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6925"/>
  <workbookPr codeName="ThisWorkbook"/>
  <mc:AlternateContent xmlns:mc="http://schemas.openxmlformats.org/markup-compatibility/2006">
    <mc:Choice Requires="x15">
      <x15ac:absPath xmlns:x15ac="http://schemas.microsoft.com/office/spreadsheetml/2010/11/ac" url="C:\Users\alonnegren\Desktop\EKTRON\Resources\Rates\NursingFacilies\SFY_2017\"/>
    </mc:Choice>
  </mc:AlternateContent>
  <bookViews>
    <workbookView xWindow="1740" yWindow="360" windowWidth="14760" windowHeight="10950" tabRatio="1000"/>
  </bookViews>
  <sheets>
    <sheet name="Table of Contents" sheetId="31" r:id="rId1"/>
    <sheet name="Consolidation" sheetId="4" r:id="rId2"/>
    <sheet name="FRV Per Diem" sheetId="1" r:id="rId3"/>
    <sheet name="New Bed Value" sheetId="49" r:id="rId4"/>
    <sheet name="Operating Per Diem" sheetId="16" r:id="rId5"/>
    <sheet name="Operating Array" sheetId="2" r:id="rId6"/>
    <sheet name="DHC Per Diem" sheetId="17" r:id="rId7"/>
    <sheet name="DHC Array" sheetId="3" r:id="rId8"/>
    <sheet name="Facility Specific DHC Rate" sheetId="27" r:id="rId9"/>
    <sheet name="Facility Specific DHC Floor" sheetId="32" r:id="rId10"/>
    <sheet name="Cost Report Data - 2015 Rebase" sheetId="88" r:id="rId11"/>
    <sheet name="Inflation Source 2016" sheetId="132" r:id="rId12"/>
    <sheet name="Facility Cost Report CMI" sheetId="20" r:id="rId13"/>
    <sheet name="CMI 10012016" sheetId="127" r:id="rId14"/>
  </sheets>
  <externalReferences>
    <externalReference r:id="rId15"/>
  </externalReferences>
  <definedNames>
    <definedName name="dfda">'[1]Sch A part 1'!$A$7:$IK$364</definedName>
    <definedName name="moveable4000CFA">#REF!</definedName>
    <definedName name="_xlnm.Print_Area" localSheetId="10">'Cost Report Data - 2015 Rebase'!$A$2:$D$44</definedName>
    <definedName name="_xlnm.Print_Area" localSheetId="6">'DHC Per Diem'!$C$6:$Y$50</definedName>
    <definedName name="_xlnm.Print_Area" localSheetId="2">'FRV Per Diem'!$A$1:$AI$52</definedName>
    <definedName name="_xlnm.Print_Area" localSheetId="4">'Operating Per Diem'!$A$3:$C$43</definedName>
    <definedName name="_xlnm.Print_Titles" localSheetId="6">'DHC Per Diem'!$A:$B,'DHC Per Diem'!$1:$5</definedName>
    <definedName name="_xlnm.Print_Titles" localSheetId="4">'Operating Per Diem'!$A:$B,'Operating Per Diem'!$1:$5</definedName>
  </definedNames>
  <calcPr calcId="171027"/>
</workbook>
</file>

<file path=xl/calcChain.xml><?xml version="1.0" encoding="utf-8"?>
<calcChain xmlns="http://schemas.openxmlformats.org/spreadsheetml/2006/main">
  <c r="C51" i="4" l="1"/>
  <c r="H49" i="4" l="1"/>
  <c r="A55" i="17" l="1"/>
  <c r="A56" i="17"/>
  <c r="A57" i="17"/>
  <c r="A58" i="17"/>
  <c r="A54" i="17"/>
  <c r="F19" i="49"/>
  <c r="H19" i="49" s="1"/>
  <c r="F18" i="49"/>
  <c r="F17" i="49"/>
  <c r="F16" i="49"/>
  <c r="F14" i="49"/>
  <c r="F13" i="49"/>
  <c r="F12" i="49"/>
  <c r="F11" i="49"/>
  <c r="F10" i="49"/>
  <c r="F9" i="49"/>
  <c r="F8" i="49"/>
  <c r="F7" i="49"/>
  <c r="H18" i="49" l="1"/>
  <c r="H17" i="49" s="1"/>
  <c r="H16" i="49" s="1"/>
  <c r="F15" i="49"/>
  <c r="H15" i="49" l="1"/>
  <c r="H14" i="49" s="1"/>
  <c r="H13" i="49" s="1"/>
  <c r="H12" i="49" s="1"/>
  <c r="H11" i="49" s="1"/>
  <c r="H10" i="49" s="1"/>
  <c r="H9" i="49" s="1"/>
  <c r="H8" i="49" s="1"/>
  <c r="H7" i="49" s="1"/>
  <c r="H48" i="4" l="1"/>
  <c r="H47" i="4" l="1"/>
  <c r="BN40" i="20" l="1"/>
  <c r="BN43" i="20"/>
  <c r="BN45" i="20"/>
  <c r="BN6" i="20"/>
  <c r="B20" i="27"/>
  <c r="B31" i="27"/>
  <c r="B32" i="27"/>
  <c r="B33" i="27"/>
  <c r="B42" i="27"/>
  <c r="A6" i="20" l="1"/>
  <c r="A7" i="20"/>
  <c r="A8" i="20"/>
  <c r="A9" i="20"/>
  <c r="A10" i="20"/>
  <c r="A11" i="20"/>
  <c r="A12" i="20"/>
  <c r="A13" i="20"/>
  <c r="A14" i="20"/>
  <c r="A15" i="20"/>
  <c r="A16" i="20"/>
  <c r="A17" i="20"/>
  <c r="A18" i="20"/>
  <c r="A19" i="20"/>
  <c r="A20" i="20"/>
  <c r="A21" i="20"/>
  <c r="A22" i="20"/>
  <c r="A23" i="20"/>
  <c r="A24" i="20"/>
  <c r="A25" i="20"/>
  <c r="A26" i="20"/>
  <c r="A27" i="20"/>
  <c r="A28" i="20"/>
  <c r="A29" i="20"/>
  <c r="A30" i="20"/>
  <c r="A31" i="20"/>
  <c r="A32" i="20"/>
  <c r="A33" i="20"/>
  <c r="A34" i="20"/>
  <c r="A35" i="20"/>
  <c r="A36" i="20"/>
  <c r="A37" i="20"/>
  <c r="A38" i="20"/>
  <c r="A39" i="20"/>
  <c r="A40" i="20"/>
  <c r="A41" i="20"/>
  <c r="A42" i="20"/>
  <c r="A43" i="20"/>
  <c r="A44" i="20"/>
  <c r="A45" i="20"/>
  <c r="A8" i="17"/>
  <c r="A10" i="27" s="1"/>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5" i="32" s="1"/>
  <c r="A44" i="17"/>
  <c r="A45" i="17"/>
  <c r="B29" i="3" s="1"/>
  <c r="A7" i="17"/>
  <c r="A9" i="27" s="1"/>
  <c r="A6" i="17"/>
  <c r="A8" i="27" s="1"/>
  <c r="D8" i="27" s="1"/>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B31" i="2" s="1"/>
  <c r="A44" i="16"/>
  <c r="B37" i="2" s="1"/>
  <c r="A45" i="16"/>
  <c r="B15" i="2" s="1"/>
  <c r="B40" i="16"/>
  <c r="B29" i="16"/>
  <c r="B30" i="16"/>
  <c r="B31" i="16"/>
  <c r="B18" i="16"/>
  <c r="A8" i="16"/>
  <c r="A7" i="16"/>
  <c r="A6" i="16"/>
  <c r="A46" i="32" l="1"/>
  <c r="A46" i="27"/>
  <c r="A47" i="27"/>
  <c r="A47" i="32"/>
  <c r="B28" i="3"/>
  <c r="A43" i="32"/>
  <c r="A43" i="27"/>
  <c r="D43" i="27" s="1"/>
  <c r="A44" i="32"/>
  <c r="A44" i="27"/>
  <c r="B6" i="16"/>
  <c r="B7" i="16"/>
  <c r="B8" i="16"/>
  <c r="B9" i="16"/>
  <c r="B10" i="16"/>
  <c r="B11" i="16"/>
  <c r="B12" i="16"/>
  <c r="B13" i="16"/>
  <c r="B14" i="16"/>
  <c r="B15" i="16"/>
  <c r="B16" i="16"/>
  <c r="B17" i="16"/>
  <c r="B19" i="16"/>
  <c r="B20" i="16"/>
  <c r="B21" i="16"/>
  <c r="B22" i="16"/>
  <c r="B23" i="16"/>
  <c r="B24" i="16"/>
  <c r="B25" i="16"/>
  <c r="B26" i="16"/>
  <c r="B27" i="16"/>
  <c r="B28" i="16"/>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5" i="1"/>
  <c r="H46" i="4" l="1"/>
  <c r="H45" i="4"/>
  <c r="I9" i="16" l="1"/>
  <c r="H9" i="16"/>
  <c r="C152" i="1" l="1"/>
  <c r="C155" i="1" l="1"/>
  <c r="D43" i="32" l="1"/>
  <c r="D46" i="32"/>
  <c r="D47" i="32"/>
  <c r="D46" i="27"/>
  <c r="D47" i="27"/>
  <c r="C8" i="1" l="1"/>
  <c r="C10" i="1" l="1"/>
  <c r="E8" i="16" l="1"/>
  <c r="E6" i="16"/>
  <c r="C144" i="1" l="1"/>
  <c r="AC5" i="1" l="1"/>
  <c r="AD5" i="1" s="1"/>
  <c r="AA5" i="1"/>
  <c r="Z9" i="1"/>
  <c r="Z7" i="1"/>
  <c r="Z6" i="1"/>
  <c r="Z5" i="1"/>
  <c r="V26" i="1"/>
  <c r="C147" i="1"/>
  <c r="AB5" i="1" l="1"/>
  <c r="AE5" i="1" s="1"/>
  <c r="AF5" i="1"/>
  <c r="AG5" i="1" l="1"/>
  <c r="D6" i="16"/>
  <c r="AC39" i="1"/>
  <c r="AA39" i="1"/>
  <c r="Z39" i="1"/>
  <c r="C128" i="1"/>
  <c r="C136" i="1"/>
  <c r="C139" i="1" l="1"/>
  <c r="AB39" i="1"/>
  <c r="Z34" i="1"/>
  <c r="E45" i="17" l="1"/>
  <c r="E44" i="17"/>
  <c r="E43" i="17"/>
  <c r="D44" i="17"/>
  <c r="C28" i="3" s="1"/>
  <c r="D45" i="17"/>
  <c r="C29" i="3" s="1"/>
  <c r="C44" i="17"/>
  <c r="C45" i="17"/>
  <c r="V44" i="17" l="1"/>
  <c r="W44" i="17" s="1"/>
  <c r="V45" i="17"/>
  <c r="W45" i="17" s="1"/>
  <c r="AC43" i="1"/>
  <c r="AD43" i="1" s="1"/>
  <c r="AC44" i="1"/>
  <c r="AD44" i="1" s="1"/>
  <c r="AA43" i="1"/>
  <c r="AA44" i="1"/>
  <c r="Z43" i="1"/>
  <c r="Z44" i="1"/>
  <c r="C44" i="1"/>
  <c r="C131" i="1"/>
  <c r="V43" i="17"/>
  <c r="C132" i="1" l="1"/>
  <c r="C138" i="1" s="1"/>
  <c r="C140" i="1" s="1"/>
  <c r="C146" i="1" s="1"/>
  <c r="C148" i="1" s="1"/>
  <c r="C154" i="1" s="1"/>
  <c r="C156" i="1" s="1"/>
  <c r="T5" i="1" s="1"/>
  <c r="AB43" i="1"/>
  <c r="AE43" i="1" s="1"/>
  <c r="AB44" i="1"/>
  <c r="AE44" i="1" s="1"/>
  <c r="I44" i="16"/>
  <c r="J44" i="16"/>
  <c r="I45" i="16"/>
  <c r="J45" i="16"/>
  <c r="H44" i="16"/>
  <c r="H45" i="16"/>
  <c r="G44" i="16"/>
  <c r="G45" i="16"/>
  <c r="F44" i="16"/>
  <c r="F45" i="16"/>
  <c r="B44" i="16"/>
  <c r="A37" i="2" s="1"/>
  <c r="C44" i="16"/>
  <c r="D44" i="16"/>
  <c r="C37" i="2" s="1"/>
  <c r="E44" i="16"/>
  <c r="B45" i="16"/>
  <c r="A15" i="2" s="1"/>
  <c r="C45" i="16"/>
  <c r="D45" i="16"/>
  <c r="C15" i="2" s="1"/>
  <c r="E45" i="16"/>
  <c r="D27" i="16"/>
  <c r="C8" i="16"/>
  <c r="C7" i="16"/>
  <c r="C6" i="16"/>
  <c r="C43" i="20"/>
  <c r="D43" i="20"/>
  <c r="C44" i="20"/>
  <c r="D44" i="20"/>
  <c r="C45" i="20"/>
  <c r="D45" i="20"/>
  <c r="T41" i="1" l="1"/>
  <c r="T37" i="1"/>
  <c r="T33" i="1"/>
  <c r="T29" i="1"/>
  <c r="T25" i="1"/>
  <c r="U25" i="1" s="1"/>
  <c r="T21" i="1"/>
  <c r="T17" i="1"/>
  <c r="U17" i="1" s="1"/>
  <c r="T13" i="1"/>
  <c r="T9" i="1"/>
  <c r="T44" i="1"/>
  <c r="T40" i="1"/>
  <c r="T36" i="1"/>
  <c r="T32" i="1"/>
  <c r="T28" i="1"/>
  <c r="T24" i="1"/>
  <c r="T20" i="1"/>
  <c r="T16" i="1"/>
  <c r="T12" i="1"/>
  <c r="U12" i="1" s="1"/>
  <c r="T8" i="1"/>
  <c r="U8" i="1" s="1"/>
  <c r="T43" i="1"/>
  <c r="T39" i="1"/>
  <c r="T35" i="1"/>
  <c r="T31" i="1"/>
  <c r="T23" i="1"/>
  <c r="T15" i="1"/>
  <c r="U15" i="1" s="1"/>
  <c r="T42" i="1"/>
  <c r="T38" i="1"/>
  <c r="T34" i="1"/>
  <c r="T30" i="1"/>
  <c r="U30" i="1" s="1"/>
  <c r="T26" i="1"/>
  <c r="T22" i="1"/>
  <c r="T18" i="1"/>
  <c r="T14" i="1"/>
  <c r="U14" i="1" s="1"/>
  <c r="T10" i="1"/>
  <c r="U10" i="1" s="1"/>
  <c r="T6" i="1"/>
  <c r="U6" i="1" s="1"/>
  <c r="T27" i="1"/>
  <c r="T19" i="1"/>
  <c r="U19" i="1" s="1"/>
  <c r="T11" i="1"/>
  <c r="T7" i="1"/>
  <c r="U7" i="1" s="1"/>
  <c r="U18" i="1"/>
  <c r="K45" i="16"/>
  <c r="AB45" i="16" s="1"/>
  <c r="K44" i="16"/>
  <c r="AB44" i="16" s="1"/>
  <c r="B45" i="20"/>
  <c r="B43" i="20"/>
  <c r="B44" i="20"/>
  <c r="B44" i="17"/>
  <c r="B45" i="17"/>
  <c r="B46" i="27" l="1"/>
  <c r="B46" i="32"/>
  <c r="A28" i="3"/>
  <c r="B47" i="32"/>
  <c r="B47" i="27"/>
  <c r="A29" i="3"/>
  <c r="U26" i="1"/>
  <c r="W26" i="1" s="1"/>
  <c r="U20" i="1"/>
  <c r="U9" i="1"/>
  <c r="U22" i="1"/>
  <c r="U5" i="1"/>
  <c r="U16" i="1"/>
  <c r="U35" i="1"/>
  <c r="AC45" i="16"/>
  <c r="G15" i="2" s="1"/>
  <c r="AC44" i="16"/>
  <c r="G37" i="2" s="1"/>
  <c r="C27" i="16"/>
  <c r="X43" i="17" l="1"/>
  <c r="BN44" i="20"/>
  <c r="X44" i="17" s="1"/>
  <c r="X45" i="17"/>
  <c r="N42" i="1" l="1"/>
  <c r="O42" i="1" s="1"/>
  <c r="P42" i="1" s="1"/>
  <c r="Q42" i="1" s="1"/>
  <c r="R42" i="1" s="1"/>
  <c r="S42" i="1" s="1"/>
  <c r="N44" i="1"/>
  <c r="O44" i="1" s="1"/>
  <c r="P44" i="1" s="1"/>
  <c r="Q44" i="1" s="1"/>
  <c r="R44" i="1" s="1"/>
  <c r="S44" i="1" s="1"/>
  <c r="C120" i="1" l="1"/>
  <c r="C123" i="1" l="1"/>
  <c r="C124" i="1" l="1"/>
  <c r="AC40" i="1"/>
  <c r="AD40" i="1" s="1"/>
  <c r="AC41" i="1"/>
  <c r="AD41" i="1" s="1"/>
  <c r="AC42" i="1"/>
  <c r="AD42" i="1" s="1"/>
  <c r="AA40" i="1"/>
  <c r="B7" i="20"/>
  <c r="C7" i="20"/>
  <c r="D7" i="20"/>
  <c r="B8" i="20"/>
  <c r="C8" i="20"/>
  <c r="D8" i="20"/>
  <c r="B9" i="20"/>
  <c r="C9" i="20"/>
  <c r="D9" i="20"/>
  <c r="B10" i="20"/>
  <c r="C10" i="20"/>
  <c r="D10" i="20"/>
  <c r="B11" i="20"/>
  <c r="C11" i="20"/>
  <c r="D11" i="20"/>
  <c r="B12" i="20"/>
  <c r="C12" i="20"/>
  <c r="D12" i="20"/>
  <c r="B13" i="20"/>
  <c r="C13" i="20"/>
  <c r="D13" i="20"/>
  <c r="B14" i="20"/>
  <c r="C14" i="20"/>
  <c r="D14" i="20"/>
  <c r="B15" i="20"/>
  <c r="C15" i="20"/>
  <c r="D15" i="20"/>
  <c r="B16" i="20"/>
  <c r="C16" i="20"/>
  <c r="D16" i="20"/>
  <c r="B17" i="20"/>
  <c r="C17" i="20"/>
  <c r="D17" i="20"/>
  <c r="B18" i="20"/>
  <c r="C18" i="20"/>
  <c r="D18" i="20"/>
  <c r="B19" i="20"/>
  <c r="C19" i="20"/>
  <c r="D19" i="20"/>
  <c r="B20" i="20"/>
  <c r="C20" i="20"/>
  <c r="D20" i="20"/>
  <c r="B21" i="20"/>
  <c r="C21" i="20"/>
  <c r="D21" i="20"/>
  <c r="B22" i="20"/>
  <c r="C22" i="20"/>
  <c r="D22" i="20"/>
  <c r="B23" i="20"/>
  <c r="C23" i="20"/>
  <c r="D23" i="20"/>
  <c r="B24" i="20"/>
  <c r="C24" i="20"/>
  <c r="D24" i="20"/>
  <c r="B25" i="20"/>
  <c r="C25" i="20"/>
  <c r="D25" i="20"/>
  <c r="B26" i="20"/>
  <c r="C26" i="20"/>
  <c r="D26" i="20"/>
  <c r="B27" i="20"/>
  <c r="C27" i="20"/>
  <c r="D27" i="20"/>
  <c r="B28" i="20"/>
  <c r="C28" i="20"/>
  <c r="D28" i="20"/>
  <c r="B29" i="20"/>
  <c r="C29" i="20"/>
  <c r="D29" i="20"/>
  <c r="B30" i="20"/>
  <c r="C30" i="20"/>
  <c r="D30" i="20"/>
  <c r="B31" i="20"/>
  <c r="C31" i="20"/>
  <c r="D31" i="20"/>
  <c r="B32" i="20"/>
  <c r="C32" i="20"/>
  <c r="D32" i="20"/>
  <c r="B33" i="20"/>
  <c r="C33" i="20"/>
  <c r="D33" i="20"/>
  <c r="B34" i="20"/>
  <c r="C34" i="20"/>
  <c r="D34" i="20"/>
  <c r="B35" i="20"/>
  <c r="C35" i="20"/>
  <c r="D35" i="20"/>
  <c r="B36" i="20"/>
  <c r="C36" i="20"/>
  <c r="D36" i="20"/>
  <c r="B37" i="20"/>
  <c r="C37" i="20"/>
  <c r="D37" i="20"/>
  <c r="B38" i="20"/>
  <c r="C38" i="20"/>
  <c r="D38" i="20"/>
  <c r="B39" i="20"/>
  <c r="C39" i="20"/>
  <c r="D39" i="20"/>
  <c r="B40" i="20"/>
  <c r="C40" i="20"/>
  <c r="D40" i="20"/>
  <c r="B41" i="20"/>
  <c r="C41" i="20"/>
  <c r="D41" i="20"/>
  <c r="B42" i="20"/>
  <c r="C42" i="20"/>
  <c r="D42" i="20"/>
  <c r="D6" i="20"/>
  <c r="C6" i="20"/>
  <c r="B6" i="20"/>
  <c r="AF40" i="1" l="1"/>
  <c r="U40" i="1"/>
  <c r="BN9" i="20" l="1"/>
  <c r="BN7" i="20"/>
  <c r="BN35" i="20"/>
  <c r="BN41" i="20"/>
  <c r="BN30" i="20"/>
  <c r="BN25" i="20"/>
  <c r="BN12" i="20"/>
  <c r="BN42" i="20"/>
  <c r="X42" i="17" s="1"/>
  <c r="BN38" i="20"/>
  <c r="BN26" i="20"/>
  <c r="BN21" i="20"/>
  <c r="BN36" i="20"/>
  <c r="X36" i="17" s="1"/>
  <c r="BN33" i="20"/>
  <c r="BN15" i="20"/>
  <c r="BN19" i="20"/>
  <c r="BN39" i="20"/>
  <c r="BN34" i="20"/>
  <c r="BN37" i="20"/>
  <c r="BN8" i="20"/>
  <c r="BN20" i="20"/>
  <c r="X6" i="17"/>
  <c r="BN23" i="20"/>
  <c r="BN22" i="20"/>
  <c r="BN17" i="20"/>
  <c r="BN11" i="20"/>
  <c r="BN31" i="20"/>
  <c r="BN14" i="20"/>
  <c r="BN16" i="20"/>
  <c r="BN24" i="20"/>
  <c r="BN13" i="20"/>
  <c r="BN10" i="20"/>
  <c r="BN29" i="20"/>
  <c r="BN18" i="20"/>
  <c r="BN28" i="20"/>
  <c r="BN32" i="20"/>
  <c r="Z42" i="1"/>
  <c r="C6" i="1"/>
  <c r="C7" i="1"/>
  <c r="C9"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5" i="1"/>
  <c r="F7" i="16"/>
  <c r="G7" i="16"/>
  <c r="H7" i="16"/>
  <c r="I7" i="16"/>
  <c r="J7" i="16"/>
  <c r="F8" i="16"/>
  <c r="G8" i="16"/>
  <c r="H8" i="16"/>
  <c r="I8" i="16"/>
  <c r="J8" i="16"/>
  <c r="F9" i="16"/>
  <c r="G9" i="16"/>
  <c r="J9" i="16"/>
  <c r="F10" i="16"/>
  <c r="G10" i="16"/>
  <c r="H10" i="16"/>
  <c r="I10" i="16"/>
  <c r="J10" i="16"/>
  <c r="F11" i="16"/>
  <c r="G11" i="16"/>
  <c r="H11" i="16"/>
  <c r="I11" i="16"/>
  <c r="J11" i="16"/>
  <c r="F12" i="16"/>
  <c r="G12" i="16"/>
  <c r="H12" i="16"/>
  <c r="I12" i="16"/>
  <c r="J12" i="16"/>
  <c r="F13" i="16"/>
  <c r="G13" i="16"/>
  <c r="H13" i="16"/>
  <c r="I13" i="16"/>
  <c r="J13" i="16"/>
  <c r="F14" i="16"/>
  <c r="G14" i="16"/>
  <c r="H14" i="16"/>
  <c r="I14" i="16"/>
  <c r="J14" i="16"/>
  <c r="F15" i="16"/>
  <c r="G15" i="16"/>
  <c r="H15" i="16"/>
  <c r="I15" i="16"/>
  <c r="J15" i="16"/>
  <c r="F16" i="16"/>
  <c r="G16" i="16"/>
  <c r="H16" i="16"/>
  <c r="I16" i="16"/>
  <c r="J16" i="16"/>
  <c r="F17" i="16"/>
  <c r="G17" i="16"/>
  <c r="H17" i="16"/>
  <c r="I17" i="16"/>
  <c r="J17" i="16"/>
  <c r="F18" i="16"/>
  <c r="G18" i="16"/>
  <c r="H18" i="16"/>
  <c r="I18" i="16"/>
  <c r="J18" i="16"/>
  <c r="F19" i="16"/>
  <c r="G19" i="16"/>
  <c r="H19" i="16"/>
  <c r="I19" i="16"/>
  <c r="F20" i="16"/>
  <c r="G20" i="16"/>
  <c r="H20" i="16"/>
  <c r="I20" i="16"/>
  <c r="J20" i="16"/>
  <c r="F21" i="16"/>
  <c r="G21" i="16"/>
  <c r="H21" i="16"/>
  <c r="I21" i="16"/>
  <c r="J21" i="16"/>
  <c r="F22" i="16"/>
  <c r="G22" i="16"/>
  <c r="H22" i="16"/>
  <c r="I22" i="16"/>
  <c r="J22" i="16"/>
  <c r="F23" i="16"/>
  <c r="G23" i="16"/>
  <c r="H23" i="16"/>
  <c r="I23" i="16"/>
  <c r="J23" i="16"/>
  <c r="F24" i="16"/>
  <c r="G24" i="16"/>
  <c r="H24" i="16"/>
  <c r="I24" i="16"/>
  <c r="J24" i="16"/>
  <c r="F25" i="16"/>
  <c r="G25" i="16"/>
  <c r="H25" i="16"/>
  <c r="I25" i="16"/>
  <c r="J25" i="16"/>
  <c r="F26" i="16"/>
  <c r="G26" i="16"/>
  <c r="H26" i="16"/>
  <c r="I26" i="16"/>
  <c r="J26" i="16"/>
  <c r="F27" i="16"/>
  <c r="G27" i="16"/>
  <c r="H27" i="16"/>
  <c r="I27" i="16"/>
  <c r="J27" i="16"/>
  <c r="F28" i="16"/>
  <c r="G28" i="16"/>
  <c r="H28" i="16"/>
  <c r="I28" i="16"/>
  <c r="J28" i="16"/>
  <c r="F29" i="16"/>
  <c r="G29" i="16"/>
  <c r="H29" i="16"/>
  <c r="I29" i="16"/>
  <c r="J29" i="16"/>
  <c r="F30" i="16"/>
  <c r="G30" i="16"/>
  <c r="H30" i="16"/>
  <c r="I30" i="16"/>
  <c r="J30" i="16"/>
  <c r="F31" i="16"/>
  <c r="G31" i="16"/>
  <c r="H31" i="16"/>
  <c r="I31" i="16"/>
  <c r="J31" i="16"/>
  <c r="F32" i="16"/>
  <c r="G32" i="16"/>
  <c r="H32" i="16"/>
  <c r="I32" i="16"/>
  <c r="J32" i="16"/>
  <c r="F33" i="16"/>
  <c r="G33" i="16"/>
  <c r="H33" i="16"/>
  <c r="I33" i="16"/>
  <c r="J33" i="16"/>
  <c r="F34" i="16"/>
  <c r="G34" i="16"/>
  <c r="H34" i="16"/>
  <c r="I34" i="16"/>
  <c r="J34" i="16"/>
  <c r="F35" i="16"/>
  <c r="G35" i="16"/>
  <c r="H35" i="16"/>
  <c r="I35" i="16"/>
  <c r="J35" i="16"/>
  <c r="F36" i="16"/>
  <c r="G36" i="16"/>
  <c r="H36" i="16"/>
  <c r="I36" i="16"/>
  <c r="J36" i="16"/>
  <c r="F37" i="16"/>
  <c r="G37" i="16"/>
  <c r="H37" i="16"/>
  <c r="I37" i="16"/>
  <c r="J37" i="16"/>
  <c r="F38" i="16"/>
  <c r="G38" i="16"/>
  <c r="H38" i="16"/>
  <c r="I38" i="16"/>
  <c r="J38" i="16"/>
  <c r="F39" i="16"/>
  <c r="G39" i="16"/>
  <c r="H39" i="16"/>
  <c r="I39" i="16"/>
  <c r="J39" i="16"/>
  <c r="F40" i="16"/>
  <c r="G40" i="16"/>
  <c r="H40" i="16"/>
  <c r="I40" i="16"/>
  <c r="J40" i="16"/>
  <c r="F41" i="16"/>
  <c r="G41" i="16"/>
  <c r="H41" i="16"/>
  <c r="I41" i="16"/>
  <c r="J41" i="16"/>
  <c r="F42" i="16"/>
  <c r="G42" i="16"/>
  <c r="H42" i="16"/>
  <c r="I42" i="16"/>
  <c r="J42" i="16"/>
  <c r="F43" i="16"/>
  <c r="G43" i="16"/>
  <c r="H43" i="16"/>
  <c r="I43" i="16"/>
  <c r="J43" i="16"/>
  <c r="J6" i="16"/>
  <c r="I6" i="16"/>
  <c r="H6" i="16"/>
  <c r="F6" i="16"/>
  <c r="G6" i="16"/>
  <c r="B7" i="17"/>
  <c r="B9" i="27" s="1"/>
  <c r="C7" i="17"/>
  <c r="D7" i="17"/>
  <c r="E7" i="17"/>
  <c r="V7" i="17" s="1"/>
  <c r="B8" i="17"/>
  <c r="B10" i="27" s="1"/>
  <c r="C8" i="17"/>
  <c r="D8" i="17"/>
  <c r="E8" i="17"/>
  <c r="V8" i="17" s="1"/>
  <c r="B9" i="17"/>
  <c r="B11" i="27" s="1"/>
  <c r="C9" i="17"/>
  <c r="D9" i="17"/>
  <c r="E9" i="17"/>
  <c r="V9" i="17" s="1"/>
  <c r="B10" i="17"/>
  <c r="B12" i="27" s="1"/>
  <c r="C10" i="17"/>
  <c r="D10" i="17"/>
  <c r="E10" i="17"/>
  <c r="V10" i="17" s="1"/>
  <c r="B11" i="17"/>
  <c r="B13" i="27" s="1"/>
  <c r="C11" i="17"/>
  <c r="D11" i="17"/>
  <c r="E11" i="17"/>
  <c r="V11" i="17" s="1"/>
  <c r="B12" i="17"/>
  <c r="B14" i="27" s="1"/>
  <c r="C12" i="17"/>
  <c r="D12" i="17"/>
  <c r="E12" i="17"/>
  <c r="V12" i="17" s="1"/>
  <c r="B13" i="17"/>
  <c r="B15" i="27" s="1"/>
  <c r="C13" i="17"/>
  <c r="D13" i="17"/>
  <c r="E13" i="17"/>
  <c r="V13" i="17" s="1"/>
  <c r="B14" i="17"/>
  <c r="B16" i="27" s="1"/>
  <c r="C14" i="17"/>
  <c r="D14" i="17"/>
  <c r="E14" i="17"/>
  <c r="V14" i="17" s="1"/>
  <c r="B15" i="17"/>
  <c r="B17" i="27" s="1"/>
  <c r="C15" i="17"/>
  <c r="D15" i="17"/>
  <c r="E15" i="17"/>
  <c r="V15" i="17" s="1"/>
  <c r="B16" i="17"/>
  <c r="B18" i="27" s="1"/>
  <c r="C16" i="17"/>
  <c r="D16" i="17"/>
  <c r="E16" i="17"/>
  <c r="V16" i="17" s="1"/>
  <c r="B17" i="17"/>
  <c r="B19" i="27" s="1"/>
  <c r="C17" i="17"/>
  <c r="D17" i="17"/>
  <c r="E17" i="17"/>
  <c r="V17" i="17" s="1"/>
  <c r="C18" i="17"/>
  <c r="D18" i="17"/>
  <c r="E18" i="17"/>
  <c r="V18" i="17" s="1"/>
  <c r="B19" i="17"/>
  <c r="B21" i="27" s="1"/>
  <c r="C19" i="17"/>
  <c r="D19" i="17"/>
  <c r="E19" i="17"/>
  <c r="V19" i="17" s="1"/>
  <c r="B20" i="17"/>
  <c r="B22" i="27" s="1"/>
  <c r="C20" i="17"/>
  <c r="D20" i="17"/>
  <c r="E20" i="17"/>
  <c r="V20" i="17" s="1"/>
  <c r="B21" i="17"/>
  <c r="B23" i="27" s="1"/>
  <c r="C21" i="17"/>
  <c r="D21" i="17"/>
  <c r="E21" i="17"/>
  <c r="V21" i="17" s="1"/>
  <c r="B22" i="17"/>
  <c r="B24" i="27" s="1"/>
  <c r="C22" i="17"/>
  <c r="D22" i="17"/>
  <c r="E22" i="17"/>
  <c r="V22" i="17" s="1"/>
  <c r="B23" i="17"/>
  <c r="B25" i="27" s="1"/>
  <c r="C23" i="17"/>
  <c r="D23" i="17"/>
  <c r="E23" i="17"/>
  <c r="V23" i="17" s="1"/>
  <c r="B24" i="17"/>
  <c r="B26" i="27" s="1"/>
  <c r="C24" i="17"/>
  <c r="D24" i="17"/>
  <c r="E24" i="17"/>
  <c r="V24" i="17" s="1"/>
  <c r="B25" i="17"/>
  <c r="B27" i="27" s="1"/>
  <c r="C25" i="17"/>
  <c r="D25" i="17"/>
  <c r="E25" i="17"/>
  <c r="V25" i="17" s="1"/>
  <c r="B26" i="17"/>
  <c r="B28" i="27" s="1"/>
  <c r="C26" i="17"/>
  <c r="D26" i="17"/>
  <c r="E26" i="17"/>
  <c r="V26" i="17" s="1"/>
  <c r="B27" i="17"/>
  <c r="B29" i="27" s="1"/>
  <c r="C27" i="17"/>
  <c r="D27" i="17"/>
  <c r="E27" i="17"/>
  <c r="B28" i="17"/>
  <c r="B30" i="27" s="1"/>
  <c r="C28" i="17"/>
  <c r="D28" i="17"/>
  <c r="E28" i="17"/>
  <c r="V28" i="17" s="1"/>
  <c r="C29" i="17"/>
  <c r="D29" i="17"/>
  <c r="E29" i="17"/>
  <c r="V29" i="17" s="1"/>
  <c r="C30" i="17"/>
  <c r="D30" i="17"/>
  <c r="E30" i="17"/>
  <c r="V30" i="17" s="1"/>
  <c r="C31" i="17"/>
  <c r="D31" i="17"/>
  <c r="E31" i="17"/>
  <c r="V31" i="17" s="1"/>
  <c r="B32" i="17"/>
  <c r="B34" i="27" s="1"/>
  <c r="C32" i="17"/>
  <c r="D32" i="17"/>
  <c r="E32" i="17"/>
  <c r="V32" i="17" s="1"/>
  <c r="B33" i="17"/>
  <c r="B35" i="27" s="1"/>
  <c r="C33" i="17"/>
  <c r="D33" i="17"/>
  <c r="E33" i="17"/>
  <c r="V33" i="17" s="1"/>
  <c r="B34" i="17"/>
  <c r="B36" i="27" s="1"/>
  <c r="C34" i="17"/>
  <c r="D34" i="17"/>
  <c r="E34" i="17"/>
  <c r="V34" i="17" s="1"/>
  <c r="B35" i="17"/>
  <c r="B37" i="27" s="1"/>
  <c r="C35" i="17"/>
  <c r="D35" i="17"/>
  <c r="E35" i="17"/>
  <c r="V35" i="17" s="1"/>
  <c r="B36" i="17"/>
  <c r="B38" i="27" s="1"/>
  <c r="C36" i="17"/>
  <c r="D36" i="17"/>
  <c r="E36" i="17"/>
  <c r="V36" i="17" s="1"/>
  <c r="B37" i="17"/>
  <c r="B39" i="27" s="1"/>
  <c r="C37" i="17"/>
  <c r="D37" i="17"/>
  <c r="E37" i="17"/>
  <c r="V37" i="17" s="1"/>
  <c r="B38" i="17"/>
  <c r="B40" i="27" s="1"/>
  <c r="C38" i="17"/>
  <c r="D38" i="17"/>
  <c r="E38" i="17"/>
  <c r="V38" i="17" s="1"/>
  <c r="B39" i="17"/>
  <c r="B41" i="27" s="1"/>
  <c r="C39" i="17"/>
  <c r="D39" i="17"/>
  <c r="E39" i="17"/>
  <c r="V39" i="17" s="1"/>
  <c r="B42" i="32"/>
  <c r="C40" i="17"/>
  <c r="D40" i="17"/>
  <c r="E40" i="17"/>
  <c r="V40" i="17" s="1"/>
  <c r="B41" i="17"/>
  <c r="C41" i="17"/>
  <c r="D41" i="17"/>
  <c r="E41" i="17"/>
  <c r="V41" i="17" s="1"/>
  <c r="B42" i="17"/>
  <c r="C42" i="17"/>
  <c r="D42" i="17"/>
  <c r="E42" i="17"/>
  <c r="V42" i="17" s="1"/>
  <c r="B43" i="17"/>
  <c r="B45" i="27" s="1"/>
  <c r="C43" i="17"/>
  <c r="W43" i="17" s="1"/>
  <c r="D43" i="17"/>
  <c r="C14" i="3" s="1"/>
  <c r="E6" i="17"/>
  <c r="V6" i="17" s="1"/>
  <c r="D6" i="17"/>
  <c r="B6" i="17"/>
  <c r="B8" i="27" s="1"/>
  <c r="C6" i="17"/>
  <c r="D7" i="16"/>
  <c r="E7" i="16"/>
  <c r="D8" i="16"/>
  <c r="C9" i="16"/>
  <c r="D9" i="16"/>
  <c r="C14" i="2" s="1"/>
  <c r="E9" i="16"/>
  <c r="C10" i="16"/>
  <c r="D10" i="16"/>
  <c r="E10" i="16"/>
  <c r="C11" i="16"/>
  <c r="D11" i="16"/>
  <c r="C27" i="2" s="1"/>
  <c r="E11" i="16"/>
  <c r="C12" i="16"/>
  <c r="D12" i="16"/>
  <c r="C23" i="2" s="1"/>
  <c r="E12" i="16"/>
  <c r="C13" i="16"/>
  <c r="D13" i="16"/>
  <c r="C20" i="2" s="1"/>
  <c r="E13" i="16"/>
  <c r="C14" i="16"/>
  <c r="D14" i="16"/>
  <c r="C13" i="2" s="1"/>
  <c r="E14" i="16"/>
  <c r="C15" i="16"/>
  <c r="D15" i="16"/>
  <c r="C26" i="2" s="1"/>
  <c r="E15" i="16"/>
  <c r="C16" i="16"/>
  <c r="D16" i="16"/>
  <c r="E16" i="16"/>
  <c r="C17" i="16"/>
  <c r="D17" i="16"/>
  <c r="C12" i="2" s="1"/>
  <c r="E17" i="16"/>
  <c r="C18" i="16"/>
  <c r="D18" i="16"/>
  <c r="C10" i="2" s="1"/>
  <c r="E10" i="2" s="1"/>
  <c r="E18" i="16"/>
  <c r="C19" i="16"/>
  <c r="D19" i="16"/>
  <c r="E19" i="16"/>
  <c r="C20" i="16"/>
  <c r="D20" i="16"/>
  <c r="E20" i="16"/>
  <c r="C21" i="16"/>
  <c r="D21" i="16"/>
  <c r="C17" i="2" s="1"/>
  <c r="E21" i="16"/>
  <c r="C22" i="16"/>
  <c r="D22" i="16"/>
  <c r="E22" i="16"/>
  <c r="C23" i="16"/>
  <c r="D23" i="16"/>
  <c r="E23" i="16"/>
  <c r="C24" i="16"/>
  <c r="D24" i="16"/>
  <c r="C21" i="2" s="1"/>
  <c r="E24" i="16"/>
  <c r="C25" i="16"/>
  <c r="D25" i="16"/>
  <c r="C32" i="2" s="1"/>
  <c r="E25" i="16"/>
  <c r="C26" i="16"/>
  <c r="D26" i="16"/>
  <c r="E26" i="16"/>
  <c r="E27" i="16"/>
  <c r="C28" i="16"/>
  <c r="D28" i="16"/>
  <c r="E28" i="16"/>
  <c r="C29" i="16"/>
  <c r="D29" i="16"/>
  <c r="E29" i="16"/>
  <c r="C30" i="16"/>
  <c r="D30" i="16"/>
  <c r="E30" i="16"/>
  <c r="C31" i="16"/>
  <c r="D31" i="16"/>
  <c r="C11" i="2" s="1"/>
  <c r="E31" i="16"/>
  <c r="C32" i="16"/>
  <c r="D32" i="16"/>
  <c r="E32" i="16"/>
  <c r="C33" i="16"/>
  <c r="D33" i="16"/>
  <c r="C36" i="2" s="1"/>
  <c r="E33" i="16"/>
  <c r="C34" i="16"/>
  <c r="D34" i="16"/>
  <c r="E34" i="16"/>
  <c r="C35" i="16"/>
  <c r="D35" i="16"/>
  <c r="E35" i="16"/>
  <c r="C36" i="16"/>
  <c r="D36" i="16"/>
  <c r="C44" i="2" s="1"/>
  <c r="E36" i="16"/>
  <c r="C37" i="16"/>
  <c r="D37" i="16"/>
  <c r="E37" i="16"/>
  <c r="C38" i="16"/>
  <c r="D38" i="16"/>
  <c r="C33" i="2" s="1"/>
  <c r="E38" i="16"/>
  <c r="C39" i="16"/>
  <c r="D39" i="16"/>
  <c r="C39" i="2" s="1"/>
  <c r="E39" i="16"/>
  <c r="C40" i="16"/>
  <c r="D40" i="16"/>
  <c r="C30" i="2" s="1"/>
  <c r="E40" i="16"/>
  <c r="C41" i="16"/>
  <c r="D41" i="16"/>
  <c r="C28" i="2" s="1"/>
  <c r="E41" i="16"/>
  <c r="C42" i="16"/>
  <c r="D42" i="16"/>
  <c r="C40" i="2" s="1"/>
  <c r="E42" i="16"/>
  <c r="C43" i="16"/>
  <c r="D43" i="16"/>
  <c r="C31" i="2" s="1"/>
  <c r="E43" i="16"/>
  <c r="A18" i="2"/>
  <c r="B32" i="16"/>
  <c r="B33" i="16"/>
  <c r="B34" i="16"/>
  <c r="B35" i="16"/>
  <c r="B36" i="16"/>
  <c r="B37" i="16"/>
  <c r="B38" i="16"/>
  <c r="B39" i="16"/>
  <c r="B41" i="16"/>
  <c r="B42" i="16"/>
  <c r="B43" i="16"/>
  <c r="A31" i="2" s="1"/>
  <c r="B43" i="32" l="1"/>
  <c r="B43" i="27"/>
  <c r="B44" i="32"/>
  <c r="B44" i="27"/>
  <c r="D47" i="17"/>
  <c r="K6" i="16"/>
  <c r="AB6" i="16" s="1"/>
  <c r="AC6" i="16" s="1"/>
  <c r="E47" i="17"/>
  <c r="C47" i="17"/>
  <c r="K9" i="16"/>
  <c r="AB9" i="16" s="1"/>
  <c r="AC9" i="16" s="1"/>
  <c r="I47" i="16"/>
  <c r="F47" i="16"/>
  <c r="E47" i="16"/>
  <c r="E11" i="2"/>
  <c r="E12" i="2" s="1"/>
  <c r="E13" i="2" s="1"/>
  <c r="E14" i="2" s="1"/>
  <c r="E15" i="2" s="1"/>
  <c r="D47" i="16"/>
  <c r="H47" i="16"/>
  <c r="C47" i="16"/>
  <c r="G47" i="16"/>
  <c r="W40" i="17"/>
  <c r="W41" i="17"/>
  <c r="A14" i="3"/>
  <c r="B45" i="32"/>
  <c r="K43" i="16"/>
  <c r="AB43" i="16" s="1"/>
  <c r="A45" i="27"/>
  <c r="D45" i="27" s="1"/>
  <c r="B14" i="3"/>
  <c r="D45" i="32"/>
  <c r="AC6" i="1"/>
  <c r="AD6" i="1" s="1"/>
  <c r="AC7" i="1"/>
  <c r="AD7" i="1" s="1"/>
  <c r="AC8" i="1"/>
  <c r="AD8" i="1" s="1"/>
  <c r="AC9" i="1"/>
  <c r="AD9" i="1" s="1"/>
  <c r="AC10" i="1"/>
  <c r="AD10" i="1" s="1"/>
  <c r="AC11" i="1"/>
  <c r="AD11" i="1" s="1"/>
  <c r="AC12" i="1"/>
  <c r="AD12" i="1" s="1"/>
  <c r="AC13" i="1"/>
  <c r="AD13" i="1" s="1"/>
  <c r="AC14" i="1"/>
  <c r="AD14" i="1" s="1"/>
  <c r="AC15" i="1"/>
  <c r="AD15" i="1" s="1"/>
  <c r="AC16" i="1"/>
  <c r="AD16" i="1" s="1"/>
  <c r="AC17" i="1"/>
  <c r="AD17" i="1" s="1"/>
  <c r="AC18" i="1"/>
  <c r="AD18" i="1" s="1"/>
  <c r="AC19" i="1"/>
  <c r="AD19" i="1" s="1"/>
  <c r="AC20" i="1"/>
  <c r="AD20" i="1" s="1"/>
  <c r="AC21" i="1"/>
  <c r="AD21" i="1" s="1"/>
  <c r="AC22" i="1"/>
  <c r="AD22" i="1" s="1"/>
  <c r="AC23" i="1"/>
  <c r="AD23" i="1" s="1"/>
  <c r="AC24" i="1"/>
  <c r="AD24" i="1" s="1"/>
  <c r="AC25" i="1"/>
  <c r="AD25" i="1" s="1"/>
  <c r="AC26" i="1"/>
  <c r="AD26" i="1" s="1"/>
  <c r="AC27" i="1"/>
  <c r="AD27" i="1" s="1"/>
  <c r="AC28" i="1"/>
  <c r="AD28" i="1" s="1"/>
  <c r="AC29" i="1"/>
  <c r="AD29" i="1" s="1"/>
  <c r="AC30" i="1"/>
  <c r="AD30" i="1" s="1"/>
  <c r="AC31" i="1"/>
  <c r="AD31" i="1" s="1"/>
  <c r="AC32" i="1"/>
  <c r="AD32" i="1" s="1"/>
  <c r="AC33" i="1"/>
  <c r="AD33" i="1" s="1"/>
  <c r="AC34" i="1"/>
  <c r="AD34" i="1" s="1"/>
  <c r="AC35" i="1"/>
  <c r="AD35" i="1" s="1"/>
  <c r="AC36" i="1"/>
  <c r="AD36" i="1" s="1"/>
  <c r="AC37" i="1"/>
  <c r="AD37" i="1" s="1"/>
  <c r="AC38" i="1"/>
  <c r="AD38" i="1" s="1"/>
  <c r="AD39" i="1"/>
  <c r="AA6" i="1"/>
  <c r="AA7" i="1"/>
  <c r="AA8" i="1"/>
  <c r="AA9" i="1"/>
  <c r="AA10" i="1"/>
  <c r="AA11" i="1"/>
  <c r="AA12" i="1"/>
  <c r="AA13" i="1"/>
  <c r="AA14" i="1"/>
  <c r="AA15" i="1"/>
  <c r="AA16" i="1"/>
  <c r="AA17" i="1"/>
  <c r="AA18" i="1"/>
  <c r="AA19" i="1"/>
  <c r="AA20" i="1"/>
  <c r="AA21" i="1"/>
  <c r="AA22" i="1"/>
  <c r="AA23" i="1"/>
  <c r="AA24" i="1"/>
  <c r="AA25" i="1"/>
  <c r="AA26" i="1"/>
  <c r="AA27" i="1"/>
  <c r="AA28" i="1"/>
  <c r="AA29" i="1"/>
  <c r="AA30" i="1"/>
  <c r="AA31" i="1"/>
  <c r="AA32" i="1"/>
  <c r="AA33" i="1"/>
  <c r="AA34" i="1"/>
  <c r="AA35" i="1"/>
  <c r="AA36" i="1"/>
  <c r="AA37" i="1"/>
  <c r="AA38" i="1"/>
  <c r="AA41" i="1"/>
  <c r="AA42" i="1"/>
  <c r="Z8" i="1"/>
  <c r="Z10" i="1"/>
  <c r="Z11" i="1"/>
  <c r="Z12" i="1"/>
  <c r="Z13" i="1"/>
  <c r="Z14" i="1"/>
  <c r="Z15" i="1"/>
  <c r="Z16" i="1"/>
  <c r="Z17" i="1"/>
  <c r="Z18" i="1"/>
  <c r="Z19" i="1"/>
  <c r="Z20" i="1"/>
  <c r="Z21" i="1"/>
  <c r="Z22" i="1"/>
  <c r="Z23" i="1"/>
  <c r="Z24" i="1"/>
  <c r="Z25" i="1"/>
  <c r="Z26" i="1"/>
  <c r="Z27" i="1"/>
  <c r="Z28" i="1"/>
  <c r="Z29" i="1"/>
  <c r="Z30" i="1"/>
  <c r="Z31" i="1"/>
  <c r="Z32" i="1"/>
  <c r="Z33" i="1"/>
  <c r="Z35" i="1"/>
  <c r="Z36" i="1"/>
  <c r="Z37" i="1"/>
  <c r="Z38" i="1"/>
  <c r="Z40" i="1"/>
  <c r="AB40" i="1" s="1"/>
  <c r="AE40" i="1" s="1"/>
  <c r="Z41" i="1"/>
  <c r="U42" i="1"/>
  <c r="U43" i="1"/>
  <c r="U44" i="1"/>
  <c r="M43" i="1"/>
  <c r="V42" i="1"/>
  <c r="V44" i="1"/>
  <c r="AF44" i="1"/>
  <c r="AG44" i="1" s="1"/>
  <c r="AF43" i="1"/>
  <c r="AG43" i="1" s="1"/>
  <c r="AF42" i="1"/>
  <c r="B42" i="1"/>
  <c r="B43" i="1"/>
  <c r="B44" i="1"/>
  <c r="C112" i="1"/>
  <c r="J19" i="16"/>
  <c r="J47" i="16" s="1"/>
  <c r="W6" i="17" l="1"/>
  <c r="W44" i="1"/>
  <c r="Y44" i="1" s="1"/>
  <c r="AH44" i="1" s="1"/>
  <c r="D44" i="4" s="1"/>
  <c r="AF6" i="1"/>
  <c r="C115" i="1"/>
  <c r="N43" i="1"/>
  <c r="AB41" i="1"/>
  <c r="AC43" i="16"/>
  <c r="G31" i="2" s="1"/>
  <c r="AB42" i="1"/>
  <c r="AE42" i="1" s="1"/>
  <c r="AG42" i="1" s="1"/>
  <c r="W42" i="1"/>
  <c r="Y42" i="1" s="1"/>
  <c r="AH42" i="1" l="1"/>
  <c r="D42" i="4" s="1"/>
  <c r="O43" i="1"/>
  <c r="P43" i="1" s="1"/>
  <c r="B6" i="1"/>
  <c r="B7" i="1"/>
  <c r="B8" i="1"/>
  <c r="B9" i="1"/>
  <c r="B10" i="1"/>
  <c r="B11" i="1"/>
  <c r="B12" i="1"/>
  <c r="B13" i="1"/>
  <c r="B14" i="1"/>
  <c r="B15" i="1"/>
  <c r="B16" i="1"/>
  <c r="B17" i="1"/>
  <c r="B18" i="1"/>
  <c r="B19" i="1"/>
  <c r="B20" i="1"/>
  <c r="B21" i="1"/>
  <c r="B22" i="1"/>
  <c r="B23" i="1"/>
  <c r="B24" i="1"/>
  <c r="B25" i="1"/>
  <c r="B27" i="1"/>
  <c r="B28" i="1"/>
  <c r="B29" i="1"/>
  <c r="B30" i="1"/>
  <c r="B31" i="1"/>
  <c r="B32" i="1"/>
  <c r="B33" i="1"/>
  <c r="B34" i="1"/>
  <c r="B35" i="1"/>
  <c r="B36" i="1"/>
  <c r="B37" i="1"/>
  <c r="B38" i="1"/>
  <c r="B39" i="1"/>
  <c r="B40" i="1"/>
  <c r="B41" i="1"/>
  <c r="B5" i="1"/>
  <c r="C104" i="1"/>
  <c r="C107" i="1" s="1"/>
  <c r="C49" i="3"/>
  <c r="C48" i="3"/>
  <c r="C47" i="3"/>
  <c r="C42" i="3"/>
  <c r="C43" i="3"/>
  <c r="C24" i="3"/>
  <c r="C18" i="3"/>
  <c r="C21" i="3"/>
  <c r="C46" i="3"/>
  <c r="C23" i="3"/>
  <c r="C36" i="3"/>
  <c r="C25" i="3"/>
  <c r="C37" i="3"/>
  <c r="C41" i="3"/>
  <c r="C11" i="3"/>
  <c r="C15" i="3"/>
  <c r="C19" i="3"/>
  <c r="C44" i="3"/>
  <c r="C27" i="3"/>
  <c r="C45" i="3"/>
  <c r="C34" i="3"/>
  <c r="C13" i="3"/>
  <c r="C40" i="3"/>
  <c r="C39" i="3"/>
  <c r="C16" i="3"/>
  <c r="C35" i="3"/>
  <c r="C32" i="3"/>
  <c r="C26" i="3"/>
  <c r="C10" i="3"/>
  <c r="E10" i="3" s="1"/>
  <c r="C30" i="3"/>
  <c r="C38" i="3"/>
  <c r="C22" i="3"/>
  <c r="C17" i="3"/>
  <c r="C31" i="3"/>
  <c r="C20" i="3"/>
  <c r="C12" i="3"/>
  <c r="C33" i="3"/>
  <c r="A9" i="32"/>
  <c r="D9" i="32" s="1"/>
  <c r="A10" i="32"/>
  <c r="D10" i="32" s="1"/>
  <c r="A11" i="32"/>
  <c r="D11" i="32" s="1"/>
  <c r="A12" i="32"/>
  <c r="D12" i="32" s="1"/>
  <c r="A13" i="32"/>
  <c r="D13" i="32" s="1"/>
  <c r="A14" i="32"/>
  <c r="D14" i="32" s="1"/>
  <c r="A15" i="32"/>
  <c r="D15" i="32" s="1"/>
  <c r="A16" i="32"/>
  <c r="D16" i="32" s="1"/>
  <c r="A17" i="32"/>
  <c r="D17" i="32" s="1"/>
  <c r="A18" i="32"/>
  <c r="D18" i="32" s="1"/>
  <c r="A19" i="32"/>
  <c r="D19" i="32" s="1"/>
  <c r="A20" i="32"/>
  <c r="D20" i="32" s="1"/>
  <c r="A21" i="32"/>
  <c r="D21" i="32" s="1"/>
  <c r="A22" i="32"/>
  <c r="D22" i="32" s="1"/>
  <c r="A23" i="32"/>
  <c r="D23" i="32" s="1"/>
  <c r="A24" i="32"/>
  <c r="D24" i="32" s="1"/>
  <c r="A25" i="32"/>
  <c r="D25" i="32" s="1"/>
  <c r="A26" i="32"/>
  <c r="D26" i="32" s="1"/>
  <c r="A27" i="32"/>
  <c r="D27" i="32" s="1"/>
  <c r="A30" i="32"/>
  <c r="D30" i="32" s="1"/>
  <c r="A31" i="32"/>
  <c r="D31" i="32" s="1"/>
  <c r="A32" i="32"/>
  <c r="D32" i="32" s="1"/>
  <c r="A33" i="32"/>
  <c r="D33" i="32" s="1"/>
  <c r="A34" i="32"/>
  <c r="D34" i="32" s="1"/>
  <c r="A35" i="32"/>
  <c r="D35" i="32" s="1"/>
  <c r="A36" i="32"/>
  <c r="D36" i="32" s="1"/>
  <c r="A37" i="32"/>
  <c r="D37" i="32" s="1"/>
  <c r="A38" i="32"/>
  <c r="D38" i="32" s="1"/>
  <c r="A39" i="32"/>
  <c r="D39" i="32" s="1"/>
  <c r="A40" i="32"/>
  <c r="D40" i="32" s="1"/>
  <c r="A41" i="32"/>
  <c r="D41" i="32" s="1"/>
  <c r="A42" i="32"/>
  <c r="D42" i="32" s="1"/>
  <c r="D44" i="32"/>
  <c r="A8" i="32"/>
  <c r="D8" i="32" s="1"/>
  <c r="A11" i="27"/>
  <c r="D11" i="27" s="1"/>
  <c r="A12" i="27"/>
  <c r="D12" i="27" s="1"/>
  <c r="A13" i="27"/>
  <c r="D13" i="27" s="1"/>
  <c r="A15" i="27"/>
  <c r="D15" i="27" s="1"/>
  <c r="A17" i="27"/>
  <c r="D17" i="27" s="1"/>
  <c r="A19" i="27"/>
  <c r="D19" i="27" s="1"/>
  <c r="A23" i="27"/>
  <c r="D23" i="27" s="1"/>
  <c r="A25" i="27"/>
  <c r="D25" i="27" s="1"/>
  <c r="A27" i="27"/>
  <c r="D27" i="27" s="1"/>
  <c r="A34" i="27"/>
  <c r="D34" i="27" s="1"/>
  <c r="C49" i="2"/>
  <c r="C46" i="2"/>
  <c r="C48" i="2"/>
  <c r="C42" i="2"/>
  <c r="C45" i="2"/>
  <c r="C41" i="2"/>
  <c r="C47" i="2"/>
  <c r="C22" i="2"/>
  <c r="C38" i="2"/>
  <c r="C34" i="2"/>
  <c r="C43" i="2"/>
  <c r="C19" i="2"/>
  <c r="C24" i="2"/>
  <c r="C16" i="2"/>
  <c r="E16" i="2" s="1"/>
  <c r="E17" i="2" s="1"/>
  <c r="C25" i="2"/>
  <c r="C18" i="2"/>
  <c r="C29" i="2"/>
  <c r="C35" i="2"/>
  <c r="B28" i="2"/>
  <c r="A28" i="2"/>
  <c r="B24" i="3"/>
  <c r="A24" i="3"/>
  <c r="A28" i="27"/>
  <c r="D28" i="27" s="1"/>
  <c r="B41" i="2"/>
  <c r="K37" i="16"/>
  <c r="AB37" i="16" s="1"/>
  <c r="K29" i="16"/>
  <c r="AB29" i="16" s="1"/>
  <c r="C96" i="1"/>
  <c r="C88" i="1"/>
  <c r="A28" i="32"/>
  <c r="D28" i="32" s="1"/>
  <c r="F5" i="1"/>
  <c r="G5" i="1" s="1"/>
  <c r="H5" i="1" s="1"/>
  <c r="I5" i="1" s="1"/>
  <c r="J5" i="1" s="1"/>
  <c r="K5" i="1" s="1"/>
  <c r="L5" i="1" s="1"/>
  <c r="F6" i="1"/>
  <c r="G6" i="1" s="1"/>
  <c r="H6" i="1" s="1"/>
  <c r="I6" i="1" s="1"/>
  <c r="J6" i="1" s="1"/>
  <c r="K6" i="1" s="1"/>
  <c r="AF7" i="1"/>
  <c r="F7" i="1"/>
  <c r="G7" i="1" s="1"/>
  <c r="H7" i="1" s="1"/>
  <c r="I7" i="1" s="1"/>
  <c r="J7" i="1" s="1"/>
  <c r="K7" i="1" s="1"/>
  <c r="F8" i="1"/>
  <c r="G8" i="1" s="1"/>
  <c r="H8" i="1" s="1"/>
  <c r="I8" i="1" s="1"/>
  <c r="J8" i="1" s="1"/>
  <c r="K8" i="1" s="1"/>
  <c r="AF9" i="1"/>
  <c r="F9" i="1"/>
  <c r="G9" i="1" s="1"/>
  <c r="H9" i="1" s="1"/>
  <c r="I9" i="1" s="1"/>
  <c r="J9" i="1" s="1"/>
  <c r="K9" i="1" s="1"/>
  <c r="F10" i="1"/>
  <c r="G10" i="1" s="1"/>
  <c r="H10" i="1" s="1"/>
  <c r="I10" i="1" s="1"/>
  <c r="J10" i="1" s="1"/>
  <c r="K10" i="1" s="1"/>
  <c r="AF11" i="1"/>
  <c r="F11" i="1"/>
  <c r="G11" i="1" s="1"/>
  <c r="H11" i="1" s="1"/>
  <c r="I11" i="1" s="1"/>
  <c r="J11" i="1" s="1"/>
  <c r="K11" i="1" s="1"/>
  <c r="F12" i="1"/>
  <c r="G12" i="1" s="1"/>
  <c r="H12" i="1" s="1"/>
  <c r="I12" i="1" s="1"/>
  <c r="J12" i="1" s="1"/>
  <c r="K12" i="1" s="1"/>
  <c r="AF13" i="1"/>
  <c r="F13" i="1"/>
  <c r="G13" i="1" s="1"/>
  <c r="H13" i="1" s="1"/>
  <c r="I13" i="1" s="1"/>
  <c r="J13" i="1" s="1"/>
  <c r="K13" i="1" s="1"/>
  <c r="F14" i="1"/>
  <c r="G14" i="1" s="1"/>
  <c r="H14" i="1" s="1"/>
  <c r="I14" i="1" s="1"/>
  <c r="J14" i="1" s="1"/>
  <c r="K14" i="1" s="1"/>
  <c r="F15" i="1"/>
  <c r="G15" i="1" s="1"/>
  <c r="H15" i="1" s="1"/>
  <c r="I15" i="1" s="1"/>
  <c r="J15" i="1" s="1"/>
  <c r="K15" i="1" s="1"/>
  <c r="F16" i="1"/>
  <c r="G16" i="1" s="1"/>
  <c r="H16" i="1" s="1"/>
  <c r="I16" i="1" s="1"/>
  <c r="J16" i="1" s="1"/>
  <c r="K16" i="1" s="1"/>
  <c r="AF17" i="1"/>
  <c r="F17" i="1"/>
  <c r="G17" i="1" s="1"/>
  <c r="H17" i="1" s="1"/>
  <c r="I17" i="1" s="1"/>
  <c r="J17" i="1" s="1"/>
  <c r="K17" i="1" s="1"/>
  <c r="F18" i="1"/>
  <c r="G18" i="1" s="1"/>
  <c r="H18" i="1" s="1"/>
  <c r="I18" i="1" s="1"/>
  <c r="J18" i="1" s="1"/>
  <c r="K18" i="1" s="1"/>
  <c r="AF19" i="1"/>
  <c r="F19" i="1"/>
  <c r="G19" i="1" s="1"/>
  <c r="H19" i="1" s="1"/>
  <c r="I19" i="1" s="1"/>
  <c r="J19" i="1" s="1"/>
  <c r="K19" i="1" s="1"/>
  <c r="L19" i="1" s="1"/>
  <c r="M19" i="1" s="1"/>
  <c r="N19" i="1" s="1"/>
  <c r="O19" i="1" s="1"/>
  <c r="P19" i="1" s="1"/>
  <c r="Q19" i="1" s="1"/>
  <c r="F20" i="1"/>
  <c r="G20" i="1" s="1"/>
  <c r="H20" i="1" s="1"/>
  <c r="I20" i="1" s="1"/>
  <c r="J20" i="1" s="1"/>
  <c r="K20" i="1" s="1"/>
  <c r="F21" i="1"/>
  <c r="G21" i="1" s="1"/>
  <c r="H21" i="1" s="1"/>
  <c r="I21" i="1" s="1"/>
  <c r="J21" i="1" s="1"/>
  <c r="K21" i="1" s="1"/>
  <c r="C70" i="1"/>
  <c r="C72" i="1" s="1"/>
  <c r="C78" i="1"/>
  <c r="C80" i="1" s="1"/>
  <c r="AF21" i="1"/>
  <c r="AF22" i="1"/>
  <c r="F22" i="1"/>
  <c r="G22" i="1" s="1"/>
  <c r="H22" i="1" s="1"/>
  <c r="I22" i="1" s="1"/>
  <c r="J22" i="1" s="1"/>
  <c r="K22" i="1" s="1"/>
  <c r="AF23" i="1"/>
  <c r="F23" i="1"/>
  <c r="G23" i="1" s="1"/>
  <c r="H23" i="1" s="1"/>
  <c r="I23" i="1" s="1"/>
  <c r="J23" i="1" s="1"/>
  <c r="K23" i="1" s="1"/>
  <c r="L23" i="1" s="1"/>
  <c r="M23" i="1" s="1"/>
  <c r="N23" i="1" s="1"/>
  <c r="O23" i="1" s="1"/>
  <c r="P23" i="1" s="1"/>
  <c r="Q23" i="1" s="1"/>
  <c r="F24" i="1"/>
  <c r="G24" i="1" s="1"/>
  <c r="H24" i="1" s="1"/>
  <c r="I24" i="1" s="1"/>
  <c r="J24" i="1" s="1"/>
  <c r="K24" i="1" s="1"/>
  <c r="AF25" i="1"/>
  <c r="F25" i="1"/>
  <c r="G25" i="1" s="1"/>
  <c r="H25" i="1" s="1"/>
  <c r="I25" i="1" s="1"/>
  <c r="J25" i="1" s="1"/>
  <c r="K25" i="1" s="1"/>
  <c r="L25" i="1" s="1"/>
  <c r="M25" i="1" s="1"/>
  <c r="N25" i="1" s="1"/>
  <c r="O25" i="1" s="1"/>
  <c r="P25" i="1" s="1"/>
  <c r="Q25" i="1" s="1"/>
  <c r="F27" i="1"/>
  <c r="G27" i="1" s="1"/>
  <c r="H27" i="1" s="1"/>
  <c r="I27" i="1" s="1"/>
  <c r="J27" i="1" s="1"/>
  <c r="K27" i="1" s="1"/>
  <c r="F28" i="1"/>
  <c r="G28" i="1" s="1"/>
  <c r="H28" i="1" s="1"/>
  <c r="I28" i="1" s="1"/>
  <c r="J28" i="1" s="1"/>
  <c r="K28" i="1" s="1"/>
  <c r="F29" i="1"/>
  <c r="G29" i="1" s="1"/>
  <c r="H29" i="1" s="1"/>
  <c r="I29" i="1" s="1"/>
  <c r="J29" i="1" s="1"/>
  <c r="K29" i="1" s="1"/>
  <c r="AF30" i="1"/>
  <c r="F30" i="1"/>
  <c r="G30" i="1" s="1"/>
  <c r="H30" i="1" s="1"/>
  <c r="I30" i="1" s="1"/>
  <c r="J30" i="1" s="1"/>
  <c r="K30" i="1" s="1"/>
  <c r="F31" i="1"/>
  <c r="G31" i="1" s="1"/>
  <c r="H31" i="1" s="1"/>
  <c r="I31" i="1" s="1"/>
  <c r="J31" i="1" s="1"/>
  <c r="K31" i="1" s="1"/>
  <c r="AF32" i="1"/>
  <c r="F32" i="1"/>
  <c r="G32" i="1" s="1"/>
  <c r="H32" i="1" s="1"/>
  <c r="I32" i="1" s="1"/>
  <c r="J32" i="1" s="1"/>
  <c r="K32" i="1" s="1"/>
  <c r="L32" i="1" s="1"/>
  <c r="M32" i="1" s="1"/>
  <c r="N32" i="1" s="1"/>
  <c r="O32" i="1" s="1"/>
  <c r="P32" i="1" s="1"/>
  <c r="Q32" i="1" s="1"/>
  <c r="R32" i="1" s="1"/>
  <c r="S32" i="1" s="1"/>
  <c r="F33" i="1"/>
  <c r="G33" i="1" s="1"/>
  <c r="H33" i="1" s="1"/>
  <c r="I33" i="1" s="1"/>
  <c r="J33" i="1" s="1"/>
  <c r="K33" i="1" s="1"/>
  <c r="AF35" i="1"/>
  <c r="F35" i="1"/>
  <c r="G35" i="1" s="1"/>
  <c r="H35" i="1" s="1"/>
  <c r="I35" i="1" s="1"/>
  <c r="J35" i="1" s="1"/>
  <c r="K35" i="1" s="1"/>
  <c r="AF36" i="1"/>
  <c r="F36" i="1"/>
  <c r="G36" i="1" s="1"/>
  <c r="H36" i="1" s="1"/>
  <c r="I36" i="1" s="1"/>
  <c r="J36" i="1" s="1"/>
  <c r="K36" i="1" s="1"/>
  <c r="F37" i="1"/>
  <c r="G37" i="1" s="1"/>
  <c r="H37" i="1" s="1"/>
  <c r="I37" i="1" s="1"/>
  <c r="J37" i="1" s="1"/>
  <c r="K37" i="1" s="1"/>
  <c r="AF38" i="1"/>
  <c r="F38" i="1"/>
  <c r="G38" i="1" s="1"/>
  <c r="H38" i="1" s="1"/>
  <c r="I38" i="1" s="1"/>
  <c r="J38" i="1" s="1"/>
  <c r="K38" i="1" s="1"/>
  <c r="F39" i="1"/>
  <c r="G39" i="1" s="1"/>
  <c r="H39" i="1" s="1"/>
  <c r="I39" i="1" s="1"/>
  <c r="J39" i="1" s="1"/>
  <c r="K39" i="1" s="1"/>
  <c r="C64" i="1"/>
  <c r="AF39" i="1"/>
  <c r="H40" i="1"/>
  <c r="I40" i="1" s="1"/>
  <c r="J40" i="1" s="1"/>
  <c r="K40" i="1" s="1"/>
  <c r="L40" i="1" s="1"/>
  <c r="M40" i="1" s="1"/>
  <c r="N40" i="1" s="1"/>
  <c r="H41" i="1"/>
  <c r="I41" i="1" s="1"/>
  <c r="J41" i="1" s="1"/>
  <c r="K41" i="1" s="1"/>
  <c r="I34" i="1"/>
  <c r="J34" i="1" s="1"/>
  <c r="K34" i="1" s="1"/>
  <c r="A49" i="3"/>
  <c r="B49" i="3"/>
  <c r="A33" i="3"/>
  <c r="B33" i="3"/>
  <c r="A32" i="3"/>
  <c r="B32" i="3"/>
  <c r="A31" i="3"/>
  <c r="B31" i="3"/>
  <c r="A39" i="3"/>
  <c r="B39" i="3"/>
  <c r="A36" i="3"/>
  <c r="B36" i="3"/>
  <c r="A40" i="3"/>
  <c r="B40" i="3"/>
  <c r="A26" i="3"/>
  <c r="B26" i="3"/>
  <c r="A10" i="3"/>
  <c r="B10" i="3"/>
  <c r="A22" i="3"/>
  <c r="B22" i="3"/>
  <c r="A13" i="3"/>
  <c r="B13" i="3"/>
  <c r="A17" i="3"/>
  <c r="B17" i="3"/>
  <c r="A30" i="3"/>
  <c r="B30" i="3"/>
  <c r="A20" i="3"/>
  <c r="B20" i="3"/>
  <c r="A11" i="3"/>
  <c r="B11" i="3"/>
  <c r="A45" i="3"/>
  <c r="B45" i="3"/>
  <c r="A27" i="3"/>
  <c r="B27" i="3"/>
  <c r="A16" i="3"/>
  <c r="B16" i="3"/>
  <c r="A19" i="3"/>
  <c r="B19" i="3"/>
  <c r="A44" i="3"/>
  <c r="B44" i="3"/>
  <c r="A12" i="3"/>
  <c r="B12" i="3"/>
  <c r="A43" i="3"/>
  <c r="B43" i="3"/>
  <c r="A37" i="3"/>
  <c r="B37" i="3"/>
  <c r="A41" i="3"/>
  <c r="B41" i="3"/>
  <c r="A15" i="3"/>
  <c r="B15" i="3"/>
  <c r="A25" i="3"/>
  <c r="B25" i="3"/>
  <c r="A34" i="3"/>
  <c r="B34" i="3"/>
  <c r="A21" i="3"/>
  <c r="B21" i="3"/>
  <c r="A18" i="3"/>
  <c r="B18" i="3"/>
  <c r="A35" i="3"/>
  <c r="B35" i="3"/>
  <c r="A23" i="3"/>
  <c r="B23" i="3"/>
  <c r="A38" i="3"/>
  <c r="B38" i="3"/>
  <c r="A42" i="3"/>
  <c r="B42" i="3"/>
  <c r="A46" i="3"/>
  <c r="B46" i="3"/>
  <c r="A48" i="3"/>
  <c r="B48" i="3"/>
  <c r="A47" i="3"/>
  <c r="A29" i="32"/>
  <c r="B8" i="32"/>
  <c r="B9" i="32"/>
  <c r="B10" i="32"/>
  <c r="B11" i="32"/>
  <c r="B12" i="32"/>
  <c r="B13" i="32"/>
  <c r="B14" i="32"/>
  <c r="B15" i="32"/>
  <c r="B16" i="32"/>
  <c r="B17" i="32"/>
  <c r="B18" i="32"/>
  <c r="B19" i="32"/>
  <c r="B20" i="32"/>
  <c r="B21" i="32"/>
  <c r="B22" i="32"/>
  <c r="B23" i="32"/>
  <c r="B24" i="32"/>
  <c r="B25" i="32"/>
  <c r="B26" i="32"/>
  <c r="B27" i="32"/>
  <c r="B28" i="32"/>
  <c r="B29" i="32"/>
  <c r="B30" i="32"/>
  <c r="B31" i="32"/>
  <c r="B32" i="32"/>
  <c r="B33" i="32"/>
  <c r="B34" i="32"/>
  <c r="B35" i="32"/>
  <c r="B36" i="32"/>
  <c r="B37" i="32"/>
  <c r="B38" i="32"/>
  <c r="B39" i="32"/>
  <c r="B40" i="32"/>
  <c r="B41" i="32"/>
  <c r="A29" i="27"/>
  <c r="F26" i="1"/>
  <c r="F34" i="1"/>
  <c r="G34" i="1" s="1"/>
  <c r="C56" i="1"/>
  <c r="C59" i="1" s="1"/>
  <c r="C60" i="1" s="1"/>
  <c r="A35" i="2"/>
  <c r="B35" i="2"/>
  <c r="A44" i="2"/>
  <c r="B44" i="2"/>
  <c r="A17" i="2"/>
  <c r="B17" i="2"/>
  <c r="A11" i="2"/>
  <c r="B11" i="2"/>
  <c r="A14" i="2"/>
  <c r="B14" i="2"/>
  <c r="A13" i="2"/>
  <c r="B13" i="2"/>
  <c r="B18" i="2"/>
  <c r="A43" i="2"/>
  <c r="B43" i="2"/>
  <c r="A25" i="2"/>
  <c r="B25" i="2"/>
  <c r="A26" i="2"/>
  <c r="B26" i="2"/>
  <c r="A24" i="2"/>
  <c r="B24" i="2"/>
  <c r="A29" i="2"/>
  <c r="B29" i="2"/>
  <c r="A39" i="2"/>
  <c r="B39" i="2"/>
  <c r="A21" i="2"/>
  <c r="B21" i="2"/>
  <c r="A33" i="2"/>
  <c r="B33" i="2"/>
  <c r="A16" i="2"/>
  <c r="B16" i="2"/>
  <c r="A48" i="2"/>
  <c r="B48" i="2"/>
  <c r="A47" i="2"/>
  <c r="B47" i="2"/>
  <c r="A27" i="2"/>
  <c r="B27" i="2"/>
  <c r="A34" i="2"/>
  <c r="B34" i="2"/>
  <c r="A12" i="2"/>
  <c r="B12" i="2"/>
  <c r="A20" i="2"/>
  <c r="B20" i="2"/>
  <c r="A22" i="2"/>
  <c r="B22" i="2"/>
  <c r="A36" i="2"/>
  <c r="B36" i="2"/>
  <c r="A23" i="2"/>
  <c r="B23" i="2"/>
  <c r="A19" i="2"/>
  <c r="B19" i="2"/>
  <c r="A32" i="2"/>
  <c r="B32" i="2"/>
  <c r="A45" i="2"/>
  <c r="B45" i="2"/>
  <c r="A10" i="2"/>
  <c r="B10" i="2"/>
  <c r="A42" i="2"/>
  <c r="B42" i="2"/>
  <c r="A41" i="2"/>
  <c r="A38" i="2"/>
  <c r="B38" i="2"/>
  <c r="A30" i="2"/>
  <c r="B30" i="2"/>
  <c r="A49" i="2"/>
  <c r="B49" i="2"/>
  <c r="A40" i="2"/>
  <c r="B40" i="2"/>
  <c r="A46" i="2"/>
  <c r="B46" i="2"/>
  <c r="AE39" i="1"/>
  <c r="AB37" i="1"/>
  <c r="AE37" i="1" s="1"/>
  <c r="AB35" i="1"/>
  <c r="AE35" i="1" s="1"/>
  <c r="AB33" i="1"/>
  <c r="AE33" i="1" s="1"/>
  <c r="AB31" i="1"/>
  <c r="AE31" i="1" s="1"/>
  <c r="AB29" i="1"/>
  <c r="AE29" i="1" s="1"/>
  <c r="AB27" i="1"/>
  <c r="AE27" i="1" s="1"/>
  <c r="AB25" i="1"/>
  <c r="AE25" i="1" s="1"/>
  <c r="AB23" i="1"/>
  <c r="AE23" i="1" s="1"/>
  <c r="AB21" i="1"/>
  <c r="AE21" i="1" s="1"/>
  <c r="AB19" i="1"/>
  <c r="AE19" i="1" s="1"/>
  <c r="AB17" i="1"/>
  <c r="AE17" i="1" s="1"/>
  <c r="AB13" i="1"/>
  <c r="AE13" i="1" s="1"/>
  <c r="AB11" i="1"/>
  <c r="AE11" i="1" s="1"/>
  <c r="AB9" i="1"/>
  <c r="AE9" i="1" s="1"/>
  <c r="K22" i="16"/>
  <c r="AB22" i="16" s="1"/>
  <c r="K35" i="16"/>
  <c r="AB35" i="16" s="1"/>
  <c r="K26" i="16"/>
  <c r="AB26" i="16" s="1"/>
  <c r="AF37" i="1"/>
  <c r="K17" i="16"/>
  <c r="AB17" i="16" s="1"/>
  <c r="K8" i="16"/>
  <c r="AB8" i="16" s="1"/>
  <c r="AC8" i="16" s="1"/>
  <c r="K21" i="16"/>
  <c r="AB21" i="16" s="1"/>
  <c r="K31" i="16"/>
  <c r="AB31" i="16" s="1"/>
  <c r="AF33" i="1"/>
  <c r="AF31" i="1"/>
  <c r="AF29" i="1"/>
  <c r="AF27" i="1"/>
  <c r="AF26" i="1"/>
  <c r="AF20" i="1"/>
  <c r="AF18" i="1"/>
  <c r="AF16" i="1"/>
  <c r="AF14" i="1"/>
  <c r="AF12" i="1"/>
  <c r="AF10" i="1"/>
  <c r="AF8" i="1"/>
  <c r="K12" i="16"/>
  <c r="AB12" i="16" s="1"/>
  <c r="AC12" i="16" s="1"/>
  <c r="K34" i="16"/>
  <c r="AB34" i="16" s="1"/>
  <c r="K23" i="16"/>
  <c r="AB23" i="16" s="1"/>
  <c r="K13" i="16"/>
  <c r="AB13" i="16" s="1"/>
  <c r="AC13" i="16" s="1"/>
  <c r="K28" i="16"/>
  <c r="AB28" i="16" s="1"/>
  <c r="K24" i="16"/>
  <c r="AB24" i="16" s="1"/>
  <c r="K38" i="16"/>
  <c r="AB38" i="16" s="1"/>
  <c r="K32" i="16"/>
  <c r="AB32" i="16" s="1"/>
  <c r="K16" i="16"/>
  <c r="AB16" i="16" s="1"/>
  <c r="K39" i="16"/>
  <c r="AB39" i="16" s="1"/>
  <c r="K40" i="16"/>
  <c r="AB40" i="16" s="1"/>
  <c r="K42" i="16"/>
  <c r="AB42" i="16" s="1"/>
  <c r="K41" i="16"/>
  <c r="AB41" i="16" s="1"/>
  <c r="K10" i="16"/>
  <c r="AB10" i="16" s="1"/>
  <c r="AC10" i="16" s="1"/>
  <c r="AB36" i="1"/>
  <c r="AE36" i="1" s="1"/>
  <c r="AB30" i="1"/>
  <c r="AE30" i="1" s="1"/>
  <c r="AB20" i="1"/>
  <c r="AE20" i="1" s="1"/>
  <c r="AB12" i="1"/>
  <c r="AE12" i="1" s="1"/>
  <c r="R23" i="1" l="1"/>
  <c r="S23" i="1" s="1"/>
  <c r="V23" i="1" s="1"/>
  <c r="R25" i="1"/>
  <c r="S25" i="1" s="1"/>
  <c r="V25" i="1" s="1"/>
  <c r="R19" i="1"/>
  <c r="S19" i="1" s="1"/>
  <c r="V19" i="1" s="1"/>
  <c r="Q43" i="1"/>
  <c r="E11" i="3"/>
  <c r="E12" i="3" s="1"/>
  <c r="E13" i="3" s="1"/>
  <c r="E14" i="3" s="1"/>
  <c r="E15" i="3" s="1"/>
  <c r="E16" i="3" s="1"/>
  <c r="E17" i="3" s="1"/>
  <c r="E18" i="3" s="1"/>
  <c r="E19" i="3" s="1"/>
  <c r="E18" i="2"/>
  <c r="E19" i="2" s="1"/>
  <c r="E20" i="2" s="1"/>
  <c r="E21" i="2" s="1"/>
  <c r="O40" i="1"/>
  <c r="M5" i="1"/>
  <c r="N5" i="1" s="1"/>
  <c r="C99" i="1"/>
  <c r="C100" i="1" s="1"/>
  <c r="C106" i="1" s="1"/>
  <c r="C108" i="1" s="1"/>
  <c r="C114" i="1" s="1"/>
  <c r="C116" i="1" s="1"/>
  <c r="G42" i="2"/>
  <c r="AG35" i="1"/>
  <c r="W24" i="17"/>
  <c r="W16" i="17"/>
  <c r="W8" i="17"/>
  <c r="AC21" i="16"/>
  <c r="G17" i="2" s="1"/>
  <c r="W39" i="17"/>
  <c r="W31" i="17"/>
  <c r="W7" i="17"/>
  <c r="AG21" i="1"/>
  <c r="AC28" i="16"/>
  <c r="G25" i="2" s="1"/>
  <c r="AC42" i="16"/>
  <c r="G40" i="2" s="1"/>
  <c r="AC26" i="16"/>
  <c r="G49" i="2" s="1"/>
  <c r="AG25" i="1"/>
  <c r="AC29" i="16"/>
  <c r="G43" i="2" s="1"/>
  <c r="W30" i="17"/>
  <c r="W22" i="17"/>
  <c r="W14" i="17"/>
  <c r="AC40" i="16"/>
  <c r="G30" i="2" s="1"/>
  <c r="W38" i="17"/>
  <c r="W18" i="17"/>
  <c r="W11" i="17"/>
  <c r="AC32" i="16"/>
  <c r="G47" i="2" s="1"/>
  <c r="AC23" i="16"/>
  <c r="G18" i="2" s="1"/>
  <c r="G23" i="2"/>
  <c r="W34" i="17"/>
  <c r="W10" i="17"/>
  <c r="G41" i="2"/>
  <c r="AC24" i="16"/>
  <c r="G21" i="2" s="1"/>
  <c r="W42" i="17"/>
  <c r="AC37" i="16"/>
  <c r="G48" i="2" s="1"/>
  <c r="AC35" i="16"/>
  <c r="G22" i="2" s="1"/>
  <c r="W35" i="17"/>
  <c r="W19" i="17"/>
  <c r="AC39" i="16"/>
  <c r="G39" i="2" s="1"/>
  <c r="W25" i="17"/>
  <c r="W17" i="17"/>
  <c r="W9" i="17"/>
  <c r="G20" i="2"/>
  <c r="AC31" i="16"/>
  <c r="G11" i="2" s="1"/>
  <c r="AC22" i="16"/>
  <c r="G46" i="2" s="1"/>
  <c r="AC41" i="16"/>
  <c r="G28" i="2" s="1"/>
  <c r="AG13" i="1"/>
  <c r="W23" i="17"/>
  <c r="W15" i="17"/>
  <c r="W36" i="17"/>
  <c r="W28" i="17"/>
  <c r="W20" i="17"/>
  <c r="W12" i="17"/>
  <c r="AC16" i="16"/>
  <c r="G38" i="2" s="1"/>
  <c r="G14" i="2"/>
  <c r="W26" i="17"/>
  <c r="W32" i="17"/>
  <c r="W37" i="17"/>
  <c r="W29" i="17"/>
  <c r="W21" i="17"/>
  <c r="W13" i="17"/>
  <c r="AC38" i="16"/>
  <c r="G33" i="2" s="1"/>
  <c r="AC34" i="16"/>
  <c r="G34" i="2" s="1"/>
  <c r="AC17" i="16"/>
  <c r="G12" i="2" s="1"/>
  <c r="W33" i="17"/>
  <c r="AG40" i="1"/>
  <c r="AG9" i="1"/>
  <c r="AG19" i="1"/>
  <c r="AG39" i="1"/>
  <c r="AG12" i="1"/>
  <c r="K11" i="16"/>
  <c r="AB11" i="16" s="1"/>
  <c r="AC11" i="16" s="1"/>
  <c r="K33" i="16"/>
  <c r="AB33" i="16" s="1"/>
  <c r="K19" i="16"/>
  <c r="AB19" i="16" s="1"/>
  <c r="K36" i="16"/>
  <c r="AB36" i="16" s="1"/>
  <c r="K15" i="16"/>
  <c r="AB15" i="16" s="1"/>
  <c r="K20" i="16"/>
  <c r="AB20" i="16" s="1"/>
  <c r="AG31" i="1"/>
  <c r="AG27" i="1"/>
  <c r="AG37" i="1"/>
  <c r="K27" i="16"/>
  <c r="AB27" i="16" s="1"/>
  <c r="K25" i="16"/>
  <c r="AB25" i="16" s="1"/>
  <c r="K18" i="16"/>
  <c r="AB18" i="16" s="1"/>
  <c r="K30" i="16"/>
  <c r="AB30" i="16" s="1"/>
  <c r="K7" i="16"/>
  <c r="AB7" i="16" s="1"/>
  <c r="AC7" i="16" s="1"/>
  <c r="A38" i="27"/>
  <c r="D38" i="27" s="1"/>
  <c r="A30" i="27"/>
  <c r="D30" i="27" s="1"/>
  <c r="A16" i="27"/>
  <c r="D16" i="27" s="1"/>
  <c r="A41" i="27"/>
  <c r="D41" i="27" s="1"/>
  <c r="AB38" i="1"/>
  <c r="AE38" i="1" s="1"/>
  <c r="AG38" i="1" s="1"/>
  <c r="AB34" i="1"/>
  <c r="AE34" i="1" s="1"/>
  <c r="AB32" i="1"/>
  <c r="AE32" i="1" s="1"/>
  <c r="AG32" i="1" s="1"/>
  <c r="AB28" i="1"/>
  <c r="AE28" i="1" s="1"/>
  <c r="AB26" i="1"/>
  <c r="AE26" i="1" s="1"/>
  <c r="AG26" i="1" s="1"/>
  <c r="AB24" i="1"/>
  <c r="AE24" i="1" s="1"/>
  <c r="AB22" i="1"/>
  <c r="AE22" i="1" s="1"/>
  <c r="AG22" i="1" s="1"/>
  <c r="AB18" i="1"/>
  <c r="AE18" i="1" s="1"/>
  <c r="AG18" i="1" s="1"/>
  <c r="AB16" i="1"/>
  <c r="AE16" i="1" s="1"/>
  <c r="AG16" i="1" s="1"/>
  <c r="AB7" i="1"/>
  <c r="AE7" i="1" s="1"/>
  <c r="AG7" i="1" s="1"/>
  <c r="A39" i="27"/>
  <c r="D39" i="27" s="1"/>
  <c r="A35" i="27"/>
  <c r="D35" i="27" s="1"/>
  <c r="A33" i="27"/>
  <c r="D33" i="27" s="1"/>
  <c r="K14" i="16"/>
  <c r="AB14" i="16" s="1"/>
  <c r="AC14" i="16" s="1"/>
  <c r="AE41" i="1"/>
  <c r="D44" i="27"/>
  <c r="A42" i="27"/>
  <c r="D42" i="27" s="1"/>
  <c r="A37" i="27"/>
  <c r="D37" i="27" s="1"/>
  <c r="A31" i="27"/>
  <c r="D31" i="27" s="1"/>
  <c r="A24" i="27"/>
  <c r="D24" i="27" s="1"/>
  <c r="A20" i="27"/>
  <c r="D20" i="27" s="1"/>
  <c r="D9" i="27"/>
  <c r="X32" i="17"/>
  <c r="X28" i="17"/>
  <c r="AB14" i="1"/>
  <c r="AE14" i="1" s="1"/>
  <c r="AG14" i="1" s="1"/>
  <c r="AB10" i="1"/>
  <c r="AE10" i="1" s="1"/>
  <c r="AG10" i="1" s="1"/>
  <c r="AB8" i="1"/>
  <c r="AE8" i="1" s="1"/>
  <c r="AG8" i="1" s="1"/>
  <c r="AB6" i="1"/>
  <c r="AE6" i="1" s="1"/>
  <c r="AG6" i="1" s="1"/>
  <c r="A21" i="27"/>
  <c r="D21" i="27" s="1"/>
  <c r="L17" i="1"/>
  <c r="L16" i="1"/>
  <c r="L34" i="1"/>
  <c r="L30" i="1"/>
  <c r="L29" i="1"/>
  <c r="AG20" i="1"/>
  <c r="L38" i="1"/>
  <c r="L36" i="1"/>
  <c r="L28" i="1"/>
  <c r="L21" i="1"/>
  <c r="L15" i="1"/>
  <c r="L13" i="1"/>
  <c r="L11" i="1"/>
  <c r="L9" i="1"/>
  <c r="L7" i="1"/>
  <c r="AG30" i="1"/>
  <c r="AG17" i="1"/>
  <c r="AG29" i="1"/>
  <c r="C67" i="1"/>
  <c r="C68" i="1" s="1"/>
  <c r="C74" i="1" s="1"/>
  <c r="V32" i="1"/>
  <c r="L41" i="1"/>
  <c r="L39" i="1"/>
  <c r="L37" i="1"/>
  <c r="L35" i="1"/>
  <c r="L33" i="1"/>
  <c r="L31" i="1"/>
  <c r="L27" i="1"/>
  <c r="L24" i="1"/>
  <c r="L22" i="1"/>
  <c r="L20" i="1"/>
  <c r="L18" i="1"/>
  <c r="L14" i="1"/>
  <c r="L12" i="1"/>
  <c r="L10" i="1"/>
  <c r="L8" i="1"/>
  <c r="L6" i="1"/>
  <c r="C75" i="1"/>
  <c r="C83" i="1"/>
  <c r="AG36" i="1"/>
  <c r="AG23" i="1"/>
  <c r="AG11" i="1"/>
  <c r="AG33" i="1"/>
  <c r="AF34" i="1"/>
  <c r="C91" i="1"/>
  <c r="C92" i="1" s="1"/>
  <c r="AB15" i="1"/>
  <c r="AE15" i="1" s="1"/>
  <c r="A40" i="27"/>
  <c r="D40" i="27" s="1"/>
  <c r="A36" i="27"/>
  <c r="D36" i="27" s="1"/>
  <c r="A32" i="27"/>
  <c r="D32" i="27" s="1"/>
  <c r="A26" i="27"/>
  <c r="D26" i="27" s="1"/>
  <c r="A22" i="27"/>
  <c r="D22" i="27" s="1"/>
  <c r="A18" i="27"/>
  <c r="D18" i="27" s="1"/>
  <c r="A14" i="27"/>
  <c r="D14" i="27" s="1"/>
  <c r="D10" i="27"/>
  <c r="X22" i="17"/>
  <c r="X17" i="17"/>
  <c r="X12" i="17"/>
  <c r="X8" i="17"/>
  <c r="B47" i="3"/>
  <c r="AF41" i="1"/>
  <c r="AF28" i="1"/>
  <c r="AF24" i="1"/>
  <c r="AF15" i="1"/>
  <c r="X25" i="17"/>
  <c r="X16" i="17"/>
  <c r="X9" i="17"/>
  <c r="V27" i="17" l="1"/>
  <c r="W27" i="17" s="1"/>
  <c r="W48" i="17" s="1"/>
  <c r="R43" i="1"/>
  <c r="S43" i="1" s="1"/>
  <c r="V43" i="1" s="1"/>
  <c r="W43" i="1" s="1"/>
  <c r="Y43" i="1" s="1"/>
  <c r="AH43" i="1" s="1"/>
  <c r="D43" i="4" s="1"/>
  <c r="BN27" i="20"/>
  <c r="X27" i="17" s="1"/>
  <c r="E22" i="2"/>
  <c r="E23" i="2" s="1"/>
  <c r="K47" i="16"/>
  <c r="P40" i="1"/>
  <c r="O5" i="1"/>
  <c r="P5" i="1" s="1"/>
  <c r="Q5" i="1" s="1"/>
  <c r="R5" i="1" s="1"/>
  <c r="S5" i="1" s="1"/>
  <c r="V5" i="1" s="1"/>
  <c r="C76" i="1"/>
  <c r="C82" i="1" s="1"/>
  <c r="C84" i="1" s="1"/>
  <c r="AC27" i="16"/>
  <c r="G35" i="2" s="1"/>
  <c r="AC19" i="16"/>
  <c r="G16" i="2" s="1"/>
  <c r="AC18" i="16"/>
  <c r="G10" i="2" s="1"/>
  <c r="M18" i="1"/>
  <c r="N18" i="1" s="1"/>
  <c r="M27" i="1"/>
  <c r="N27" i="1" s="1"/>
  <c r="O27" i="1" s="1"/>
  <c r="M11" i="1"/>
  <c r="N11" i="1" s="1"/>
  <c r="M28" i="1"/>
  <c r="N28" i="1" s="1"/>
  <c r="O28" i="1" s="1"/>
  <c r="M16" i="1"/>
  <c r="N16" i="1" s="1"/>
  <c r="M6" i="1"/>
  <c r="N6" i="1" s="1"/>
  <c r="O6" i="1" s="1"/>
  <c r="P6" i="1" s="1"/>
  <c r="Q6" i="1" s="1"/>
  <c r="M9" i="1"/>
  <c r="N9" i="1" s="1"/>
  <c r="M10" i="1"/>
  <c r="N10" i="1" s="1"/>
  <c r="O10" i="1" s="1"/>
  <c r="P10" i="1" s="1"/>
  <c r="Q10" i="1" s="1"/>
  <c r="M20" i="1"/>
  <c r="N20" i="1" s="1"/>
  <c r="M31" i="1"/>
  <c r="N31" i="1" s="1"/>
  <c r="O31" i="1" s="1"/>
  <c r="M39" i="1"/>
  <c r="N39" i="1" s="1"/>
  <c r="M13" i="1"/>
  <c r="N13" i="1" s="1"/>
  <c r="O13" i="1" s="1"/>
  <c r="M36" i="1"/>
  <c r="N36" i="1" s="1"/>
  <c r="M29" i="1"/>
  <c r="N29" i="1" s="1"/>
  <c r="O29" i="1" s="1"/>
  <c r="M17" i="1"/>
  <c r="N17" i="1" s="1"/>
  <c r="M8" i="1"/>
  <c r="N8" i="1" s="1"/>
  <c r="O8" i="1" s="1"/>
  <c r="P8" i="1" s="1"/>
  <c r="Q8" i="1" s="1"/>
  <c r="M37" i="1"/>
  <c r="N37" i="1" s="1"/>
  <c r="M14" i="1"/>
  <c r="N14" i="1" s="1"/>
  <c r="O14" i="1" s="1"/>
  <c r="M24" i="1"/>
  <c r="N24" i="1" s="1"/>
  <c r="M35" i="1"/>
  <c r="N35" i="1" s="1"/>
  <c r="O35" i="1" s="1"/>
  <c r="M21" i="1"/>
  <c r="N21" i="1" s="1"/>
  <c r="M34" i="1"/>
  <c r="N34" i="1" s="1"/>
  <c r="O34" i="1" s="1"/>
  <c r="P34" i="1" s="1"/>
  <c r="M12" i="1"/>
  <c r="N12" i="1" s="1"/>
  <c r="M22" i="1"/>
  <c r="N22" i="1" s="1"/>
  <c r="O22" i="1" s="1"/>
  <c r="M33" i="1"/>
  <c r="N33" i="1" s="1"/>
  <c r="M7" i="1"/>
  <c r="N7" i="1" s="1"/>
  <c r="O7" i="1" s="1"/>
  <c r="M15" i="1"/>
  <c r="N15" i="1" s="1"/>
  <c r="M38" i="1"/>
  <c r="N38" i="1" s="1"/>
  <c r="O38" i="1" s="1"/>
  <c r="M30" i="1"/>
  <c r="N30" i="1" s="1"/>
  <c r="G27" i="2"/>
  <c r="AC33" i="16"/>
  <c r="G36" i="2" s="1"/>
  <c r="AC25" i="16"/>
  <c r="G32" i="2" s="1"/>
  <c r="AC15" i="16"/>
  <c r="G26" i="2" s="1"/>
  <c r="AC30" i="16"/>
  <c r="G19" i="2" s="1"/>
  <c r="AC20" i="16"/>
  <c r="G29" i="2" s="1"/>
  <c r="G13" i="2"/>
  <c r="AG41" i="1"/>
  <c r="M41" i="1"/>
  <c r="X14" i="17"/>
  <c r="X13" i="17"/>
  <c r="X23" i="17"/>
  <c r="X31" i="17"/>
  <c r="X35" i="17"/>
  <c r="X18" i="17"/>
  <c r="X30" i="17"/>
  <c r="X34" i="17"/>
  <c r="X39" i="17"/>
  <c r="X15" i="17"/>
  <c r="X24" i="17"/>
  <c r="X37" i="17"/>
  <c r="X7" i="17"/>
  <c r="X11" i="17"/>
  <c r="X21" i="17"/>
  <c r="X29" i="17"/>
  <c r="X33" i="17"/>
  <c r="X26" i="17"/>
  <c r="X10" i="17"/>
  <c r="X20" i="17"/>
  <c r="AG28" i="1"/>
  <c r="AG24" i="1"/>
  <c r="X19" i="17"/>
  <c r="X41" i="17"/>
  <c r="U11" i="1"/>
  <c r="U13" i="1"/>
  <c r="W19" i="1"/>
  <c r="Y19" i="1" s="1"/>
  <c r="AH19" i="1" s="1"/>
  <c r="D19" i="4" s="1"/>
  <c r="U21" i="1"/>
  <c r="U23" i="1"/>
  <c r="W23" i="1" s="1"/>
  <c r="Y23" i="1" s="1"/>
  <c r="AH23" i="1" s="1"/>
  <c r="D23" i="4" s="1"/>
  <c r="W25" i="1"/>
  <c r="Y25" i="1" s="1"/>
  <c r="AH25" i="1" s="1"/>
  <c r="D25" i="4" s="1"/>
  <c r="U27" i="1"/>
  <c r="U29" i="1"/>
  <c r="U31" i="1"/>
  <c r="U33" i="1"/>
  <c r="U37" i="1"/>
  <c r="U39" i="1"/>
  <c r="U41" i="1"/>
  <c r="U28" i="1"/>
  <c r="U32" i="1"/>
  <c r="W32" i="1" s="1"/>
  <c r="Y32" i="1" s="1"/>
  <c r="AH32" i="1" s="1"/>
  <c r="D32" i="4" s="1"/>
  <c r="U36" i="1"/>
  <c r="U38" i="1"/>
  <c r="AG34" i="1"/>
  <c r="X38" i="17"/>
  <c r="X40" i="17"/>
  <c r="AG15" i="1"/>
  <c r="U24" i="1"/>
  <c r="U34" i="1"/>
  <c r="V47" i="17" l="1"/>
  <c r="X48" i="17"/>
  <c r="R8" i="1"/>
  <c r="S8" i="1" s="1"/>
  <c r="V8" i="1" s="1"/>
  <c r="W8" i="1" s="1"/>
  <c r="Y8" i="1" s="1"/>
  <c r="AH8" i="1" s="1"/>
  <c r="D8" i="4" s="1"/>
  <c r="R10" i="1"/>
  <c r="S10" i="1" s="1"/>
  <c r="V10" i="1" s="1"/>
  <c r="W10" i="1" s="1"/>
  <c r="Y10" i="1" s="1"/>
  <c r="AH10" i="1" s="1"/>
  <c r="D10" i="4" s="1"/>
  <c r="R6" i="1"/>
  <c r="S6" i="1" s="1"/>
  <c r="V6" i="1" s="1"/>
  <c r="W6" i="1" s="1"/>
  <c r="Y6" i="1" s="1"/>
  <c r="AB47" i="16"/>
  <c r="Q40" i="1"/>
  <c r="Q34" i="1"/>
  <c r="E24" i="2"/>
  <c r="E25" i="2" s="1"/>
  <c r="E26" i="2" s="1"/>
  <c r="E27" i="2" s="1"/>
  <c r="E28" i="2" s="1"/>
  <c r="E29" i="2" s="1"/>
  <c r="E30" i="2" s="1"/>
  <c r="E31" i="2" s="1"/>
  <c r="E32" i="2" s="1"/>
  <c r="E33" i="2" s="1"/>
  <c r="E34" i="2" s="1"/>
  <c r="E35" i="2" s="1"/>
  <c r="E36" i="2" s="1"/>
  <c r="E37" i="2" s="1"/>
  <c r="E38" i="2" s="1"/>
  <c r="E39" i="2" s="1"/>
  <c r="E40" i="2" s="1"/>
  <c r="E41" i="2" s="1"/>
  <c r="E42" i="2" s="1"/>
  <c r="E43" i="2" s="1"/>
  <c r="E44" i="2" s="1"/>
  <c r="E45" i="2" s="1"/>
  <c r="E46" i="2" s="1"/>
  <c r="E47" i="2" s="1"/>
  <c r="E48" i="2" s="1"/>
  <c r="E49" i="2" s="1"/>
  <c r="Y26" i="1"/>
  <c r="P38" i="1"/>
  <c r="P22" i="1"/>
  <c r="P35" i="1"/>
  <c r="P13" i="1"/>
  <c r="Q13" i="1" s="1"/>
  <c r="P28" i="1"/>
  <c r="AC36" i="16"/>
  <c r="G44" i="2" s="1"/>
  <c r="P7" i="1"/>
  <c r="P14" i="1"/>
  <c r="P29" i="1"/>
  <c r="P31" i="1"/>
  <c r="P27" i="1"/>
  <c r="O30" i="1"/>
  <c r="P30" i="1" s="1"/>
  <c r="O21" i="1"/>
  <c r="O24" i="1"/>
  <c r="O39" i="1"/>
  <c r="O11" i="1"/>
  <c r="O33" i="1"/>
  <c r="O37" i="1"/>
  <c r="P37" i="1" s="1"/>
  <c r="O20" i="1"/>
  <c r="O18" i="1"/>
  <c r="P18" i="1" s="1"/>
  <c r="O36" i="1"/>
  <c r="P36" i="1" s="1"/>
  <c r="O16" i="1"/>
  <c r="O15" i="1"/>
  <c r="P15" i="1" s="1"/>
  <c r="O12" i="1"/>
  <c r="O17" i="1"/>
  <c r="O9" i="1"/>
  <c r="N41" i="1"/>
  <c r="O41" i="1" s="1"/>
  <c r="G24" i="2"/>
  <c r="G45" i="2"/>
  <c r="F52" i="2" l="1"/>
  <c r="F54" i="2" s="1"/>
  <c r="AC48" i="16"/>
  <c r="AH26" i="1"/>
  <c r="D26" i="4" s="1"/>
  <c r="Y6" i="17"/>
  <c r="G30" i="3" s="1"/>
  <c r="Y7" i="17"/>
  <c r="Y8" i="17"/>
  <c r="W5" i="1"/>
  <c r="Y5" i="1" s="1"/>
  <c r="AH5" i="1" s="1"/>
  <c r="R40" i="1"/>
  <c r="S40" i="1" s="1"/>
  <c r="V40" i="1" s="1"/>
  <c r="W40" i="1" s="1"/>
  <c r="Y40" i="1" s="1"/>
  <c r="R13" i="1"/>
  <c r="S13" i="1" s="1"/>
  <c r="V13" i="1" s="1"/>
  <c r="R34" i="1"/>
  <c r="S34" i="1" s="1"/>
  <c r="V34" i="1" s="1"/>
  <c r="Q36" i="1"/>
  <c r="Q7" i="1"/>
  <c r="Q35" i="1"/>
  <c r="Q31" i="1"/>
  <c r="Q37" i="1"/>
  <c r="Q27" i="1"/>
  <c r="Q22" i="1"/>
  <c r="Y15" i="1"/>
  <c r="AH15" i="1" s="1"/>
  <c r="D15" i="4" s="1"/>
  <c r="Q15" i="1"/>
  <c r="Q18" i="1"/>
  <c r="Q30" i="1"/>
  <c r="Q29" i="1"/>
  <c r="Q28" i="1"/>
  <c r="Q38" i="1"/>
  <c r="Q14" i="1"/>
  <c r="E8" i="27"/>
  <c r="Y43" i="17"/>
  <c r="G14" i="3" s="1"/>
  <c r="Y37" i="17"/>
  <c r="G48" i="3" s="1"/>
  <c r="Y42" i="17"/>
  <c r="G38" i="3" s="1"/>
  <c r="E8" i="32"/>
  <c r="Y27" i="17"/>
  <c r="G49" i="3" s="1"/>
  <c r="AH6" i="1"/>
  <c r="D6" i="4" s="1"/>
  <c r="P41" i="1"/>
  <c r="P9" i="1"/>
  <c r="P20" i="1"/>
  <c r="P11" i="1"/>
  <c r="Q11" i="1" s="1"/>
  <c r="P24" i="1"/>
  <c r="P33" i="1"/>
  <c r="P21" i="1"/>
  <c r="Q21" i="1" s="1"/>
  <c r="P17" i="1"/>
  <c r="P16" i="1"/>
  <c r="Q16" i="1" s="1"/>
  <c r="P39" i="1"/>
  <c r="P12" i="1"/>
  <c r="Q12" i="1" s="1"/>
  <c r="Y44" i="17"/>
  <c r="G28" i="3" s="1"/>
  <c r="Y45" i="17"/>
  <c r="G29" i="3" s="1"/>
  <c r="E45" i="32"/>
  <c r="E47" i="32"/>
  <c r="E47" i="27"/>
  <c r="E46" i="32"/>
  <c r="E46" i="27"/>
  <c r="E45" i="27"/>
  <c r="E40" i="27"/>
  <c r="Y12" i="17"/>
  <c r="G43" i="3" s="1"/>
  <c r="Y26" i="17"/>
  <c r="G47" i="3" s="1"/>
  <c r="E30" i="27"/>
  <c r="Y20" i="17"/>
  <c r="G44" i="3" s="1"/>
  <c r="Y24" i="17"/>
  <c r="G42" i="3" s="1"/>
  <c r="E19" i="32"/>
  <c r="Y39" i="17"/>
  <c r="G32" i="3" s="1"/>
  <c r="Y30" i="17"/>
  <c r="G46" i="3" s="1"/>
  <c r="Y34" i="17"/>
  <c r="G37" i="3" s="1"/>
  <c r="Y36" i="17"/>
  <c r="G20" i="3" s="1"/>
  <c r="E16" i="27"/>
  <c r="E36" i="32"/>
  <c r="E24" i="27"/>
  <c r="E9" i="32"/>
  <c r="E25" i="32"/>
  <c r="E42" i="32"/>
  <c r="E37" i="27"/>
  <c r="E29" i="27"/>
  <c r="E21" i="27"/>
  <c r="E13" i="27"/>
  <c r="E10" i="32"/>
  <c r="E18" i="32"/>
  <c r="E26" i="32"/>
  <c r="E35" i="32"/>
  <c r="E43" i="32"/>
  <c r="E34" i="27"/>
  <c r="E18" i="27"/>
  <c r="E15" i="32"/>
  <c r="E44" i="27"/>
  <c r="E10" i="27"/>
  <c r="E38" i="32"/>
  <c r="E31" i="27"/>
  <c r="E15" i="27"/>
  <c r="E16" i="32"/>
  <c r="E33" i="32"/>
  <c r="Y13" i="17"/>
  <c r="G18" i="3" s="1"/>
  <c r="Y21" i="17"/>
  <c r="G41" i="3" s="1"/>
  <c r="Y11" i="17"/>
  <c r="G36" i="3" s="1"/>
  <c r="Y14" i="17"/>
  <c r="G19" i="3" s="1"/>
  <c r="Y32" i="17"/>
  <c r="G22" i="3" s="1"/>
  <c r="Y17" i="17"/>
  <c r="G10" i="3" s="1"/>
  <c r="G16" i="3"/>
  <c r="Y10" i="17"/>
  <c r="G35" i="3" s="1"/>
  <c r="Y28" i="17"/>
  <c r="G33" i="3" s="1"/>
  <c r="Y41" i="17"/>
  <c r="G24" i="3" s="1"/>
  <c r="Y22" i="17"/>
  <c r="G40" i="3" s="1"/>
  <c r="Y15" i="17"/>
  <c r="G17" i="3" s="1"/>
  <c r="Y18" i="17"/>
  <c r="G13" i="3" s="1"/>
  <c r="E38" i="27"/>
  <c r="E22" i="27"/>
  <c r="E11" i="32"/>
  <c r="E27" i="32"/>
  <c r="E44" i="32"/>
  <c r="E32" i="27"/>
  <c r="E14" i="27"/>
  <c r="E17" i="32"/>
  <c r="E34" i="32"/>
  <c r="E41" i="27"/>
  <c r="E33" i="27"/>
  <c r="E25" i="27"/>
  <c r="E17" i="27"/>
  <c r="E9" i="27"/>
  <c r="E14" i="32"/>
  <c r="E22" i="32"/>
  <c r="E31" i="32"/>
  <c r="E39" i="32"/>
  <c r="E42" i="27"/>
  <c r="E26" i="27"/>
  <c r="E12" i="27"/>
  <c r="E32" i="32"/>
  <c r="E28" i="27"/>
  <c r="E21" i="32"/>
  <c r="E39" i="27"/>
  <c r="E23" i="27"/>
  <c r="E29" i="32"/>
  <c r="E24" i="32"/>
  <c r="E41" i="32"/>
  <c r="Y25" i="17"/>
  <c r="G31" i="3" s="1"/>
  <c r="Y31" i="17"/>
  <c r="G23" i="3" s="1"/>
  <c r="Y19" i="17"/>
  <c r="G45" i="3" s="1"/>
  <c r="E23" i="32"/>
  <c r="E40" i="32"/>
  <c r="E36" i="27"/>
  <c r="E20" i="27"/>
  <c r="E13" i="32"/>
  <c r="E30" i="32"/>
  <c r="E43" i="27"/>
  <c r="E35" i="27"/>
  <c r="E27" i="27"/>
  <c r="E19" i="27"/>
  <c r="E11" i="27"/>
  <c r="E12" i="32"/>
  <c r="E20" i="32"/>
  <c r="E28" i="32"/>
  <c r="E37" i="32"/>
  <c r="Y16" i="17"/>
  <c r="G27" i="3" s="1"/>
  <c r="Y33" i="17"/>
  <c r="G15" i="3" s="1"/>
  <c r="Y23" i="17"/>
  <c r="G26" i="3" s="1"/>
  <c r="Y38" i="17"/>
  <c r="G34" i="3" s="1"/>
  <c r="Y9" i="17"/>
  <c r="G21" i="3" s="1"/>
  <c r="Y29" i="17"/>
  <c r="G39" i="3" s="1"/>
  <c r="Y35" i="17"/>
  <c r="G11" i="3" s="1"/>
  <c r="Y40" i="17"/>
  <c r="G25" i="3" s="1"/>
  <c r="AH40" i="1" l="1"/>
  <c r="D40" i="4" s="1"/>
  <c r="Y48" i="17"/>
  <c r="R16" i="1"/>
  <c r="S16" i="1" s="1"/>
  <c r="V16" i="1" s="1"/>
  <c r="R38" i="1"/>
  <c r="S38" i="1" s="1"/>
  <c r="V38" i="1" s="1"/>
  <c r="W38" i="1" s="1"/>
  <c r="Y38" i="1" s="1"/>
  <c r="AH38" i="1" s="1"/>
  <c r="D38" i="4" s="1"/>
  <c r="R18" i="1"/>
  <c r="S18" i="1" s="1"/>
  <c r="V18" i="1" s="1"/>
  <c r="W18" i="1" s="1"/>
  <c r="Y18" i="1" s="1"/>
  <c r="AH18" i="1" s="1"/>
  <c r="D18" i="4" s="1"/>
  <c r="R27" i="1"/>
  <c r="S27" i="1" s="1"/>
  <c r="V27" i="1" s="1"/>
  <c r="W27" i="1" s="1"/>
  <c r="Y27" i="1" s="1"/>
  <c r="AH27" i="1" s="1"/>
  <c r="D27" i="4" s="1"/>
  <c r="R35" i="1"/>
  <c r="S35" i="1" s="1"/>
  <c r="V35" i="1" s="1"/>
  <c r="R11" i="1"/>
  <c r="S11" i="1" s="1"/>
  <c r="V11" i="1" s="1"/>
  <c r="R28" i="1"/>
  <c r="S28" i="1" s="1"/>
  <c r="V28" i="1" s="1"/>
  <c r="W28" i="1" s="1"/>
  <c r="Y28" i="1" s="1"/>
  <c r="AH28" i="1" s="1"/>
  <c r="D28" i="4" s="1"/>
  <c r="R15" i="1"/>
  <c r="S15" i="1" s="1"/>
  <c r="V15" i="1" s="1"/>
  <c r="R37" i="1"/>
  <c r="S37" i="1" s="1"/>
  <c r="V37" i="1" s="1"/>
  <c r="W37" i="1" s="1"/>
  <c r="Y37" i="1" s="1"/>
  <c r="AH37" i="1" s="1"/>
  <c r="D37" i="4" s="1"/>
  <c r="R7" i="1"/>
  <c r="S7" i="1" s="1"/>
  <c r="V7" i="1" s="1"/>
  <c r="W7" i="1" s="1"/>
  <c r="Y7" i="1" s="1"/>
  <c r="AH7" i="1" s="1"/>
  <c r="D7" i="4" s="1"/>
  <c r="R14" i="1"/>
  <c r="S14" i="1" s="1"/>
  <c r="V14" i="1" s="1"/>
  <c r="W14" i="1" s="1"/>
  <c r="Y14" i="1" s="1"/>
  <c r="AH14" i="1" s="1"/>
  <c r="D14" i="4" s="1"/>
  <c r="R30" i="1"/>
  <c r="S30" i="1" s="1"/>
  <c r="V30" i="1" s="1"/>
  <c r="W30" i="1" s="1"/>
  <c r="Y30" i="1" s="1"/>
  <c r="AH30" i="1" s="1"/>
  <c r="D30" i="4" s="1"/>
  <c r="R22" i="1"/>
  <c r="S22" i="1" s="1"/>
  <c r="V22" i="1" s="1"/>
  <c r="R31" i="1"/>
  <c r="S31" i="1" s="1"/>
  <c r="V31" i="1" s="1"/>
  <c r="W31" i="1" s="1"/>
  <c r="Y31" i="1" s="1"/>
  <c r="D5" i="4"/>
  <c r="R12" i="1"/>
  <c r="S12" i="1" s="1"/>
  <c r="V12" i="1" s="1"/>
  <c r="W12" i="1" s="1"/>
  <c r="Y12" i="1" s="1"/>
  <c r="AH12" i="1" s="1"/>
  <c r="D12" i="4" s="1"/>
  <c r="R21" i="1"/>
  <c r="S21" i="1" s="1"/>
  <c r="V21" i="1" s="1"/>
  <c r="R29" i="1"/>
  <c r="S29" i="1" s="1"/>
  <c r="V29" i="1" s="1"/>
  <c r="W29" i="1" s="1"/>
  <c r="Y29" i="1" s="1"/>
  <c r="AH29" i="1" s="1"/>
  <c r="D29" i="4" s="1"/>
  <c r="Y13" i="1"/>
  <c r="AH13" i="1" s="1"/>
  <c r="D13" i="4" s="1"/>
  <c r="R36" i="1"/>
  <c r="S36" i="1" s="1"/>
  <c r="V36" i="1" s="1"/>
  <c r="Q41" i="1"/>
  <c r="Q20" i="1"/>
  <c r="Q39" i="1"/>
  <c r="Q33" i="1"/>
  <c r="Q17" i="1"/>
  <c r="Q24" i="1"/>
  <c r="Q9" i="1"/>
  <c r="G12" i="3"/>
  <c r="AH31" i="1" l="1"/>
  <c r="D31" i="4" s="1"/>
  <c r="Y36" i="1"/>
  <c r="AH36" i="1" s="1"/>
  <c r="D36" i="4" s="1"/>
  <c r="Y11" i="1"/>
  <c r="AH11" i="1" s="1"/>
  <c r="D11" i="4" s="1"/>
  <c r="R24" i="1"/>
  <c r="S24" i="1" s="1"/>
  <c r="V24" i="1" s="1"/>
  <c r="R20" i="1"/>
  <c r="S20" i="1" s="1"/>
  <c r="V20" i="1" s="1"/>
  <c r="R9" i="1"/>
  <c r="S9" i="1" s="1"/>
  <c r="V9" i="1" s="1"/>
  <c r="R39" i="1"/>
  <c r="S39" i="1" s="1"/>
  <c r="V39" i="1" s="1"/>
  <c r="R41" i="1"/>
  <c r="S41" i="1" s="1"/>
  <c r="V41" i="1" s="1"/>
  <c r="W41" i="1" s="1"/>
  <c r="Y41" i="1" s="1"/>
  <c r="R17" i="1"/>
  <c r="S17" i="1" s="1"/>
  <c r="V17" i="1" s="1"/>
  <c r="W17" i="1" s="1"/>
  <c r="Y17" i="1" s="1"/>
  <c r="AH17" i="1" s="1"/>
  <c r="D17" i="4" s="1"/>
  <c r="R33" i="1"/>
  <c r="S33" i="1" s="1"/>
  <c r="V33" i="1" s="1"/>
  <c r="Y39" i="1" l="1"/>
  <c r="AH39" i="1" s="1"/>
  <c r="D39" i="4" s="1"/>
  <c r="Y20" i="1"/>
  <c r="AH20" i="1" s="1"/>
  <c r="D20" i="4" s="1"/>
  <c r="AH41" i="1"/>
  <c r="D41" i="4" s="1"/>
  <c r="Y22" i="1"/>
  <c r="AH22" i="1" s="1"/>
  <c r="D22" i="4" s="1"/>
  <c r="Y35" i="1"/>
  <c r="AH35" i="1" s="1"/>
  <c r="D35" i="4" s="1"/>
  <c r="Y16" i="1"/>
  <c r="AH16" i="1" s="1"/>
  <c r="D16" i="4" s="1"/>
  <c r="Y9" i="1"/>
  <c r="AH9" i="1" s="1"/>
  <c r="D9" i="4" s="1"/>
  <c r="Y33" i="1" l="1"/>
  <c r="AH33" i="1" s="1"/>
  <c r="D33" i="4" s="1"/>
  <c r="Y34" i="1"/>
  <c r="AH34" i="1" s="1"/>
  <c r="D34" i="4" s="1"/>
  <c r="Y21" i="1" l="1"/>
  <c r="AH21" i="1" s="1"/>
  <c r="D21" i="4" s="1"/>
  <c r="Y24" i="1"/>
  <c r="AH24" i="1" s="1"/>
  <c r="D24" i="4" s="1"/>
  <c r="E20" i="3"/>
  <c r="E21" i="3" s="1"/>
  <c r="E22" i="3" l="1"/>
  <c r="E23" i="3" l="1"/>
  <c r="E24" i="3" s="1"/>
  <c r="E25" i="3" s="1"/>
  <c r="E26" i="3" s="1"/>
  <c r="E27" i="3" s="1"/>
  <c r="E28" i="3" s="1"/>
  <c r="E29" i="3" s="1"/>
  <c r="E30" i="3" s="1"/>
  <c r="E31" i="3" s="1"/>
  <c r="E32" i="3" s="1"/>
  <c r="E33" i="3" s="1"/>
  <c r="E34" i="3" s="1"/>
  <c r="E35" i="3" s="1"/>
  <c r="E36" i="3" s="1"/>
  <c r="E37" i="3" s="1"/>
  <c r="E38" i="3" s="1"/>
  <c r="E39" i="3" s="1"/>
  <c r="E40" i="3" s="1"/>
  <c r="E41" i="3" s="1"/>
  <c r="E42" i="3" s="1"/>
  <c r="E43" i="3" s="1"/>
  <c r="E44" i="3" s="1"/>
  <c r="E45" i="3" s="1"/>
  <c r="E46" i="3" s="1"/>
  <c r="E47" i="3" s="1"/>
  <c r="E48" i="3" s="1"/>
  <c r="E49" i="3" s="1"/>
  <c r="F52" i="3" s="1"/>
  <c r="F54" i="3" s="1"/>
  <c r="F14" i="3" l="1"/>
  <c r="F10" i="3"/>
  <c r="F11" i="3"/>
  <c r="F12" i="3"/>
  <c r="F13" i="3"/>
  <c r="F18" i="3"/>
  <c r="F24" i="3"/>
  <c r="F33" i="3"/>
  <c r="F26" i="3"/>
  <c r="F19" i="3"/>
  <c r="F39" i="3"/>
  <c r="F30" i="3"/>
  <c r="F21" i="3"/>
  <c r="F28" i="3"/>
  <c r="F32" i="3"/>
  <c r="F16" i="3"/>
  <c r="F31" i="3"/>
  <c r="F37" i="3"/>
  <c r="F15" i="3"/>
  <c r="F35" i="3"/>
  <c r="F27" i="3"/>
  <c r="F23" i="3"/>
  <c r="F17" i="3"/>
  <c r="F38" i="3"/>
  <c r="F34" i="3"/>
  <c r="F36" i="3"/>
  <c r="F40" i="3"/>
  <c r="F41" i="3"/>
  <c r="F20" i="3"/>
  <c r="F25" i="3"/>
  <c r="F22" i="3"/>
  <c r="F46" i="3"/>
  <c r="F42" i="3"/>
  <c r="F29" i="3"/>
  <c r="F43" i="3"/>
  <c r="F45" i="3"/>
  <c r="F44" i="3"/>
  <c r="F47" i="3"/>
  <c r="F48" i="3"/>
  <c r="F49" i="3"/>
  <c r="F56" i="3" l="1"/>
  <c r="F60" i="3" s="1"/>
  <c r="C8" i="27" s="1"/>
  <c r="F8" i="27" l="1"/>
  <c r="F5" i="4" s="1"/>
  <c r="C37" i="32"/>
  <c r="F37" i="32" s="1"/>
  <c r="L34" i="4" s="1"/>
  <c r="C24" i="32"/>
  <c r="F24" i="32" s="1"/>
  <c r="L21" i="4" s="1"/>
  <c r="C36" i="32"/>
  <c r="F36" i="32" s="1"/>
  <c r="L33" i="4" s="1"/>
  <c r="C15" i="32"/>
  <c r="F15" i="32" s="1"/>
  <c r="L12" i="4" s="1"/>
  <c r="C39" i="32"/>
  <c r="F39" i="32" s="1"/>
  <c r="L36" i="4" s="1"/>
  <c r="C41" i="32"/>
  <c r="F41" i="32" s="1"/>
  <c r="L38" i="4" s="1"/>
  <c r="C8" i="32"/>
  <c r="C45" i="32"/>
  <c r="F45" i="32" s="1"/>
  <c r="L42" i="4" s="1"/>
  <c r="C16" i="32"/>
  <c r="F16" i="32" s="1"/>
  <c r="L13" i="4" s="1"/>
  <c r="C30" i="32"/>
  <c r="F30" i="32" s="1"/>
  <c r="L27" i="4" s="1"/>
  <c r="C22" i="32"/>
  <c r="F22" i="32" s="1"/>
  <c r="L19" i="4" s="1"/>
  <c r="C20" i="32"/>
  <c r="F20" i="32" s="1"/>
  <c r="L17" i="4" s="1"/>
  <c r="C34" i="32"/>
  <c r="F34" i="32" s="1"/>
  <c r="L31" i="4" s="1"/>
  <c r="C46" i="32"/>
  <c r="F46" i="32" s="1"/>
  <c r="L43" i="4" s="1"/>
  <c r="C38" i="32"/>
  <c r="F38" i="32" s="1"/>
  <c r="L35" i="4" s="1"/>
  <c r="C35" i="32"/>
  <c r="F35" i="32" s="1"/>
  <c r="L32" i="4" s="1"/>
  <c r="C13" i="32"/>
  <c r="F13" i="32" s="1"/>
  <c r="L10" i="4" s="1"/>
  <c r="C43" i="32"/>
  <c r="F43" i="32" s="1"/>
  <c r="L40" i="4" s="1"/>
  <c r="C14" i="32"/>
  <c r="F14" i="32" s="1"/>
  <c r="L11" i="4" s="1"/>
  <c r="C17" i="32"/>
  <c r="F17" i="32" s="1"/>
  <c r="L14" i="4" s="1"/>
  <c r="C28" i="32"/>
  <c r="F28" i="32" s="1"/>
  <c r="L25" i="4" s="1"/>
  <c r="C12" i="32"/>
  <c r="F12" i="32" s="1"/>
  <c r="L9" i="4" s="1"/>
  <c r="C31" i="32"/>
  <c r="F31" i="32" s="1"/>
  <c r="L28" i="4" s="1"/>
  <c r="C47" i="32"/>
  <c r="F47" i="32" s="1"/>
  <c r="L44" i="4" s="1"/>
  <c r="C10" i="32"/>
  <c r="F10" i="32" s="1"/>
  <c r="L7" i="4" s="1"/>
  <c r="C32" i="32"/>
  <c r="F32" i="32" s="1"/>
  <c r="L29" i="4" s="1"/>
  <c r="C40" i="32"/>
  <c r="F40" i="32" s="1"/>
  <c r="L37" i="4" s="1"/>
  <c r="C23" i="32"/>
  <c r="F23" i="32" s="1"/>
  <c r="L20" i="4" s="1"/>
  <c r="C21" i="32"/>
  <c r="F21" i="32" s="1"/>
  <c r="L18" i="4" s="1"/>
  <c r="C18" i="32"/>
  <c r="F18" i="32" s="1"/>
  <c r="L15" i="4" s="1"/>
  <c r="C33" i="27"/>
  <c r="F33" i="27" s="1"/>
  <c r="F30" i="4" s="1"/>
  <c r="C11" i="32"/>
  <c r="F11" i="32" s="1"/>
  <c r="L8" i="4" s="1"/>
  <c r="C25" i="32"/>
  <c r="F25" i="32" s="1"/>
  <c r="L22" i="4" s="1"/>
  <c r="C44" i="32"/>
  <c r="F44" i="32" s="1"/>
  <c r="L41" i="4" s="1"/>
  <c r="C19" i="32"/>
  <c r="F19" i="32" s="1"/>
  <c r="L16" i="4" s="1"/>
  <c r="C9" i="32"/>
  <c r="F9" i="32" s="1"/>
  <c r="L6" i="4" s="1"/>
  <c r="C29" i="32"/>
  <c r="C42" i="32"/>
  <c r="F42" i="32" s="1"/>
  <c r="L39" i="4" s="1"/>
  <c r="C26" i="32"/>
  <c r="F26" i="32" s="1"/>
  <c r="L23" i="4" s="1"/>
  <c r="C33" i="32"/>
  <c r="F33" i="32" s="1"/>
  <c r="L30" i="4" s="1"/>
  <c r="C27" i="32"/>
  <c r="F27" i="32" s="1"/>
  <c r="L24" i="4" s="1"/>
  <c r="C41" i="27"/>
  <c r="F41" i="27" s="1"/>
  <c r="F38" i="4" s="1"/>
  <c r="C47" i="27"/>
  <c r="F47" i="27" s="1"/>
  <c r="F44" i="4" s="1"/>
  <c r="C37" i="27"/>
  <c r="F37" i="27" s="1"/>
  <c r="F34" i="4" s="1"/>
  <c r="C18" i="27"/>
  <c r="F18" i="27" s="1"/>
  <c r="F15" i="4" s="1"/>
  <c r="C20" i="27"/>
  <c r="F20" i="27" s="1"/>
  <c r="F17" i="4" s="1"/>
  <c r="C35" i="27"/>
  <c r="F35" i="27" s="1"/>
  <c r="F32" i="4" s="1"/>
  <c r="C10" i="27"/>
  <c r="C9" i="27"/>
  <c r="F9" i="27" s="1"/>
  <c r="C31" i="27"/>
  <c r="F31" i="27" s="1"/>
  <c r="F28" i="4" s="1"/>
  <c r="C44" i="27"/>
  <c r="F44" i="27" s="1"/>
  <c r="F41" i="4" s="1"/>
  <c r="C12" i="27"/>
  <c r="C29" i="27"/>
  <c r="F29" i="27" s="1"/>
  <c r="C25" i="27"/>
  <c r="F25" i="27" s="1"/>
  <c r="F22" i="4" s="1"/>
  <c r="C39" i="27"/>
  <c r="F39" i="27" s="1"/>
  <c r="F36" i="4" s="1"/>
  <c r="C16" i="27"/>
  <c r="F16" i="27" s="1"/>
  <c r="F13" i="4" s="1"/>
  <c r="C36" i="27"/>
  <c r="F36" i="27" s="1"/>
  <c r="F33" i="4" s="1"/>
  <c r="C17" i="27"/>
  <c r="F17" i="27" s="1"/>
  <c r="F14" i="4" s="1"/>
  <c r="C27" i="27"/>
  <c r="F27" i="27" s="1"/>
  <c r="F24" i="4" s="1"/>
  <c r="C42" i="27"/>
  <c r="F42" i="27" s="1"/>
  <c r="F39" i="4" s="1"/>
  <c r="C11" i="27"/>
  <c r="F11" i="27" s="1"/>
  <c r="F8" i="4" s="1"/>
  <c r="C21" i="27"/>
  <c r="F21" i="27" s="1"/>
  <c r="F18" i="4" s="1"/>
  <c r="C34" i="27"/>
  <c r="F34" i="27" s="1"/>
  <c r="F31" i="4" s="1"/>
  <c r="C40" i="27"/>
  <c r="F40" i="27" s="1"/>
  <c r="F37" i="4" s="1"/>
  <c r="C45" i="27"/>
  <c r="F45" i="27" s="1"/>
  <c r="F42" i="4" s="1"/>
  <c r="C24" i="27"/>
  <c r="F24" i="27" s="1"/>
  <c r="F21" i="4" s="1"/>
  <c r="C15" i="27"/>
  <c r="F15" i="27" s="1"/>
  <c r="F12" i="4" s="1"/>
  <c r="C46" i="27"/>
  <c r="F46" i="27" s="1"/>
  <c r="F43" i="4" s="1"/>
  <c r="C43" i="27"/>
  <c r="F43" i="27" s="1"/>
  <c r="F40" i="4" s="1"/>
  <c r="C26" i="27"/>
  <c r="F26" i="27" s="1"/>
  <c r="F23" i="4" s="1"/>
  <c r="C19" i="27"/>
  <c r="F19" i="27" s="1"/>
  <c r="F16" i="4" s="1"/>
  <c r="C32" i="27"/>
  <c r="F32" i="27" s="1"/>
  <c r="F29" i="4" s="1"/>
  <c r="C28" i="27"/>
  <c r="F28" i="27" s="1"/>
  <c r="F25" i="4" s="1"/>
  <c r="C14" i="27"/>
  <c r="F14" i="27" s="1"/>
  <c r="F11" i="4" s="1"/>
  <c r="C23" i="27"/>
  <c r="F23" i="27" s="1"/>
  <c r="F20" i="4" s="1"/>
  <c r="C13" i="27"/>
  <c r="F13" i="27" s="1"/>
  <c r="F10" i="4" s="1"/>
  <c r="C38" i="27"/>
  <c r="F38" i="27" s="1"/>
  <c r="F35" i="4" s="1"/>
  <c r="C22" i="27"/>
  <c r="F22" i="27" s="1"/>
  <c r="F19" i="4" s="1"/>
  <c r="C30" i="27"/>
  <c r="F30" i="27" s="1"/>
  <c r="F27" i="4" s="1"/>
  <c r="F29" i="32" l="1"/>
  <c r="L26" i="4" s="1"/>
  <c r="F8" i="32"/>
  <c r="L5" i="4" s="1"/>
  <c r="F12" i="27"/>
  <c r="F9" i="4" s="1"/>
  <c r="F10" i="27"/>
  <c r="F7" i="4" s="1"/>
  <c r="F6" i="4"/>
  <c r="F26" i="4"/>
  <c r="F31" i="2" l="1"/>
  <c r="F11" i="2"/>
  <c r="F13" i="2"/>
  <c r="F12" i="2"/>
  <c r="F10" i="2"/>
  <c r="F49" i="2"/>
  <c r="F39" i="2" l="1"/>
  <c r="F33" i="2"/>
  <c r="F35" i="2"/>
  <c r="F43" i="2"/>
  <c r="F34" i="2"/>
  <c r="F45" i="2"/>
  <c r="F36" i="2"/>
  <c r="F38" i="2"/>
  <c r="F42" i="2"/>
  <c r="F41" i="2"/>
  <c r="F37" i="2"/>
  <c r="F46" i="2"/>
  <c r="F40" i="2"/>
  <c r="F47" i="2"/>
  <c r="F32" i="2"/>
  <c r="F44" i="2"/>
  <c r="F48" i="2"/>
  <c r="F14" i="2" l="1"/>
  <c r="F15" i="2"/>
  <c r="F16" i="2"/>
  <c r="F17" i="2"/>
  <c r="F18" i="2"/>
  <c r="F19" i="2"/>
  <c r="F20" i="2"/>
  <c r="F21" i="2"/>
  <c r="F22" i="2"/>
  <c r="F23" i="2"/>
  <c r="F24" i="2"/>
  <c r="F25" i="2"/>
  <c r="F26" i="2"/>
  <c r="F27" i="2"/>
  <c r="F28" i="2"/>
  <c r="F29" i="2"/>
  <c r="F30" i="2"/>
  <c r="F56" i="2" l="1"/>
  <c r="F60" i="2" s="1"/>
  <c r="E5" i="4" l="1"/>
  <c r="G5" i="4" s="1"/>
  <c r="H5" i="4" s="1"/>
  <c r="E40" i="4" l="1"/>
  <c r="G40" i="4" s="1"/>
  <c r="H40" i="4" s="1"/>
  <c r="E7" i="4"/>
  <c r="G7" i="4" s="1"/>
  <c r="H7" i="4" s="1"/>
  <c r="E9" i="4"/>
  <c r="G9" i="4" s="1"/>
  <c r="H9" i="4" s="1"/>
  <c r="E14" i="4"/>
  <c r="G14" i="4" s="1"/>
  <c r="H14" i="4" s="1"/>
  <c r="E27" i="4"/>
  <c r="G27" i="4" s="1"/>
  <c r="H27" i="4" s="1"/>
  <c r="E29" i="4"/>
  <c r="G29" i="4" s="1"/>
  <c r="H29" i="4" s="1"/>
  <c r="E44" i="4"/>
  <c r="G44" i="4" s="1"/>
  <c r="H44" i="4" s="1"/>
  <c r="E32" i="4"/>
  <c r="G32" i="4" s="1"/>
  <c r="H32" i="4" s="1"/>
  <c r="E38" i="4"/>
  <c r="G38" i="4" s="1"/>
  <c r="H38" i="4" s="1"/>
  <c r="E15" i="4"/>
  <c r="G15" i="4" s="1"/>
  <c r="H15" i="4" s="1"/>
  <c r="E36" i="4"/>
  <c r="G36" i="4" s="1"/>
  <c r="H36" i="4" s="1"/>
  <c r="E24" i="4"/>
  <c r="G24" i="4" s="1"/>
  <c r="H24" i="4" s="1"/>
  <c r="E10" i="4"/>
  <c r="G10" i="4" s="1"/>
  <c r="H10" i="4" s="1"/>
  <c r="E39" i="4"/>
  <c r="G39" i="4" s="1"/>
  <c r="H39" i="4" s="1"/>
  <c r="E41" i="4"/>
  <c r="G41" i="4" s="1"/>
  <c r="H41" i="4" s="1"/>
  <c r="E17" i="4"/>
  <c r="G17" i="4" s="1"/>
  <c r="H17" i="4" s="1"/>
  <c r="E35" i="4"/>
  <c r="G35" i="4" s="1"/>
  <c r="H35" i="4" s="1"/>
  <c r="E37" i="4"/>
  <c r="G37" i="4" s="1"/>
  <c r="H37" i="4" s="1"/>
  <c r="E22" i="4"/>
  <c r="G22" i="4" s="1"/>
  <c r="H22" i="4" s="1"/>
  <c r="E33" i="4"/>
  <c r="G33" i="4" s="1"/>
  <c r="H33" i="4" s="1"/>
  <c r="E43" i="4"/>
  <c r="G43" i="4" s="1"/>
  <c r="H43" i="4" s="1"/>
  <c r="E8" i="4"/>
  <c r="G8" i="4" s="1"/>
  <c r="H8" i="4" s="1"/>
  <c r="E30" i="4"/>
  <c r="E23" i="4"/>
  <c r="G23" i="4" s="1"/>
  <c r="H23" i="4" s="1"/>
  <c r="E25" i="4"/>
  <c r="G25" i="4" s="1"/>
  <c r="H25" i="4" s="1"/>
  <c r="E26" i="4"/>
  <c r="G26" i="4" s="1"/>
  <c r="H26" i="4" s="1"/>
  <c r="E19" i="4"/>
  <c r="G19" i="4" s="1"/>
  <c r="H19" i="4" s="1"/>
  <c r="E21" i="4"/>
  <c r="G21" i="4" s="1"/>
  <c r="H21" i="4" s="1"/>
  <c r="E31" i="4"/>
  <c r="G31" i="4" s="1"/>
  <c r="H31" i="4" s="1"/>
  <c r="E34" i="4"/>
  <c r="G34" i="4" s="1"/>
  <c r="H34" i="4" s="1"/>
  <c r="E11" i="4"/>
  <c r="G11" i="4" s="1"/>
  <c r="H11" i="4" s="1"/>
  <c r="E13" i="4"/>
  <c r="G13" i="4" s="1"/>
  <c r="H13" i="4" s="1"/>
  <c r="E42" i="4"/>
  <c r="G42" i="4" s="1"/>
  <c r="H42" i="4" s="1"/>
  <c r="E20" i="4"/>
  <c r="G20" i="4" s="1"/>
  <c r="H20" i="4" s="1"/>
  <c r="E12" i="4"/>
  <c r="G12" i="4" s="1"/>
  <c r="H12" i="4" s="1"/>
  <c r="E6" i="4"/>
  <c r="G6" i="4" s="1"/>
  <c r="H6" i="4" s="1"/>
  <c r="E16" i="4"/>
  <c r="G16" i="4" s="1"/>
  <c r="H16" i="4" s="1"/>
  <c r="E18" i="4"/>
  <c r="G18" i="4" s="1"/>
  <c r="H18" i="4" s="1"/>
  <c r="E28" i="4"/>
  <c r="G28" i="4" s="1"/>
  <c r="H28" i="4" s="1"/>
  <c r="G30" i="4" l="1"/>
  <c r="H30" i="4" s="1"/>
  <c r="H51" i="4" s="1"/>
  <c r="H52" i="4" s="1"/>
  <c r="H54" i="4" s="1"/>
  <c r="K49" i="4" l="1"/>
  <c r="K48" i="4"/>
  <c r="K47" i="4"/>
  <c r="K46" i="4"/>
  <c r="K45" i="4"/>
  <c r="I11" i="4"/>
  <c r="J11" i="4" s="1"/>
  <c r="K11" i="4" s="1"/>
  <c r="I7" i="4"/>
  <c r="J7" i="4" s="1"/>
  <c r="K7" i="4" s="1"/>
  <c r="I34" i="4"/>
  <c r="J34" i="4" s="1"/>
  <c r="K34" i="4" s="1"/>
  <c r="I43" i="4"/>
  <c r="J43" i="4" s="1"/>
  <c r="K43" i="4" s="1"/>
  <c r="I12" i="4"/>
  <c r="J12" i="4" s="1"/>
  <c r="K12" i="4" s="1"/>
  <c r="I28" i="4"/>
  <c r="J28" i="4" s="1"/>
  <c r="K28" i="4" s="1"/>
  <c r="I26" i="4"/>
  <c r="J26" i="4" s="1"/>
  <c r="K26" i="4" s="1"/>
  <c r="I8" i="4"/>
  <c r="J8" i="4" s="1"/>
  <c r="K8" i="4" s="1"/>
  <c r="I38" i="4"/>
  <c r="J38" i="4" s="1"/>
  <c r="K38" i="4" s="1"/>
  <c r="I30" i="4"/>
  <c r="J30" i="4" s="1"/>
  <c r="K30" i="4" s="1"/>
  <c r="I9" i="4"/>
  <c r="J9" i="4" s="1"/>
  <c r="K9" i="4" s="1"/>
  <c r="I19" i="4"/>
  <c r="J19" i="4" s="1"/>
  <c r="K19" i="4" s="1"/>
  <c r="I32" i="4"/>
  <c r="J32" i="4" s="1"/>
  <c r="K32" i="4" s="1"/>
  <c r="I29" i="4"/>
  <c r="J29" i="4" s="1"/>
  <c r="K29" i="4" s="1"/>
  <c r="I40" i="4"/>
  <c r="J40" i="4" s="1"/>
  <c r="K40" i="4" s="1"/>
  <c r="I16" i="4"/>
  <c r="J16" i="4" s="1"/>
  <c r="K16" i="4" s="1"/>
  <c r="I44" i="4"/>
  <c r="J44" i="4" s="1"/>
  <c r="K44" i="4" s="1"/>
  <c r="I21" i="4"/>
  <c r="J21" i="4" s="1"/>
  <c r="K21" i="4" s="1"/>
  <c r="I25" i="4"/>
  <c r="J25" i="4" s="1"/>
  <c r="K25" i="4" s="1"/>
  <c r="I31" i="4"/>
  <c r="J31" i="4" s="1"/>
  <c r="K31" i="4" s="1"/>
  <c r="I22" i="4"/>
  <c r="J22" i="4" s="1"/>
  <c r="K22" i="4" s="1"/>
  <c r="I27" i="4"/>
  <c r="J27" i="4" s="1"/>
  <c r="K27" i="4" s="1"/>
  <c r="I37" i="4"/>
  <c r="J37" i="4" s="1"/>
  <c r="K37" i="4" s="1"/>
  <c r="I6" i="4"/>
  <c r="J6" i="4" s="1"/>
  <c r="K6" i="4" s="1"/>
  <c r="I24" i="4"/>
  <c r="J24" i="4" s="1"/>
  <c r="K24" i="4" s="1"/>
  <c r="I18" i="4"/>
  <c r="J18" i="4" s="1"/>
  <c r="K18" i="4" s="1"/>
  <c r="I33" i="4"/>
  <c r="J33" i="4" s="1"/>
  <c r="K33" i="4" s="1"/>
  <c r="I23" i="4"/>
  <c r="J23" i="4" s="1"/>
  <c r="K23" i="4" s="1"/>
  <c r="I15" i="4"/>
  <c r="J15" i="4" s="1"/>
  <c r="K15" i="4" s="1"/>
  <c r="I35" i="4"/>
  <c r="J35" i="4" s="1"/>
  <c r="K35" i="4" s="1"/>
  <c r="I39" i="4"/>
  <c r="J39" i="4" s="1"/>
  <c r="K39" i="4" s="1"/>
  <c r="I20" i="4"/>
  <c r="J20" i="4" s="1"/>
  <c r="K20" i="4" s="1"/>
  <c r="I42" i="4"/>
  <c r="J42" i="4" s="1"/>
  <c r="K42" i="4" s="1"/>
  <c r="I14" i="4"/>
  <c r="J14" i="4" s="1"/>
  <c r="K14" i="4" s="1"/>
  <c r="I41" i="4"/>
  <c r="J41" i="4" s="1"/>
  <c r="K41" i="4" s="1"/>
  <c r="I13" i="4"/>
  <c r="J13" i="4" s="1"/>
  <c r="K13" i="4" s="1"/>
  <c r="I36" i="4"/>
  <c r="J36" i="4" s="1"/>
  <c r="K36" i="4" s="1"/>
  <c r="I17" i="4"/>
  <c r="J17" i="4" s="1"/>
  <c r="K17" i="4" s="1"/>
  <c r="I10" i="4"/>
  <c r="J10" i="4" s="1"/>
  <c r="K10" i="4" s="1"/>
  <c r="I5" i="4"/>
  <c r="J5" i="4" l="1"/>
  <c r="K5" i="4" s="1"/>
  <c r="K51" i="4" l="1"/>
  <c r="K52" i="4" s="1"/>
</calcChain>
</file>

<file path=xl/sharedStrings.xml><?xml version="1.0" encoding="utf-8"?>
<sst xmlns="http://schemas.openxmlformats.org/spreadsheetml/2006/main" count="718" uniqueCount="438">
  <si>
    <t xml:space="preserve">Since total actual Medicaid days could not be identified on the cost report, we prorated Q27, all patient days, using Medicaid beds as a % of total beds times total patient days (2/118*42,288 = 717). See approval from the State on email dated 6/22/07. </t>
  </si>
  <si>
    <t>Calculation of New Bed Value</t>
  </si>
  <si>
    <t>Prepared by Myers and Stauffer LC</t>
  </si>
  <si>
    <t>Year</t>
  </si>
  <si>
    <t>Index</t>
  </si>
  <si>
    <t>% Change</t>
  </si>
  <si>
    <t>New Bed Value</t>
  </si>
  <si>
    <t>HIGHLAND MANOR OF FALLON</t>
  </si>
  <si>
    <t>THE HEIGHTS OF SUMMERLIN</t>
  </si>
  <si>
    <t>Highland Manor of Fallon</t>
  </si>
  <si>
    <t>The Heights of Summerlin</t>
  </si>
  <si>
    <t>Bed Value as of July 1, 2006</t>
  </si>
  <si>
    <t>01/0105 Index</t>
  </si>
  <si>
    <t>01/01/06 Index</t>
  </si>
  <si>
    <t>Weighted Age as of July 1, 2006 Before Max Age</t>
  </si>
  <si>
    <t>o</t>
  </si>
  <si>
    <t xml:space="preserve">Facility Specific Inflation Year 2006 </t>
  </si>
  <si>
    <t>Facility Specific Inflation Year 2006</t>
  </si>
  <si>
    <t>Evergreen @ Pahrump Health &amp; Rehabilitation Center</t>
  </si>
  <si>
    <t>ST JOSEPH HEALTH CARE CENTER</t>
  </si>
  <si>
    <t>RENOWN SKILLED NURSING</t>
  </si>
  <si>
    <t>Weighted Age as of July 1, 2007 Before Max Age</t>
  </si>
  <si>
    <t>I</t>
  </si>
  <si>
    <t>01/01/07 Index</t>
  </si>
  <si>
    <t>Bed Value as of July 1, 2007</t>
  </si>
  <si>
    <t>SCHEDULE B All Patient Days</t>
  </si>
  <si>
    <t>SCHEDULE  B Medicaid Days</t>
  </si>
  <si>
    <t>SCHEDULE B Medicaid Days</t>
  </si>
  <si>
    <t xml:space="preserve">Facility Specific Inflation Year 2007 </t>
  </si>
  <si>
    <t>Facility Specific Inflation Year 2007</t>
  </si>
  <si>
    <t>n/a</t>
  </si>
  <si>
    <t>DIRECT HEALTH CARE COST MEDIAN ARRAY</t>
  </si>
  <si>
    <t>Provider Name</t>
  </si>
  <si>
    <t>Current Lic Beds</t>
  </si>
  <si>
    <t>Weighted Age as of July 1, 2003 Before Max Age</t>
  </si>
  <si>
    <t>Weighted Age After Max Age</t>
  </si>
  <si>
    <t>Bed Value as of July 1, 2003</t>
  </si>
  <si>
    <t>Gross Facility Value</t>
  </si>
  <si>
    <t>Depreciation Rate</t>
  </si>
  <si>
    <t>Depreciated Facility Value</t>
  </si>
  <si>
    <t>Rental Factor</t>
  </si>
  <si>
    <t>Annual Fair Rental Value</t>
  </si>
  <si>
    <t>Fair Rental Value Per Diem</t>
  </si>
  <si>
    <t>Life Care Center of Paradise Valley</t>
  </si>
  <si>
    <t>TLC Care Center</t>
  </si>
  <si>
    <t>North Las Vegas Care Center</t>
  </si>
  <si>
    <t>The Plaza Regency at Sun Mountain</t>
  </si>
  <si>
    <t>Life Care Center of Las Vegas</t>
  </si>
  <si>
    <t>Torrey Pines Care Center</t>
  </si>
  <si>
    <t>Hearthstone of Northern Nevada</t>
  </si>
  <si>
    <t>Life Care Center of Reno</t>
  </si>
  <si>
    <t>Regent Care Center of Reno</t>
  </si>
  <si>
    <t>White Pine Care Center</t>
  </si>
  <si>
    <t>Provider</t>
  </si>
  <si>
    <t>Total Residents</t>
  </si>
  <si>
    <t>Medicaid Residents</t>
  </si>
  <si>
    <t>Medicare Residents</t>
  </si>
  <si>
    <t>Other Residents</t>
  </si>
  <si>
    <t>Name</t>
  </si>
  <si>
    <t>Count</t>
  </si>
  <si>
    <t>CMI</t>
  </si>
  <si>
    <t>Delmar Gardens of Green Valley, Inc.</t>
  </si>
  <si>
    <t>El Jen Medical Hospital</t>
  </si>
  <si>
    <t>Gaye Haven ICF</t>
  </si>
  <si>
    <t>Highland Manor - Mesquite</t>
  </si>
  <si>
    <t>Highland Manor of Elko</t>
  </si>
  <si>
    <t>Las Vegas Healthcare and Rehabilitation Center</t>
  </si>
  <si>
    <t>Facility Specific Inflation Year 2009</t>
  </si>
  <si>
    <t>Mountain View Care Center at BC</t>
  </si>
  <si>
    <t>Silver Hills Healthcare Center</t>
  </si>
  <si>
    <t>Silver Ridge Healthcare Center</t>
  </si>
  <si>
    <t xml:space="preserve"> </t>
  </si>
  <si>
    <t>Total</t>
  </si>
  <si>
    <t xml:space="preserve">Median </t>
  </si>
  <si>
    <t>Days</t>
  </si>
  <si>
    <t>Lookup</t>
  </si>
  <si>
    <t>NEVADA MEDICAID</t>
  </si>
  <si>
    <t>OPERATING COST MEDIAN ARRAY</t>
  </si>
  <si>
    <t>Operating</t>
  </si>
  <si>
    <t>Costs</t>
  </si>
  <si>
    <t>Evergreen Mountainview Carson City</t>
  </si>
  <si>
    <t>LKM - Rosewood Rehabilitation</t>
  </si>
  <si>
    <t>Nursing Facility Provider Name</t>
  </si>
  <si>
    <t>General      Ledger</t>
  </si>
  <si>
    <t>Provider Adjustments</t>
  </si>
  <si>
    <t>Fiscal Agent Adjustments</t>
  </si>
  <si>
    <t>Adjusted Balance</t>
  </si>
  <si>
    <t>Patient</t>
  </si>
  <si>
    <t>FRV Per Diem</t>
  </si>
  <si>
    <t>Total Used in Array</t>
  </si>
  <si>
    <t>Times 50%</t>
  </si>
  <si>
    <t xml:space="preserve"> Used to Set Price</t>
  </si>
  <si>
    <t>Weighted Median</t>
  </si>
  <si>
    <t>Medicaid</t>
  </si>
  <si>
    <t>Per</t>
  </si>
  <si>
    <t>Diem</t>
  </si>
  <si>
    <t>Total Bed Days Available</t>
  </si>
  <si>
    <t>Medicaid Certified Beds</t>
  </si>
  <si>
    <t xml:space="preserve"> Beginning Date</t>
  </si>
  <si>
    <t xml:space="preserve"> Ending Date</t>
  </si>
  <si>
    <t>Direct</t>
  </si>
  <si>
    <t>SOURCE:  MEDICAID AUDITED COST REPORTS</t>
  </si>
  <si>
    <t>Mission Pines Care Center</t>
  </si>
  <si>
    <t>College Park Rehabilitation Center</t>
  </si>
  <si>
    <t>Renown Skilled Nursing</t>
  </si>
  <si>
    <t>Bed Value as of July 1, 2009</t>
  </si>
  <si>
    <t>Medicaid              Patient Days</t>
  </si>
  <si>
    <t>All Patient          Days</t>
  </si>
  <si>
    <t>a</t>
  </si>
  <si>
    <t>b</t>
  </si>
  <si>
    <t>c</t>
  </si>
  <si>
    <t>d</t>
  </si>
  <si>
    <t>e = b+c+d</t>
  </si>
  <si>
    <t>Nevada Medicaid</t>
  </si>
  <si>
    <t>Facility Cost Report Period CMI</t>
  </si>
  <si>
    <t>Case Mix Neutralized Direct Health Care Per Diem</t>
  </si>
  <si>
    <t>Facility Cost Report Period Case Mix Index</t>
  </si>
  <si>
    <t>Medicaid Day Weighted Average</t>
  </si>
  <si>
    <t>Per Diem</t>
  </si>
  <si>
    <t>Health Care</t>
  </si>
  <si>
    <t>CM Neutralized</t>
  </si>
  <si>
    <t>Non-Operating Cost Center Costs</t>
  </si>
  <si>
    <t>Total Operating Cost</t>
  </si>
  <si>
    <t>e</t>
  </si>
  <si>
    <t>f</t>
  </si>
  <si>
    <t>g</t>
  </si>
  <si>
    <t>Inflated Total Operating Cost</t>
  </si>
  <si>
    <t>Inflated Operating Cost Per Diem</t>
  </si>
  <si>
    <t>k</t>
  </si>
  <si>
    <t>Operating Statewide Price</t>
  </si>
  <si>
    <t>All Patient Days</t>
  </si>
  <si>
    <t>Beds per Cost Report</t>
  </si>
  <si>
    <t>CARE MERIDIAN</t>
  </si>
  <si>
    <t>Greater of Actual or 92% of Bed Days</t>
  </si>
  <si>
    <t>Number of Days in Cost Report Period</t>
  </si>
  <si>
    <t>Occupancy Percent per Base Year Period</t>
  </si>
  <si>
    <t>Annual Resident Days per Base Year Occup</t>
  </si>
  <si>
    <t>Annual Bed Days Available</t>
  </si>
  <si>
    <t>92% of Annual Bed Days Available</t>
  </si>
  <si>
    <t>Statewide Direct Health Care Price</t>
  </si>
  <si>
    <t>Medicaid Day Weighted Average Facility Cost Report Period CMI</t>
  </si>
  <si>
    <t>Facility Specific Direct Health Care Price</t>
  </si>
  <si>
    <t>d = a*(b/c)</t>
  </si>
  <si>
    <t>h</t>
  </si>
  <si>
    <t>l</t>
  </si>
  <si>
    <t>p</t>
  </si>
  <si>
    <t>Inflated Allowable Direct Health Care Cost</t>
  </si>
  <si>
    <t>01/01/09 Index</t>
  </si>
  <si>
    <t>Weighted Age as of July 1, 2009 Before Max Age</t>
  </si>
  <si>
    <t>i</t>
  </si>
  <si>
    <t>Medicaid Day Weighted Rate</t>
  </si>
  <si>
    <t>f = e*a</t>
  </si>
  <si>
    <t>Budget Adjustment Factor</t>
  </si>
  <si>
    <t>Total Case Mix Adjusted Projected Payments</t>
  </si>
  <si>
    <t>Total Case Mix and Budget Neutral Adjusted Projected Payments</t>
  </si>
  <si>
    <t>01/01/08 Index</t>
  </si>
  <si>
    <t>Bed Value as of July 1, 2008</t>
  </si>
  <si>
    <t>Weighted Age as of July 1, 2008 Before Max Age</t>
  </si>
  <si>
    <t>q</t>
  </si>
  <si>
    <t>Facility Specific Inflation Year 2008</t>
  </si>
  <si>
    <t>LKM - ROSEWOOD REHABILITATION</t>
  </si>
  <si>
    <t>MISSION PINES NURSING &amp; REHAB</t>
  </si>
  <si>
    <t xml:space="preserve">Facility Specific Inflation Year 2008 </t>
  </si>
  <si>
    <t>Tab Name</t>
  </si>
  <si>
    <t>Consolidation</t>
  </si>
  <si>
    <t>h = e*g</t>
  </si>
  <si>
    <t>i = h*a</t>
  </si>
  <si>
    <t>Total Case Mix Adjusted Rate</t>
  </si>
  <si>
    <t>Operating Per Diem</t>
  </si>
  <si>
    <t>Facility Specific DHC Rate</t>
  </si>
  <si>
    <t>The tab provides a detailed calculation of each facility's specific direct health care price (rate). This tab will change on a quarterly basis to reflect changes in the Medicaid acuity. Each facility's specific direct health care price is calculated as the statewide direct health care price times the ratio of facility average Medicaid CMI to the statewide Medicaid day weighted facility cost report period case mix index.</t>
  </si>
  <si>
    <t xml:space="preserve">Facility Specific Inflation Year 2003 </t>
  </si>
  <si>
    <t>Facility Specific Inflation Year 2001</t>
  </si>
  <si>
    <t>Facility Specific Inflation Year 2002</t>
  </si>
  <si>
    <t>j</t>
  </si>
  <si>
    <t>m</t>
  </si>
  <si>
    <t>Statewide Direct Health Care Floor (94% of the median)</t>
  </si>
  <si>
    <t>Facility Specific Direct Health Care Minimum Staffing Requirement</t>
  </si>
  <si>
    <t>Facility Specific Direct Health Care Floor</t>
  </si>
  <si>
    <t>Facility Specific DHC Floor</t>
  </si>
  <si>
    <t>The tab provides a detailed calculation of each facility's specific direct health care floor. This tab will change on a quarterly basis to reflect changes in the Medicaid acuity. Each facility's specific direct health care floor is calculated as the statewide direct health floor (94% of the median) times the ratio of facility average Medicaid CMI to the statewide Medicaid day weighted facility cost report period case mix index.</t>
  </si>
  <si>
    <t>Evergreen Gardnerville Health and Rehab</t>
  </si>
  <si>
    <t>LIFE CARE CENTER OF PARADISE VALLEY</t>
  </si>
  <si>
    <t>SILVER RIDGE HEALTH CARE CENTER</t>
  </si>
  <si>
    <t>COLLEGE PARK REHABILITATION CENTER</t>
  </si>
  <si>
    <t>HIGHLAND MANOR MESQUITE</t>
  </si>
  <si>
    <t>TLC CARE CENTER</t>
  </si>
  <si>
    <t>NORTH LAS VEGAS CARE CENTER</t>
  </si>
  <si>
    <t>MOUNTAIN VIEW CARE CENTER AT BOULDER CITY</t>
  </si>
  <si>
    <t>SILVER HILLS HEALTH CARE CENTER</t>
  </si>
  <si>
    <t>DELMAR GARDENS OF GREEN VALLEY</t>
  </si>
  <si>
    <t>GAYE HAVEN</t>
  </si>
  <si>
    <t>LIFE  CARE CENTER OF LAS VEGAS</t>
  </si>
  <si>
    <t>TORREY PINES CARE CENTER</t>
  </si>
  <si>
    <t>EL JEN MEDICAL HOSPITAL</t>
  </si>
  <si>
    <t>LAS VEGAS HEALTHCARE &amp; REHAB CENTER</t>
  </si>
  <si>
    <t>HARMON MEDICAL AND REHABILITATION HOSPITAL</t>
  </si>
  <si>
    <t xml:space="preserve">HIGHLAND MANOR ELKO </t>
  </si>
  <si>
    <t>CARSON CONVALESCENT CENTER</t>
  </si>
  <si>
    <t>HEARTHSTONE OF NORTHERN NEVADA</t>
  </si>
  <si>
    <t>LIFE CARE CENTER OF RENO</t>
  </si>
  <si>
    <t>REGENT CARE CENTER OF RENO</t>
  </si>
  <si>
    <t>WHITE PINE CARE CENTER</t>
  </si>
  <si>
    <t>Note 1:</t>
  </si>
  <si>
    <t>Note 1</t>
  </si>
  <si>
    <t>Weighted Age as of July 1, 2004 Before Max Age</t>
  </si>
  <si>
    <t>Bed Value as of July 1, 2004</t>
  </si>
  <si>
    <t>01/01/04 Index</t>
  </si>
  <si>
    <t>Marshall Swift, Class C - Western District</t>
  </si>
  <si>
    <t>Percentage change in Marshall Swift, Class C - Western District</t>
  </si>
  <si>
    <t>Percentage change</t>
  </si>
  <si>
    <t>Harmon Medical And Rehabilitation Hospital</t>
  </si>
  <si>
    <t>Weighted Age as of July 1, 2005 Before Max Age</t>
  </si>
  <si>
    <t>Bed Value as of July 1, 2005</t>
  </si>
  <si>
    <t>01/0104 Index</t>
  </si>
  <si>
    <t>01/01/05 Index</t>
  </si>
  <si>
    <t xml:space="preserve">Facility Specific Inflation Year 2004 </t>
  </si>
  <si>
    <t>SCHEDULE C-3 (LINE 76):                                                             TOTAL DIRECT HC COSTS</t>
  </si>
  <si>
    <t>SCHEDULE C-3 (LINE 110):                                                                CAPITAL COSTS</t>
  </si>
  <si>
    <t>SCHEDULE C-3 (LINE 124):                                                        ANCILLARY COSTS</t>
  </si>
  <si>
    <t xml:space="preserve">SCHEDULE C-3 (Line 135): TOTAL OTHER CARE AND NON-REIMBURSABLE EXPENSES </t>
  </si>
  <si>
    <t>SCHEDULE C-3 (Line 136): TOTAL EXPENSES</t>
  </si>
  <si>
    <t>SCHEDULE B:                                            COST REPORT PERIOD</t>
  </si>
  <si>
    <t>SCHEDULE B:                                                                                          PATIENT DAYS / BED DATA</t>
  </si>
  <si>
    <t>General Ledger</t>
  </si>
  <si>
    <t>Facility Specific Inflation Year 2003</t>
  </si>
  <si>
    <t>Facility Specific Inflation Year 2004</t>
  </si>
  <si>
    <t>SCHEDULE C-3 LINE 76 Total Direct Health Care Costs</t>
  </si>
  <si>
    <t>n</t>
  </si>
  <si>
    <t>Times 105%</t>
  </si>
  <si>
    <t>SCHEDULE C-3 (Line 76): Total Direct Health Care Costs</t>
  </si>
  <si>
    <t>SCHEDULE C-3 Line 110</t>
  </si>
  <si>
    <t>SCHEDULE C-3 Line 124 Total Ancillary Costs</t>
  </si>
  <si>
    <t>SCHEDULE C-3 (Line 135): Other Non-Reimbursable Expenses</t>
  </si>
  <si>
    <t>SCHEDULE C-3 (Line 88 or 100) Non-Ped Vents and Peds</t>
  </si>
  <si>
    <t>i= c-d-e-f-g-h</t>
  </si>
  <si>
    <t>This tab arrays each facility's per diem inflated operating cost and Medicaid days from low to high. The per diem inflated operating cost at the median Medicaid day is determined. The statewide operating price is 105% of the Medicaid day weighted median cost.</t>
  </si>
  <si>
    <t xml:space="preserve">This tab arrays each facility's case mix neutralized direct health care per diem cost and Medicaid days from low to high. The per diem cost at the median Medicaid day is determined. The statewide direct health care price is 110% of the Medicaid day weighted median cost. </t>
  </si>
  <si>
    <t>r</t>
  </si>
  <si>
    <t xml:space="preserve">Facility Specific Inflation Year 2005 </t>
  </si>
  <si>
    <t>Facility Specific Inflation Year 2005</t>
  </si>
  <si>
    <t>01/01/10 Index</t>
  </si>
  <si>
    <t>Bed Value as of July 1, 2010</t>
  </si>
  <si>
    <t>Weighted Age as of July 1, 2010 Before Max Age</t>
  </si>
  <si>
    <t>s</t>
  </si>
  <si>
    <t>CARSON NURSING AND REHABILITATION CENTER</t>
  </si>
  <si>
    <t>Facility Specific Inflation Year 2010</t>
  </si>
  <si>
    <t>*</t>
  </si>
  <si>
    <t>Manor Care Health Services - Wingfield Hills</t>
  </si>
  <si>
    <t>Marquis Care at Centennial Hills</t>
  </si>
  <si>
    <t>01/01/11 Index</t>
  </si>
  <si>
    <t>Bed Value as of July 1, 2011</t>
  </si>
  <si>
    <t>Weighted Age as of July 1, 2011 Before Max Age</t>
  </si>
  <si>
    <t>t</t>
  </si>
  <si>
    <t>Facility Specific Inflation Year 2011</t>
  </si>
  <si>
    <t>SCHEDULE C-3 (LINE 88 PLUS LINE 100) Non-Ped Vent and Ped</t>
  </si>
  <si>
    <t>Inflation source = from www.bls.gov/cpi</t>
  </si>
  <si>
    <t>Save as pdf, then convert to jpeg and insert as a picture in Excel's "Insert" function.</t>
  </si>
  <si>
    <t>Manor Care Health Services of Reno</t>
  </si>
  <si>
    <t>Caremeridian</t>
  </si>
  <si>
    <t>CARE MERIDIAN LLC</t>
  </si>
  <si>
    <t>MANOR CARE HEALTH SERVICES - WINGFIELD HILLS</t>
  </si>
  <si>
    <t>Times 110%</t>
  </si>
  <si>
    <t>Median Calculation</t>
  </si>
  <si>
    <t>MARQUIS CARE AT CENTENNIAL HILLS</t>
  </si>
  <si>
    <t>01/01/12 Index</t>
  </si>
  <si>
    <t>Bed Value as of July 1, 2012</t>
  </si>
  <si>
    <t>Weighted Age as of July 1, 2012 Before Max Age</t>
  </si>
  <si>
    <t>u</t>
  </si>
  <si>
    <t>Facility Specific Inflation Year 2012</t>
  </si>
  <si>
    <t>Weighted Average Budget Neutral Per Diem (State Plan 4.19D p.10d, effective 10/1/11)</t>
  </si>
  <si>
    <t>HORIZON HEALTH AND REHABILITATION (FKA DESERT LANE CARE CENTER)</t>
  </si>
  <si>
    <t>MANOR CARE HEALTH SERVICES (RENO)</t>
  </si>
  <si>
    <t>Clearview Health and Rehabilitation (fka Henderson Healthcare Center)</t>
  </si>
  <si>
    <t>Royal Springs Health Care &amp; Rehab (fka Manor Health Care Center)</t>
  </si>
  <si>
    <t>St Joseph Health Care Center</t>
  </si>
  <si>
    <t>Horizon Health &amp; Rehabilitation ( fka Desert Lane Care Center)</t>
  </si>
  <si>
    <t>Southern Nevada Medical &amp; Rehab (fka Vegas Valley Rehabilitation Hospital)</t>
  </si>
  <si>
    <t>Evergreen at Carson City</t>
  </si>
  <si>
    <t>Carson Nursing and Rehabilitation Center</t>
  </si>
  <si>
    <r>
      <t>HARMON MEDICAL AND REHABILITATION HOSPITAL</t>
    </r>
    <r>
      <rPr>
        <vertAlign val="superscript"/>
        <sz val="8"/>
        <rFont val="Arial"/>
        <family val="2"/>
      </rPr>
      <t>1</t>
    </r>
  </si>
  <si>
    <t>Facility Specific Inflation Year 2013</t>
  </si>
  <si>
    <t>v</t>
  </si>
  <si>
    <t>01/01/13 Index</t>
  </si>
  <si>
    <t>Bed Value as of July 1, 2013</t>
  </si>
  <si>
    <t>Weighted Age as of July 1, 2013 Before Max Age</t>
  </si>
  <si>
    <t>Inflated Allowable Direct Health Care Per Diem</t>
  </si>
  <si>
    <t>MARQUIS CARE PLAZA REGENCY</t>
  </si>
  <si>
    <t>ROYAL SPRINGS HEALTHCARE AND REHAB INC.</t>
  </si>
  <si>
    <t xml:space="preserve">MARQUIS CARE PLAZA REGENCY </t>
  </si>
  <si>
    <t>01/01/14 Index</t>
  </si>
  <si>
    <t>Weighted Age as of July 1, 2014 Before Max Age</t>
  </si>
  <si>
    <t>Bed Value as of July 1, 2014</t>
  </si>
  <si>
    <t>Facility Specific Inflation Year 2014</t>
  </si>
  <si>
    <t>w</t>
  </si>
  <si>
    <t>PAHRUMP HEALTH AND REHABILITATION CENTER</t>
  </si>
  <si>
    <t xml:space="preserve">ORMSBY POST ACUTE REHABILITATION </t>
  </si>
  <si>
    <t xml:space="preserve">MOUNTAIN VIEW HEALTH AND REHABILITATION </t>
  </si>
  <si>
    <t>GARDNERVILLE HEALTH AND REHABILITATION CENTER</t>
  </si>
  <si>
    <t>ORMSBY POST ACUTE REHABILITATION</t>
  </si>
  <si>
    <t>MOUNTAIN VIEW HEALTH AND REHABILITATION CENTER</t>
  </si>
  <si>
    <t>01/01/15 Index</t>
  </si>
  <si>
    <t>Bed Value as of July 1, 2015</t>
  </si>
  <si>
    <t>Weighted Age as of July 1, 2015 Before Max Age</t>
  </si>
  <si>
    <t>x</t>
  </si>
  <si>
    <t>aa</t>
  </si>
  <si>
    <t>Facility Specific Inflation Year 2015</t>
  </si>
  <si>
    <t>Total patient days was prorated using Medicaid beds as a % of total beds times total patient days (2/118*42,288). See approval from the State on email dated 6/22/07.  The same cost report was submitted for the 2009 and 2007 Rebase.  No subsequent cost reports received by M&amp;S.</t>
  </si>
  <si>
    <r>
      <t>Total operating costs were inflated from the mid-point of the cost reports to the beginning of the rate period, in accordance with HCFP direction in 2010</t>
    </r>
    <r>
      <rPr>
        <sz val="8"/>
        <rFont val="Arial"/>
        <family val="2"/>
      </rPr>
      <t xml:space="preserve">. </t>
    </r>
  </si>
  <si>
    <t>Cumulative</t>
  </si>
  <si>
    <t>Harmon Medical and Rehabilitation is not an active Medicaid provider.</t>
  </si>
  <si>
    <t xml:space="preserve">Canyon Vista Post-Acute is a new facility. An interim rate of $122.98 has been set for this provider in accordance with the Nevada State Plan Attachment 4.19-D p. 7. The interim rate will be in effect for this provider until the next rebase, which is effective at July 1, 2017. </t>
  </si>
  <si>
    <t>01/01/16 Index</t>
  </si>
  <si>
    <t>Bed Value as of July 1, 2016</t>
  </si>
  <si>
    <t>Weighted Age as of July 1, 2016 Before Max Age</t>
  </si>
  <si>
    <t>q = min(p,40)</t>
  </si>
  <si>
    <t>s = r*b</t>
  </si>
  <si>
    <t>t = q*1.5%</t>
  </si>
  <si>
    <t>u = s*(1-t)</t>
  </si>
  <si>
    <t>w = u*v</t>
  </si>
  <si>
    <t>y</t>
  </si>
  <si>
    <t>z = x/y</t>
  </si>
  <si>
    <t>ab</t>
  </si>
  <si>
    <t>ac = ab*z</t>
  </si>
  <si>
    <t>ad = ab*.92</t>
  </si>
  <si>
    <t>ae = max(ac,ad)</t>
  </si>
  <si>
    <t>af = w/ae</t>
  </si>
  <si>
    <r>
      <t xml:space="preserve">Nursing homes percent change from 2015 is </t>
    </r>
    <r>
      <rPr>
        <b/>
        <sz val="10"/>
        <rFont val="Arial"/>
        <family val="2"/>
      </rPr>
      <t>3.7%</t>
    </r>
    <r>
      <rPr>
        <sz val="10"/>
        <rFont val="Arial"/>
        <family val="2"/>
      </rPr>
      <t>.</t>
    </r>
  </si>
  <si>
    <t>Facility Specific Inflation Year 2016</t>
  </si>
  <si>
    <t>x = u/(v/w)</t>
  </si>
  <si>
    <t>z (compounded)</t>
  </si>
  <si>
    <t>aa = z/a</t>
  </si>
  <si>
    <t>t (compounded)</t>
  </si>
  <si>
    <t>u = t/a</t>
  </si>
  <si>
    <t xml:space="preserve">Total DHC costs were inflated from the mid-point of cost reports to the beginning of the rate period, in accordance with HCFP direction in 2010. </t>
  </si>
  <si>
    <t>Operating Statewide Price Effective July 1, 2016</t>
  </si>
  <si>
    <t>Direct Health Care Statewide Price Effective July 1, 2016</t>
  </si>
  <si>
    <t>01/01/03 Index</t>
  </si>
  <si>
    <t>The depreciated facility value for this facility is calculated in a separate workbook.</t>
  </si>
  <si>
    <t xml:space="preserve"> NPI # </t>
  </si>
  <si>
    <t>NPI #</t>
  </si>
  <si>
    <t>CLEARVIEW HEALTH AND REHABILITATION (NKA LAKE MEAD HEALTH &amp; REHABILITATION)</t>
  </si>
  <si>
    <t>SOUTHERN NEVADA MEDICAL &amp; REHAB (FKA VEGAS VALLEY REHABILITATION HOSPITAL)</t>
  </si>
  <si>
    <t>ROYAL SPRINGS HEALTHCARE &amp; REHAB</t>
  </si>
  <si>
    <t xml:space="preserve">HORIZON HEALTH &amp; REHABILITATION (FKA DESERT LANE CARE CENTER) </t>
  </si>
  <si>
    <t>CLEARVIEW HEALTH AND REHABILITATION (NKA LAKE MEADE HEALTH &amp; REHABILITATION)</t>
  </si>
  <si>
    <t>LIFE CARE CENTER OF LAS VEGAS</t>
  </si>
  <si>
    <t>Quarterly Case Mix Index Snapshot Dates:</t>
  </si>
  <si>
    <t>1700837416</t>
  </si>
  <si>
    <t>1184607632</t>
  </si>
  <si>
    <t>1437299112</t>
  </si>
  <si>
    <t>1831528538</t>
  </si>
  <si>
    <t>1417044694</t>
  </si>
  <si>
    <t>1386642460</t>
  </si>
  <si>
    <t>1154383412</t>
  </si>
  <si>
    <t>1023181146</t>
  </si>
  <si>
    <t>1679660864</t>
  </si>
  <si>
    <t>1205141033</t>
  </si>
  <si>
    <t>1548300262</t>
  </si>
  <si>
    <t>1346289113</t>
  </si>
  <si>
    <t>1790785590</t>
  </si>
  <si>
    <t>1427043298</t>
  </si>
  <si>
    <t>1558497784</t>
  </si>
  <si>
    <t>1407894314</t>
  </si>
  <si>
    <t>1558605402</t>
  </si>
  <si>
    <t>1447298088</t>
  </si>
  <si>
    <t>1992707806</t>
  </si>
  <si>
    <t>1003150954</t>
  </si>
  <si>
    <t>1558458745</t>
  </si>
  <si>
    <t>1598852774</t>
  </si>
  <si>
    <t>1396730347</t>
  </si>
  <si>
    <t>1568410884</t>
  </si>
  <si>
    <t>1558319889</t>
  </si>
  <si>
    <t>1144279472</t>
  </si>
  <si>
    <t>1750536322</t>
  </si>
  <si>
    <t>1770521346</t>
  </si>
  <si>
    <t>1821035247</t>
  </si>
  <si>
    <t>1770690877</t>
  </si>
  <si>
    <t>1407123417</t>
  </si>
  <si>
    <t>1275503591</t>
  </si>
  <si>
    <t>1912949504</t>
  </si>
  <si>
    <t>1750339131</t>
  </si>
  <si>
    <t>1083662514</t>
  </si>
  <si>
    <t>1093701856</t>
  </si>
  <si>
    <t>1033295241</t>
  </si>
  <si>
    <t>1083707764</t>
  </si>
  <si>
    <t>1013143965</t>
  </si>
  <si>
    <t>1194045336</t>
  </si>
  <si>
    <t>Note 2</t>
  </si>
  <si>
    <r>
      <t>CANYON VISTA POST-ACUTE</t>
    </r>
    <r>
      <rPr>
        <vertAlign val="superscript"/>
        <sz val="8"/>
        <rFont val="Arial"/>
        <family val="2"/>
      </rPr>
      <t>3</t>
    </r>
  </si>
  <si>
    <t>Note 2: (7/1/07 through 7/1/15 rebase years)</t>
  </si>
  <si>
    <t>Operating Array</t>
  </si>
  <si>
    <t>DHC Per Diem</t>
  </si>
  <si>
    <t>DHC Array</t>
  </si>
  <si>
    <t>Inflation Source 2016</t>
  </si>
  <si>
    <t>Facility Cost Report CMI</t>
  </si>
  <si>
    <t>This tab provides a detailed calculation of each facility's cost report period case mix index. The facility cost report period case mix index is the simple average of the quarterly facility wide average case mix indices that most closely coincides with the base year cost report period to include at least two quarters. For those facilities that had no acuity data available during the cost report period the two quarters closest to the cost report end date are used.</t>
  </si>
  <si>
    <t>This tab contains facility case mix acuity indices for the most recent quarter.  The most recent quarter's CMI data is used in the facility specific DHC rate tab and in the facility specific DHC floor tab. CMI data from former quarters is summarized in the Facility Cost Report CMI tab.</t>
  </si>
  <si>
    <t>Cost Report Data - 2015 Rebase</t>
  </si>
  <si>
    <t>Data from the most current reviewed cost reports as of 2015 were entered into this worksheet.</t>
  </si>
  <si>
    <t>Table of Contents</t>
  </si>
  <si>
    <t>Tab Description</t>
  </si>
  <si>
    <t>This tab provides a detailed calculation of each facility's FRV per diem rate. Information obtained from the capital data survey completed by facilities was used to calculate each facility's weighted age. For short period cost reports, the occupancy percentage per the cost report was used to annualize bed days and patient days.</t>
  </si>
  <si>
    <t>Beginning with the July 1, 2010 rates, Table 3 Consumer Price Index for all urban consumers, as of April of each year, is to be used as the inflation source for operating and direct health care costs. The source document showing the most recent inflation factor is included in this tab for reference.</t>
  </si>
  <si>
    <r>
      <t>KINDRED HOSPITAL - LAS VEGAS FLAMINGO</t>
    </r>
    <r>
      <rPr>
        <vertAlign val="superscript"/>
        <sz val="8"/>
        <rFont val="Arial"/>
        <family val="2"/>
      </rPr>
      <t>2</t>
    </r>
  </si>
  <si>
    <r>
      <t>KINDRED TRANSITIONAL CARE AND REHAB - SPRING VALLEY</t>
    </r>
    <r>
      <rPr>
        <vertAlign val="superscript"/>
        <sz val="8"/>
        <rFont val="Arial"/>
        <family val="2"/>
      </rPr>
      <t>4</t>
    </r>
  </si>
  <si>
    <r>
      <t>SPANISH HILLS WELLNESS SUITES</t>
    </r>
    <r>
      <rPr>
        <vertAlign val="superscript"/>
        <sz val="8"/>
        <rFont val="Arial"/>
        <family val="2"/>
      </rPr>
      <t>5</t>
    </r>
  </si>
  <si>
    <t xml:space="preserve">Kindred Hospital - Las Vegas Flamingo is newly licensed as a free-standing nursing facility (effective at January 1, 2016). An interim rate of $120.28 has been set for this provider in accordance with the Nevada State Plan Attachment 4.19-D p. 7. The interim rate will be in effect for this provider until the next rebase, which is effective at July 1, 2017. </t>
  </si>
  <si>
    <t>This facility is included in the calculation of the budget adjustment factor as follows: The facility's interim rate of $120.28 was calculated using the budget adjustment factor effective at January 1, 2016. The rate of $228.29 used in the calculation above is the provider's interim rate prior to the application of the budget adjustment factor. This rate is used to estimate payments to the provider if no budget adjustment factor existed. This provider is included only for the purpose of calculating an accurate budget adjustment factor, since the provider's interim rate has already been established.</t>
  </si>
  <si>
    <t>This facility is included in the calculation of the budget adjustment factor as follows: The facility's interim rate of $122.98 was calculated using the budget adjustment factor effective during May 2015. The rate of $241.16 used in the calculation above is the provider's interim rate prior to the application of the budget adjustment factor. This rate is used to estimate payments to the provider if no budget adjustment factor existed. This provider is included only for the purpose of calculating an accurate budget adjustment factor, since the provider's interim rate has already been established.</t>
  </si>
  <si>
    <t xml:space="preserve">Kindred Transitional Care and Rehab - Spring Valley is a new facility. An interim rate of $124.55 has been set for this provider in accordance with the Nevada State Plan Attachment 4.19-D p. 7. The interim rate will be in effect for this provider until the next rebase, which is effective at July 1, 2017. </t>
  </si>
  <si>
    <t>This facility is included in the calculation of the budget adjustment factor as follows: The facility's interim rate of $124.55 was calculated using the budget adjustment factor effective during March 2016. The rate of $236.38 used in the calculation above is the provider's interim rate prior to the application of the budget adjustment factor. This rate is used to estimate payments to the provider if no budget adjustment factor existed. This provider is included only for the purpose of calculating an accurate budget adjustment factor, since the provider's interim rate has already been established.</t>
  </si>
  <si>
    <t xml:space="preserve">Spanish Hills Wellness Suites is a new facility. An interim rate of $124.23 has been set for this provider in accordance with the Nevada State Plan Attachment 4.19-D p. 7. The interim rate will be in effect for this provider until the next rebase, which is effective at July 1, 2017. </t>
  </si>
  <si>
    <t>This facility is included in the calculation of the budget adjustment factor as follows: The facility's interim rate of $124.23 was calculated using the budget adjustment factor effective during December 2015. The rate of $236.38 used in the calculation above is the provider's interim rate prior to the application of the budget adjustment factor. This rate is used to estimate payments to the provider if no budget adjustment factor existed. This provider is included only for the purpose of calculating an accurate budget adjustment factor, since the provider's interim rate has already been established.</t>
  </si>
  <si>
    <t>This tab provides a detailed calculation of each facility's operating cost per diem plus inflation. Each facility's operating cost is inflated from the midpoint of the cost report period to the midpoint of the rate period. The inflated per diem cost for each facility is then arrayed and the statewide operating price is determined.</t>
  </si>
  <si>
    <t>This tab provides a detailed calculation of each facility's direct health care (DHC) per diem cost plus inflation. Each facility's DHC cost is inflated from the midpoint of the cost report period to the midpoint of the rate period. The inflated per diem DHC cost is then neutralized for case mix differences among facilities. This is done by dividing each facility's per diem cost by the ratio of the facility cost report period case mix index to the statewide Medicaid day weighted facility cost report period case mix index. The case mix neutralized DHC per diem cost for each facility is then arrayed and the statewide DHC price is determined.</t>
  </si>
  <si>
    <t>Marshall Valuation Service - Cost Indexes, Section 98, January (year)</t>
  </si>
  <si>
    <t>Buildings - Western District, Building Class C</t>
  </si>
  <si>
    <t>Inflation Notes</t>
  </si>
  <si>
    <t>The facility specific inflation percentages for 2001 - 2003 were adjusted based on individual facility cost report periods. (Unadjusted inflation used: 2001 = 4.1%, 2002 = 5.0%, 2003 = 5.8%)</t>
  </si>
  <si>
    <t>2003 - 2008 inflation was determined using the 12 Months Percent Change December column in the 'BLS Inflation 2003 - 2009' table from the US Bureau of Labor Statistics website.</t>
  </si>
  <si>
    <t>2009 Inflation was a forecast for calendar year 2009 and was determined by the State. See e-mail dated 6/4/09.</t>
  </si>
  <si>
    <t>2010 Inflation was determined by using the BLS Table 3 CPI-U for nursing homes, unadjusted percent change from April 2009 to April 2010. See e-mail from the State dated 6/8/10.</t>
  </si>
  <si>
    <t>2011 Inflation forward was determined from the same BLS table approved by the State for 2010. See the Inflation Source tab for the most current inflation source.</t>
  </si>
  <si>
    <t>Count of Days is Medicaid Patient Days + Medicaid Hospice Patient Days, per discussion with DHCFP June 2012.</t>
  </si>
  <si>
    <t>Source:</t>
  </si>
  <si>
    <t>January 1, 2017 Nursing Facility Rates Workbook</t>
  </si>
  <si>
    <t>This tab includes a summary of the January 1, 2017 rates for each nursing facility plus projected payments. The total case mix adjusted rate is the sum of the facility's fair rental value (FRV) per diem, the statewide operating rate, and the facility specific direct health care rate. The Medicaid day weighted rate is calculated using the prior quarter's count of days, received from DHCFP. At the bottom of this spreadsheet the Budget Neutral Medicaid Rate is calculated. A budget adjustment factor is applied to the total case mix adjusted rate to obtain budget neutral.</t>
  </si>
  <si>
    <t>CMI 10012016</t>
  </si>
  <si>
    <t>Jul - Sep 2016 Actual Medicaid Days*</t>
  </si>
  <si>
    <t>Point in Time - 10/01/2016</t>
  </si>
  <si>
    <r>
      <t>CAREMERIDIAN LLC - BUFFALO</t>
    </r>
    <r>
      <rPr>
        <vertAlign val="superscript"/>
        <sz val="8"/>
        <rFont val="Arial"/>
        <family val="2"/>
      </rPr>
      <t>6</t>
    </r>
  </si>
  <si>
    <t xml:space="preserve">CareMeridian LLC - Buffalo is a new facility. An interim rate of $123.53 has been set for this provider in accordance with the Nevada State Plan Attachment 4.19-D p. 7. The interim rate will be in effect for this provider until the next rebase, which is effective at July 1, 2017. </t>
  </si>
  <si>
    <t>This facility is included in the calculation of the budget adjustment factor as follows: The facility's interim rate of $123.53 was calculated using the budget adjustment factor effective during November 2015. The rate of $235.03 used in the calculation above is the provider's interim rate prior to the application of the budget adjustment factor. This rate is used to estimate payments to the provider if no budget adjustment factor existed. This provider is included only for the purpose of calculating an accurate budget adjustment factor, since the provider's interim rate has already been established.</t>
  </si>
  <si>
    <t>10/01/2016 Medicaid Average CMI</t>
  </si>
  <si>
    <t>* Medicaid CMI set to statewide average CMI since no Medicaid census and no Medicaid CMI at 10/01/2016 for this facility.</t>
  </si>
  <si>
    <t>This tab reflects the inflation-adjusted value per new licensed bed each year.</t>
  </si>
  <si>
    <t>Facility Medicaid Rate Effective at January 1,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</si>
</sst>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quot;$&quot;#,##0"/>
    <numFmt numFmtId="166" formatCode="0.00000"/>
    <numFmt numFmtId="167" formatCode="0.0000"/>
    <numFmt numFmtId="168" formatCode="0.000"/>
    <numFmt numFmtId="169" formatCode="&quot;$&quot;#,##0.00"/>
    <numFmt numFmtId="170" formatCode="#,##0.0000_);\(#,##0.0000\)"/>
    <numFmt numFmtId="171" formatCode="_(* #,##0_);_(* \(#,##0\);_(* &quot;-&quot;??_);_(@_)"/>
    <numFmt numFmtId="172" formatCode="0.0"/>
    <numFmt numFmtId="173" formatCode="#,##0.000_);\(#,##0.000\)"/>
    <numFmt numFmtId="174" formatCode="_(* #,##0_);[Red]_(* \(#,##0\);_(* &quot;-&quot;_);_(@_)"/>
    <numFmt numFmtId="175" formatCode="_(&quot;$&quot;* #,##0_);[Red]_(&quot;$&quot;* \(#,##0\);_(&quot;$&quot;* &quot;-&quot;_);_(@_)"/>
    <numFmt numFmtId="176" formatCode="mm/dd/yy;@"/>
    <numFmt numFmtId="177" formatCode="#,##0;\(#,##0\)"/>
    <numFmt numFmtId="178" formatCode="#,##0.00;\(#,##0.00\)"/>
    <numFmt numFmtId="179" formatCode="&quot;$&quot;#,##0;\(&quot;$&quot;#,##0\)"/>
    <numFmt numFmtId="180" formatCode="###0.0%;\(###0.0%\)"/>
    <numFmt numFmtId="181" formatCode="_(&quot;$&quot;* #,##0.00_);[Red]_(&quot;$&quot;* \(#,##0.00\);_(&quot;$&quot;* &quot;-&quot;_);_(@_)"/>
    <numFmt numFmtId="182" formatCode="_(* #,##0.00_);[Red]_(* \(#,##0.00\);_(* &quot;-&quot;_);_(@_)"/>
    <numFmt numFmtId="183" formatCode="&quot;$&quot;#,##0.00;\(&quot;$&quot;#,##0.00\)"/>
  </numFmts>
  <fonts count="11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b/>
      <sz val="8"/>
      <name val="Arial"/>
      <family val="2"/>
    </font>
    <font>
      <b/>
      <sz val="12"/>
      <name val="Arial"/>
      <family val="2"/>
    </font>
    <font>
      <sz val="8"/>
      <color indexed="10"/>
      <name val="Arial"/>
      <family val="2"/>
    </font>
    <font>
      <b/>
      <sz val="18"/>
      <name val="Arial"/>
      <family val="2"/>
    </font>
    <font>
      <b/>
      <sz val="12"/>
      <name val="Arial"/>
      <family val="2"/>
    </font>
    <font>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sz val="11"/>
      <name val="Arial"/>
      <family val="2"/>
    </font>
    <font>
      <i/>
      <sz val="10"/>
      <color indexed="23"/>
      <name val="Arial"/>
      <family val="2"/>
    </font>
    <font>
      <sz val="10"/>
      <color indexed="17"/>
      <name val="Arial"/>
      <family val="2"/>
    </font>
    <font>
      <b/>
      <sz val="15"/>
      <color indexed="62"/>
      <name val="Arial"/>
      <family val="2"/>
    </font>
    <font>
      <b/>
      <sz val="13"/>
      <color indexed="62"/>
      <name val="Arial"/>
      <family val="2"/>
    </font>
    <font>
      <b/>
      <sz val="11"/>
      <color indexed="62"/>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62"/>
      <name val="Cambria"/>
      <family val="2"/>
    </font>
    <font>
      <b/>
      <sz val="10"/>
      <color indexed="8"/>
      <name val="Arial"/>
      <family val="2"/>
    </font>
    <font>
      <sz val="10"/>
      <color indexed="10"/>
      <name val="Arial"/>
      <family val="2"/>
    </font>
    <font>
      <sz val="10"/>
      <name val="Arial"/>
      <family val="2"/>
    </font>
    <font>
      <sz val="9"/>
      <color indexed="8"/>
      <name val="Arial"/>
      <family val="2"/>
    </font>
    <font>
      <sz val="8"/>
      <color theme="1"/>
      <name val="Arial"/>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vertAlign val="superscript"/>
      <sz val="8"/>
      <name val="Arial"/>
      <family val="2"/>
    </font>
    <font>
      <sz val="10"/>
      <name val="Arial"/>
      <family val="2"/>
    </font>
    <font>
      <u/>
      <sz val="7.5"/>
      <color indexed="12"/>
      <name val="Arial"/>
      <family val="2"/>
    </font>
    <font>
      <sz val="9"/>
      <color indexed="0"/>
      <name val="Arial"/>
      <family val="2"/>
    </font>
    <font>
      <b/>
      <sz val="9"/>
      <color indexed="0"/>
      <name val="Arial"/>
      <family val="2"/>
    </font>
    <font>
      <sz val="8"/>
      <color indexed="0"/>
      <name val="Arial"/>
      <family val="2"/>
    </font>
    <font>
      <u/>
      <sz val="10"/>
      <color indexed="12"/>
      <name val="Arial"/>
      <family val="2"/>
    </font>
    <font>
      <sz val="8"/>
      <color indexed="8"/>
      <name val="Arial"/>
      <family val="2"/>
    </font>
    <font>
      <b/>
      <sz val="9"/>
      <color indexed="8"/>
      <name val="Arial"/>
      <family val="2"/>
    </font>
    <font>
      <b/>
      <sz val="14"/>
      <color indexed="8"/>
      <name val="Arial"/>
      <family val="2"/>
    </font>
    <font>
      <b/>
      <i/>
      <sz val="12"/>
      <color indexed="8"/>
      <name val="Arial"/>
      <family val="2"/>
    </font>
    <font>
      <b/>
      <sz val="15"/>
      <color indexed="56"/>
      <name val="Arial"/>
      <family val="2"/>
    </font>
    <font>
      <b/>
      <sz val="13"/>
      <color indexed="56"/>
      <name val="Arial"/>
      <family val="2"/>
    </font>
    <font>
      <b/>
      <sz val="11"/>
      <color indexed="56"/>
      <name val="Arial"/>
      <family val="2"/>
    </font>
    <font>
      <sz val="12"/>
      <name val="SWISS"/>
    </font>
    <font>
      <sz val="9"/>
      <color indexed="8"/>
      <name val="Arial"/>
      <family val="2"/>
    </font>
    <font>
      <b/>
      <sz val="9"/>
      <color indexed="8"/>
      <name val="Arial"/>
      <family val="2"/>
    </font>
    <font>
      <b/>
      <sz val="18"/>
      <color indexed="56"/>
      <name val="Cambria"/>
      <family val="2"/>
    </font>
    <font>
      <sz val="10"/>
      <name val="MS Sans Serif"/>
      <family val="2"/>
    </font>
    <font>
      <b/>
      <sz val="10"/>
      <name val="MS Sans Serif"/>
      <family val="2"/>
    </font>
    <font>
      <sz val="10"/>
      <color indexed="8"/>
      <name val="Arial"/>
      <family val="2"/>
    </font>
    <font>
      <sz val="10"/>
      <name val="MS Sans Serif"/>
      <family val="2"/>
    </font>
    <font>
      <b/>
      <sz val="10"/>
      <name val="MS Sans Serif"/>
      <family val="2"/>
    </font>
    <font>
      <b/>
      <sz val="14"/>
      <color indexed="8"/>
      <name val="Arial"/>
      <family val="2"/>
    </font>
    <font>
      <b/>
      <i/>
      <sz val="12"/>
      <color indexed="8"/>
      <name val="Arial"/>
      <family val="2"/>
    </font>
    <font>
      <i/>
      <sz val="10"/>
      <color indexed="8"/>
      <name val="Arial"/>
      <family val="2"/>
    </font>
    <font>
      <sz val="9"/>
      <color indexed="0"/>
      <name val="Arial"/>
      <family val="2"/>
    </font>
    <font>
      <b/>
      <sz val="10"/>
      <color indexed="8"/>
      <name val="Arial"/>
      <family val="2"/>
    </font>
    <font>
      <sz val="8"/>
      <color indexed="8"/>
      <name val="Arial"/>
      <family val="2"/>
    </font>
    <font>
      <sz val="12"/>
      <name val="Arial"/>
      <family val="2"/>
    </font>
    <font>
      <sz val="8"/>
      <color theme="1"/>
      <name val="Calibri"/>
      <family val="2"/>
      <scheme val="minor"/>
    </font>
    <font>
      <sz val="11"/>
      <name val="Calibri"/>
      <family val="2"/>
      <scheme val="minor"/>
    </font>
    <font>
      <sz val="10"/>
      <color rgb="FFFF0000"/>
      <name val="Arial"/>
      <family val="2"/>
    </font>
    <font>
      <sz val="8"/>
      <color rgb="FFFF0000"/>
      <name val="Arial"/>
      <family val="2"/>
    </font>
    <font>
      <b/>
      <sz val="8"/>
      <color rgb="FFFF0000"/>
      <name val="Arial"/>
      <family val="2"/>
    </font>
    <font>
      <sz val="10"/>
      <name val="Arial"/>
      <family val="2"/>
    </font>
    <font>
      <sz val="18"/>
      <color theme="3"/>
      <name val="Cambria"/>
      <family val="2"/>
      <scheme val="major"/>
    </font>
    <font>
      <sz val="10"/>
      <name val="Arial"/>
      <family val="2"/>
    </font>
    <font>
      <sz val="10"/>
      <color theme="1"/>
      <name val="Arial"/>
      <family val="2"/>
    </font>
    <font>
      <b/>
      <sz val="12"/>
      <color theme="0"/>
      <name val="Arial"/>
      <family val="2"/>
    </font>
    <font>
      <b/>
      <u/>
      <sz val="8"/>
      <name val="Arial"/>
      <family val="2"/>
    </font>
    <font>
      <i/>
      <sz val="10"/>
      <name val="Arial"/>
      <family val="2"/>
    </font>
  </fonts>
  <fills count="69">
    <fill>
      <patternFill patternType="none"/>
    </fill>
    <fill>
      <patternFill patternType="gray125"/>
    </fill>
    <fill>
      <patternFill patternType="solid">
        <fgColor indexed="42"/>
        <bgColor indexed="64"/>
      </patternFill>
    </fill>
    <fill>
      <patternFill patternType="solid">
        <fgColor indexed="26"/>
        <bgColor indexed="64"/>
      </patternFill>
    </fill>
    <fill>
      <patternFill patternType="solid">
        <fgColor indexed="13"/>
        <bgColor indexed="64"/>
      </patternFill>
    </fill>
    <fill>
      <patternFill patternType="solid">
        <fgColor indexed="41"/>
        <bgColor indexed="64"/>
      </patternFill>
    </fill>
    <fill>
      <patternFill patternType="solid">
        <fgColor indexed="29"/>
        <bgColor indexed="64"/>
      </patternFill>
    </fill>
    <fill>
      <patternFill patternType="solid">
        <fgColor rgb="FFFFFF00"/>
        <bgColor indexed="64"/>
      </patternFill>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CC"/>
        <bgColor indexed="64"/>
      </patternFill>
    </fill>
    <fill>
      <patternFill patternType="solid">
        <fgColor indexed="31"/>
      </patternFill>
    </fill>
    <fill>
      <patternFill patternType="solid">
        <fgColor indexed="46"/>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mediumGray">
        <fgColor indexed="22"/>
      </patternFill>
    </fill>
    <fill>
      <patternFill patternType="solid">
        <fgColor rgb="FFCCCCFF"/>
        <bgColor indexed="64"/>
      </patternFill>
    </fill>
    <fill>
      <patternFill patternType="solid">
        <fgColor theme="4" tint="0.79998168889431442"/>
        <bgColor indexed="64"/>
      </patternFill>
    </fill>
    <fill>
      <patternFill patternType="solid">
        <fgColor rgb="FF38939B"/>
        <bgColor indexed="64"/>
      </patternFill>
    </fill>
    <fill>
      <patternFill patternType="solid">
        <fgColor theme="0" tint="-0.249977111117893"/>
        <bgColor indexed="64"/>
      </patternFill>
    </fill>
  </fills>
  <borders count="90">
    <border>
      <left/>
      <right/>
      <top/>
      <bottom/>
      <diagonal/>
    </border>
    <border>
      <left/>
      <right/>
      <top style="double">
        <color indexed="0"/>
      </top>
      <bottom/>
      <diagonal/>
    </border>
    <border>
      <left/>
      <right/>
      <top style="medium">
        <color indexed="64"/>
      </top>
      <bottom/>
      <diagonal/>
    </border>
    <border>
      <left/>
      <right/>
      <top/>
      <bottom style="medium">
        <color indexed="64"/>
      </bottom>
      <diagonal/>
    </border>
    <border>
      <left/>
      <right/>
      <top/>
      <bottom style="thin">
        <color indexed="64"/>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medium">
        <color indexed="64"/>
      </left>
      <right/>
      <top/>
      <bottom/>
      <diagonal/>
    </border>
    <border>
      <left/>
      <right style="thin">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8"/>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double">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style="thin">
        <color theme="4"/>
      </top>
      <bottom style="double">
        <color theme="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s>
  <cellStyleXfs count="59698">
    <xf numFmtId="0" fontId="0" fillId="0" borderId="0"/>
    <xf numFmtId="43" fontId="27" fillId="0" borderId="0" applyFont="0" applyFill="0" applyBorder="0" applyAlignment="0" applyProtection="0"/>
    <xf numFmtId="3" fontId="27" fillId="0" borderId="0" applyFont="0" applyFill="0" applyBorder="0" applyAlignment="0" applyProtection="0"/>
    <xf numFmtId="44" fontId="27" fillId="0" borderId="0" applyFont="0" applyFill="0" applyBorder="0" applyAlignment="0" applyProtection="0"/>
    <xf numFmtId="5" fontId="27" fillId="0" borderId="0" applyFont="0" applyFill="0" applyBorder="0" applyAlignment="0" applyProtection="0"/>
    <xf numFmtId="0" fontId="27" fillId="0" borderId="0" applyFont="0" applyFill="0" applyBorder="0" applyAlignment="0" applyProtection="0"/>
    <xf numFmtId="2" fontId="27" fillId="0" borderId="0" applyFont="0" applyFill="0" applyBorder="0" applyAlignment="0" applyProtection="0"/>
    <xf numFmtId="0" fontId="33" fillId="0" borderId="0" applyNumberFormat="0" applyFont="0" applyFill="0" applyAlignment="0" applyProtection="0"/>
    <xf numFmtId="0" fontId="34" fillId="0" borderId="0" applyNumberFormat="0" applyFont="0" applyFill="0" applyAlignment="0" applyProtection="0"/>
    <xf numFmtId="0" fontId="35" fillId="0" borderId="0"/>
    <xf numFmtId="0" fontId="27" fillId="0" borderId="0"/>
    <xf numFmtId="0" fontId="27" fillId="0" borderId="0"/>
    <xf numFmtId="9" fontId="27" fillId="0" borderId="0" applyFont="0" applyFill="0" applyBorder="0" applyAlignment="0" applyProtection="0"/>
    <xf numFmtId="0" fontId="27" fillId="0" borderId="1" applyNumberFormat="0" applyFont="0" applyBorder="0" applyAlignment="0" applyProtection="0"/>
    <xf numFmtId="0" fontId="27" fillId="0" borderId="0"/>
    <xf numFmtId="0" fontId="36" fillId="8"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8" borderId="0" applyNumberFormat="0" applyBorder="0" applyAlignment="0" applyProtection="0"/>
    <xf numFmtId="0" fontId="36" fillId="11" borderId="0" applyNumberFormat="0" applyBorder="0" applyAlignment="0" applyProtection="0"/>
    <xf numFmtId="0" fontId="36" fillId="10" borderId="0" applyNumberFormat="0" applyBorder="0" applyAlignment="0" applyProtection="0"/>
    <xf numFmtId="0" fontId="36" fillId="12" borderId="0" applyNumberFormat="0" applyBorder="0" applyAlignment="0" applyProtection="0"/>
    <xf numFmtId="0" fontId="36" fillId="9" borderId="0" applyNumberFormat="0" applyBorder="0" applyAlignment="0" applyProtection="0"/>
    <xf numFmtId="0" fontId="36" fillId="13" borderId="0" applyNumberFormat="0" applyBorder="0" applyAlignment="0" applyProtection="0"/>
    <xf numFmtId="0" fontId="36" fillId="12" borderId="0" applyNumberFormat="0" applyBorder="0" applyAlignment="0" applyProtection="0"/>
    <xf numFmtId="0" fontId="36" fillId="14" borderId="0" applyNumberFormat="0" applyBorder="0" applyAlignment="0" applyProtection="0"/>
    <xf numFmtId="0" fontId="36" fillId="13" borderId="0" applyNumberFormat="0" applyBorder="0" applyAlignment="0" applyProtection="0"/>
    <xf numFmtId="0" fontId="37" fillId="15" borderId="0" applyNumberFormat="0" applyBorder="0" applyAlignment="0" applyProtection="0"/>
    <xf numFmtId="0" fontId="37" fillId="9" borderId="0" applyNumberFormat="0" applyBorder="0" applyAlignment="0" applyProtection="0"/>
    <xf numFmtId="0" fontId="37" fillId="13"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9"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5" borderId="0" applyNumberFormat="0" applyBorder="0" applyAlignment="0" applyProtection="0"/>
    <xf numFmtId="0" fontId="37" fillId="19" borderId="0" applyNumberFormat="0" applyBorder="0" applyAlignment="0" applyProtection="0"/>
    <xf numFmtId="0" fontId="38" fillId="20" borderId="0" applyNumberFormat="0" applyBorder="0" applyAlignment="0" applyProtection="0"/>
    <xf numFmtId="0" fontId="39" fillId="21" borderId="56" applyNumberFormat="0" applyAlignment="0" applyProtection="0"/>
    <xf numFmtId="0" fontId="40" fillId="22" borderId="57" applyNumberFormat="0" applyAlignment="0" applyProtection="0"/>
    <xf numFmtId="41" fontId="27" fillId="0" borderId="0" applyFont="0" applyFill="0" applyBorder="0" applyAlignment="0" applyProtection="0"/>
    <xf numFmtId="174" fontId="41" fillId="5" borderId="47" applyFont="0" applyFill="0" applyBorder="0" applyAlignment="0" applyProtection="0">
      <alignment horizontal="right"/>
    </xf>
    <xf numFmtId="42" fontId="27" fillId="0" borderId="0" applyFont="0" applyFill="0" applyBorder="0" applyAlignment="0" applyProtection="0"/>
    <xf numFmtId="175" fontId="41" fillId="0" borderId="47" applyFont="0" applyFill="0" applyBorder="0" applyAlignment="0" applyProtection="0">
      <alignment horizontal="right"/>
      <protection locked="0"/>
    </xf>
    <xf numFmtId="0" fontId="42" fillId="0" borderId="0" applyNumberFormat="0" applyFill="0" applyBorder="0" applyAlignment="0" applyProtection="0"/>
    <xf numFmtId="0" fontId="43" fillId="23" borderId="0" applyNumberFormat="0" applyBorder="0" applyAlignment="0" applyProtection="0"/>
    <xf numFmtId="0" fontId="44" fillId="0" borderId="58" applyNumberFormat="0" applyFill="0" applyAlignment="0" applyProtection="0"/>
    <xf numFmtId="0" fontId="45" fillId="0" borderId="59" applyNumberFormat="0" applyFill="0" applyAlignment="0" applyProtection="0"/>
    <xf numFmtId="0" fontId="46" fillId="0" borderId="60" applyNumberFormat="0" applyFill="0" applyAlignment="0" applyProtection="0"/>
    <xf numFmtId="0" fontId="46" fillId="0" borderId="0" applyNumberFormat="0" applyFill="0" applyBorder="0" applyAlignment="0" applyProtection="0"/>
    <xf numFmtId="0" fontId="47" fillId="13" borderId="56" applyNumberFormat="0" applyAlignment="0" applyProtection="0"/>
    <xf numFmtId="0" fontId="48" fillId="0" borderId="61" applyNumberFormat="0" applyFill="0" applyAlignment="0" applyProtection="0"/>
    <xf numFmtId="0" fontId="49" fillId="13" borderId="0" applyNumberFormat="0" applyBorder="0" applyAlignment="0" applyProtection="0"/>
    <xf numFmtId="0" fontId="27" fillId="0" borderId="0"/>
    <xf numFmtId="0" fontId="27" fillId="10" borderId="62" applyNumberFormat="0" applyFont="0" applyAlignment="0" applyProtection="0"/>
    <xf numFmtId="0" fontId="50" fillId="21" borderId="63" applyNumberFormat="0" applyAlignment="0" applyProtection="0"/>
    <xf numFmtId="0" fontId="51" fillId="0" borderId="0" applyNumberFormat="0" applyFill="0" applyBorder="0" applyAlignment="0" applyProtection="0"/>
    <xf numFmtId="0" fontId="52" fillId="0" borderId="64" applyNumberFormat="0" applyFill="0" applyAlignment="0" applyProtection="0"/>
    <xf numFmtId="0" fontId="53" fillId="0" borderId="0" applyNumberForma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3" fontId="54" fillId="0" borderId="0" applyFont="0" applyFill="0" applyBorder="0" applyAlignment="0" applyProtection="0"/>
    <xf numFmtId="44" fontId="54" fillId="0" borderId="0" applyFont="0" applyFill="0" applyBorder="0" applyAlignment="0" applyProtection="0"/>
    <xf numFmtId="43" fontId="54" fillId="0" borderId="0" applyFont="0" applyFill="0" applyBorder="0" applyAlignment="0" applyProtection="0"/>
    <xf numFmtId="44" fontId="54" fillId="0" borderId="0" applyFont="0" applyFill="0" applyBorder="0" applyAlignment="0" applyProtection="0"/>
    <xf numFmtId="43" fontId="54" fillId="0" borderId="0" applyFont="0" applyFill="0" applyBorder="0" applyAlignment="0" applyProtection="0"/>
    <xf numFmtId="44" fontId="54" fillId="0" borderId="0" applyFont="0" applyFill="0" applyBorder="0" applyAlignment="0" applyProtection="0"/>
    <xf numFmtId="43" fontId="54" fillId="0" borderId="0" applyFont="0" applyFill="0" applyBorder="0" applyAlignment="0" applyProtection="0"/>
    <xf numFmtId="44" fontId="54" fillId="0" borderId="0" applyFont="0" applyFill="0" applyBorder="0" applyAlignment="0" applyProtection="0"/>
    <xf numFmtId="43" fontId="54" fillId="0" borderId="0" applyFont="0" applyFill="0" applyBorder="0" applyAlignment="0" applyProtection="0"/>
    <xf numFmtId="44" fontId="54" fillId="0" borderId="0" applyFont="0" applyFill="0" applyBorder="0" applyAlignment="0" applyProtection="0"/>
    <xf numFmtId="43" fontId="54" fillId="0" borderId="0" applyFont="0" applyFill="0" applyBorder="0" applyAlignment="0" applyProtection="0"/>
    <xf numFmtId="44"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4"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3" fontId="54" fillId="0" borderId="0" applyFont="0" applyFill="0" applyBorder="0" applyAlignment="0" applyProtection="0"/>
    <xf numFmtId="44" fontId="54" fillId="0" borderId="0" applyFont="0" applyFill="0" applyBorder="0" applyAlignment="0" applyProtection="0"/>
    <xf numFmtId="43" fontId="54" fillId="0" borderId="0" applyFont="0" applyFill="0" applyBorder="0" applyAlignment="0" applyProtection="0"/>
    <xf numFmtId="44" fontId="54" fillId="0" borderId="0" applyFont="0" applyFill="0" applyBorder="0" applyAlignment="0" applyProtection="0"/>
    <xf numFmtId="43" fontId="54" fillId="0" borderId="0" applyFont="0" applyFill="0" applyBorder="0" applyAlignment="0" applyProtection="0"/>
    <xf numFmtId="44" fontId="54" fillId="0" borderId="0" applyFont="0" applyFill="0" applyBorder="0" applyAlignment="0" applyProtection="0"/>
    <xf numFmtId="43" fontId="54" fillId="0" borderId="0" applyFont="0" applyFill="0" applyBorder="0" applyAlignment="0" applyProtection="0"/>
    <xf numFmtId="44" fontId="54" fillId="0" borderId="0" applyFont="0" applyFill="0" applyBorder="0" applyAlignment="0" applyProtection="0"/>
    <xf numFmtId="43"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0" fontId="54" fillId="0" borderId="0"/>
    <xf numFmtId="9" fontId="54" fillId="0" borderId="0" applyFont="0" applyFill="0" applyBorder="0" applyAlignment="0" applyProtection="0"/>
    <xf numFmtId="43"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4" fontId="54" fillId="0" borderId="0" applyFont="0" applyFill="0" applyBorder="0" applyAlignment="0" applyProtection="0"/>
    <xf numFmtId="43" fontId="54" fillId="0" borderId="0" applyFont="0" applyFill="0" applyBorder="0" applyAlignment="0" applyProtection="0"/>
    <xf numFmtId="44" fontId="54" fillId="0" borderId="0" applyFont="0" applyFill="0" applyBorder="0" applyAlignment="0" applyProtection="0"/>
    <xf numFmtId="43" fontId="54" fillId="0" borderId="0" applyFont="0" applyFill="0" applyBorder="0" applyAlignment="0" applyProtection="0"/>
    <xf numFmtId="44" fontId="54" fillId="0" borderId="0" applyFont="0" applyFill="0" applyBorder="0" applyAlignment="0" applyProtection="0"/>
    <xf numFmtId="0" fontId="55" fillId="0" borderId="0" applyNumberFormat="0" applyBorder="0" applyAlignment="0"/>
    <xf numFmtId="0" fontId="26" fillId="0" borderId="0"/>
    <xf numFmtId="0" fontId="56" fillId="0" borderId="0"/>
    <xf numFmtId="44" fontId="54" fillId="0" borderId="0" applyFont="0" applyFill="0" applyBorder="0" applyAlignment="0" applyProtection="0"/>
    <xf numFmtId="44"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0" fontId="57" fillId="0" borderId="0" applyNumberFormat="0" applyFill="0" applyBorder="0" applyAlignment="0" applyProtection="0"/>
    <xf numFmtId="0" fontId="58" fillId="0" borderId="65" applyNumberFormat="0" applyFill="0" applyAlignment="0" applyProtection="0"/>
    <xf numFmtId="0" fontId="58" fillId="0" borderId="0" applyNumberFormat="0" applyFill="0" applyBorder="0" applyAlignment="0" applyProtection="0"/>
    <xf numFmtId="0" fontId="59" fillId="24" borderId="0" applyNumberFormat="0" applyBorder="0" applyAlignment="0" applyProtection="0"/>
    <xf numFmtId="0" fontId="60" fillId="25" borderId="0" applyNumberFormat="0" applyBorder="0" applyAlignment="0" applyProtection="0"/>
    <xf numFmtId="0" fontId="61" fillId="26" borderId="0" applyNumberFormat="0" applyBorder="0" applyAlignment="0" applyProtection="0"/>
    <xf numFmtId="0" fontId="62" fillId="27" borderId="66" applyNumberFormat="0" applyAlignment="0" applyProtection="0"/>
    <xf numFmtId="0" fontId="63" fillId="28" borderId="67" applyNumberFormat="0" applyAlignment="0" applyProtection="0"/>
    <xf numFmtId="0" fontId="64" fillId="28" borderId="66" applyNumberFormat="0" applyAlignment="0" applyProtection="0"/>
    <xf numFmtId="0" fontId="65" fillId="0" borderId="68" applyNumberFormat="0" applyFill="0" applyAlignment="0" applyProtection="0"/>
    <xf numFmtId="0" fontId="66" fillId="29" borderId="69" applyNumberFormat="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31"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69" fillId="34" borderId="0" applyNumberFormat="0" applyBorder="0" applyAlignment="0" applyProtection="0"/>
    <xf numFmtId="0" fontId="69" fillId="35"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69" fillId="38" borderId="0" applyNumberFormat="0" applyBorder="0" applyAlignment="0" applyProtection="0"/>
    <xf numFmtId="0" fontId="69" fillId="39"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69" fillId="42" borderId="0" applyNumberFormat="0" applyBorder="0" applyAlignment="0" applyProtection="0"/>
    <xf numFmtId="0" fontId="69" fillId="43"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69" fillId="46" borderId="0" applyNumberFormat="0" applyBorder="0" applyAlignment="0" applyProtection="0"/>
    <xf numFmtId="0" fontId="69" fillId="47"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69" fillId="50" borderId="0" applyNumberFormat="0" applyBorder="0" applyAlignment="0" applyProtection="0"/>
    <xf numFmtId="0" fontId="69" fillId="51"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69" fillId="54" borderId="0" applyNumberFormat="0" applyBorder="0" applyAlignment="0" applyProtection="0"/>
    <xf numFmtId="0" fontId="25" fillId="0" borderId="0"/>
    <xf numFmtId="0" fontId="70" fillId="0" borderId="71" applyNumberFormat="0" applyFill="0" applyAlignment="0" applyProtection="0"/>
    <xf numFmtId="0" fontId="71" fillId="0" borderId="72" applyNumberFormat="0" applyFill="0" applyAlignment="0" applyProtection="0"/>
    <xf numFmtId="0" fontId="25" fillId="30" borderId="70" applyNumberFormat="0" applyFont="0" applyAlignment="0" applyProtection="0"/>
    <xf numFmtId="0" fontId="72" fillId="0" borderId="73" applyNumberFormat="0" applyFill="0" applyAlignment="0" applyProtection="0"/>
    <xf numFmtId="0" fontId="24" fillId="0" borderId="0"/>
    <xf numFmtId="0" fontId="24" fillId="30" borderId="70" applyNumberFormat="0" applyFont="0" applyAlignment="0" applyProtection="0"/>
    <xf numFmtId="0" fontId="24" fillId="32" borderId="0" applyNumberFormat="0" applyBorder="0" applyAlignment="0" applyProtection="0"/>
    <xf numFmtId="0" fontId="24" fillId="33"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3" fillId="0" borderId="0"/>
    <xf numFmtId="0" fontId="23" fillId="30" borderId="70" applyNumberFormat="0" applyFont="0" applyAlignment="0" applyProtection="0"/>
    <xf numFmtId="0" fontId="23" fillId="32" borderId="0" applyNumberFormat="0" applyBorder="0" applyAlignment="0" applyProtection="0"/>
    <xf numFmtId="0" fontId="23" fillId="33"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52" borderId="0" applyNumberFormat="0" applyBorder="0" applyAlignment="0" applyProtection="0"/>
    <xf numFmtId="0" fontId="23" fillId="53" borderId="0" applyNumberFormat="0" applyBorder="0" applyAlignment="0" applyProtection="0"/>
    <xf numFmtId="0" fontId="31" fillId="0" borderId="0" applyNumberFormat="0" applyFont="0" applyFill="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0" fontId="27" fillId="0" borderId="0"/>
    <xf numFmtId="9"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0" fontId="22" fillId="0" borderId="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52" borderId="0" applyNumberFormat="0" applyBorder="0" applyAlignment="0" applyProtection="0"/>
    <xf numFmtId="0" fontId="22" fillId="53" borderId="0" applyNumberFormat="0" applyBorder="0" applyAlignment="0" applyProtection="0"/>
    <xf numFmtId="0" fontId="22" fillId="0" borderId="0"/>
    <xf numFmtId="0" fontId="22" fillId="30" borderId="70" applyNumberFormat="0" applyFont="0" applyAlignment="0" applyProtection="0"/>
    <xf numFmtId="0" fontId="22" fillId="0" borderId="0"/>
    <xf numFmtId="0" fontId="22" fillId="30" borderId="70" applyNumberFormat="0" applyFont="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52" borderId="0" applyNumberFormat="0" applyBorder="0" applyAlignment="0" applyProtection="0"/>
    <xf numFmtId="0" fontId="22" fillId="53" borderId="0" applyNumberFormat="0" applyBorder="0" applyAlignment="0" applyProtection="0"/>
    <xf numFmtId="0" fontId="22" fillId="0" borderId="0"/>
    <xf numFmtId="0" fontId="22" fillId="30" borderId="70" applyNumberFormat="0" applyFont="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52" borderId="0" applyNumberFormat="0" applyBorder="0" applyAlignment="0" applyProtection="0"/>
    <xf numFmtId="0" fontId="22" fillId="53" borderId="0" applyNumberFormat="0" applyBorder="0" applyAlignment="0" applyProtection="0"/>
    <xf numFmtId="0" fontId="21" fillId="0" borderId="0"/>
    <xf numFmtId="0" fontId="21" fillId="32" borderId="0" applyNumberFormat="0" applyBorder="0" applyAlignment="0" applyProtection="0"/>
    <xf numFmtId="0" fontId="21" fillId="33"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48" borderId="0" applyNumberFormat="0" applyBorder="0" applyAlignment="0" applyProtection="0"/>
    <xf numFmtId="0" fontId="21" fillId="49" borderId="0" applyNumberFormat="0" applyBorder="0" applyAlignment="0" applyProtection="0"/>
    <xf numFmtId="0" fontId="21" fillId="52" borderId="0" applyNumberFormat="0" applyBorder="0" applyAlignment="0" applyProtection="0"/>
    <xf numFmtId="0" fontId="21" fillId="53" borderId="0" applyNumberFormat="0" applyBorder="0" applyAlignment="0" applyProtection="0"/>
    <xf numFmtId="0" fontId="21" fillId="0" borderId="0"/>
    <xf numFmtId="0" fontId="21" fillId="30" borderId="70" applyNumberFormat="0" applyFont="0" applyAlignment="0" applyProtection="0"/>
    <xf numFmtId="0" fontId="21" fillId="0" borderId="0"/>
    <xf numFmtId="0" fontId="21" fillId="30" borderId="70" applyNumberFormat="0" applyFont="0" applyAlignment="0" applyProtection="0"/>
    <xf numFmtId="0" fontId="21" fillId="32" borderId="0" applyNumberFormat="0" applyBorder="0" applyAlignment="0" applyProtection="0"/>
    <xf numFmtId="0" fontId="21" fillId="33"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48" borderId="0" applyNumberFormat="0" applyBorder="0" applyAlignment="0" applyProtection="0"/>
    <xf numFmtId="0" fontId="21" fillId="49" borderId="0" applyNumberFormat="0" applyBorder="0" applyAlignment="0" applyProtection="0"/>
    <xf numFmtId="0" fontId="21" fillId="52" borderId="0" applyNumberFormat="0" applyBorder="0" applyAlignment="0" applyProtection="0"/>
    <xf numFmtId="0" fontId="21" fillId="53" borderId="0" applyNumberFormat="0" applyBorder="0" applyAlignment="0" applyProtection="0"/>
    <xf numFmtId="0" fontId="21" fillId="0" borderId="0"/>
    <xf numFmtId="0" fontId="21" fillId="30" borderId="70" applyNumberFormat="0" applyFont="0" applyAlignment="0" applyProtection="0"/>
    <xf numFmtId="0" fontId="21" fillId="32" borderId="0" applyNumberFormat="0" applyBorder="0" applyAlignment="0" applyProtection="0"/>
    <xf numFmtId="0" fontId="21" fillId="33"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48" borderId="0" applyNumberFormat="0" applyBorder="0" applyAlignment="0" applyProtection="0"/>
    <xf numFmtId="0" fontId="21" fillId="49" borderId="0" applyNumberFormat="0" applyBorder="0" applyAlignment="0" applyProtection="0"/>
    <xf numFmtId="0" fontId="21" fillId="52" borderId="0" applyNumberFormat="0" applyBorder="0" applyAlignment="0" applyProtection="0"/>
    <xf numFmtId="0" fontId="21" fillId="53" borderId="0" applyNumberFormat="0" applyBorder="0" applyAlignment="0" applyProtection="0"/>
    <xf numFmtId="0" fontId="21" fillId="0" borderId="0"/>
    <xf numFmtId="0" fontId="21" fillId="32" borderId="0" applyNumberFormat="0" applyBorder="0" applyAlignment="0" applyProtection="0"/>
    <xf numFmtId="0" fontId="21" fillId="33"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48" borderId="0" applyNumberFormat="0" applyBorder="0" applyAlignment="0" applyProtection="0"/>
    <xf numFmtId="0" fontId="21" fillId="49" borderId="0" applyNumberFormat="0" applyBorder="0" applyAlignment="0" applyProtection="0"/>
    <xf numFmtId="0" fontId="21" fillId="52" borderId="0" applyNumberFormat="0" applyBorder="0" applyAlignment="0" applyProtection="0"/>
    <xf numFmtId="0" fontId="21" fillId="53" borderId="0" applyNumberFormat="0" applyBorder="0" applyAlignment="0" applyProtection="0"/>
    <xf numFmtId="0" fontId="21" fillId="0" borderId="0"/>
    <xf numFmtId="0" fontId="21" fillId="30" borderId="70" applyNumberFormat="0" applyFont="0" applyAlignment="0" applyProtection="0"/>
    <xf numFmtId="0" fontId="21" fillId="0" borderId="0"/>
    <xf numFmtId="0" fontId="21" fillId="30" borderId="70" applyNumberFormat="0" applyFont="0" applyAlignment="0" applyProtection="0"/>
    <xf numFmtId="0" fontId="21" fillId="32" borderId="0" applyNumberFormat="0" applyBorder="0" applyAlignment="0" applyProtection="0"/>
    <xf numFmtId="0" fontId="21" fillId="33"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48" borderId="0" applyNumberFormat="0" applyBorder="0" applyAlignment="0" applyProtection="0"/>
    <xf numFmtId="0" fontId="21" fillId="49" borderId="0" applyNumberFormat="0" applyBorder="0" applyAlignment="0" applyProtection="0"/>
    <xf numFmtId="0" fontId="21" fillId="52" borderId="0" applyNumberFormat="0" applyBorder="0" applyAlignment="0" applyProtection="0"/>
    <xf numFmtId="0" fontId="21" fillId="53" borderId="0" applyNumberFormat="0" applyBorder="0" applyAlignment="0" applyProtection="0"/>
    <xf numFmtId="0" fontId="21" fillId="0" borderId="0"/>
    <xf numFmtId="0" fontId="21" fillId="30" borderId="70" applyNumberFormat="0" applyFont="0" applyAlignment="0" applyProtection="0"/>
    <xf numFmtId="0" fontId="21" fillId="32" borderId="0" applyNumberFormat="0" applyBorder="0" applyAlignment="0" applyProtection="0"/>
    <xf numFmtId="0" fontId="21" fillId="33"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48" borderId="0" applyNumberFormat="0" applyBorder="0" applyAlignment="0" applyProtection="0"/>
    <xf numFmtId="0" fontId="21" fillId="49" borderId="0" applyNumberFormat="0" applyBorder="0" applyAlignment="0" applyProtection="0"/>
    <xf numFmtId="0" fontId="21" fillId="52" borderId="0" applyNumberFormat="0" applyBorder="0" applyAlignment="0" applyProtection="0"/>
    <xf numFmtId="0" fontId="21" fillId="53" borderId="0" applyNumberFormat="0" applyBorder="0" applyAlignment="0" applyProtection="0"/>
    <xf numFmtId="0" fontId="20" fillId="0" borderId="0"/>
    <xf numFmtId="0" fontId="20" fillId="30" borderId="70" applyNumberFormat="0" applyFont="0" applyAlignment="0" applyProtection="0"/>
    <xf numFmtId="0" fontId="20" fillId="32" borderId="0" applyNumberFormat="0" applyBorder="0" applyAlignment="0" applyProtection="0"/>
    <xf numFmtId="0" fontId="20" fillId="33"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40" borderId="0" applyNumberFormat="0" applyBorder="0" applyAlignment="0" applyProtection="0"/>
    <xf numFmtId="0" fontId="20" fillId="41" borderId="0" applyNumberFormat="0" applyBorder="0" applyAlignment="0" applyProtection="0"/>
    <xf numFmtId="0" fontId="20" fillId="44" borderId="0" applyNumberFormat="0" applyBorder="0" applyAlignment="0" applyProtection="0"/>
    <xf numFmtId="0" fontId="20" fillId="45" borderId="0" applyNumberFormat="0" applyBorder="0" applyAlignment="0" applyProtection="0"/>
    <xf numFmtId="0" fontId="20" fillId="48" borderId="0" applyNumberFormat="0" applyBorder="0" applyAlignment="0" applyProtection="0"/>
    <xf numFmtId="0" fontId="20" fillId="49"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74" fillId="0" borderId="0"/>
    <xf numFmtId="0" fontId="36" fillId="8"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9" borderId="0" applyNumberFormat="0" applyBorder="0" applyAlignment="0" applyProtection="0"/>
    <xf numFmtId="0" fontId="36" fillId="12"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8" borderId="0" applyNumberFormat="0" applyBorder="0" applyAlignment="0" applyProtection="0"/>
    <xf numFmtId="0" fontId="36" fillId="10" borderId="0" applyNumberFormat="0" applyBorder="0" applyAlignment="0" applyProtection="0"/>
    <xf numFmtId="0" fontId="36" fillId="9" borderId="0" applyNumberFormat="0" applyBorder="0" applyAlignment="0" applyProtection="0"/>
    <xf numFmtId="178" fontId="76" fillId="0" borderId="0"/>
    <xf numFmtId="177" fontId="76" fillId="0" borderId="0"/>
    <xf numFmtId="178" fontId="76" fillId="0" borderId="0"/>
    <xf numFmtId="178" fontId="76" fillId="0" borderId="0"/>
    <xf numFmtId="177" fontId="76" fillId="0" borderId="0"/>
    <xf numFmtId="179" fontId="76" fillId="0" borderId="0"/>
    <xf numFmtId="179" fontId="76" fillId="0" borderId="0"/>
    <xf numFmtId="180" fontId="76" fillId="0" borderId="0"/>
    <xf numFmtId="180" fontId="76" fillId="0" borderId="0"/>
    <xf numFmtId="0" fontId="79"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6" fillId="0" borderId="0"/>
    <xf numFmtId="0" fontId="76" fillId="0" borderId="0"/>
    <xf numFmtId="0" fontId="27" fillId="0" borderId="0"/>
    <xf numFmtId="0" fontId="27" fillId="10" borderId="62" applyNumberFormat="0" applyFont="0" applyAlignment="0" applyProtection="0"/>
    <xf numFmtId="0" fontId="55" fillId="0" borderId="0" applyNumberFormat="0" applyBorder="0" applyAlignment="0"/>
    <xf numFmtId="0" fontId="55" fillId="0" borderId="0" applyNumberFormat="0" applyBorder="0" applyAlignment="0"/>
    <xf numFmtId="0" fontId="76" fillId="0" borderId="0"/>
    <xf numFmtId="0" fontId="76" fillId="0" borderId="0"/>
    <xf numFmtId="0" fontId="52" fillId="0" borderId="0" applyNumberFormat="0" applyBorder="0" applyAlignment="0"/>
    <xf numFmtId="0" fontId="77" fillId="0" borderId="0"/>
    <xf numFmtId="0" fontId="80" fillId="0" borderId="0" applyNumberFormat="0" applyBorder="0" applyAlignment="0"/>
    <xf numFmtId="0" fontId="78" fillId="0" borderId="0"/>
    <xf numFmtId="0" fontId="81" fillId="0" borderId="0" applyNumberFormat="0" applyBorder="0" applyAlignment="0"/>
    <xf numFmtId="0" fontId="81" fillId="0" borderId="0" applyNumberFormat="0" applyBorder="0" applyAlignment="0"/>
    <xf numFmtId="0" fontId="55" fillId="0" borderId="0" applyNumberFormat="0" applyBorder="0" applyAlignment="0"/>
    <xf numFmtId="0" fontId="55" fillId="0" borderId="0" applyNumberFormat="0" applyBorder="0" applyAlignment="0"/>
    <xf numFmtId="0" fontId="36" fillId="0" borderId="0" applyNumberFormat="0" applyBorder="0" applyAlignment="0"/>
    <xf numFmtId="0" fontId="36" fillId="0" borderId="0" applyNumberFormat="0" applyBorder="0" applyAlignment="0"/>
    <xf numFmtId="0" fontId="36" fillId="8"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20" borderId="0" applyNumberFormat="0" applyBorder="0" applyAlignment="0" applyProtection="0"/>
    <xf numFmtId="0" fontId="27" fillId="10" borderId="62" applyNumberFormat="0" applyFont="0" applyAlignment="0" applyProtection="0"/>
    <xf numFmtId="0" fontId="27" fillId="10" borderId="62" applyNumberFormat="0" applyFont="0" applyAlignment="0" applyProtection="0"/>
    <xf numFmtId="0" fontId="27" fillId="10" borderId="62" applyNumberFormat="0" applyFont="0" applyAlignment="0" applyProtection="0"/>
    <xf numFmtId="0" fontId="27" fillId="10" borderId="62" applyNumberFormat="0" applyFont="0" applyAlignment="0" applyProtection="0"/>
    <xf numFmtId="0" fontId="27" fillId="10" borderId="62" applyNumberFormat="0" applyFont="0" applyAlignment="0" applyProtection="0"/>
    <xf numFmtId="0" fontId="27" fillId="10" borderId="62" applyNumberFormat="0" applyFont="0" applyAlignment="0" applyProtection="0"/>
    <xf numFmtId="0" fontId="27" fillId="10" borderId="62" applyNumberFormat="0" applyFont="0" applyAlignment="0" applyProtection="0"/>
    <xf numFmtId="0" fontId="27" fillId="10" borderId="62" applyNumberFormat="0" applyFont="0" applyAlignment="0" applyProtection="0"/>
    <xf numFmtId="0" fontId="27" fillId="10" borderId="62" applyNumberFormat="0" applyFont="0" applyAlignment="0" applyProtection="0"/>
    <xf numFmtId="0" fontId="27" fillId="10" borderId="62" applyNumberFormat="0" applyFont="0" applyAlignment="0" applyProtection="0"/>
    <xf numFmtId="0" fontId="27" fillId="10" borderId="62" applyNumberFormat="0" applyFont="0" applyAlignment="0" applyProtection="0"/>
    <xf numFmtId="0" fontId="27" fillId="10" borderId="62" applyNumberFormat="0" applyFont="0" applyAlignment="0" applyProtection="0"/>
    <xf numFmtId="0" fontId="27" fillId="10" borderId="62" applyNumberFormat="0" applyFont="0" applyAlignment="0" applyProtection="0"/>
    <xf numFmtId="0" fontId="27" fillId="10" borderId="62" applyNumberFormat="0" applyFont="0" applyAlignment="0" applyProtection="0"/>
    <xf numFmtId="0" fontId="27" fillId="10" borderId="62" applyNumberFormat="0" applyFont="0" applyAlignment="0" applyProtection="0"/>
    <xf numFmtId="0" fontId="27" fillId="10" borderId="62" applyNumberFormat="0" applyFont="0" applyAlignment="0" applyProtection="0"/>
    <xf numFmtId="0" fontId="27" fillId="10" borderId="62" applyNumberFormat="0" applyFont="0" applyAlignment="0" applyProtection="0"/>
    <xf numFmtId="0" fontId="27" fillId="10" borderId="62" applyNumberFormat="0" applyFont="0" applyAlignment="0" applyProtection="0"/>
    <xf numFmtId="0" fontId="27" fillId="10" borderId="62" applyNumberFormat="0" applyFont="0" applyAlignment="0" applyProtection="0"/>
    <xf numFmtId="0" fontId="27" fillId="10" borderId="62" applyNumberFormat="0" applyFont="0" applyAlignment="0" applyProtection="0"/>
    <xf numFmtId="0" fontId="27" fillId="10" borderId="62" applyNumberFormat="0" applyFont="0" applyAlignment="0" applyProtection="0"/>
    <xf numFmtId="0" fontId="27" fillId="10" borderId="62" applyNumberFormat="0" applyFont="0" applyAlignment="0" applyProtection="0"/>
    <xf numFmtId="0" fontId="27" fillId="10" borderId="62" applyNumberFormat="0" applyFont="0" applyAlignment="0" applyProtection="0"/>
    <xf numFmtId="0" fontId="27" fillId="10" borderId="62" applyNumberFormat="0" applyFont="0" applyAlignment="0" applyProtection="0"/>
    <xf numFmtId="0" fontId="27" fillId="10" borderId="62" applyNumberFormat="0" applyFont="0" applyAlignment="0" applyProtection="0"/>
    <xf numFmtId="0" fontId="27" fillId="10" borderId="62" applyNumberFormat="0" applyFont="0" applyAlignment="0" applyProtection="0"/>
    <xf numFmtId="0" fontId="27" fillId="10" borderId="62" applyNumberFormat="0" applyFont="0" applyAlignment="0" applyProtection="0"/>
    <xf numFmtId="0" fontId="27" fillId="10" borderId="62" applyNumberFormat="0" applyFont="0" applyAlignment="0" applyProtection="0"/>
    <xf numFmtId="0" fontId="27" fillId="10" borderId="62" applyNumberFormat="0" applyFont="0" applyAlignment="0" applyProtection="0"/>
    <xf numFmtId="0" fontId="27" fillId="10" borderId="62" applyNumberFormat="0" applyFont="0" applyAlignment="0" applyProtection="0"/>
    <xf numFmtId="0" fontId="27" fillId="10" borderId="62" applyNumberFormat="0" applyFont="0" applyAlignment="0" applyProtection="0"/>
    <xf numFmtId="0" fontId="27" fillId="10" borderId="62" applyNumberFormat="0" applyFont="0" applyAlignment="0" applyProtection="0"/>
    <xf numFmtId="0" fontId="27" fillId="10" borderId="62" applyNumberFormat="0" applyFont="0" applyAlignment="0" applyProtection="0"/>
    <xf numFmtId="0" fontId="27" fillId="10" borderId="62" applyNumberFormat="0" applyFont="0" applyAlignment="0" applyProtection="0"/>
    <xf numFmtId="0" fontId="27" fillId="10" borderId="62" applyNumberFormat="0" applyFont="0" applyAlignment="0" applyProtection="0"/>
    <xf numFmtId="0" fontId="27" fillId="10" borderId="62" applyNumberFormat="0" applyFont="0" applyAlignment="0" applyProtection="0"/>
    <xf numFmtId="0" fontId="27" fillId="10" borderId="62" applyNumberFormat="0" applyFont="0" applyAlignment="0" applyProtection="0"/>
    <xf numFmtId="0" fontId="27" fillId="10" borderId="62" applyNumberFormat="0" applyFont="0" applyAlignment="0" applyProtection="0"/>
    <xf numFmtId="0" fontId="36" fillId="10" borderId="0" applyNumberFormat="0" applyBorder="0" applyAlignment="0" applyProtection="0"/>
    <xf numFmtId="0" fontId="36" fillId="57" borderId="0" applyNumberFormat="0" applyBorder="0" applyAlignment="0" applyProtection="0"/>
    <xf numFmtId="0" fontId="36" fillId="0" borderId="0" applyNumberFormat="0" applyBorder="0" applyAlignment="0"/>
    <xf numFmtId="0" fontId="82" fillId="0" borderId="0" applyNumberFormat="0" applyBorder="0" applyAlignment="0"/>
    <xf numFmtId="0" fontId="83" fillId="0" borderId="0" applyNumberFormat="0" applyBorder="0" applyAlignment="0"/>
    <xf numFmtId="0" fontId="52" fillId="0" borderId="0" applyNumberFormat="0" applyBorder="0" applyAlignment="0"/>
    <xf numFmtId="0" fontId="37" fillId="13" borderId="0" applyNumberFormat="0" applyBorder="0" applyAlignment="0" applyProtection="0"/>
    <xf numFmtId="0" fontId="36" fillId="56"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11" borderId="0" applyNumberFormat="0" applyBorder="0" applyAlignment="0" applyProtection="0"/>
    <xf numFmtId="0" fontId="36" fillId="8" borderId="0" applyNumberFormat="0" applyBorder="0" applyAlignment="0" applyProtection="0"/>
    <xf numFmtId="0" fontId="36" fillId="10" borderId="0" applyNumberFormat="0" applyBorder="0" applyAlignment="0" applyProtection="0"/>
    <xf numFmtId="0" fontId="36" fillId="14" borderId="0" applyNumberFormat="0" applyBorder="0" applyAlignment="0" applyProtection="0"/>
    <xf numFmtId="0" fontId="36" fillId="12" borderId="0" applyNumberFormat="0" applyBorder="0" applyAlignment="0" applyProtection="0"/>
    <xf numFmtId="0" fontId="36" fillId="9" borderId="0" applyNumberFormat="0" applyBorder="0" applyAlignment="0" applyProtection="0"/>
    <xf numFmtId="0" fontId="36" fillId="58" borderId="0" applyNumberFormat="0" applyBorder="0" applyAlignment="0" applyProtection="0"/>
    <xf numFmtId="0" fontId="36" fillId="13" borderId="0" applyNumberFormat="0" applyBorder="0" applyAlignment="0" applyProtection="0"/>
    <xf numFmtId="0" fontId="36" fillId="57" borderId="0" applyNumberFormat="0" applyBorder="0" applyAlignment="0" applyProtection="0"/>
    <xf numFmtId="0" fontId="36" fillId="12" borderId="0" applyNumberFormat="0" applyBorder="0" applyAlignment="0" applyProtection="0"/>
    <xf numFmtId="0" fontId="36" fillId="14" borderId="0" applyNumberFormat="0" applyBorder="0" applyAlignment="0" applyProtection="0"/>
    <xf numFmtId="0" fontId="36" fillId="59" borderId="0" applyNumberFormat="0" applyBorder="0" applyAlignment="0" applyProtection="0"/>
    <xf numFmtId="0" fontId="36" fillId="13" borderId="0" applyNumberFormat="0" applyBorder="0" applyAlignment="0" applyProtection="0"/>
    <xf numFmtId="0" fontId="37" fillId="60" borderId="0" applyNumberFormat="0" applyBorder="0" applyAlignment="0" applyProtection="0"/>
    <xf numFmtId="0" fontId="37" fillId="15" borderId="0" applyNumberFormat="0" applyBorder="0" applyAlignment="0" applyProtection="0"/>
    <xf numFmtId="0" fontId="37" fillId="58" borderId="0" applyNumberFormat="0" applyBorder="0" applyAlignment="0" applyProtection="0"/>
    <xf numFmtId="0" fontId="37" fillId="61" borderId="0" applyNumberFormat="0" applyBorder="0" applyAlignment="0" applyProtection="0"/>
    <xf numFmtId="0" fontId="37" fillId="12" borderId="0" applyNumberFormat="0" applyBorder="0" applyAlignment="0" applyProtection="0"/>
    <xf numFmtId="0" fontId="37" fillId="62" borderId="0" applyNumberFormat="0" applyBorder="0" applyAlignment="0" applyProtection="0"/>
    <xf numFmtId="0" fontId="36" fillId="23" borderId="0" applyNumberFormat="0" applyBorder="0" applyAlignment="0" applyProtection="0"/>
    <xf numFmtId="0" fontId="36" fillId="9" borderId="0" applyNumberFormat="0" applyBorder="0" applyAlignment="0" applyProtection="0"/>
    <xf numFmtId="0" fontId="37" fillId="9" borderId="0" applyNumberFormat="0" applyBorder="0" applyAlignment="0" applyProtection="0"/>
    <xf numFmtId="0" fontId="37" fillId="63" borderId="0" applyNumberFormat="0" applyBorder="0" applyAlignment="0" applyProtection="0"/>
    <xf numFmtId="0" fontId="37" fillId="15" borderId="0" applyNumberFormat="0" applyBorder="0" applyAlignment="0" applyProtection="0"/>
    <xf numFmtId="0" fontId="37" fillId="61" borderId="0" applyNumberFormat="0" applyBorder="0" applyAlignment="0" applyProtection="0"/>
    <xf numFmtId="0" fontId="37" fillId="18" borderId="0" applyNumberFormat="0" applyBorder="0" applyAlignment="0" applyProtection="0"/>
    <xf numFmtId="0" fontId="39" fillId="12" borderId="56" applyNumberFormat="0" applyAlignment="0" applyProtection="0"/>
    <xf numFmtId="0" fontId="39" fillId="21" borderId="56" applyNumberFormat="0" applyAlignment="0" applyProtection="0"/>
    <xf numFmtId="43" fontId="74" fillId="0" borderId="0" applyFont="0" applyFill="0" applyBorder="0" applyAlignment="0" applyProtection="0"/>
    <xf numFmtId="43" fontId="27"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27"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182" fontId="87" fillId="0" borderId="0" applyFont="0" applyFill="0" applyBorder="0" applyAlignment="0" applyProtection="0"/>
    <xf numFmtId="44" fontId="74"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7" fillId="0" borderId="0" applyFont="0" applyFill="0" applyBorder="0" applyAlignment="0" applyProtection="0"/>
    <xf numFmtId="175" fontId="74" fillId="0" borderId="0" applyFont="0" applyFill="0" applyBorder="0" applyAlignment="0" applyProtection="0"/>
    <xf numFmtId="175" fontId="27"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82" fontId="87" fillId="0" borderId="0" applyFont="0" applyFill="0" applyBorder="0" applyAlignment="0" applyProtection="0"/>
    <xf numFmtId="175" fontId="87" fillId="0" borderId="0"/>
    <xf numFmtId="175" fontId="87" fillId="0" borderId="0"/>
    <xf numFmtId="181" fontId="87" fillId="0" borderId="0" applyFont="0" applyFill="0" applyBorder="0" applyAlignment="0" applyProtection="0"/>
    <xf numFmtId="178" fontId="99" fillId="0" borderId="0"/>
    <xf numFmtId="183" fontId="99" fillId="0" borderId="0"/>
    <xf numFmtId="180" fontId="99" fillId="0" borderId="0"/>
    <xf numFmtId="0" fontId="84" fillId="0" borderId="85" applyNumberFormat="0" applyFill="0" applyAlignment="0" applyProtection="0"/>
    <xf numFmtId="0" fontId="44" fillId="0" borderId="58" applyNumberFormat="0" applyFill="0" applyAlignment="0" applyProtection="0"/>
    <xf numFmtId="0" fontId="85" fillId="0" borderId="59" applyNumberFormat="0" applyFill="0" applyAlignment="0" applyProtection="0"/>
    <xf numFmtId="0" fontId="45" fillId="0" borderId="59" applyNumberFormat="0" applyFill="0" applyAlignment="0" applyProtection="0"/>
    <xf numFmtId="0" fontId="86" fillId="0" borderId="86" applyNumberFormat="0" applyFill="0" applyAlignment="0" applyProtection="0"/>
    <xf numFmtId="0" fontId="46" fillId="0" borderId="60" applyNumberFormat="0" applyFill="0" applyAlignment="0" applyProtection="0"/>
    <xf numFmtId="0" fontId="86" fillId="0" borderId="0" applyNumberFormat="0" applyFill="0" applyBorder="0" applyAlignment="0" applyProtection="0"/>
    <xf numFmtId="0" fontId="46" fillId="0" borderId="0" applyNumberFormat="0" applyFill="0" applyBorder="0" applyAlignment="0" applyProtection="0"/>
    <xf numFmtId="0" fontId="75" fillId="0" borderId="0" applyNumberFormat="0" applyFill="0" applyBorder="0" applyAlignment="0" applyProtection="0">
      <alignment vertical="top"/>
      <protection locked="0"/>
    </xf>
    <xf numFmtId="0" fontId="47" fillId="8" borderId="56" applyNumberFormat="0" applyAlignment="0" applyProtection="0"/>
    <xf numFmtId="0" fontId="47" fillId="13" borderId="56" applyNumberFormat="0" applyAlignment="0" applyProtection="0"/>
    <xf numFmtId="0" fontId="74" fillId="0" borderId="0"/>
    <xf numFmtId="0" fontId="74" fillId="0" borderId="0"/>
    <xf numFmtId="0" fontId="87" fillId="0" borderId="0"/>
    <xf numFmtId="0" fontId="74" fillId="0" borderId="0"/>
    <xf numFmtId="0" fontId="74" fillId="0" borderId="0"/>
    <xf numFmtId="0" fontId="87" fillId="10" borderId="62" applyNumberFormat="0" applyFont="0" applyAlignment="0" applyProtection="0"/>
    <xf numFmtId="0" fontId="27" fillId="10" borderId="62" applyNumberFormat="0" applyFont="0" applyAlignment="0" applyProtection="0"/>
    <xf numFmtId="0" fontId="50" fillId="12" borderId="63" applyNumberFormat="0" applyAlignment="0" applyProtection="0"/>
    <xf numFmtId="0" fontId="50" fillId="21" borderId="63" applyNumberFormat="0" applyAlignment="0" applyProtection="0"/>
    <xf numFmtId="9" fontId="74" fillId="0" borderId="0" applyFont="0" applyFill="0" applyBorder="0" applyAlignment="0" applyProtection="0"/>
    <xf numFmtId="9" fontId="27" fillId="0" borderId="0" applyFont="0" applyFill="0" applyBorder="0" applyAlignment="0" applyProtection="0"/>
    <xf numFmtId="9" fontId="74" fillId="0" borderId="0" applyFont="0" applyFill="0" applyBorder="0" applyAlignment="0" applyProtection="0"/>
    <xf numFmtId="0" fontId="91" fillId="0" borderId="0" applyNumberFormat="0" applyFont="0" applyFill="0" applyBorder="0" applyAlignment="0" applyProtection="0">
      <alignment horizontal="left"/>
    </xf>
    <xf numFmtId="0" fontId="94" fillId="0" borderId="0" applyNumberFormat="0" applyFont="0" applyFill="0" applyBorder="0" applyAlignment="0" applyProtection="0">
      <alignment horizontal="left"/>
    </xf>
    <xf numFmtId="15" fontId="91" fillId="0" borderId="0" applyFont="0" applyFill="0" applyBorder="0" applyAlignment="0" applyProtection="0"/>
    <xf numFmtId="15" fontId="94" fillId="0" borderId="0" applyFont="0" applyFill="0" applyBorder="0" applyAlignment="0" applyProtection="0"/>
    <xf numFmtId="4" fontId="91" fillId="0" borderId="0" applyFont="0" applyFill="0" applyBorder="0" applyAlignment="0" applyProtection="0"/>
    <xf numFmtId="4" fontId="94" fillId="0" borderId="0" applyFont="0" applyFill="0" applyBorder="0" applyAlignment="0" applyProtection="0"/>
    <xf numFmtId="0" fontId="92" fillId="0" borderId="3">
      <alignment horizontal="center"/>
    </xf>
    <xf numFmtId="0" fontId="95" fillId="0" borderId="3">
      <alignment horizontal="center"/>
    </xf>
    <xf numFmtId="3" fontId="91" fillId="0" borderId="0" applyFont="0" applyFill="0" applyBorder="0" applyAlignment="0" applyProtection="0"/>
    <xf numFmtId="3" fontId="94" fillId="0" borderId="0" applyFont="0" applyFill="0" applyBorder="0" applyAlignment="0" applyProtection="0"/>
    <xf numFmtId="0" fontId="91" fillId="64" borderId="0" applyNumberFormat="0" applyFont="0" applyBorder="0" applyAlignment="0" applyProtection="0"/>
    <xf numFmtId="0" fontId="94" fillId="64" borderId="0" applyNumberFormat="0" applyFont="0" applyBorder="0" applyAlignment="0" applyProtection="0"/>
    <xf numFmtId="0" fontId="88" fillId="0" borderId="0" applyNumberFormat="0" applyBorder="0" applyAlignment="0"/>
    <xf numFmtId="0" fontId="36" fillId="0" borderId="0" applyNumberFormat="0" applyBorder="0" applyAlignment="0"/>
    <xf numFmtId="0" fontId="93" fillId="0" borderId="0" applyNumberFormat="0" applyBorder="0" applyAlignment="0"/>
    <xf numFmtId="0" fontId="93" fillId="0" borderId="0" applyNumberFormat="0" applyBorder="0" applyAlignment="0"/>
    <xf numFmtId="0" fontId="83" fillId="0" borderId="0" applyNumberFormat="0" applyBorder="0" applyAlignment="0"/>
    <xf numFmtId="0" fontId="82" fillId="0" borderId="0" applyNumberFormat="0" applyBorder="0" applyAlignment="0"/>
    <xf numFmtId="0" fontId="96" fillId="0" borderId="0" applyNumberFormat="0" applyBorder="0" applyAlignment="0"/>
    <xf numFmtId="0" fontId="83" fillId="0" borderId="0" applyNumberFormat="0" applyBorder="0" applyAlignment="0"/>
    <xf numFmtId="0" fontId="52" fillId="0" borderId="0" applyNumberFormat="0" applyBorder="0" applyAlignment="0"/>
    <xf numFmtId="0" fontId="83" fillId="0" borderId="0" applyNumberFormat="0" applyBorder="0" applyAlignment="0"/>
    <xf numFmtId="0" fontId="97" fillId="0" borderId="0" applyNumberFormat="0" applyBorder="0" applyAlignment="0"/>
    <xf numFmtId="0" fontId="98" fillId="0" borderId="0" applyNumberFormat="0" applyBorder="0" applyAlignment="0"/>
    <xf numFmtId="0" fontId="89" fillId="0" borderId="0" applyNumberFormat="0" applyBorder="0" applyAlignment="0"/>
    <xf numFmtId="0" fontId="88" fillId="0" borderId="0" applyNumberFormat="0" applyBorder="0" applyAlignment="0"/>
    <xf numFmtId="0" fontId="93" fillId="0" borderId="0" applyNumberFormat="0" applyBorder="0" applyAlignment="0"/>
    <xf numFmtId="0" fontId="90" fillId="0" borderId="0" applyNumberFormat="0" applyFill="0" applyBorder="0" applyAlignment="0" applyProtection="0"/>
    <xf numFmtId="0" fontId="51" fillId="0" borderId="0" applyNumberFormat="0" applyFill="0" applyBorder="0" applyAlignment="0" applyProtection="0"/>
    <xf numFmtId="0" fontId="52" fillId="0" borderId="87" applyNumberFormat="0" applyFill="0" applyAlignment="0" applyProtection="0"/>
    <xf numFmtId="0" fontId="52" fillId="0" borderId="64" applyNumberFormat="0" applyFill="0" applyAlignment="0" applyProtection="0"/>
    <xf numFmtId="177" fontId="99" fillId="0" borderId="0"/>
    <xf numFmtId="179" fontId="99" fillId="0" borderId="0"/>
    <xf numFmtId="0" fontId="99" fillId="0" borderId="0"/>
    <xf numFmtId="0" fontId="100" fillId="0" borderId="0" applyNumberFormat="0" applyBorder="0" applyAlignment="0"/>
    <xf numFmtId="0" fontId="101" fillId="0" borderId="0" applyNumberFormat="0" applyBorder="0" applyAlignment="0"/>
    <xf numFmtId="0" fontId="19" fillId="0" borderId="0"/>
    <xf numFmtId="0" fontId="19" fillId="32" borderId="0" applyNumberFormat="0" applyBorder="0" applyAlignment="0" applyProtection="0"/>
    <xf numFmtId="0" fontId="19" fillId="33"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48" borderId="0" applyNumberFormat="0" applyBorder="0" applyAlignment="0" applyProtection="0"/>
    <xf numFmtId="0" fontId="19" fillId="49" borderId="0" applyNumberFormat="0" applyBorder="0" applyAlignment="0" applyProtection="0"/>
    <xf numFmtId="0" fontId="19" fillId="52" borderId="0" applyNumberFormat="0" applyBorder="0" applyAlignment="0" applyProtection="0"/>
    <xf numFmtId="0" fontId="19" fillId="53" borderId="0" applyNumberFormat="0" applyBorder="0" applyAlignment="0" applyProtection="0"/>
    <xf numFmtId="0" fontId="19" fillId="0" borderId="0"/>
    <xf numFmtId="0" fontId="19" fillId="30" borderId="70" applyNumberFormat="0" applyFont="0" applyAlignment="0" applyProtection="0"/>
    <xf numFmtId="0" fontId="19" fillId="0" borderId="0"/>
    <xf numFmtId="0" fontId="19" fillId="30" borderId="70" applyNumberFormat="0" applyFont="0" applyAlignment="0" applyProtection="0"/>
    <xf numFmtId="0" fontId="19" fillId="32" borderId="0" applyNumberFormat="0" applyBorder="0" applyAlignment="0" applyProtection="0"/>
    <xf numFmtId="0" fontId="19" fillId="33"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48" borderId="0" applyNumberFormat="0" applyBorder="0" applyAlignment="0" applyProtection="0"/>
    <xf numFmtId="0" fontId="19" fillId="49" borderId="0" applyNumberFormat="0" applyBorder="0" applyAlignment="0" applyProtection="0"/>
    <xf numFmtId="0" fontId="19" fillId="52" borderId="0" applyNumberFormat="0" applyBorder="0" applyAlignment="0" applyProtection="0"/>
    <xf numFmtId="0" fontId="19" fillId="53" borderId="0" applyNumberFormat="0" applyBorder="0" applyAlignment="0" applyProtection="0"/>
    <xf numFmtId="0" fontId="19" fillId="0" borderId="0"/>
    <xf numFmtId="0" fontId="19" fillId="30" borderId="70" applyNumberFormat="0" applyFont="0" applyAlignment="0" applyProtection="0"/>
    <xf numFmtId="0" fontId="19" fillId="32" borderId="0" applyNumberFormat="0" applyBorder="0" applyAlignment="0" applyProtection="0"/>
    <xf numFmtId="0" fontId="19" fillId="33"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48" borderId="0" applyNumberFormat="0" applyBorder="0" applyAlignment="0" applyProtection="0"/>
    <xf numFmtId="0" fontId="19" fillId="49" borderId="0" applyNumberFormat="0" applyBorder="0" applyAlignment="0" applyProtection="0"/>
    <xf numFmtId="0" fontId="19" fillId="52" borderId="0" applyNumberFormat="0" applyBorder="0" applyAlignment="0" applyProtection="0"/>
    <xf numFmtId="0" fontId="19" fillId="53" borderId="0" applyNumberFormat="0" applyBorder="0" applyAlignment="0" applyProtection="0"/>
    <xf numFmtId="0" fontId="19" fillId="0" borderId="0"/>
    <xf numFmtId="0" fontId="19" fillId="32" borderId="0" applyNumberFormat="0" applyBorder="0" applyAlignment="0" applyProtection="0"/>
    <xf numFmtId="0" fontId="19" fillId="33"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48" borderId="0" applyNumberFormat="0" applyBorder="0" applyAlignment="0" applyProtection="0"/>
    <xf numFmtId="0" fontId="19" fillId="49" borderId="0" applyNumberFormat="0" applyBorder="0" applyAlignment="0" applyProtection="0"/>
    <xf numFmtId="0" fontId="19" fillId="52" borderId="0" applyNumberFormat="0" applyBorder="0" applyAlignment="0" applyProtection="0"/>
    <xf numFmtId="0" fontId="19" fillId="53" borderId="0" applyNumberFormat="0" applyBorder="0" applyAlignment="0" applyProtection="0"/>
    <xf numFmtId="0" fontId="19" fillId="0" borderId="0"/>
    <xf numFmtId="0" fontId="19" fillId="30" borderId="70" applyNumberFormat="0" applyFont="0" applyAlignment="0" applyProtection="0"/>
    <xf numFmtId="0" fontId="19" fillId="0" borderId="0"/>
    <xf numFmtId="0" fontId="19" fillId="30" borderId="70" applyNumberFormat="0" applyFont="0" applyAlignment="0" applyProtection="0"/>
    <xf numFmtId="0" fontId="19" fillId="32" borderId="0" applyNumberFormat="0" applyBorder="0" applyAlignment="0" applyProtection="0"/>
    <xf numFmtId="0" fontId="19" fillId="33"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48" borderId="0" applyNumberFormat="0" applyBorder="0" applyAlignment="0" applyProtection="0"/>
    <xf numFmtId="0" fontId="19" fillId="49" borderId="0" applyNumberFormat="0" applyBorder="0" applyAlignment="0" applyProtection="0"/>
    <xf numFmtId="0" fontId="19" fillId="52" borderId="0" applyNumberFormat="0" applyBorder="0" applyAlignment="0" applyProtection="0"/>
    <xf numFmtId="0" fontId="19" fillId="53" borderId="0" applyNumberFormat="0" applyBorder="0" applyAlignment="0" applyProtection="0"/>
    <xf numFmtId="0" fontId="19" fillId="0" borderId="0"/>
    <xf numFmtId="0" fontId="19" fillId="30" borderId="70" applyNumberFormat="0" applyFont="0" applyAlignment="0" applyProtection="0"/>
    <xf numFmtId="0" fontId="19" fillId="32" borderId="0" applyNumberFormat="0" applyBorder="0" applyAlignment="0" applyProtection="0"/>
    <xf numFmtId="0" fontId="19" fillId="33"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48" borderId="0" applyNumberFormat="0" applyBorder="0" applyAlignment="0" applyProtection="0"/>
    <xf numFmtId="0" fontId="19" fillId="49" borderId="0" applyNumberFormat="0" applyBorder="0" applyAlignment="0" applyProtection="0"/>
    <xf numFmtId="0" fontId="19" fillId="52" borderId="0" applyNumberFormat="0" applyBorder="0" applyAlignment="0" applyProtection="0"/>
    <xf numFmtId="0" fontId="19" fillId="53" borderId="0" applyNumberFormat="0" applyBorder="0" applyAlignment="0" applyProtection="0"/>
    <xf numFmtId="0" fontId="19" fillId="0" borderId="0"/>
    <xf numFmtId="0" fontId="19" fillId="32" borderId="0" applyNumberFormat="0" applyBorder="0" applyAlignment="0" applyProtection="0"/>
    <xf numFmtId="0" fontId="19" fillId="33"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48" borderId="0" applyNumberFormat="0" applyBorder="0" applyAlignment="0" applyProtection="0"/>
    <xf numFmtId="0" fontId="19" fillId="49" borderId="0" applyNumberFormat="0" applyBorder="0" applyAlignment="0" applyProtection="0"/>
    <xf numFmtId="0" fontId="19" fillId="52" borderId="0" applyNumberFormat="0" applyBorder="0" applyAlignment="0" applyProtection="0"/>
    <xf numFmtId="0" fontId="19" fillId="53" borderId="0" applyNumberFormat="0" applyBorder="0" applyAlignment="0" applyProtection="0"/>
    <xf numFmtId="0" fontId="19" fillId="0" borderId="0"/>
    <xf numFmtId="0" fontId="19" fillId="30" borderId="70" applyNumberFormat="0" applyFont="0" applyAlignment="0" applyProtection="0"/>
    <xf numFmtId="0" fontId="19" fillId="0" borderId="0"/>
    <xf numFmtId="0" fontId="19" fillId="30" borderId="70" applyNumberFormat="0" applyFont="0" applyAlignment="0" applyProtection="0"/>
    <xf numFmtId="0" fontId="19" fillId="32" borderId="0" applyNumberFormat="0" applyBorder="0" applyAlignment="0" applyProtection="0"/>
    <xf numFmtId="0" fontId="19" fillId="33"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48" borderId="0" applyNumberFormat="0" applyBorder="0" applyAlignment="0" applyProtection="0"/>
    <xf numFmtId="0" fontId="19" fillId="49" borderId="0" applyNumberFormat="0" applyBorder="0" applyAlignment="0" applyProtection="0"/>
    <xf numFmtId="0" fontId="19" fillId="52" borderId="0" applyNumberFormat="0" applyBorder="0" applyAlignment="0" applyProtection="0"/>
    <xf numFmtId="0" fontId="19" fillId="53" borderId="0" applyNumberFormat="0" applyBorder="0" applyAlignment="0" applyProtection="0"/>
    <xf numFmtId="0" fontId="19" fillId="0" borderId="0"/>
    <xf numFmtId="0" fontId="19" fillId="30" borderId="70" applyNumberFormat="0" applyFont="0" applyAlignment="0" applyProtection="0"/>
    <xf numFmtId="0" fontId="19" fillId="32" borderId="0" applyNumberFormat="0" applyBorder="0" applyAlignment="0" applyProtection="0"/>
    <xf numFmtId="0" fontId="19" fillId="33"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48" borderId="0" applyNumberFormat="0" applyBorder="0" applyAlignment="0" applyProtection="0"/>
    <xf numFmtId="0" fontId="19" fillId="49" borderId="0" applyNumberFormat="0" applyBorder="0" applyAlignment="0" applyProtection="0"/>
    <xf numFmtId="0" fontId="19" fillId="52" borderId="0" applyNumberFormat="0" applyBorder="0" applyAlignment="0" applyProtection="0"/>
    <xf numFmtId="0" fontId="19" fillId="53" borderId="0" applyNumberFormat="0" applyBorder="0" applyAlignment="0" applyProtection="0"/>
    <xf numFmtId="0" fontId="19" fillId="0" borderId="0"/>
    <xf numFmtId="0" fontId="19" fillId="32" borderId="0" applyNumberFormat="0" applyBorder="0" applyAlignment="0" applyProtection="0"/>
    <xf numFmtId="0" fontId="19" fillId="33"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48" borderId="0" applyNumberFormat="0" applyBorder="0" applyAlignment="0" applyProtection="0"/>
    <xf numFmtId="0" fontId="19" fillId="49" borderId="0" applyNumberFormat="0" applyBorder="0" applyAlignment="0" applyProtection="0"/>
    <xf numFmtId="0" fontId="19" fillId="52" borderId="0" applyNumberFormat="0" applyBorder="0" applyAlignment="0" applyProtection="0"/>
    <xf numFmtId="0" fontId="19" fillId="53" borderId="0" applyNumberFormat="0" applyBorder="0" applyAlignment="0" applyProtection="0"/>
    <xf numFmtId="0" fontId="19" fillId="0" borderId="0"/>
    <xf numFmtId="0" fontId="19" fillId="30" borderId="70" applyNumberFormat="0" applyFont="0" applyAlignment="0" applyProtection="0"/>
    <xf numFmtId="0" fontId="19" fillId="0" borderId="0"/>
    <xf numFmtId="0" fontId="19" fillId="30" borderId="70" applyNumberFormat="0" applyFont="0" applyAlignment="0" applyProtection="0"/>
    <xf numFmtId="0" fontId="19" fillId="32" borderId="0" applyNumberFormat="0" applyBorder="0" applyAlignment="0" applyProtection="0"/>
    <xf numFmtId="0" fontId="19" fillId="33"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48" borderId="0" applyNumberFormat="0" applyBorder="0" applyAlignment="0" applyProtection="0"/>
    <xf numFmtId="0" fontId="19" fillId="49" borderId="0" applyNumberFormat="0" applyBorder="0" applyAlignment="0" applyProtection="0"/>
    <xf numFmtId="0" fontId="19" fillId="52" borderId="0" applyNumberFormat="0" applyBorder="0" applyAlignment="0" applyProtection="0"/>
    <xf numFmtId="0" fontId="19" fillId="53" borderId="0" applyNumberFormat="0" applyBorder="0" applyAlignment="0" applyProtection="0"/>
    <xf numFmtId="0" fontId="19" fillId="0" borderId="0"/>
    <xf numFmtId="0" fontId="19" fillId="30" borderId="70" applyNumberFormat="0" applyFont="0" applyAlignment="0" applyProtection="0"/>
    <xf numFmtId="0" fontId="19" fillId="32" borderId="0" applyNumberFormat="0" applyBorder="0" applyAlignment="0" applyProtection="0"/>
    <xf numFmtId="0" fontId="19" fillId="33"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48" borderId="0" applyNumberFormat="0" applyBorder="0" applyAlignment="0" applyProtection="0"/>
    <xf numFmtId="0" fontId="19" fillId="49" borderId="0" applyNumberFormat="0" applyBorder="0" applyAlignment="0" applyProtection="0"/>
    <xf numFmtId="0" fontId="19" fillId="52" borderId="0" applyNumberFormat="0" applyBorder="0" applyAlignment="0" applyProtection="0"/>
    <xf numFmtId="0" fontId="19" fillId="53" borderId="0" applyNumberFormat="0" applyBorder="0" applyAlignment="0" applyProtection="0"/>
    <xf numFmtId="0" fontId="19" fillId="0" borderId="0"/>
    <xf numFmtId="0" fontId="19" fillId="30" borderId="70" applyNumberFormat="0" applyFont="0" applyAlignment="0" applyProtection="0"/>
    <xf numFmtId="0" fontId="19" fillId="32" borderId="0" applyNumberFormat="0" applyBorder="0" applyAlignment="0" applyProtection="0"/>
    <xf numFmtId="0" fontId="19" fillId="33"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48" borderId="0" applyNumberFormat="0" applyBorder="0" applyAlignment="0" applyProtection="0"/>
    <xf numFmtId="0" fontId="19" fillId="49" borderId="0" applyNumberFormat="0" applyBorder="0" applyAlignment="0" applyProtection="0"/>
    <xf numFmtId="0" fontId="19" fillId="52" borderId="0" applyNumberFormat="0" applyBorder="0" applyAlignment="0" applyProtection="0"/>
    <xf numFmtId="0" fontId="19" fillId="53" borderId="0" applyNumberFormat="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8" fontId="76" fillId="0" borderId="0"/>
    <xf numFmtId="183" fontId="76" fillId="0" borderId="0"/>
    <xf numFmtId="180" fontId="76" fillId="0" borderId="0"/>
    <xf numFmtId="0" fontId="27" fillId="0" borderId="0"/>
    <xf numFmtId="0" fontId="27" fillId="0" borderId="0"/>
    <xf numFmtId="0" fontId="27" fillId="0" borderId="0"/>
    <xf numFmtId="0" fontId="27" fillId="0" borderId="0"/>
    <xf numFmtId="9" fontId="27" fillId="0" borderId="0" applyFont="0" applyFill="0" applyBorder="0" applyAlignment="0" applyProtection="0"/>
    <xf numFmtId="9" fontId="27" fillId="0" borderId="0" applyFont="0" applyFill="0" applyBorder="0" applyAlignment="0" applyProtection="0"/>
    <xf numFmtId="0" fontId="91" fillId="0" borderId="0" applyNumberFormat="0" applyFont="0" applyFill="0" applyBorder="0" applyAlignment="0" applyProtection="0">
      <alignment horizontal="left"/>
    </xf>
    <xf numFmtId="15" fontId="91" fillId="0" borderId="0" applyFont="0" applyFill="0" applyBorder="0" applyAlignment="0" applyProtection="0"/>
    <xf numFmtId="4" fontId="91" fillId="0" borderId="0" applyFont="0" applyFill="0" applyBorder="0" applyAlignment="0" applyProtection="0"/>
    <xf numFmtId="0" fontId="92" fillId="0" borderId="3">
      <alignment horizontal="center"/>
    </xf>
    <xf numFmtId="3" fontId="91" fillId="0" borderId="0" applyFont="0" applyFill="0" applyBorder="0" applyAlignment="0" applyProtection="0"/>
    <xf numFmtId="0" fontId="91" fillId="64" borderId="0" applyNumberFormat="0" applyFont="0" applyBorder="0" applyAlignment="0" applyProtection="0"/>
    <xf numFmtId="0" fontId="55" fillId="0" borderId="0" applyNumberFormat="0" applyBorder="0" applyAlignment="0"/>
    <xf numFmtId="0" fontId="36" fillId="0" borderId="0" applyNumberFormat="0" applyBorder="0" applyAlignment="0"/>
    <xf numFmtId="0" fontId="82" fillId="0" borderId="0" applyNumberFormat="0" applyBorder="0" applyAlignment="0"/>
    <xf numFmtId="0" fontId="83" fillId="0" borderId="0" applyNumberFormat="0" applyBorder="0" applyAlignment="0"/>
    <xf numFmtId="0" fontId="81" fillId="0" borderId="0" applyNumberFormat="0" applyBorder="0" applyAlignment="0"/>
    <xf numFmtId="0" fontId="55" fillId="0" borderId="0" applyNumberFormat="0" applyBorder="0" applyAlignment="0"/>
    <xf numFmtId="0" fontId="36" fillId="0" borderId="0" applyNumberFormat="0" applyBorder="0" applyAlignment="0"/>
    <xf numFmtId="177" fontId="76" fillId="0" borderId="0"/>
    <xf numFmtId="179" fontId="76" fillId="0" borderId="0"/>
    <xf numFmtId="0" fontId="76" fillId="0" borderId="0"/>
    <xf numFmtId="0" fontId="52" fillId="0" borderId="0" applyNumberFormat="0" applyBorder="0" applyAlignment="0"/>
    <xf numFmtId="0" fontId="80" fillId="0" borderId="0" applyNumberFormat="0" applyBorder="0" applyAlignment="0"/>
    <xf numFmtId="0" fontId="18" fillId="0" borderId="0"/>
    <xf numFmtId="0" fontId="18" fillId="30" borderId="70" applyNumberFormat="0" applyFont="0" applyAlignment="0" applyProtection="0"/>
    <xf numFmtId="0" fontId="18" fillId="32" borderId="0" applyNumberFormat="0" applyBorder="0" applyAlignment="0" applyProtection="0"/>
    <xf numFmtId="0" fontId="18" fillId="33"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40" borderId="0" applyNumberFormat="0" applyBorder="0" applyAlignment="0" applyProtection="0"/>
    <xf numFmtId="0" fontId="18" fillId="41" borderId="0" applyNumberFormat="0" applyBorder="0" applyAlignment="0" applyProtection="0"/>
    <xf numFmtId="0" fontId="18" fillId="44" borderId="0" applyNumberFormat="0" applyBorder="0" applyAlignment="0" applyProtection="0"/>
    <xf numFmtId="0" fontId="18" fillId="45" borderId="0" applyNumberFormat="0" applyBorder="0" applyAlignment="0" applyProtection="0"/>
    <xf numFmtId="0" fontId="18" fillId="48" borderId="0" applyNumberFormat="0" applyBorder="0" applyAlignment="0" applyProtection="0"/>
    <xf numFmtId="0" fontId="18" fillId="49" borderId="0" applyNumberFormat="0" applyBorder="0" applyAlignment="0" applyProtection="0"/>
    <xf numFmtId="0" fontId="18" fillId="52" borderId="0" applyNumberFormat="0" applyBorder="0" applyAlignment="0" applyProtection="0"/>
    <xf numFmtId="0" fontId="18" fillId="53" borderId="0" applyNumberFormat="0" applyBorder="0" applyAlignment="0" applyProtection="0"/>
    <xf numFmtId="0" fontId="17" fillId="0" borderId="0"/>
    <xf numFmtId="0" fontId="17" fillId="30" borderId="70" applyNumberFormat="0" applyFont="0" applyAlignment="0" applyProtection="0"/>
    <xf numFmtId="0" fontId="17" fillId="32" borderId="0" applyNumberFormat="0" applyBorder="0" applyAlignment="0" applyProtection="0"/>
    <xf numFmtId="0" fontId="17" fillId="33"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40" borderId="0" applyNumberFormat="0" applyBorder="0" applyAlignment="0" applyProtection="0"/>
    <xf numFmtId="0" fontId="17" fillId="41"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0" fontId="17" fillId="48" borderId="0" applyNumberFormat="0" applyBorder="0" applyAlignment="0" applyProtection="0"/>
    <xf numFmtId="0" fontId="17" fillId="49" borderId="0" applyNumberFormat="0" applyBorder="0" applyAlignment="0" applyProtection="0"/>
    <xf numFmtId="0" fontId="17" fillId="52" borderId="0" applyNumberFormat="0" applyBorder="0" applyAlignment="0" applyProtection="0"/>
    <xf numFmtId="0" fontId="17" fillId="53" borderId="0" applyNumberFormat="0" applyBorder="0" applyAlignment="0" applyProtection="0"/>
    <xf numFmtId="0" fontId="16" fillId="0" borderId="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27" fillId="0" borderId="0"/>
    <xf numFmtId="0" fontId="5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6" fillId="0" borderId="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16" fillId="0" borderId="0"/>
    <xf numFmtId="0" fontId="16" fillId="0" borderId="0"/>
    <xf numFmtId="0" fontId="16" fillId="30" borderId="70" applyNumberFormat="0" applyFont="0" applyAlignment="0" applyProtection="0"/>
    <xf numFmtId="174" fontId="41" fillId="5" borderId="47" applyFont="0" applyFill="0" applyBorder="0" applyAlignment="0" applyProtection="0">
      <alignment horizontal="right"/>
    </xf>
    <xf numFmtId="175" fontId="41" fillId="0" borderId="47" applyFont="0" applyFill="0" applyBorder="0" applyAlignment="0" applyProtection="0">
      <alignment horizontal="right"/>
      <protection locked="0"/>
    </xf>
    <xf numFmtId="174" fontId="41" fillId="5" borderId="47" applyFont="0" applyFill="0" applyBorder="0" applyAlignment="0" applyProtection="0">
      <alignment horizontal="right"/>
    </xf>
    <xf numFmtId="175" fontId="41" fillId="0" borderId="47" applyFont="0" applyFill="0" applyBorder="0" applyAlignment="0" applyProtection="0">
      <alignment horizontal="right"/>
      <protection locked="0"/>
    </xf>
    <xf numFmtId="0" fontId="50" fillId="21" borderId="63" applyNumberFormat="0" applyAlignment="0" applyProtection="0"/>
    <xf numFmtId="0" fontId="52" fillId="0" borderId="64" applyNumberFormat="0" applyFill="0" applyAlignment="0" applyProtection="0"/>
    <xf numFmtId="0" fontId="27" fillId="10" borderId="62" applyNumberFormat="0" applyFont="0" applyAlignment="0" applyProtection="0"/>
    <xf numFmtId="174" fontId="41" fillId="5" borderId="47" applyFont="0" applyFill="0" applyBorder="0" applyAlignment="0" applyProtection="0">
      <alignment horizontal="right"/>
    </xf>
    <xf numFmtId="175" fontId="41" fillId="0" borderId="47" applyFont="0" applyFill="0" applyBorder="0" applyAlignment="0" applyProtection="0">
      <alignment horizontal="right"/>
      <protection locked="0"/>
    </xf>
    <xf numFmtId="0" fontId="27" fillId="0" borderId="0"/>
    <xf numFmtId="0" fontId="27" fillId="0" borderId="0"/>
    <xf numFmtId="0" fontId="27" fillId="0" borderId="0"/>
    <xf numFmtId="0" fontId="47" fillId="13" borderId="56" applyNumberFormat="0" applyAlignment="0" applyProtection="0"/>
    <xf numFmtId="0" fontId="39" fillId="21" borderId="56" applyNumberFormat="0" applyAlignment="0" applyProtection="0"/>
    <xf numFmtId="43" fontId="27" fillId="0" borderId="0" applyFont="0" applyFill="0" applyBorder="0" applyAlignment="0" applyProtection="0"/>
    <xf numFmtId="174" fontId="41" fillId="5" borderId="47" applyFont="0" applyFill="0" applyBorder="0" applyAlignment="0" applyProtection="0">
      <alignment horizontal="right"/>
    </xf>
    <xf numFmtId="44" fontId="27" fillId="0" borderId="0" applyFont="0" applyFill="0" applyBorder="0" applyAlignment="0" applyProtection="0"/>
    <xf numFmtId="43" fontId="27" fillId="0" borderId="0" applyFont="0" applyFill="0" applyBorder="0" applyAlignment="0" applyProtection="0"/>
    <xf numFmtId="0" fontId="27" fillId="0" borderId="0"/>
    <xf numFmtId="9" fontId="16" fillId="0" borderId="0" applyFont="0" applyFill="0" applyBorder="0" applyAlignment="0" applyProtection="0"/>
    <xf numFmtId="0" fontId="27" fillId="0" borderId="0"/>
    <xf numFmtId="0" fontId="27" fillId="0" borderId="0"/>
    <xf numFmtId="0" fontId="39" fillId="21" borderId="56" applyNumberFormat="0" applyAlignment="0" applyProtection="0"/>
    <xf numFmtId="0" fontId="33" fillId="0" borderId="0" applyNumberFormat="0" applyFont="0" applyFill="0" applyAlignment="0" applyProtection="0"/>
    <xf numFmtId="0" fontId="27" fillId="0" borderId="0"/>
    <xf numFmtId="0" fontId="27" fillId="0" borderId="1" applyNumberFormat="0" applyFont="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174" fontId="41" fillId="5" borderId="47" applyFont="0" applyFill="0" applyBorder="0" applyAlignment="0" applyProtection="0">
      <alignment horizontal="right"/>
    </xf>
    <xf numFmtId="0" fontId="27" fillId="0" borderId="0"/>
    <xf numFmtId="0" fontId="27" fillId="0" borderId="0"/>
    <xf numFmtId="0" fontId="33" fillId="0" borderId="0" applyNumberFormat="0" applyFont="0" applyFill="0" applyAlignment="0" applyProtection="0"/>
    <xf numFmtId="0" fontId="31" fillId="0" borderId="0" applyNumberFormat="0" applyFont="0" applyFill="0" applyAlignment="0" applyProtection="0"/>
    <xf numFmtId="0" fontId="27" fillId="0" borderId="0"/>
    <xf numFmtId="0" fontId="27" fillId="0" borderId="0"/>
    <xf numFmtId="175" fontId="41" fillId="0" borderId="47" applyFont="0" applyFill="0" applyBorder="0" applyAlignment="0" applyProtection="0">
      <alignment horizontal="right"/>
      <protection locked="0"/>
    </xf>
    <xf numFmtId="0" fontId="31" fillId="0" borderId="0" applyNumberFormat="0" applyFont="0" applyFill="0" applyAlignment="0" applyProtection="0"/>
    <xf numFmtId="0" fontId="102" fillId="0" borderId="0"/>
    <xf numFmtId="0" fontId="27" fillId="0" borderId="0"/>
    <xf numFmtId="0" fontId="31" fillId="0" borderId="0" applyNumberFormat="0" applyFont="0" applyFill="0" applyAlignment="0" applyProtection="0"/>
    <xf numFmtId="0" fontId="31" fillId="0" borderId="0" applyNumberFormat="0" applyFont="0" applyFill="0" applyAlignment="0" applyProtection="0"/>
    <xf numFmtId="0" fontId="33" fillId="0" borderId="0" applyNumberFormat="0" applyFont="0" applyFill="0" applyAlignment="0" applyProtection="0"/>
    <xf numFmtId="0" fontId="33" fillId="0" borderId="0" applyNumberFormat="0" applyFont="0" applyFill="0" applyAlignment="0" applyProtection="0"/>
    <xf numFmtId="0" fontId="27" fillId="0" borderId="0"/>
    <xf numFmtId="43" fontId="27" fillId="0" borderId="0" applyFont="0" applyFill="0" applyBorder="0" applyAlignment="0" applyProtection="0"/>
    <xf numFmtId="43" fontId="102" fillId="0" borderId="0" applyFont="0" applyFill="0" applyBorder="0" applyAlignment="0" applyProtection="0"/>
    <xf numFmtId="44" fontId="27" fillId="0" borderId="0" applyFont="0" applyFill="0" applyBorder="0" applyAlignment="0" applyProtection="0"/>
    <xf numFmtId="0" fontId="27" fillId="0" borderId="0"/>
    <xf numFmtId="175" fontId="41" fillId="0" borderId="47" applyFont="0" applyFill="0" applyBorder="0" applyAlignment="0" applyProtection="0">
      <alignment horizontal="right"/>
      <protection locked="0"/>
    </xf>
    <xf numFmtId="43" fontId="16" fillId="0" borderId="0" applyFont="0" applyFill="0" applyBorder="0" applyAlignment="0" applyProtection="0"/>
    <xf numFmtId="0" fontId="27" fillId="0" borderId="0"/>
    <xf numFmtId="0" fontId="47" fillId="13" borderId="56" applyNumberFormat="0" applyAlignment="0" applyProtection="0"/>
    <xf numFmtId="0" fontId="27" fillId="10" borderId="62" applyNumberFormat="0" applyFont="0" applyAlignment="0" applyProtection="0"/>
    <xf numFmtId="0" fontId="50" fillId="21" borderId="63" applyNumberFormat="0" applyAlignment="0" applyProtection="0"/>
    <xf numFmtId="0" fontId="52" fillId="0" borderId="64" applyNumberFormat="0" applyFill="0" applyAlignment="0" applyProtection="0"/>
    <xf numFmtId="43" fontId="27" fillId="0" borderId="0" applyFont="0" applyFill="0" applyBorder="0" applyAlignment="0" applyProtection="0"/>
    <xf numFmtId="0" fontId="27" fillId="0" borderId="1" applyNumberFormat="0" applyFont="0" applyBorder="0" applyAlignment="0" applyProtection="0"/>
    <xf numFmtId="43" fontId="27" fillId="0" borderId="0" applyFont="0" applyFill="0" applyBorder="0" applyAlignment="0" applyProtection="0"/>
    <xf numFmtId="44" fontId="102" fillId="0" borderId="0" applyFont="0" applyFill="0" applyBorder="0" applyAlignment="0" applyProtection="0"/>
    <xf numFmtId="0" fontId="102"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27" fillId="0" borderId="1" applyNumberFormat="0" applyFont="0" applyBorder="0" applyAlignment="0" applyProtection="0"/>
    <xf numFmtId="0" fontId="39" fillId="21" borderId="56" applyNumberFormat="0" applyAlignment="0" applyProtection="0"/>
    <xf numFmtId="43" fontId="27" fillId="0" borderId="0" applyFont="0" applyFill="0" applyBorder="0" applyAlignment="0" applyProtection="0"/>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0" fontId="47" fillId="13" borderId="56" applyNumberFormat="0" applyAlignment="0" applyProtection="0"/>
    <xf numFmtId="0" fontId="16" fillId="0" borderId="0"/>
    <xf numFmtId="0" fontId="27" fillId="10" borderId="62" applyNumberFormat="0" applyFont="0" applyAlignment="0" applyProtection="0"/>
    <xf numFmtId="0" fontId="50" fillId="21" borderId="63" applyNumberFormat="0" applyAlignment="0" applyProtection="0"/>
    <xf numFmtId="0" fontId="52" fillId="0" borderId="64" applyNumberFormat="0" applyFill="0" applyAlignment="0" applyProtection="0"/>
    <xf numFmtId="0" fontId="39" fillId="21" borderId="56" applyNumberFormat="0" applyAlignment="0" applyProtection="0"/>
    <xf numFmtId="0" fontId="47" fillId="13" borderId="56" applyNumberFormat="0" applyAlignment="0" applyProtection="0"/>
    <xf numFmtId="0" fontId="27" fillId="10" borderId="62" applyNumberFormat="0" applyFont="0" applyAlignment="0" applyProtection="0"/>
    <xf numFmtId="0" fontId="50" fillId="21" borderId="63" applyNumberFormat="0" applyAlignment="0" applyProtection="0"/>
    <xf numFmtId="0" fontId="52" fillId="0" borderId="64" applyNumberFormat="0" applyFill="0" applyAlignment="0" applyProtection="0"/>
    <xf numFmtId="0" fontId="39" fillId="21" borderId="56" applyNumberFormat="0" applyAlignment="0" applyProtection="0"/>
    <xf numFmtId="0" fontId="47" fillId="13" borderId="56" applyNumberFormat="0" applyAlignment="0" applyProtection="0"/>
    <xf numFmtId="0" fontId="27" fillId="10" borderId="62" applyNumberFormat="0" applyFont="0" applyAlignment="0" applyProtection="0"/>
    <xf numFmtId="0" fontId="50" fillId="21" borderId="63" applyNumberFormat="0" applyAlignment="0" applyProtection="0"/>
    <xf numFmtId="0" fontId="52" fillId="0" borderId="64" applyNumberFormat="0" applyFill="0" applyAlignment="0" applyProtection="0"/>
    <xf numFmtId="0" fontId="39" fillId="21" borderId="56" applyNumberFormat="0" applyAlignment="0" applyProtection="0"/>
    <xf numFmtId="0" fontId="47" fillId="13" borderId="56" applyNumberFormat="0" applyAlignment="0" applyProtection="0"/>
    <xf numFmtId="0" fontId="27" fillId="10" borderId="62" applyNumberFormat="0" applyFont="0" applyAlignment="0" applyProtection="0"/>
    <xf numFmtId="0" fontId="50" fillId="21" borderId="63" applyNumberFormat="0" applyAlignment="0" applyProtection="0"/>
    <xf numFmtId="0" fontId="52" fillId="0" borderId="64" applyNumberFormat="0" applyFill="0" applyAlignment="0" applyProtection="0"/>
    <xf numFmtId="0" fontId="27" fillId="0" borderId="0"/>
    <xf numFmtId="44" fontId="27" fillId="0" borderId="0" applyFont="0" applyFill="0" applyBorder="0" applyAlignment="0" applyProtection="0"/>
    <xf numFmtId="0" fontId="27" fillId="0" borderId="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0" fontId="27" fillId="0" borderId="1" applyNumberFormat="0" applyFont="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0" fontId="27" fillId="0" borderId="1" applyNumberFormat="0" applyFont="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0" fontId="27" fillId="0" borderId="1" applyNumberFormat="0" applyFont="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6" fillId="0" borderId="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0" fontId="27" fillId="0" borderId="1" applyNumberFormat="0" applyFont="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1" applyNumberFormat="0" applyFont="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0" fontId="27" fillId="0" borderId="1" applyNumberFormat="0" applyFont="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0" fontId="40" fillId="22" borderId="57" applyNumberFormat="0" applyAlignment="0" applyProtection="0"/>
    <xf numFmtId="175" fontId="41" fillId="0" borderId="47" applyFont="0" applyFill="0" applyBorder="0" applyAlignment="0" applyProtection="0">
      <alignment horizontal="right"/>
      <protection locked="0"/>
    </xf>
    <xf numFmtId="174" fontId="41" fillId="5" borderId="47" applyFont="0" applyFill="0" applyBorder="0" applyAlignment="0" applyProtection="0">
      <alignment horizontal="right"/>
    </xf>
    <xf numFmtId="175" fontId="41" fillId="0" borderId="47" applyFont="0" applyFill="0" applyBorder="0" applyAlignment="0" applyProtection="0">
      <alignment horizontal="right"/>
      <protection locked="0"/>
    </xf>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4" fontId="41" fillId="5" borderId="47" applyFont="0" applyFill="0" applyBorder="0" applyAlignment="0" applyProtection="0">
      <alignment horizontal="right"/>
    </xf>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16" fillId="0" borderId="0"/>
    <xf numFmtId="9"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30" borderId="70" applyNumberFormat="0" applyFont="0" applyAlignment="0" applyProtection="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40" fillId="22" borderId="57" applyNumberFormat="0" applyAlignment="0" applyProtection="0"/>
    <xf numFmtId="0" fontId="16" fillId="0" borderId="0"/>
    <xf numFmtId="9"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30" borderId="70" applyNumberFormat="0" applyFont="0" applyAlignment="0" applyProtection="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44" fontId="16" fillId="0" borderId="0" applyFont="0" applyFill="0" applyBorder="0" applyAlignment="0" applyProtection="0"/>
    <xf numFmtId="43" fontId="16" fillId="0" borderId="0" applyFont="0" applyFill="0" applyBorder="0" applyAlignment="0" applyProtection="0"/>
    <xf numFmtId="0" fontId="27" fillId="0" borderId="1" applyNumberFormat="0" applyFont="0" applyBorder="0" applyAlignment="0" applyProtection="0"/>
    <xf numFmtId="0" fontId="40" fillId="22" borderId="57" applyNumberFormat="0" applyAlignment="0" applyProtection="0"/>
    <xf numFmtId="0" fontId="27" fillId="0" borderId="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174" fontId="41" fillId="5" borderId="47" applyFont="0" applyFill="0" applyBorder="0" applyAlignment="0" applyProtection="0">
      <alignment horizontal="right"/>
    </xf>
    <xf numFmtId="175" fontId="41" fillId="0" borderId="47" applyFont="0" applyFill="0" applyBorder="0" applyAlignment="0" applyProtection="0">
      <alignment horizontal="right"/>
      <protection locked="0"/>
    </xf>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175" fontId="41" fillId="0" borderId="47" applyFont="0" applyFill="0" applyBorder="0" applyAlignment="0" applyProtection="0">
      <alignment horizontal="right"/>
      <protection locked="0"/>
    </xf>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0" fontId="16" fillId="0" borderId="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0" borderId="70" applyNumberFormat="0" applyFont="0" applyAlignment="0" applyProtection="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0" borderId="70" applyNumberFormat="0" applyFont="0" applyAlignment="0" applyProtection="0"/>
    <xf numFmtId="0" fontId="16" fillId="0" borderId="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0" borderId="70" applyNumberFormat="0" applyFont="0" applyAlignment="0" applyProtection="0"/>
    <xf numFmtId="0" fontId="16" fillId="0" borderId="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174" fontId="41" fillId="5" borderId="47" applyFont="0" applyFill="0" applyBorder="0" applyAlignment="0" applyProtection="0">
      <alignment horizontal="right"/>
    </xf>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174" fontId="41" fillId="5" borderId="47" applyFont="0" applyFill="0" applyBorder="0" applyAlignment="0" applyProtection="0">
      <alignment horizontal="right"/>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174" fontId="41" fillId="5" borderId="47" applyFont="0" applyFill="0" applyBorder="0" applyAlignment="0" applyProtection="0">
      <alignment horizontal="right"/>
    </xf>
    <xf numFmtId="0" fontId="16" fillId="0" borderId="0"/>
    <xf numFmtId="9"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30" borderId="70" applyNumberFormat="0" applyFont="0" applyAlignment="0" applyProtection="0"/>
    <xf numFmtId="174" fontId="41" fillId="5" borderId="47" applyFont="0" applyFill="0" applyBorder="0" applyAlignment="0" applyProtection="0">
      <alignment horizontal="right"/>
    </xf>
    <xf numFmtId="175" fontId="41" fillId="0" borderId="47" applyFont="0" applyFill="0" applyBorder="0" applyAlignment="0" applyProtection="0">
      <alignment horizontal="right"/>
      <protection locked="0"/>
    </xf>
    <xf numFmtId="174" fontId="41" fillId="5" borderId="47" applyFont="0" applyFill="0" applyBorder="0" applyAlignment="0" applyProtection="0">
      <alignment horizontal="right"/>
    </xf>
    <xf numFmtId="175" fontId="41" fillId="0" borderId="47" applyFont="0" applyFill="0" applyBorder="0" applyAlignment="0" applyProtection="0">
      <alignment horizontal="right"/>
      <protection locked="0"/>
    </xf>
    <xf numFmtId="174" fontId="41" fillId="5" borderId="47" applyFont="0" applyFill="0" applyBorder="0" applyAlignment="0" applyProtection="0">
      <alignment horizontal="right"/>
    </xf>
    <xf numFmtId="175" fontId="41" fillId="0" borderId="47" applyFont="0" applyFill="0" applyBorder="0" applyAlignment="0" applyProtection="0">
      <alignment horizontal="right"/>
      <protection locked="0"/>
    </xf>
    <xf numFmtId="174" fontId="41" fillId="5" borderId="47" applyFont="0" applyFill="0" applyBorder="0" applyAlignment="0" applyProtection="0">
      <alignment horizontal="right"/>
    </xf>
    <xf numFmtId="9" fontId="16" fillId="0" borderId="0" applyFont="0" applyFill="0" applyBorder="0" applyAlignment="0" applyProtection="0"/>
    <xf numFmtId="0" fontId="27" fillId="0" borderId="1" applyNumberFormat="0" applyFont="0" applyBorder="0" applyAlignment="0" applyProtection="0"/>
    <xf numFmtId="174" fontId="41" fillId="5" borderId="47" applyFont="0" applyFill="0" applyBorder="0" applyAlignment="0" applyProtection="0">
      <alignment horizontal="right"/>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43" fontId="16" fillId="0" borderId="0" applyFont="0" applyFill="0" applyBorder="0" applyAlignment="0" applyProtection="0"/>
    <xf numFmtId="0" fontId="27" fillId="0" borderId="1" applyNumberFormat="0" applyFon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0" fontId="16" fillId="0" borderId="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16" fillId="0" borderId="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175" fontId="41" fillId="0" borderId="47" applyFont="0" applyFill="0" applyBorder="0" applyAlignment="0" applyProtection="0">
      <alignment horizontal="right"/>
      <protection locked="0"/>
    </xf>
    <xf numFmtId="174" fontId="41" fillId="5" borderId="47" applyFont="0" applyFill="0" applyBorder="0" applyAlignment="0" applyProtection="0">
      <alignment horizontal="right"/>
    </xf>
    <xf numFmtId="175" fontId="41" fillId="0" borderId="47" applyFont="0" applyFill="0" applyBorder="0" applyAlignment="0" applyProtection="0">
      <alignment horizontal="right"/>
      <protection locked="0"/>
    </xf>
    <xf numFmtId="174" fontId="41" fillId="5" borderId="47" applyFont="0" applyFill="0" applyBorder="0" applyAlignment="0" applyProtection="0">
      <alignment horizontal="right"/>
    </xf>
    <xf numFmtId="0" fontId="27" fillId="0" borderId="0"/>
    <xf numFmtId="174" fontId="41" fillId="5" borderId="47" applyFont="0" applyFill="0" applyBorder="0" applyAlignment="0" applyProtection="0">
      <alignment horizontal="right"/>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0" fontId="16" fillId="0" borderId="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0" borderId="70" applyNumberFormat="0" applyFont="0" applyAlignment="0" applyProtection="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0" borderId="70" applyNumberFormat="0" applyFont="0" applyAlignment="0" applyProtection="0"/>
    <xf numFmtId="0" fontId="16" fillId="0" borderId="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0" borderId="70" applyNumberFormat="0" applyFont="0" applyAlignment="0" applyProtection="0"/>
    <xf numFmtId="0" fontId="16" fillId="0" borderId="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174" fontId="41" fillId="5" borderId="47" applyFont="0" applyFill="0" applyBorder="0" applyAlignment="0" applyProtection="0">
      <alignment horizontal="right"/>
    </xf>
    <xf numFmtId="0" fontId="27" fillId="0" borderId="1" applyNumberFormat="0" applyFont="0" applyBorder="0" applyAlignment="0" applyProtection="0"/>
    <xf numFmtId="43" fontId="27" fillId="0" borderId="0" applyFont="0" applyFill="0" applyBorder="0" applyAlignment="0" applyProtection="0"/>
    <xf numFmtId="44" fontId="27" fillId="0" borderId="0" applyFont="0" applyFill="0" applyBorder="0" applyAlignment="0" applyProtection="0"/>
    <xf numFmtId="175" fontId="41" fillId="0" borderId="47" applyFont="0" applyFill="0" applyBorder="0" applyAlignment="0" applyProtection="0">
      <alignment horizontal="right"/>
      <protection locked="0"/>
    </xf>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75" fontId="41" fillId="0" borderId="47" applyFont="0" applyFill="0" applyBorder="0" applyAlignment="0" applyProtection="0">
      <alignment horizontal="right"/>
      <protection locked="0"/>
    </xf>
    <xf numFmtId="0" fontId="27" fillId="0" borderId="1" applyNumberFormat="0" applyFont="0" applyBorder="0" applyAlignment="0" applyProtection="0"/>
    <xf numFmtId="0" fontId="27" fillId="0" borderId="1" applyNumberFormat="0" applyFont="0" applyBorder="0" applyAlignment="0" applyProtection="0"/>
    <xf numFmtId="43" fontId="27" fillId="0" borderId="0" applyFont="0" applyFill="0" applyBorder="0" applyAlignment="0" applyProtection="0"/>
    <xf numFmtId="175" fontId="41" fillId="0" borderId="47" applyFont="0" applyFill="0" applyBorder="0" applyAlignment="0" applyProtection="0">
      <alignment horizontal="right"/>
      <protection locked="0"/>
    </xf>
    <xf numFmtId="44" fontId="27" fillId="0" borderId="0" applyFont="0" applyFill="0" applyBorder="0" applyAlignment="0" applyProtection="0"/>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43" fontId="27" fillId="0" borderId="0" applyFont="0" applyFill="0" applyBorder="0" applyAlignment="0" applyProtection="0"/>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43" fontId="27" fillId="0" borderId="0" applyFont="0" applyFill="0" applyBorder="0" applyAlignment="0" applyProtection="0"/>
    <xf numFmtId="0" fontId="27" fillId="0" borderId="1" applyNumberFormat="0" applyFont="0" applyBorder="0" applyAlignment="0" applyProtection="0"/>
    <xf numFmtId="43" fontId="27" fillId="0" borderId="0" applyFont="0" applyFill="0" applyBorder="0" applyAlignment="0" applyProtection="0"/>
    <xf numFmtId="44" fontId="27" fillId="0" borderId="0" applyFont="0" applyFill="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43" fontId="27" fillId="0" borderId="0" applyFont="0" applyFill="0" applyBorder="0" applyAlignment="0" applyProtection="0"/>
    <xf numFmtId="175" fontId="41" fillId="0" borderId="47" applyFont="0" applyFill="0" applyBorder="0" applyAlignment="0" applyProtection="0">
      <alignment horizontal="right"/>
      <protection locked="0"/>
    </xf>
    <xf numFmtId="174" fontId="41" fillId="5" borderId="47" applyFont="0" applyFill="0" applyBorder="0" applyAlignment="0" applyProtection="0">
      <alignment horizontal="right"/>
    </xf>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4" fontId="41" fillId="5" borderId="47" applyFont="0" applyFill="0" applyBorder="0" applyAlignment="0" applyProtection="0">
      <alignment horizontal="right"/>
    </xf>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0" fontId="27" fillId="0" borderId="1" applyNumberFormat="0" applyFont="0" applyBorder="0" applyAlignment="0" applyProtection="0"/>
    <xf numFmtId="175" fontId="41" fillId="0" borderId="47" applyFont="0" applyFill="0" applyBorder="0" applyAlignment="0" applyProtection="0">
      <alignment horizontal="right"/>
      <protection locked="0"/>
    </xf>
    <xf numFmtId="43" fontId="27" fillId="0" borderId="0" applyFont="0" applyFill="0" applyBorder="0" applyAlignment="0" applyProtection="0"/>
    <xf numFmtId="0" fontId="27" fillId="0" borderId="1" applyNumberFormat="0" applyFont="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174" fontId="41" fillId="5" borderId="47" applyFont="0" applyFill="0" applyBorder="0" applyAlignment="0" applyProtection="0">
      <alignment horizontal="right"/>
    </xf>
    <xf numFmtId="175" fontId="41" fillId="0" borderId="47" applyFont="0" applyFill="0" applyBorder="0" applyAlignment="0" applyProtection="0">
      <alignment horizontal="right"/>
      <protection locked="0"/>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0" fontId="27" fillId="0" borderId="1" applyNumberFormat="0" applyFont="0" applyBorder="0" applyAlignment="0" applyProtection="0"/>
    <xf numFmtId="175" fontId="41" fillId="0" borderId="47" applyFont="0" applyFill="0" applyBorder="0" applyAlignment="0" applyProtection="0">
      <alignment horizontal="right"/>
      <protection locked="0"/>
    </xf>
    <xf numFmtId="174" fontId="41" fillId="5" borderId="47" applyFont="0" applyFill="0" applyBorder="0" applyAlignment="0" applyProtection="0">
      <alignment horizontal="right"/>
    </xf>
    <xf numFmtId="44" fontId="27" fillId="0" borderId="0" applyFont="0" applyFill="0" applyBorder="0" applyAlignment="0" applyProtection="0"/>
    <xf numFmtId="0" fontId="27" fillId="0" borderId="1" applyNumberFormat="0" applyFont="0" applyBorder="0" applyAlignment="0" applyProtection="0"/>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43" fontId="27" fillId="0" borderId="0" applyFont="0" applyFill="0" applyBorder="0" applyAlignment="0" applyProtection="0"/>
    <xf numFmtId="174" fontId="41" fillId="5" borderId="47" applyFont="0" applyFill="0" applyBorder="0" applyAlignment="0" applyProtection="0">
      <alignment horizontal="right"/>
    </xf>
    <xf numFmtId="175" fontId="41" fillId="0" borderId="47" applyFont="0" applyFill="0" applyBorder="0" applyAlignment="0" applyProtection="0">
      <alignment horizontal="right"/>
      <protection locked="0"/>
    </xf>
    <xf numFmtId="174" fontId="41" fillId="5" borderId="47" applyFont="0" applyFill="0" applyBorder="0" applyAlignment="0" applyProtection="0">
      <alignment horizontal="right"/>
    </xf>
    <xf numFmtId="175" fontId="41" fillId="0" borderId="47" applyFont="0" applyFill="0" applyBorder="0" applyAlignment="0" applyProtection="0">
      <alignment horizontal="right"/>
      <protection locked="0"/>
    </xf>
    <xf numFmtId="174" fontId="41" fillId="5" borderId="47" applyFont="0" applyFill="0" applyBorder="0" applyAlignment="0" applyProtection="0">
      <alignment horizontal="right"/>
    </xf>
    <xf numFmtId="175" fontId="41" fillId="0" borderId="47" applyFont="0" applyFill="0" applyBorder="0" applyAlignment="0" applyProtection="0">
      <alignment horizontal="right"/>
      <protection locked="0"/>
    </xf>
    <xf numFmtId="0" fontId="27" fillId="0" borderId="1" applyNumberFormat="0" applyFont="0" applyBorder="0" applyAlignment="0" applyProtection="0"/>
    <xf numFmtId="43" fontId="27" fillId="0" borderId="0" applyFont="0" applyFill="0" applyBorder="0" applyAlignment="0" applyProtection="0"/>
    <xf numFmtId="175" fontId="41" fillId="0" borderId="47" applyFont="0" applyFill="0" applyBorder="0" applyAlignment="0" applyProtection="0">
      <alignment horizontal="right"/>
      <protection locked="0"/>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5" fontId="41" fillId="0" borderId="47" applyFont="0" applyFill="0" applyBorder="0" applyAlignment="0" applyProtection="0">
      <alignment horizontal="right"/>
      <protection locked="0"/>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44" fontId="27" fillId="0" borderId="0" applyFont="0" applyFill="0" applyBorder="0" applyAlignment="0" applyProtection="0"/>
    <xf numFmtId="175" fontId="41" fillId="0" borderId="47" applyFont="0" applyFill="0" applyBorder="0" applyAlignment="0" applyProtection="0">
      <alignment horizontal="right"/>
      <protection locked="0"/>
    </xf>
    <xf numFmtId="174" fontId="41" fillId="5" borderId="47" applyFont="0" applyFill="0" applyBorder="0" applyAlignment="0" applyProtection="0">
      <alignment horizontal="right"/>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175" fontId="41" fillId="0" borderId="47" applyFont="0" applyFill="0" applyBorder="0" applyAlignment="0" applyProtection="0">
      <alignment horizontal="right"/>
      <protection locked="0"/>
    </xf>
    <xf numFmtId="44" fontId="27" fillId="0" borderId="0" applyFont="0" applyFill="0" applyBorder="0" applyAlignment="0" applyProtection="0"/>
    <xf numFmtId="44" fontId="27" fillId="0" borderId="0" applyFont="0" applyFill="0" applyBorder="0" applyAlignment="0" applyProtection="0"/>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44" fontId="27" fillId="0" borderId="0" applyFont="0" applyFill="0" applyBorder="0" applyAlignment="0" applyProtection="0"/>
    <xf numFmtId="0" fontId="16" fillId="0" borderId="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0" borderId="0"/>
    <xf numFmtId="0" fontId="16" fillId="30" borderId="70" applyNumberFormat="0" applyFont="0" applyAlignment="0" applyProtection="0"/>
    <xf numFmtId="0" fontId="16" fillId="0" borderId="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27" fillId="0" borderId="1" applyNumberFormat="0" applyFont="0" applyBorder="0" applyAlignment="0" applyProtection="0"/>
    <xf numFmtId="0" fontId="16" fillId="30" borderId="70" applyNumberFormat="0" applyFont="0" applyAlignment="0" applyProtection="0"/>
    <xf numFmtId="0" fontId="16" fillId="0" borderId="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43" fontId="27" fillId="0" borderId="0" applyFont="0" applyFill="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0" borderId="70" applyNumberFormat="0" applyFont="0" applyAlignment="0" applyProtection="0"/>
    <xf numFmtId="0" fontId="16" fillId="0" borderId="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0" borderId="70" applyNumberFormat="0" applyFont="0" applyAlignment="0" applyProtection="0"/>
    <xf numFmtId="0" fontId="16" fillId="0" borderId="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27" fillId="0" borderId="1" applyNumberFormat="0" applyFont="0" applyBorder="0" applyAlignment="0" applyProtection="0"/>
    <xf numFmtId="175" fontId="41" fillId="0" borderId="47" applyFont="0" applyFill="0" applyBorder="0" applyAlignment="0" applyProtection="0">
      <alignment horizontal="right"/>
      <protection locked="0"/>
    </xf>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0" fontId="27" fillId="0" borderId="1" applyNumberFormat="0" applyFont="0" applyBorder="0" applyAlignment="0" applyProtection="0"/>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44" fontId="27" fillId="0" borderId="0" applyFont="0" applyFill="0" applyBorder="0" applyAlignment="0" applyProtection="0"/>
    <xf numFmtId="174" fontId="41" fillId="5" borderId="47" applyFont="0" applyFill="0" applyBorder="0" applyAlignment="0" applyProtection="0">
      <alignment horizontal="right"/>
    </xf>
    <xf numFmtId="175" fontId="41" fillId="0" borderId="47" applyFont="0" applyFill="0" applyBorder="0" applyAlignment="0" applyProtection="0">
      <alignment horizontal="right"/>
      <protection locked="0"/>
    </xf>
    <xf numFmtId="44" fontId="27" fillId="0" borderId="0" applyFont="0" applyFill="0" applyBorder="0" applyAlignment="0" applyProtection="0"/>
    <xf numFmtId="174" fontId="41" fillId="5" borderId="47" applyFont="0" applyFill="0" applyBorder="0" applyAlignment="0" applyProtection="0">
      <alignment horizontal="right"/>
    </xf>
    <xf numFmtId="0" fontId="27" fillId="0" borderId="0"/>
    <xf numFmtId="175" fontId="41" fillId="0" borderId="47" applyFont="0" applyFill="0" applyBorder="0" applyAlignment="0" applyProtection="0">
      <alignment horizontal="right"/>
      <protection locked="0"/>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174" fontId="41" fillId="5" borderId="47" applyFont="0" applyFill="0" applyBorder="0" applyAlignment="0" applyProtection="0">
      <alignment horizontal="right"/>
    </xf>
    <xf numFmtId="0" fontId="27" fillId="0" borderId="1" applyNumberFormat="0" applyFont="0" applyBorder="0" applyAlignment="0" applyProtection="0"/>
    <xf numFmtId="175" fontId="41" fillId="0" borderId="47" applyFont="0" applyFill="0" applyBorder="0" applyAlignment="0" applyProtection="0">
      <alignment horizontal="right"/>
      <protection locked="0"/>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0" fontId="27" fillId="0" borderId="0"/>
    <xf numFmtId="0" fontId="27" fillId="0" borderId="1" applyNumberFormat="0" applyFont="0" applyBorder="0" applyAlignment="0" applyProtection="0"/>
    <xf numFmtId="175" fontId="41" fillId="0" borderId="47" applyFont="0" applyFill="0" applyBorder="0" applyAlignment="0" applyProtection="0">
      <alignment horizontal="right"/>
      <protection locked="0"/>
    </xf>
    <xf numFmtId="43" fontId="27" fillId="0" borderId="0" applyFont="0" applyFill="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174" fontId="41" fillId="5" borderId="47" applyFont="0" applyFill="0" applyBorder="0" applyAlignment="0" applyProtection="0">
      <alignment horizontal="right"/>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0" fontId="27" fillId="0" borderId="1" applyNumberFormat="0" applyFont="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174" fontId="41" fillId="5" borderId="47" applyFont="0" applyFill="0" applyBorder="0" applyAlignment="0" applyProtection="0">
      <alignment horizontal="right"/>
    </xf>
    <xf numFmtId="175" fontId="41" fillId="0" borderId="47" applyFont="0" applyFill="0" applyBorder="0" applyAlignment="0" applyProtection="0">
      <alignment horizontal="right"/>
      <protection locked="0"/>
    </xf>
    <xf numFmtId="0" fontId="27" fillId="0" borderId="1" applyNumberFormat="0" applyFont="0" applyBorder="0" applyAlignment="0" applyProtection="0"/>
    <xf numFmtId="174" fontId="41" fillId="5" borderId="47" applyFont="0" applyFill="0" applyBorder="0" applyAlignment="0" applyProtection="0">
      <alignment horizontal="right"/>
    </xf>
    <xf numFmtId="0" fontId="40" fillId="22" borderId="57" applyNumberFormat="0" applyAlignment="0" applyProtection="0"/>
    <xf numFmtId="174" fontId="41" fillId="5" borderId="47" applyFont="0" applyFill="0" applyBorder="0" applyAlignment="0" applyProtection="0">
      <alignment horizontal="right"/>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0" fontId="27" fillId="0" borderId="1" applyNumberFormat="0" applyFont="0" applyBorder="0" applyAlignment="0" applyProtection="0"/>
    <xf numFmtId="174" fontId="41" fillId="5" borderId="47" applyFont="0" applyFill="0" applyBorder="0" applyAlignment="0" applyProtection="0">
      <alignment horizontal="right"/>
    </xf>
    <xf numFmtId="0" fontId="27" fillId="0" borderId="1" applyNumberFormat="0" applyFont="0" applyBorder="0" applyAlignment="0" applyProtection="0"/>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174" fontId="41" fillId="5" borderId="47" applyFont="0" applyFill="0" applyBorder="0" applyAlignment="0" applyProtection="0">
      <alignment horizontal="right"/>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174" fontId="41" fillId="5" borderId="47" applyFont="0" applyFill="0" applyBorder="0" applyAlignment="0" applyProtection="0">
      <alignment horizontal="right"/>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0" fontId="40" fillId="22" borderId="57" applyNumberFormat="0" applyAlignment="0" applyProtection="0"/>
    <xf numFmtId="175" fontId="41" fillId="0" borderId="47" applyFont="0" applyFill="0" applyBorder="0" applyAlignment="0" applyProtection="0">
      <alignment horizontal="right"/>
      <protection locked="0"/>
    </xf>
    <xf numFmtId="174" fontId="41" fillId="5" borderId="47" applyFont="0" applyFill="0" applyBorder="0" applyAlignment="0" applyProtection="0">
      <alignment horizontal="right"/>
    </xf>
    <xf numFmtId="0" fontId="27" fillId="0" borderId="1" applyNumberFormat="0" applyFont="0" applyBorder="0" applyAlignment="0" applyProtection="0"/>
    <xf numFmtId="175" fontId="41" fillId="0" borderId="47" applyFont="0" applyFill="0" applyBorder="0" applyAlignment="0" applyProtection="0">
      <alignment horizontal="right"/>
      <protection locked="0"/>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0" fontId="27" fillId="0" borderId="1" applyNumberFormat="0" applyFont="0" applyBorder="0" applyAlignment="0" applyProtection="0"/>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5" fontId="41" fillId="0" borderId="47" applyFont="0" applyFill="0" applyBorder="0" applyAlignment="0" applyProtection="0">
      <alignment horizontal="right"/>
      <protection locked="0"/>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5" fontId="41" fillId="0" borderId="47" applyFont="0" applyFill="0" applyBorder="0" applyAlignment="0" applyProtection="0">
      <alignment horizontal="right"/>
      <protection locked="0"/>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0" fontId="27" fillId="0" borderId="1" applyNumberFormat="0" applyFont="0" applyBorder="0" applyAlignment="0" applyProtection="0"/>
    <xf numFmtId="174" fontId="41" fillId="5" borderId="47" applyFont="0" applyFill="0" applyBorder="0" applyAlignment="0" applyProtection="0">
      <alignment horizontal="right"/>
    </xf>
    <xf numFmtId="175" fontId="41" fillId="0" borderId="47" applyFont="0" applyFill="0" applyBorder="0" applyAlignment="0" applyProtection="0">
      <alignment horizontal="right"/>
      <protection locked="0"/>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5" fontId="41" fillId="0" borderId="47" applyFont="0" applyFill="0" applyBorder="0" applyAlignment="0" applyProtection="0">
      <alignment horizontal="right"/>
      <protection locked="0"/>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0" fontId="27" fillId="0" borderId="1" applyNumberFormat="0" applyFont="0" applyBorder="0" applyAlignment="0" applyProtection="0"/>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0" fontId="16" fillId="0" borderId="0"/>
    <xf numFmtId="9"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6" fillId="0" borderId="0"/>
    <xf numFmtId="0" fontId="27" fillId="0" borderId="1" applyNumberFormat="0" applyFont="0" applyBorder="0" applyAlignment="0" applyProtection="0"/>
    <xf numFmtId="0" fontId="27" fillId="0" borderId="1" applyNumberFormat="0" applyFont="0" applyBorder="0" applyAlignment="0" applyProtection="0"/>
    <xf numFmtId="0" fontId="16" fillId="0" borderId="0"/>
    <xf numFmtId="0" fontId="16" fillId="0" borderId="0"/>
    <xf numFmtId="0" fontId="16" fillId="30" borderId="70" applyNumberFormat="0" applyFont="0" applyAlignment="0" applyProtection="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27" fillId="0" borderId="1" applyNumberFormat="0" applyFont="0" applyBorder="0" applyAlignment="0" applyProtection="0"/>
    <xf numFmtId="0" fontId="16" fillId="0" borderId="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44" fontId="16" fillId="0" borderId="0" applyFont="0" applyFill="0" applyBorder="0" applyAlignment="0" applyProtection="0"/>
    <xf numFmtId="43" fontId="16" fillId="0" borderId="0" applyFont="0" applyFill="0" applyBorder="0" applyAlignment="0" applyProtection="0"/>
    <xf numFmtId="0" fontId="27" fillId="0" borderId="1" applyNumberFormat="0" applyFont="0" applyBorder="0" applyAlignment="0" applyProtection="0"/>
    <xf numFmtId="0" fontId="40" fillId="22" borderId="57" applyNumberFormat="0" applyAlignment="0" applyProtection="0"/>
    <xf numFmtId="0" fontId="16" fillId="0" borderId="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0" borderId="70" applyNumberFormat="0" applyFont="0" applyAlignment="0" applyProtection="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0" borderId="70" applyNumberFormat="0" applyFont="0" applyAlignment="0" applyProtection="0"/>
    <xf numFmtId="0" fontId="16" fillId="0" borderId="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0" borderId="70" applyNumberFormat="0" applyFont="0" applyAlignment="0" applyProtection="0"/>
    <xf numFmtId="0" fontId="16" fillId="0" borderId="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27" fillId="0" borderId="1" applyNumberFormat="0" applyFont="0" applyBorder="0" applyAlignment="0" applyProtection="0"/>
    <xf numFmtId="175" fontId="41" fillId="0" borderId="47" applyFont="0" applyFill="0" applyBorder="0" applyAlignment="0" applyProtection="0">
      <alignment horizontal="right"/>
      <protection locked="0"/>
    </xf>
    <xf numFmtId="0" fontId="27" fillId="0" borderId="1" applyNumberFormat="0" applyFont="0" applyBorder="0" applyAlignment="0" applyProtection="0"/>
    <xf numFmtId="0" fontId="27" fillId="0" borderId="1" applyNumberFormat="0" applyFont="0" applyBorder="0" applyAlignment="0" applyProtection="0"/>
    <xf numFmtId="175" fontId="41" fillId="0" borderId="47" applyFont="0" applyFill="0" applyBorder="0" applyAlignment="0" applyProtection="0">
      <alignment horizontal="right"/>
      <protection locked="0"/>
    </xf>
    <xf numFmtId="174" fontId="41" fillId="5" borderId="47" applyFont="0" applyFill="0" applyBorder="0" applyAlignment="0" applyProtection="0">
      <alignment horizontal="right"/>
    </xf>
    <xf numFmtId="0" fontId="27" fillId="0" borderId="1" applyNumberFormat="0" applyFont="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174" fontId="41" fillId="5" borderId="47" applyFont="0" applyFill="0" applyBorder="0" applyAlignment="0" applyProtection="0">
      <alignment horizontal="right"/>
    </xf>
    <xf numFmtId="0" fontId="27" fillId="0" borderId="1" applyNumberFormat="0" applyFont="0" applyBorder="0" applyAlignment="0" applyProtection="0"/>
    <xf numFmtId="175" fontId="41" fillId="0" borderId="47" applyFont="0" applyFill="0" applyBorder="0" applyAlignment="0" applyProtection="0">
      <alignment horizontal="right"/>
      <protection locked="0"/>
    </xf>
    <xf numFmtId="0" fontId="27" fillId="0" borderId="1" applyNumberFormat="0" applyFont="0" applyBorder="0" applyAlignment="0" applyProtection="0"/>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0" fontId="27" fillId="0" borderId="1" applyNumberFormat="0" applyFont="0" applyBorder="0" applyAlignment="0" applyProtection="0"/>
    <xf numFmtId="174" fontId="41" fillId="5" borderId="47" applyFont="0" applyFill="0" applyBorder="0" applyAlignment="0" applyProtection="0">
      <alignment horizontal="right"/>
    </xf>
    <xf numFmtId="0" fontId="27" fillId="0" borderId="1" applyNumberFormat="0" applyFont="0" applyBorder="0" applyAlignment="0" applyProtection="0"/>
    <xf numFmtId="175" fontId="41" fillId="0" borderId="47" applyFont="0" applyFill="0" applyBorder="0" applyAlignment="0" applyProtection="0">
      <alignment horizontal="right"/>
      <protection locked="0"/>
    </xf>
    <xf numFmtId="174" fontId="41" fillId="5" borderId="47" applyFont="0" applyFill="0" applyBorder="0" applyAlignment="0" applyProtection="0">
      <alignment horizontal="right"/>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174" fontId="41" fillId="5" borderId="47" applyFont="0" applyFill="0" applyBorder="0" applyAlignment="0" applyProtection="0">
      <alignment horizontal="right"/>
    </xf>
    <xf numFmtId="0" fontId="27" fillId="0" borderId="1" applyNumberFormat="0" applyFont="0" applyBorder="0" applyAlignment="0" applyProtection="0"/>
    <xf numFmtId="175" fontId="41" fillId="0" borderId="47" applyFont="0" applyFill="0" applyBorder="0" applyAlignment="0" applyProtection="0">
      <alignment horizontal="right"/>
      <protection locked="0"/>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5" fontId="41" fillId="0" borderId="47" applyFont="0" applyFill="0" applyBorder="0" applyAlignment="0" applyProtection="0">
      <alignment horizontal="right"/>
      <protection locked="0"/>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0" fontId="16" fillId="0" borderId="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0" borderId="0"/>
    <xf numFmtId="0" fontId="16" fillId="30" borderId="70" applyNumberFormat="0" applyFont="0" applyAlignment="0" applyProtection="0"/>
    <xf numFmtId="0" fontId="16" fillId="0" borderId="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27" fillId="0" borderId="1" applyNumberFormat="0" applyFont="0" applyBorder="0" applyAlignment="0" applyProtection="0"/>
    <xf numFmtId="0" fontId="16" fillId="30" borderId="70" applyNumberFormat="0" applyFont="0" applyAlignment="0" applyProtection="0"/>
    <xf numFmtId="0" fontId="16" fillId="0" borderId="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0" borderId="70" applyNumberFormat="0" applyFont="0" applyAlignment="0" applyProtection="0"/>
    <xf numFmtId="0" fontId="16" fillId="0" borderId="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0" borderId="70" applyNumberFormat="0" applyFont="0" applyAlignment="0" applyProtection="0"/>
    <xf numFmtId="0" fontId="16" fillId="0" borderId="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0" borderId="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30" borderId="70" applyNumberFormat="0" applyFont="0" applyAlignment="0" applyProtection="0"/>
    <xf numFmtId="0" fontId="16" fillId="32" borderId="0" applyNumberFormat="0" applyBorder="0" applyAlignment="0" applyProtection="0"/>
    <xf numFmtId="0" fontId="16" fillId="33"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175" fontId="41" fillId="0" borderId="47" applyFont="0" applyFill="0" applyBorder="0" applyAlignment="0" applyProtection="0">
      <alignment horizontal="right"/>
      <protection locked="0"/>
    </xf>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175" fontId="41" fillId="0" borderId="47" applyFont="0" applyFill="0" applyBorder="0" applyAlignment="0" applyProtection="0">
      <alignment horizontal="right"/>
      <protection locked="0"/>
    </xf>
    <xf numFmtId="174" fontId="41" fillId="5" borderId="47" applyFont="0" applyFill="0" applyBorder="0" applyAlignment="0" applyProtection="0">
      <alignment horizontal="right"/>
    </xf>
    <xf numFmtId="0" fontId="27" fillId="0" borderId="1" applyNumberFormat="0" applyFont="0" applyBorder="0" applyAlignment="0" applyProtection="0"/>
    <xf numFmtId="174" fontId="41" fillId="5" borderId="47" applyFont="0" applyFill="0" applyBorder="0" applyAlignment="0" applyProtection="0">
      <alignment horizontal="right"/>
    </xf>
    <xf numFmtId="174" fontId="41" fillId="5" borderId="47" applyFont="0" applyFill="0" applyBorder="0" applyAlignment="0" applyProtection="0">
      <alignment horizontal="right"/>
    </xf>
    <xf numFmtId="0" fontId="27" fillId="0" borderId="1" applyNumberFormat="0" applyFont="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40" fillId="22" borderId="57" applyNumberFormat="0" applyAlignment="0" applyProtection="0"/>
    <xf numFmtId="174" fontId="41" fillId="5" borderId="47" applyFont="0" applyFill="0" applyBorder="0" applyAlignment="0" applyProtection="0">
      <alignment horizontal="right"/>
    </xf>
    <xf numFmtId="175" fontId="41" fillId="0" borderId="47" applyFont="0" applyFill="0" applyBorder="0" applyAlignment="0" applyProtection="0">
      <alignment horizontal="right"/>
      <protection locked="0"/>
    </xf>
    <xf numFmtId="0" fontId="27" fillId="0" borderId="1" applyNumberFormat="0" applyFont="0" applyBorder="0" applyAlignment="0" applyProtection="0"/>
    <xf numFmtId="0" fontId="27" fillId="0" borderId="1" applyNumberFormat="0" applyFont="0" applyBorder="0" applyAlignment="0" applyProtection="0"/>
    <xf numFmtId="0" fontId="40" fillId="22" borderId="57" applyNumberFormat="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40" fillId="22" borderId="57" applyNumberFormat="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40" fillId="22" borderId="57" applyNumberFormat="0" applyAlignment="0" applyProtection="0"/>
    <xf numFmtId="0" fontId="36" fillId="8" borderId="0" applyNumberFormat="0" applyBorder="0" applyAlignment="0" applyProtection="0"/>
    <xf numFmtId="0" fontId="16" fillId="32" borderId="0" applyNumberFormat="0" applyBorder="0" applyAlignment="0" applyProtection="0"/>
    <xf numFmtId="0" fontId="36" fillId="8"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36" fillId="8" borderId="0" applyNumberFormat="0" applyBorder="0" applyAlignment="0" applyProtection="0"/>
    <xf numFmtId="0" fontId="16" fillId="32" borderId="0" applyNumberFormat="0" applyBorder="0" applyAlignment="0" applyProtection="0"/>
    <xf numFmtId="0" fontId="36" fillId="8" borderId="0" applyNumberFormat="0" applyBorder="0" applyAlignment="0" applyProtection="0"/>
    <xf numFmtId="0" fontId="16" fillId="32" borderId="0" applyNumberFormat="0" applyBorder="0" applyAlignment="0" applyProtection="0"/>
    <xf numFmtId="0" fontId="36" fillId="8" borderId="0" applyNumberFormat="0" applyBorder="0" applyAlignment="0" applyProtection="0"/>
    <xf numFmtId="0" fontId="16" fillId="32"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16" fillId="36" borderId="0" applyNumberFormat="0" applyBorder="0" applyAlignment="0" applyProtection="0"/>
    <xf numFmtId="0" fontId="36" fillId="9"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36" fillId="9" borderId="0" applyNumberFormat="0" applyBorder="0" applyAlignment="0" applyProtection="0"/>
    <xf numFmtId="0" fontId="16" fillId="36" borderId="0" applyNumberFormat="0" applyBorder="0" applyAlignment="0" applyProtection="0"/>
    <xf numFmtId="0" fontId="36" fillId="9" borderId="0" applyNumberFormat="0" applyBorder="0" applyAlignment="0" applyProtection="0"/>
    <xf numFmtId="0" fontId="16" fillId="36" borderId="0" applyNumberFormat="0" applyBorder="0" applyAlignment="0" applyProtection="0"/>
    <xf numFmtId="0" fontId="36" fillId="9" borderId="0" applyNumberFormat="0" applyBorder="0" applyAlignment="0" applyProtection="0"/>
    <xf numFmtId="0" fontId="16" fillId="36"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16" fillId="40" borderId="0" applyNumberFormat="0" applyBorder="0" applyAlignment="0" applyProtection="0"/>
    <xf numFmtId="0" fontId="36" fillId="1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36" fillId="10" borderId="0" applyNumberFormat="0" applyBorder="0" applyAlignment="0" applyProtection="0"/>
    <xf numFmtId="0" fontId="16" fillId="40" borderId="0" applyNumberFormat="0" applyBorder="0" applyAlignment="0" applyProtection="0"/>
    <xf numFmtId="0" fontId="36" fillId="10" borderId="0" applyNumberFormat="0" applyBorder="0" applyAlignment="0" applyProtection="0"/>
    <xf numFmtId="0" fontId="16" fillId="40" borderId="0" applyNumberFormat="0" applyBorder="0" applyAlignment="0" applyProtection="0"/>
    <xf numFmtId="0" fontId="36" fillId="10" borderId="0" applyNumberFormat="0" applyBorder="0" applyAlignment="0" applyProtection="0"/>
    <xf numFmtId="0" fontId="16" fillId="4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8" borderId="0" applyNumberFormat="0" applyBorder="0" applyAlignment="0" applyProtection="0"/>
    <xf numFmtId="0" fontId="16" fillId="44" borderId="0" applyNumberFormat="0" applyBorder="0" applyAlignment="0" applyProtection="0"/>
    <xf numFmtId="0" fontId="36" fillId="8"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36" fillId="8" borderId="0" applyNumberFormat="0" applyBorder="0" applyAlignment="0" applyProtection="0"/>
    <xf numFmtId="0" fontId="16" fillId="44" borderId="0" applyNumberFormat="0" applyBorder="0" applyAlignment="0" applyProtection="0"/>
    <xf numFmtId="0" fontId="36" fillId="8" borderId="0" applyNumberFormat="0" applyBorder="0" applyAlignment="0" applyProtection="0"/>
    <xf numFmtId="0" fontId="16" fillId="44" borderId="0" applyNumberFormat="0" applyBorder="0" applyAlignment="0" applyProtection="0"/>
    <xf numFmtId="0" fontId="36" fillId="8" borderId="0" applyNumberFormat="0" applyBorder="0" applyAlignment="0" applyProtection="0"/>
    <xf numFmtId="0" fontId="16" fillId="44"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11" borderId="0" applyNumberFormat="0" applyBorder="0" applyAlignment="0" applyProtection="0"/>
    <xf numFmtId="0" fontId="16" fillId="48" borderId="0" applyNumberFormat="0" applyBorder="0" applyAlignment="0" applyProtection="0"/>
    <xf numFmtId="0" fontId="36" fillId="11"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36" fillId="11" borderId="0" applyNumberFormat="0" applyBorder="0" applyAlignment="0" applyProtection="0"/>
    <xf numFmtId="0" fontId="16" fillId="48" borderId="0" applyNumberFormat="0" applyBorder="0" applyAlignment="0" applyProtection="0"/>
    <xf numFmtId="0" fontId="36" fillId="11" borderId="0" applyNumberFormat="0" applyBorder="0" applyAlignment="0" applyProtection="0"/>
    <xf numFmtId="0" fontId="16" fillId="48" borderId="0" applyNumberFormat="0" applyBorder="0" applyAlignment="0" applyProtection="0"/>
    <xf numFmtId="0" fontId="36" fillId="11" borderId="0" applyNumberFormat="0" applyBorder="0" applyAlignment="0" applyProtection="0"/>
    <xf numFmtId="0" fontId="16" fillId="48"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0" borderId="0" applyNumberFormat="0" applyBorder="0" applyAlignment="0" applyProtection="0"/>
    <xf numFmtId="0" fontId="16" fillId="52" borderId="0" applyNumberFormat="0" applyBorder="0" applyAlignment="0" applyProtection="0"/>
    <xf numFmtId="0" fontId="36" fillId="10"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36" fillId="10" borderId="0" applyNumberFormat="0" applyBorder="0" applyAlignment="0" applyProtection="0"/>
    <xf numFmtId="0" fontId="16" fillId="52" borderId="0" applyNumberFormat="0" applyBorder="0" applyAlignment="0" applyProtection="0"/>
    <xf numFmtId="0" fontId="36" fillId="10" borderId="0" applyNumberFormat="0" applyBorder="0" applyAlignment="0" applyProtection="0"/>
    <xf numFmtId="0" fontId="16" fillId="52" borderId="0" applyNumberFormat="0" applyBorder="0" applyAlignment="0" applyProtection="0"/>
    <xf numFmtId="0" fontId="36" fillId="10" borderId="0" applyNumberFormat="0" applyBorder="0" applyAlignment="0" applyProtection="0"/>
    <xf numFmtId="0" fontId="16" fillId="52"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2" borderId="0" applyNumberFormat="0" applyBorder="0" applyAlignment="0" applyProtection="0"/>
    <xf numFmtId="0" fontId="16" fillId="33" borderId="0" applyNumberFormat="0" applyBorder="0" applyAlignment="0" applyProtection="0"/>
    <xf numFmtId="0" fontId="36" fillId="12"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36" fillId="12" borderId="0" applyNumberFormat="0" applyBorder="0" applyAlignment="0" applyProtection="0"/>
    <xf numFmtId="0" fontId="16" fillId="33" borderId="0" applyNumberFormat="0" applyBorder="0" applyAlignment="0" applyProtection="0"/>
    <xf numFmtId="0" fontId="36" fillId="12" borderId="0" applyNumberFormat="0" applyBorder="0" applyAlignment="0" applyProtection="0"/>
    <xf numFmtId="0" fontId="16" fillId="33" borderId="0" applyNumberFormat="0" applyBorder="0" applyAlignment="0" applyProtection="0"/>
    <xf numFmtId="0" fontId="36" fillId="12" borderId="0" applyNumberFormat="0" applyBorder="0" applyAlignment="0" applyProtection="0"/>
    <xf numFmtId="0" fontId="16" fillId="33"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9" borderId="0" applyNumberFormat="0" applyBorder="0" applyAlignment="0" applyProtection="0"/>
    <xf numFmtId="0" fontId="16" fillId="37" borderId="0" applyNumberFormat="0" applyBorder="0" applyAlignment="0" applyProtection="0"/>
    <xf numFmtId="0" fontId="36" fillId="9"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36" fillId="9" borderId="0" applyNumberFormat="0" applyBorder="0" applyAlignment="0" applyProtection="0"/>
    <xf numFmtId="0" fontId="16" fillId="37" borderId="0" applyNumberFormat="0" applyBorder="0" applyAlignment="0" applyProtection="0"/>
    <xf numFmtId="0" fontId="36" fillId="9" borderId="0" applyNumberFormat="0" applyBorder="0" applyAlignment="0" applyProtection="0"/>
    <xf numFmtId="0" fontId="16" fillId="37" borderId="0" applyNumberFormat="0" applyBorder="0" applyAlignment="0" applyProtection="0"/>
    <xf numFmtId="0" fontId="36" fillId="9" borderId="0" applyNumberFormat="0" applyBorder="0" applyAlignment="0" applyProtection="0"/>
    <xf numFmtId="0" fontId="16" fillId="37"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13" borderId="0" applyNumberFormat="0" applyBorder="0" applyAlignment="0" applyProtection="0"/>
    <xf numFmtId="0" fontId="16" fillId="41" borderId="0" applyNumberFormat="0" applyBorder="0" applyAlignment="0" applyProtection="0"/>
    <xf numFmtId="0" fontId="36" fillId="13"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36" fillId="13" borderId="0" applyNumberFormat="0" applyBorder="0" applyAlignment="0" applyProtection="0"/>
    <xf numFmtId="0" fontId="16" fillId="41" borderId="0" applyNumberFormat="0" applyBorder="0" applyAlignment="0" applyProtection="0"/>
    <xf numFmtId="0" fontId="36" fillId="13" borderId="0" applyNumberFormat="0" applyBorder="0" applyAlignment="0" applyProtection="0"/>
    <xf numFmtId="0" fontId="16" fillId="41" borderId="0" applyNumberFormat="0" applyBorder="0" applyAlignment="0" applyProtection="0"/>
    <xf numFmtId="0" fontId="36" fillId="13" borderId="0" applyNumberFormat="0" applyBorder="0" applyAlignment="0" applyProtection="0"/>
    <xf numFmtId="0" fontId="16" fillId="41"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2" borderId="0" applyNumberFormat="0" applyBorder="0" applyAlignment="0" applyProtection="0"/>
    <xf numFmtId="0" fontId="16" fillId="45" borderId="0" applyNumberFormat="0" applyBorder="0" applyAlignment="0" applyProtection="0"/>
    <xf numFmtId="0" fontId="36" fillId="12"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36" fillId="12" borderId="0" applyNumberFormat="0" applyBorder="0" applyAlignment="0" applyProtection="0"/>
    <xf numFmtId="0" fontId="16" fillId="45" borderId="0" applyNumberFormat="0" applyBorder="0" applyAlignment="0" applyProtection="0"/>
    <xf numFmtId="0" fontId="36" fillId="12" borderId="0" applyNumberFormat="0" applyBorder="0" applyAlignment="0" applyProtection="0"/>
    <xf numFmtId="0" fontId="16" fillId="45" borderId="0" applyNumberFormat="0" applyBorder="0" applyAlignment="0" applyProtection="0"/>
    <xf numFmtId="0" fontId="36" fillId="12" borderId="0" applyNumberFormat="0" applyBorder="0" applyAlignment="0" applyProtection="0"/>
    <xf numFmtId="0" fontId="16" fillId="45"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4" borderId="0" applyNumberFormat="0" applyBorder="0" applyAlignment="0" applyProtection="0"/>
    <xf numFmtId="0" fontId="16" fillId="49" borderId="0" applyNumberFormat="0" applyBorder="0" applyAlignment="0" applyProtection="0"/>
    <xf numFmtId="0" fontId="36" fillId="14"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36" fillId="14" borderId="0" applyNumberFormat="0" applyBorder="0" applyAlignment="0" applyProtection="0"/>
    <xf numFmtId="0" fontId="16" fillId="49" borderId="0" applyNumberFormat="0" applyBorder="0" applyAlignment="0" applyProtection="0"/>
    <xf numFmtId="0" fontId="36" fillId="14" borderId="0" applyNumberFormat="0" applyBorder="0" applyAlignment="0" applyProtection="0"/>
    <xf numFmtId="0" fontId="16" fillId="49" borderId="0" applyNumberFormat="0" applyBorder="0" applyAlignment="0" applyProtection="0"/>
    <xf numFmtId="0" fontId="36" fillId="14" borderId="0" applyNumberFormat="0" applyBorder="0" applyAlignment="0" applyProtection="0"/>
    <xf numFmtId="0" fontId="16" fillId="49"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3" borderId="0" applyNumberFormat="0" applyBorder="0" applyAlignment="0" applyProtection="0"/>
    <xf numFmtId="0" fontId="16" fillId="53" borderId="0" applyNumberFormat="0" applyBorder="0" applyAlignment="0" applyProtection="0"/>
    <xf numFmtId="0" fontId="36" fillId="1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36" fillId="13" borderId="0" applyNumberFormat="0" applyBorder="0" applyAlignment="0" applyProtection="0"/>
    <xf numFmtId="0" fontId="16" fillId="53" borderId="0" applyNumberFormat="0" applyBorder="0" applyAlignment="0" applyProtection="0"/>
    <xf numFmtId="0" fontId="36" fillId="13" borderId="0" applyNumberFormat="0" applyBorder="0" applyAlignment="0" applyProtection="0"/>
    <xf numFmtId="0" fontId="16" fillId="53" borderId="0" applyNumberFormat="0" applyBorder="0" applyAlignment="0" applyProtection="0"/>
    <xf numFmtId="0" fontId="36" fillId="13" borderId="0" applyNumberFormat="0" applyBorder="0" applyAlignment="0" applyProtection="0"/>
    <xf numFmtId="0" fontId="16" fillId="5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9" fillId="12" borderId="56" applyNumberFormat="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4" fontId="41" fillId="5" borderId="47" applyFont="0" applyFill="0" applyBorder="0" applyAlignment="0" applyProtection="0">
      <alignment horizontal="right"/>
    </xf>
    <xf numFmtId="175" fontId="41" fillId="0" borderId="47" applyFont="0" applyFill="0" applyBorder="0" applyAlignment="0" applyProtection="0">
      <alignment horizontal="right"/>
      <protection locked="0"/>
    </xf>
    <xf numFmtId="0" fontId="44" fillId="0" borderId="58" applyNumberFormat="0" applyFill="0" applyAlignment="0" applyProtection="0"/>
    <xf numFmtId="0" fontId="45" fillId="0" borderId="59" applyNumberFormat="0" applyFill="0" applyAlignment="0" applyProtection="0"/>
    <xf numFmtId="0" fontId="47" fillId="8" borderId="56" applyNumberFormat="0" applyAlignment="0" applyProtection="0"/>
    <xf numFmtId="0" fontId="76" fillId="0" borderId="0"/>
    <xf numFmtId="0" fontId="76" fillId="0" borderId="0"/>
    <xf numFmtId="0" fontId="87" fillId="0" borderId="0"/>
    <xf numFmtId="0" fontId="76" fillId="0" borderId="0"/>
    <xf numFmtId="0" fontId="16" fillId="0" borderId="0"/>
    <xf numFmtId="0" fontId="87" fillId="10" borderId="62" applyNumberFormat="0" applyFont="0" applyAlignment="0" applyProtection="0"/>
    <xf numFmtId="0" fontId="27" fillId="10" borderId="62" applyNumberFormat="0" applyFont="0" applyAlignment="0" applyProtection="0"/>
    <xf numFmtId="0" fontId="16" fillId="30" borderId="70" applyNumberFormat="0" applyFont="0" applyAlignment="0" applyProtection="0"/>
    <xf numFmtId="0" fontId="27" fillId="10" borderId="62" applyNumberFormat="0" applyFont="0" applyAlignment="0" applyProtection="0"/>
    <xf numFmtId="0" fontId="16" fillId="30" borderId="70" applyNumberFormat="0" applyFont="0" applyAlignment="0" applyProtection="0"/>
    <xf numFmtId="0" fontId="27" fillId="10" borderId="62" applyNumberFormat="0" applyFont="0" applyAlignment="0" applyProtection="0"/>
    <xf numFmtId="0" fontId="16" fillId="30" borderId="70" applyNumberFormat="0" applyFont="0" applyAlignment="0" applyProtection="0"/>
    <xf numFmtId="0" fontId="27" fillId="10" borderId="62" applyNumberFormat="0" applyFont="0" applyAlignment="0" applyProtection="0"/>
    <xf numFmtId="0" fontId="16" fillId="30" borderId="70" applyNumberFormat="0" applyFont="0" applyAlignment="0" applyProtection="0"/>
    <xf numFmtId="0" fontId="27" fillId="10" borderId="62" applyNumberFormat="0" applyFont="0" applyAlignment="0" applyProtection="0"/>
    <xf numFmtId="0" fontId="50" fillId="12" borderId="63"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0" fontId="16" fillId="30" borderId="70" applyNumberFormat="0" applyFont="0" applyAlignment="0" applyProtection="0"/>
    <xf numFmtId="0" fontId="72" fillId="0" borderId="73" applyNumberFormat="0" applyFill="0" applyAlignment="0" applyProtection="0"/>
    <xf numFmtId="0" fontId="16" fillId="30" borderId="70" applyNumberFormat="0" applyFont="0" applyAlignment="0" applyProtection="0"/>
    <xf numFmtId="0" fontId="70" fillId="0" borderId="71" applyNumberFormat="0" applyFill="0" applyAlignment="0" applyProtection="0"/>
    <xf numFmtId="0" fontId="71" fillId="0" borderId="72" applyNumberFormat="0" applyFill="0" applyAlignment="0" applyProtection="0"/>
    <xf numFmtId="0" fontId="70" fillId="0" borderId="71" applyNumberFormat="0" applyFill="0" applyAlignment="0" applyProtection="0"/>
    <xf numFmtId="0" fontId="71" fillId="0" borderId="72" applyNumberFormat="0" applyFill="0" applyAlignment="0" applyProtection="0"/>
    <xf numFmtId="0" fontId="52" fillId="0" borderId="87" applyNumberFormat="0" applyFill="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0" fontId="48" fillId="0" borderId="61" applyNumberFormat="0" applyFill="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40" fillId="22" borderId="57" applyNumberFormat="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40" fillId="22" borderId="57" applyNumberFormat="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40" fillId="22" borderId="57" applyNumberFormat="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27" fillId="0" borderId="1" applyNumberFormat="0" applyFont="0" applyBorder="0" applyAlignment="0" applyProtection="0"/>
    <xf numFmtId="0" fontId="15" fillId="0" borderId="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0" fontId="15" fillId="30" borderId="70"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4" fillId="0" borderId="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30" borderId="70" applyNumberFormat="0" applyFont="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30" borderId="70" applyNumberFormat="0" applyFont="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30" borderId="70" applyNumberFormat="0" applyFont="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14" fillId="0" borderId="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30" borderId="70" applyNumberFormat="0" applyFont="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0" borderId="0"/>
    <xf numFmtId="0" fontId="14" fillId="30" borderId="70" applyNumberFormat="0" applyFont="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30" borderId="70" applyNumberFormat="0" applyFont="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30" borderId="70" applyNumberFormat="0" applyFont="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14" fillId="0" borderId="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0" borderId="0"/>
    <xf numFmtId="0" fontId="14" fillId="30" borderId="70" applyNumberFormat="0" applyFont="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30" borderId="70" applyNumberFormat="0" applyFont="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30" borderId="70" applyNumberFormat="0" applyFont="0" applyAlignment="0" applyProtection="0"/>
    <xf numFmtId="0" fontId="14" fillId="32" borderId="0" applyNumberFormat="0" applyBorder="0" applyAlignment="0" applyProtection="0"/>
    <xf numFmtId="0" fontId="14" fillId="33"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0" borderId="0"/>
    <xf numFmtId="0" fontId="14" fillId="30" borderId="70" applyNumberFormat="0" applyFont="0" applyAlignment="0" applyProtection="0"/>
    <xf numFmtId="0" fontId="14" fillId="30" borderId="70" applyNumberFormat="0" applyFont="0" applyAlignment="0" applyProtection="0"/>
    <xf numFmtId="0" fontId="14" fillId="30" borderId="70" applyNumberFormat="0" applyFont="0" applyAlignment="0" applyProtection="0"/>
    <xf numFmtId="0" fontId="14" fillId="30" borderId="70" applyNumberFormat="0" applyFont="0" applyAlignment="0" applyProtection="0"/>
    <xf numFmtId="0" fontId="14" fillId="30" borderId="70" applyNumberFormat="0" applyFont="0" applyAlignment="0" applyProtection="0"/>
    <xf numFmtId="0" fontId="14" fillId="30" borderId="70" applyNumberFormat="0" applyFont="0" applyAlignment="0" applyProtection="0"/>
    <xf numFmtId="0" fontId="70" fillId="0" borderId="71" applyNumberFormat="0" applyFill="0" applyAlignment="0" applyProtection="0"/>
    <xf numFmtId="0" fontId="13" fillId="0" borderId="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30" borderId="70" applyNumberFormat="0" applyFont="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30" borderId="70" applyNumberFormat="0" applyFont="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30" borderId="70" applyNumberFormat="0" applyFont="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30" borderId="70" applyNumberFormat="0" applyFont="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70" fillId="0" borderId="71" applyNumberFormat="0" applyFill="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0" fontId="13" fillId="30" borderId="70" applyNumberFormat="0" applyFont="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30" borderId="70" applyNumberFormat="0" applyFont="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71" fillId="0" borderId="72" applyNumberFormat="0" applyFill="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30" borderId="70" applyNumberFormat="0" applyFont="0" applyAlignment="0" applyProtection="0"/>
    <xf numFmtId="0" fontId="13" fillId="0" borderId="0"/>
    <xf numFmtId="0" fontId="13" fillId="0" borderId="0"/>
    <xf numFmtId="0" fontId="13" fillId="30" borderId="70" applyNumberFormat="0" applyFont="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0" borderId="0"/>
    <xf numFmtId="0" fontId="13" fillId="30" borderId="70" applyNumberFormat="0" applyFont="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30" borderId="70" applyNumberFormat="0" applyFont="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30" borderId="70" applyNumberFormat="0" applyFont="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0" borderId="0"/>
    <xf numFmtId="0" fontId="13" fillId="30" borderId="70" applyNumberFormat="0" applyFont="0" applyAlignment="0" applyProtection="0"/>
    <xf numFmtId="0" fontId="13" fillId="30" borderId="70" applyNumberFormat="0" applyFont="0" applyAlignment="0" applyProtection="0"/>
    <xf numFmtId="0" fontId="13" fillId="30" borderId="70" applyNumberFormat="0" applyFont="0" applyAlignment="0" applyProtection="0"/>
    <xf numFmtId="0" fontId="13" fillId="30" borderId="70" applyNumberFormat="0" applyFont="0" applyAlignment="0" applyProtection="0"/>
    <xf numFmtId="0" fontId="13" fillId="30" borderId="70" applyNumberFormat="0" applyFont="0" applyAlignment="0" applyProtection="0"/>
    <xf numFmtId="0" fontId="13" fillId="30" borderId="70" applyNumberFormat="0" applyFont="0" applyAlignment="0" applyProtection="0"/>
    <xf numFmtId="0" fontId="71" fillId="0" borderId="72" applyNumberFormat="0" applyFill="0" applyAlignment="0" applyProtection="0"/>
    <xf numFmtId="0" fontId="13" fillId="30" borderId="70" applyNumberFormat="0" applyFont="0" applyAlignment="0" applyProtection="0"/>
    <xf numFmtId="0" fontId="12" fillId="0" borderId="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30" borderId="70" applyNumberFormat="0" applyFont="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30" borderId="70" applyNumberFormat="0" applyFont="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30" borderId="70" applyNumberFormat="0" applyFont="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0" borderId="70" applyNumberFormat="0" applyFont="0" applyAlignment="0" applyProtection="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0" borderId="70" applyNumberFormat="0" applyFont="0" applyAlignment="0" applyProtection="0"/>
    <xf numFmtId="0" fontId="12" fillId="0" borderId="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0" borderId="70" applyNumberFormat="0" applyFont="0" applyAlignment="0" applyProtection="0"/>
    <xf numFmtId="0" fontId="12" fillId="0" borderId="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30" borderId="70" applyNumberFormat="0" applyFont="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0" borderId="70" applyNumberFormat="0" applyFont="0" applyAlignment="0" applyProtection="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0" borderId="70" applyNumberFormat="0" applyFont="0" applyAlignment="0" applyProtection="0"/>
    <xf numFmtId="0" fontId="12" fillId="0" borderId="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0" borderId="70" applyNumberFormat="0" applyFont="0" applyAlignment="0" applyProtection="0"/>
    <xf numFmtId="0" fontId="12" fillId="0" borderId="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0" borderId="0"/>
    <xf numFmtId="0" fontId="12" fillId="30" borderId="70" applyNumberFormat="0" applyFont="0" applyAlignment="0" applyProtection="0"/>
    <xf numFmtId="0" fontId="12" fillId="0" borderId="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30" borderId="70" applyNumberFormat="0" applyFont="0" applyAlignment="0" applyProtection="0"/>
    <xf numFmtId="0" fontId="12" fillId="0" borderId="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0" borderId="70" applyNumberFormat="0" applyFont="0" applyAlignment="0" applyProtection="0"/>
    <xf numFmtId="0" fontId="12" fillId="0" borderId="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0" borderId="70" applyNumberFormat="0" applyFont="0" applyAlignment="0" applyProtection="0"/>
    <xf numFmtId="0" fontId="12" fillId="0" borderId="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70" fillId="0" borderId="71" applyNumberFormat="0" applyFill="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30" borderId="70" applyNumberFormat="0" applyFont="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0" borderId="70" applyNumberFormat="0" applyFont="0" applyAlignment="0" applyProtection="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0" borderId="70" applyNumberFormat="0" applyFont="0" applyAlignment="0" applyProtection="0"/>
    <xf numFmtId="0" fontId="12" fillId="0" borderId="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0" borderId="70" applyNumberFormat="0" applyFont="0" applyAlignment="0" applyProtection="0"/>
    <xf numFmtId="0" fontId="12" fillId="0" borderId="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0" borderId="0"/>
    <xf numFmtId="0" fontId="12" fillId="30" borderId="70" applyNumberFormat="0" applyFont="0" applyAlignment="0" applyProtection="0"/>
    <xf numFmtId="0" fontId="12" fillId="0" borderId="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30" borderId="70" applyNumberFormat="0" applyFont="0" applyAlignment="0" applyProtection="0"/>
    <xf numFmtId="0" fontId="12" fillId="0" borderId="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0" borderId="70" applyNumberFormat="0" applyFont="0" applyAlignment="0" applyProtection="0"/>
    <xf numFmtId="0" fontId="12" fillId="0" borderId="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0" borderId="70" applyNumberFormat="0" applyFont="0" applyAlignment="0" applyProtection="0"/>
    <xf numFmtId="0" fontId="12" fillId="0" borderId="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0" borderId="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30" borderId="70" applyNumberFormat="0" applyFont="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53" borderId="0" applyNumberFormat="0" applyBorder="0" applyAlignment="0" applyProtection="0"/>
    <xf numFmtId="0" fontId="12" fillId="0" borderId="0"/>
    <xf numFmtId="0" fontId="12" fillId="30" borderId="70" applyNumberFormat="0" applyFont="0" applyAlignment="0" applyProtection="0"/>
    <xf numFmtId="0" fontId="12" fillId="30" borderId="70" applyNumberFormat="0" applyFont="0" applyAlignment="0" applyProtection="0"/>
    <xf numFmtId="0" fontId="12" fillId="30" borderId="70" applyNumberFormat="0" applyFont="0" applyAlignment="0" applyProtection="0"/>
    <xf numFmtId="0" fontId="12" fillId="30" borderId="70" applyNumberFormat="0" applyFont="0" applyAlignment="0" applyProtection="0"/>
    <xf numFmtId="0" fontId="71" fillId="0" borderId="72" applyNumberFormat="0" applyFill="0" applyAlignment="0" applyProtection="0"/>
    <xf numFmtId="0" fontId="12" fillId="30" borderId="70" applyNumberFormat="0" applyFont="0" applyAlignment="0" applyProtection="0"/>
    <xf numFmtId="44" fontId="27" fillId="0" borderId="0" applyFont="0" applyFill="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0" fontId="11" fillId="30" borderId="70"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0" fillId="0" borderId="0"/>
    <xf numFmtId="0" fontId="70" fillId="0" borderId="71" applyNumberFormat="0" applyFill="0" applyAlignment="0" applyProtection="0"/>
    <xf numFmtId="0" fontId="71" fillId="0" borderId="72" applyNumberFormat="0" applyFill="0" applyAlignment="0" applyProtection="0"/>
    <xf numFmtId="0" fontId="10" fillId="30" borderId="70" applyNumberFormat="0" applyFont="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0" fontId="9" fillId="30" borderId="70"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8" fillId="0" borderId="0"/>
    <xf numFmtId="0" fontId="70" fillId="0" borderId="71" applyNumberFormat="0" applyFill="0" applyAlignment="0" applyProtection="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27" fillId="0" borderId="0"/>
    <xf numFmtId="43" fontId="27" fillId="0" borderId="0" applyFont="0" applyFill="0" applyBorder="0" applyAlignment="0" applyProtection="0"/>
    <xf numFmtId="44" fontId="27" fillId="0" borderId="0" applyFont="0" applyFill="0" applyBorder="0" applyAlignment="0" applyProtection="0"/>
    <xf numFmtId="0" fontId="33" fillId="0" borderId="0" applyNumberFormat="0" applyFont="0" applyFill="0" applyAlignment="0" applyProtection="0"/>
    <xf numFmtId="0" fontId="31" fillId="0" borderId="0" applyNumberFormat="0" applyFont="0" applyFill="0" applyAlignment="0" applyProtection="0"/>
    <xf numFmtId="9" fontId="27" fillId="0" borderId="0" applyFont="0" applyFill="0" applyBorder="0" applyAlignment="0" applyProtection="0"/>
    <xf numFmtId="0" fontId="27" fillId="0" borderId="1" applyNumberFormat="0" applyFont="0" applyBorder="0" applyAlignment="0" applyProtection="0"/>
    <xf numFmtId="0" fontId="8" fillId="0" borderId="0"/>
    <xf numFmtId="43" fontId="27" fillId="0" borderId="0" applyFont="0" applyFill="0" applyBorder="0" applyAlignment="0" applyProtection="0"/>
    <xf numFmtId="44" fontId="27" fillId="0" borderId="0" applyFont="0" applyFill="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30" borderId="70" applyNumberFormat="0" applyFont="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30" borderId="70" applyNumberFormat="0" applyFont="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30" borderId="70" applyNumberFormat="0" applyFont="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44" fontId="8" fillId="0" borderId="0" applyFont="0" applyFill="0" applyBorder="0" applyAlignment="0" applyProtection="0"/>
    <xf numFmtId="43" fontId="8" fillId="0" borderId="0" applyFont="0" applyFill="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30" borderId="70" applyNumberFormat="0" applyFont="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30" borderId="70" applyNumberFormat="0" applyFont="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44" fontId="8" fillId="0" borderId="0" applyFont="0" applyFill="0" applyBorder="0" applyAlignment="0" applyProtection="0"/>
    <xf numFmtId="43" fontId="8" fillId="0" borderId="0" applyFont="0" applyFill="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30" borderId="70" applyNumberFormat="0" applyFont="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30" borderId="70" applyNumberFormat="0" applyFont="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30" borderId="70" applyNumberFormat="0" applyFont="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44" fontId="8" fillId="0" borderId="0" applyFont="0" applyFill="0" applyBorder="0" applyAlignment="0" applyProtection="0"/>
    <xf numFmtId="43" fontId="8" fillId="0" borderId="0" applyFont="0" applyFill="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30" borderId="70" applyNumberFormat="0" applyFont="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30" borderId="70" applyNumberFormat="0" applyFont="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44" fontId="8" fillId="0" borderId="0" applyFont="0" applyFill="0" applyBorder="0" applyAlignment="0" applyProtection="0"/>
    <xf numFmtId="43" fontId="8" fillId="0" borderId="0" applyFont="0" applyFill="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30" borderId="70" applyNumberFormat="0" applyFont="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30" borderId="70" applyNumberFormat="0" applyFont="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30" borderId="70" applyNumberFormat="0" applyFont="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44" fontId="8" fillId="0" borderId="0" applyFont="0" applyFill="0" applyBorder="0" applyAlignment="0" applyProtection="0"/>
    <xf numFmtId="43" fontId="8" fillId="0" borderId="0" applyFont="0" applyFill="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30" borderId="70" applyNumberFormat="0" applyFont="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30" borderId="70" applyNumberFormat="0" applyFont="0" applyAlignment="0" applyProtection="0"/>
    <xf numFmtId="0" fontId="8" fillId="0" borderId="0"/>
    <xf numFmtId="0" fontId="8" fillId="0" borderId="0"/>
    <xf numFmtId="0" fontId="8" fillId="30" borderId="70" applyNumberFormat="0" applyFont="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44" fontId="8" fillId="0" borderId="0" applyFont="0" applyFill="0" applyBorder="0" applyAlignment="0" applyProtection="0"/>
    <xf numFmtId="43" fontId="8" fillId="0" borderId="0" applyFont="0" applyFill="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30" borderId="70" applyNumberFormat="0" applyFont="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30" borderId="70" applyNumberFormat="0" applyFont="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30" borderId="70" applyNumberFormat="0" applyFont="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44" fontId="8" fillId="0" borderId="0" applyFont="0" applyFill="0" applyBorder="0" applyAlignment="0" applyProtection="0"/>
    <xf numFmtId="43" fontId="8" fillId="0" borderId="0" applyFont="0" applyFill="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30" borderId="70" applyNumberFormat="0" applyFont="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30" borderId="70" applyNumberFormat="0" applyFont="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44" fontId="8" fillId="0" borderId="0" applyFont="0" applyFill="0" applyBorder="0" applyAlignment="0" applyProtection="0"/>
    <xf numFmtId="43" fontId="8" fillId="0" borderId="0" applyFont="0" applyFill="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0" borderId="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30" borderId="70" applyNumberFormat="0" applyFont="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0" fontId="8" fillId="30" borderId="70"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0" fontId="7" fillId="30" borderId="70"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0" borderId="70" applyNumberFormat="0" applyFont="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0" fontId="6" fillId="30" borderId="70"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0" borderId="70" applyNumberFormat="0" applyFont="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0" fontId="5" fillId="30" borderId="70"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 fillId="0" borderId="0"/>
    <xf numFmtId="0" fontId="109" fillId="0" borderId="0" applyNumberFormat="0" applyFill="0" applyBorder="0" applyAlignment="0" applyProtection="0"/>
    <xf numFmtId="0" fontId="4" fillId="30" borderId="70" applyNumberFormat="0" applyFont="0" applyAlignment="0" applyProtection="0"/>
    <xf numFmtId="0" fontId="4" fillId="0" borderId="0"/>
    <xf numFmtId="0" fontId="4" fillId="0" borderId="0"/>
    <xf numFmtId="0" fontId="4" fillId="30" borderId="70" applyNumberFormat="0" applyFont="0" applyAlignment="0" applyProtection="0"/>
    <xf numFmtId="0" fontId="4" fillId="30" borderId="70" applyNumberFormat="0" applyFont="0" applyAlignment="0" applyProtection="0"/>
    <xf numFmtId="0" fontId="4" fillId="32" borderId="0" applyNumberFormat="0" applyBorder="0" applyAlignment="0" applyProtection="0"/>
    <xf numFmtId="0" fontId="4" fillId="33" borderId="0" applyNumberFormat="0" applyBorder="0" applyAlignment="0" applyProtection="0"/>
    <xf numFmtId="0" fontId="4" fillId="30" borderId="70"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30" borderId="70" applyNumberFormat="0" applyFont="0" applyAlignment="0" applyProtection="0"/>
    <xf numFmtId="0" fontId="4" fillId="48" borderId="0" applyNumberFormat="0" applyBorder="0" applyAlignment="0" applyProtection="0"/>
    <xf numFmtId="0" fontId="4" fillId="49" borderId="0" applyNumberFormat="0" applyBorder="0" applyAlignment="0" applyProtection="0"/>
    <xf numFmtId="0" fontId="4" fillId="0" borderId="0"/>
    <xf numFmtId="0" fontId="4" fillId="52" borderId="0" applyNumberFormat="0" applyBorder="0" applyAlignment="0" applyProtection="0"/>
    <xf numFmtId="0" fontId="4" fillId="53" borderId="0" applyNumberFormat="0" applyBorder="0" applyAlignment="0" applyProtection="0"/>
    <xf numFmtId="0" fontId="3" fillId="0" borderId="0"/>
    <xf numFmtId="0" fontId="3" fillId="30" borderId="70"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0" fontId="2" fillId="30" borderId="7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10" fillId="0" borderId="0"/>
    <xf numFmtId="43" fontId="27" fillId="0" borderId="0" applyFont="0" applyFill="0" applyBorder="0" applyAlignment="0" applyProtection="0"/>
    <xf numFmtId="44" fontId="27" fillId="0" borderId="0" applyFont="0" applyFill="0" applyBorder="0" applyAlignment="0" applyProtection="0"/>
    <xf numFmtId="0" fontId="33" fillId="0" borderId="0" applyNumberFormat="0" applyFont="0" applyFill="0" applyAlignment="0" applyProtection="0"/>
    <xf numFmtId="0" fontId="31" fillId="0" borderId="0" applyNumberFormat="0" applyFont="0" applyFill="0" applyAlignment="0" applyProtection="0"/>
    <xf numFmtId="9" fontId="27" fillId="0" borderId="0" applyFont="0" applyFill="0" applyBorder="0" applyAlignment="0" applyProtection="0"/>
    <xf numFmtId="0" fontId="27" fillId="0" borderId="1" applyNumberFormat="0" applyFont="0" applyBorder="0" applyAlignment="0" applyProtection="0"/>
    <xf numFmtId="0" fontId="1" fillId="0" borderId="0"/>
    <xf numFmtId="0" fontId="57" fillId="0" borderId="0" applyNumberFormat="0" applyFill="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30" borderId="70"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30" borderId="70"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30" borderId="70" applyNumberFormat="0" applyFont="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30" borderId="70"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30" borderId="70"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0" borderId="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30" borderId="70"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30" borderId="70"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30" borderId="70" applyNumberFormat="0" applyFont="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30" borderId="70"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30" borderId="70"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30" borderId="70"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30" borderId="70"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30" borderId="70" applyNumberFormat="0" applyFont="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30" borderId="70"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30" borderId="70" applyNumberFormat="0" applyFont="0" applyAlignment="0" applyProtection="0"/>
    <xf numFmtId="0" fontId="1" fillId="0" borderId="0"/>
    <xf numFmtId="0" fontId="1" fillId="0" borderId="0"/>
    <xf numFmtId="0" fontId="1" fillId="30" borderId="70"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30" borderId="70"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30" borderId="70"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30" borderId="70" applyNumberFormat="0" applyFont="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30" borderId="70"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30" borderId="70"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30" borderId="70"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30" borderId="70"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30" borderId="70" applyNumberFormat="0" applyFont="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30" borderId="70"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30" borderId="70"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0" borderId="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30" borderId="70"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30" borderId="70"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30" borderId="70" applyNumberFormat="0" applyFont="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30" borderId="70"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30" borderId="70"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30" borderId="70"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30" borderId="70"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30" borderId="70" applyNumberFormat="0" applyFont="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30" borderId="70"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30" borderId="70" applyNumberFormat="0" applyFont="0" applyAlignment="0" applyProtection="0"/>
    <xf numFmtId="0" fontId="1" fillId="0" borderId="0"/>
    <xf numFmtId="0" fontId="1" fillId="0" borderId="0"/>
    <xf numFmtId="0" fontId="1" fillId="30" borderId="70"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30" borderId="70"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30" borderId="70"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30" borderId="70" applyNumberFormat="0" applyFont="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30" borderId="70"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30" borderId="70"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30" borderId="70" applyNumberFormat="0" applyFont="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30" borderId="70" applyNumberFormat="0" applyFont="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30" borderId="70" applyNumberFormat="0" applyFont="0" applyAlignment="0" applyProtection="0"/>
    <xf numFmtId="0" fontId="1" fillId="0" borderId="0"/>
    <xf numFmtId="0" fontId="1" fillId="0" borderId="0"/>
    <xf numFmtId="0" fontId="1" fillId="30" borderId="70" applyNumberFormat="0" applyFont="0" applyAlignment="0" applyProtection="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0" borderId="70" applyNumberFormat="0" applyFont="0" applyAlignment="0" applyProtection="0"/>
    <xf numFmtId="0" fontId="1" fillId="36" borderId="0" applyNumberFormat="0" applyBorder="0" applyAlignment="0" applyProtection="0"/>
    <xf numFmtId="0" fontId="1" fillId="37"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30" borderId="70"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70"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0" fontId="1" fillId="30" borderId="70"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457">
    <xf numFmtId="0" fontId="0" fillId="0" borderId="0" xfId="0"/>
    <xf numFmtId="0" fontId="28" fillId="0" borderId="0" xfId="0" applyFont="1" applyAlignment="1">
      <alignment horizontal="center" wrapText="1"/>
    </xf>
    <xf numFmtId="0" fontId="28" fillId="0" borderId="0" xfId="0" applyFont="1"/>
    <xf numFmtId="0" fontId="28" fillId="0" borderId="0" xfId="0" applyFont="1" applyAlignment="1">
      <alignment horizontal="center"/>
    </xf>
    <xf numFmtId="0" fontId="30" fillId="0" borderId="0" xfId="0" applyFont="1" applyAlignment="1">
      <alignment horizontal="center"/>
    </xf>
    <xf numFmtId="0" fontId="28" fillId="0" borderId="4" xfId="0" applyFont="1" applyBorder="1"/>
    <xf numFmtId="0" fontId="28" fillId="0" borderId="4" xfId="0" applyFont="1" applyBorder="1" applyAlignment="1">
      <alignment horizontal="center"/>
    </xf>
    <xf numFmtId="0" fontId="28" fillId="0" borderId="0" xfId="0" applyFont="1" applyBorder="1" applyAlignment="1">
      <alignment horizontal="center"/>
    </xf>
    <xf numFmtId="0" fontId="28" fillId="0" borderId="10" xfId="0" applyFont="1" applyBorder="1" applyAlignment="1">
      <alignment horizontal="center"/>
    </xf>
    <xf numFmtId="0" fontId="28" fillId="0" borderId="10" xfId="0" applyFont="1" applyBorder="1"/>
    <xf numFmtId="0" fontId="28" fillId="0" borderId="11" xfId="0" applyFont="1" applyBorder="1"/>
    <xf numFmtId="5" fontId="28" fillId="0" borderId="13" xfId="0" applyNumberFormat="1" applyFont="1" applyBorder="1"/>
    <xf numFmtId="5" fontId="28" fillId="0" borderId="14" xfId="0" applyNumberFormat="1" applyFont="1" applyBorder="1"/>
    <xf numFmtId="5" fontId="28" fillId="0" borderId="15" xfId="0" applyNumberFormat="1" applyFont="1" applyBorder="1"/>
    <xf numFmtId="5" fontId="28" fillId="0" borderId="16" xfId="0" applyNumberFormat="1" applyFont="1" applyBorder="1"/>
    <xf numFmtId="5" fontId="28" fillId="0" borderId="18" xfId="0" applyNumberFormat="1" applyFont="1" applyBorder="1"/>
    <xf numFmtId="5" fontId="28" fillId="0" borderId="19" xfId="0" applyNumberFormat="1" applyFont="1" applyBorder="1"/>
    <xf numFmtId="5" fontId="28" fillId="0" borderId="20" xfId="0" applyNumberFormat="1" applyFont="1" applyBorder="1"/>
    <xf numFmtId="5" fontId="28" fillId="0" borderId="17" xfId="0" applyNumberFormat="1" applyFont="1" applyBorder="1"/>
    <xf numFmtId="0" fontId="28" fillId="0" borderId="2" xfId="0" applyFont="1" applyBorder="1"/>
    <xf numFmtId="5" fontId="28" fillId="0" borderId="0" xfId="0" applyNumberFormat="1" applyFont="1"/>
    <xf numFmtId="0" fontId="28" fillId="0" borderId="21" xfId="0" applyFont="1" applyBorder="1"/>
    <xf numFmtId="169" fontId="28" fillId="0" borderId="0" xfId="0" applyNumberFormat="1" applyFont="1"/>
    <xf numFmtId="0" fontId="28" fillId="0" borderId="0" xfId="0" applyFont="1" applyBorder="1"/>
    <xf numFmtId="0" fontId="30" fillId="3" borderId="22" xfId="0" applyFont="1" applyFill="1" applyBorder="1" applyAlignment="1">
      <alignment horizontal="center" vertical="center" wrapText="1"/>
    </xf>
    <xf numFmtId="0" fontId="30" fillId="3" borderId="8" xfId="0" applyFont="1" applyFill="1" applyBorder="1" applyAlignment="1">
      <alignment horizontal="center" vertical="center" wrapText="1"/>
    </xf>
    <xf numFmtId="0" fontId="30" fillId="3" borderId="23" xfId="0" applyFont="1" applyFill="1" applyBorder="1" applyAlignment="1">
      <alignment horizontal="center" vertical="center" wrapText="1"/>
    </xf>
    <xf numFmtId="0" fontId="30" fillId="3" borderId="7" xfId="0" applyFont="1" applyFill="1" applyBorder="1" applyAlignment="1">
      <alignment horizontal="center" vertical="center" wrapText="1"/>
    </xf>
    <xf numFmtId="0" fontId="30" fillId="3" borderId="24" xfId="0" applyFont="1" applyFill="1" applyBorder="1" applyAlignment="1">
      <alignment horizontal="center" vertical="center" wrapText="1"/>
    </xf>
    <xf numFmtId="0" fontId="30" fillId="3" borderId="25" xfId="0" applyFont="1" applyFill="1" applyBorder="1" applyAlignment="1">
      <alignment horizontal="center" vertical="center" wrapText="1"/>
    </xf>
    <xf numFmtId="3" fontId="28" fillId="0" borderId="13" xfId="0" applyNumberFormat="1" applyFont="1" applyBorder="1"/>
    <xf numFmtId="3" fontId="28" fillId="0" borderId="26" xfId="0" applyNumberFormat="1" applyFont="1" applyBorder="1"/>
    <xf numFmtId="3" fontId="28" fillId="0" borderId="15" xfId="0" applyNumberFormat="1" applyFont="1" applyBorder="1"/>
    <xf numFmtId="3" fontId="28" fillId="0" borderId="20" xfId="0" applyNumberFormat="1" applyFont="1" applyBorder="1"/>
    <xf numFmtId="3" fontId="28" fillId="0" borderId="27" xfId="0" applyNumberFormat="1" applyFont="1" applyBorder="1"/>
    <xf numFmtId="3" fontId="28" fillId="0" borderId="19" xfId="0" applyNumberFormat="1" applyFont="1" applyBorder="1"/>
    <xf numFmtId="3" fontId="28" fillId="0" borderId="0" xfId="0" applyNumberFormat="1" applyFont="1"/>
    <xf numFmtId="0" fontId="30" fillId="0" borderId="0" xfId="0" applyFont="1" applyAlignment="1">
      <alignment horizontal="center" wrapText="1"/>
    </xf>
    <xf numFmtId="0" fontId="30" fillId="3" borderId="6" xfId="0" applyFont="1" applyFill="1" applyBorder="1" applyAlignment="1">
      <alignment horizontal="center" wrapText="1"/>
    </xf>
    <xf numFmtId="0" fontId="30" fillId="3" borderId="6" xfId="0" applyFont="1" applyFill="1" applyBorder="1" applyAlignment="1">
      <alignment horizontal="center" vertical="center" wrapText="1"/>
    </xf>
    <xf numFmtId="0" fontId="30" fillId="0" borderId="0" xfId="0" applyFont="1" applyFill="1" applyAlignment="1">
      <alignment horizontal="center"/>
    </xf>
    <xf numFmtId="0" fontId="30" fillId="0" borderId="12" xfId="0" applyFont="1" applyFill="1" applyBorder="1" applyAlignment="1">
      <alignment horizontal="center"/>
    </xf>
    <xf numFmtId="5" fontId="28" fillId="0" borderId="10" xfId="0" applyNumberFormat="1" applyFont="1" applyBorder="1"/>
    <xf numFmtId="0" fontId="28" fillId="0" borderId="33" xfId="0" applyFont="1" applyBorder="1"/>
    <xf numFmtId="5" fontId="28" fillId="0" borderId="33" xfId="0" applyNumberFormat="1" applyFont="1" applyBorder="1"/>
    <xf numFmtId="10" fontId="28" fillId="0" borderId="0" xfId="12" applyNumberFormat="1" applyFont="1" applyBorder="1"/>
    <xf numFmtId="167" fontId="28" fillId="0" borderId="0" xfId="0" applyNumberFormat="1" applyFont="1"/>
    <xf numFmtId="167" fontId="28" fillId="0" borderId="9" xfId="0" applyNumberFormat="1" applyFont="1" applyBorder="1"/>
    <xf numFmtId="167" fontId="28" fillId="0" borderId="8" xfId="0" applyNumberFormat="1" applyFont="1" applyBorder="1"/>
    <xf numFmtId="167" fontId="28" fillId="0" borderId="7" xfId="0" applyNumberFormat="1" applyFont="1" applyBorder="1"/>
    <xf numFmtId="167" fontId="28" fillId="0" borderId="36" xfId="0" applyNumberFormat="1" applyFont="1" applyBorder="1"/>
    <xf numFmtId="167" fontId="28" fillId="0" borderId="0" xfId="0" applyNumberFormat="1" applyFont="1" applyBorder="1"/>
    <xf numFmtId="0" fontId="28" fillId="0" borderId="0" xfId="0" applyFont="1" applyAlignment="1">
      <alignment horizontal="right"/>
    </xf>
    <xf numFmtId="4" fontId="28" fillId="0" borderId="0" xfId="0" applyNumberFormat="1" applyFont="1"/>
    <xf numFmtId="0" fontId="30" fillId="0" borderId="0" xfId="0" applyFont="1" applyAlignment="1">
      <alignment horizontal="center" vertical="center" wrapText="1"/>
    </xf>
    <xf numFmtId="165" fontId="28" fillId="0" borderId="0" xfId="0" applyNumberFormat="1" applyFont="1"/>
    <xf numFmtId="44" fontId="28" fillId="0" borderId="0" xfId="3" applyFont="1"/>
    <xf numFmtId="7" fontId="28" fillId="0" borderId="0" xfId="3" applyNumberFormat="1" applyFont="1"/>
    <xf numFmtId="170" fontId="28" fillId="0" borderId="0" xfId="3" applyNumberFormat="1" applyFont="1"/>
    <xf numFmtId="0" fontId="28" fillId="0" borderId="21" xfId="0" applyFont="1" applyBorder="1" applyAlignment="1">
      <alignment horizontal="right"/>
    </xf>
    <xf numFmtId="0" fontId="28" fillId="0" borderId="0" xfId="0" applyFont="1" applyBorder="1" applyAlignment="1">
      <alignment horizontal="right"/>
    </xf>
    <xf numFmtId="9" fontId="28" fillId="0" borderId="0" xfId="0" applyNumberFormat="1" applyFont="1"/>
    <xf numFmtId="44" fontId="28" fillId="0" borderId="0" xfId="0" applyNumberFormat="1" applyFont="1"/>
    <xf numFmtId="2" fontId="28" fillId="0" borderId="0" xfId="0" applyNumberFormat="1" applyFont="1"/>
    <xf numFmtId="44" fontId="28" fillId="0" borderId="5" xfId="0" applyNumberFormat="1" applyFont="1" applyBorder="1"/>
    <xf numFmtId="2" fontId="28" fillId="0" borderId="4" xfId="0" applyNumberFormat="1" applyFont="1" applyBorder="1"/>
    <xf numFmtId="171" fontId="28" fillId="0" borderId="0" xfId="1" applyNumberFormat="1" applyFont="1"/>
    <xf numFmtId="2" fontId="30" fillId="0" borderId="0" xfId="0" applyNumberFormat="1" applyFont="1" applyAlignment="1">
      <alignment horizontal="center" vertical="center" wrapText="1"/>
    </xf>
    <xf numFmtId="5" fontId="28" fillId="0" borderId="4" xfId="0" applyNumberFormat="1" applyFont="1" applyBorder="1"/>
    <xf numFmtId="0" fontId="28" fillId="0" borderId="0" xfId="0" applyFont="1" applyFill="1"/>
    <xf numFmtId="0" fontId="28" fillId="0" borderId="0" xfId="0" applyFont="1" applyFill="1" applyBorder="1"/>
    <xf numFmtId="0" fontId="30" fillId="0" borderId="37" xfId="0" applyFont="1" applyBorder="1" applyAlignment="1">
      <alignment horizontal="center"/>
    </xf>
    <xf numFmtId="0" fontId="28" fillId="0" borderId="32" xfId="0" applyFont="1" applyBorder="1"/>
    <xf numFmtId="5" fontId="28" fillId="0" borderId="32" xfId="0" applyNumberFormat="1" applyFont="1" applyBorder="1"/>
    <xf numFmtId="0" fontId="30" fillId="0" borderId="39" xfId="0" applyFont="1" applyBorder="1" applyAlignment="1">
      <alignment horizontal="center"/>
    </xf>
    <xf numFmtId="5" fontId="28" fillId="0" borderId="11" xfId="0" applyNumberFormat="1" applyFont="1" applyBorder="1"/>
    <xf numFmtId="0" fontId="30" fillId="0" borderId="12" xfId="0" applyFont="1" applyBorder="1" applyAlignment="1">
      <alignment horizontal="center"/>
    </xf>
    <xf numFmtId="3" fontId="28" fillId="0" borderId="10" xfId="0" applyNumberFormat="1" applyFont="1" applyBorder="1"/>
    <xf numFmtId="0" fontId="30" fillId="0" borderId="40" xfId="0" applyFont="1" applyBorder="1" applyAlignment="1">
      <alignment horizontal="center"/>
    </xf>
    <xf numFmtId="0" fontId="28" fillId="0" borderId="41" xfId="0" applyFont="1" applyBorder="1"/>
    <xf numFmtId="5" fontId="28" fillId="0" borderId="41" xfId="0" applyNumberFormat="1" applyFont="1" applyBorder="1"/>
    <xf numFmtId="170" fontId="28" fillId="0" borderId="10" xfId="0" applyNumberFormat="1" applyFont="1" applyBorder="1"/>
    <xf numFmtId="2" fontId="28" fillId="0" borderId="10" xfId="0" applyNumberFormat="1" applyFont="1" applyBorder="1"/>
    <xf numFmtId="0" fontId="30" fillId="3" borderId="6" xfId="0" applyFont="1" applyFill="1" applyBorder="1" applyAlignment="1">
      <alignment horizontal="center" vertical="center"/>
    </xf>
    <xf numFmtId="7" fontId="28" fillId="0" borderId="10" xfId="0" applyNumberFormat="1" applyFont="1" applyBorder="1"/>
    <xf numFmtId="169" fontId="28" fillId="0" borderId="10" xfId="0" applyNumberFormat="1" applyFont="1" applyBorder="1"/>
    <xf numFmtId="44" fontId="28" fillId="0" borderId="10" xfId="0" applyNumberFormat="1" applyFont="1" applyBorder="1"/>
    <xf numFmtId="0" fontId="28" fillId="0" borderId="10" xfId="11" applyFont="1" applyBorder="1"/>
    <xf numFmtId="7" fontId="28" fillId="0" borderId="10" xfId="3" applyNumberFormat="1" applyFont="1" applyBorder="1"/>
    <xf numFmtId="10" fontId="28" fillId="0" borderId="10" xfId="0" applyNumberFormat="1" applyFont="1" applyBorder="1"/>
    <xf numFmtId="2" fontId="30" fillId="3" borderId="6" xfId="0" applyNumberFormat="1" applyFont="1" applyFill="1" applyBorder="1" applyAlignment="1">
      <alignment horizontal="center" vertical="center" wrapText="1"/>
    </xf>
    <xf numFmtId="171" fontId="28" fillId="0" borderId="0" xfId="0" applyNumberFormat="1" applyFont="1"/>
    <xf numFmtId="7" fontId="28" fillId="0" borderId="0" xfId="0" applyNumberFormat="1" applyFont="1"/>
    <xf numFmtId="0" fontId="28" fillId="0" borderId="0" xfId="11" applyFont="1" applyBorder="1"/>
    <xf numFmtId="0" fontId="0" fillId="0" borderId="10" xfId="0" applyBorder="1"/>
    <xf numFmtId="44" fontId="28" fillId="0" borderId="10" xfId="3" applyFont="1" applyBorder="1"/>
    <xf numFmtId="44" fontId="28" fillId="0" borderId="0" xfId="3" applyNumberFormat="1" applyFont="1"/>
    <xf numFmtId="0" fontId="28" fillId="0" borderId="10" xfId="11" applyFont="1" applyBorder="1" applyAlignment="1">
      <alignment horizontal="right"/>
    </xf>
    <xf numFmtId="3" fontId="28" fillId="0" borderId="10" xfId="11" applyNumberFormat="1" applyFont="1" applyBorder="1"/>
    <xf numFmtId="164" fontId="28" fillId="0" borderId="10" xfId="3" applyNumberFormat="1" applyFont="1" applyBorder="1"/>
    <xf numFmtId="10" fontId="28" fillId="0" borderId="10" xfId="12" applyNumberFormat="1" applyFont="1" applyBorder="1"/>
    <xf numFmtId="1" fontId="28" fillId="0" borderId="10" xfId="12" applyNumberFormat="1" applyFont="1" applyBorder="1"/>
    <xf numFmtId="171" fontId="28" fillId="0" borderId="10" xfId="1" applyNumberFormat="1" applyFont="1" applyBorder="1"/>
    <xf numFmtId="3" fontId="28" fillId="0" borderId="10" xfId="11" applyNumberFormat="1" applyFont="1" applyFill="1" applyBorder="1"/>
    <xf numFmtId="0" fontId="28" fillId="0" borderId="10" xfId="0" applyFont="1" applyFill="1" applyBorder="1"/>
    <xf numFmtId="164" fontId="28" fillId="0" borderId="10" xfId="3" applyNumberFormat="1" applyFont="1" applyFill="1" applyBorder="1"/>
    <xf numFmtId="10" fontId="28" fillId="0" borderId="10" xfId="12" applyNumberFormat="1" applyFont="1" applyFill="1" applyBorder="1"/>
    <xf numFmtId="171" fontId="28" fillId="0" borderId="10" xfId="1" applyNumberFormat="1" applyFont="1" applyFill="1" applyBorder="1"/>
    <xf numFmtId="169" fontId="28" fillId="0" borderId="10" xfId="0" applyNumberFormat="1" applyFont="1" applyFill="1" applyBorder="1"/>
    <xf numFmtId="0" fontId="0" fillId="0" borderId="0" xfId="0" applyAlignment="1">
      <alignment vertical="top"/>
    </xf>
    <xf numFmtId="0" fontId="0" fillId="0" borderId="0" xfId="0" applyAlignment="1">
      <alignment vertical="top" wrapText="1"/>
    </xf>
    <xf numFmtId="171" fontId="28" fillId="0" borderId="33" xfId="1" applyNumberFormat="1" applyFont="1" applyBorder="1"/>
    <xf numFmtId="7" fontId="28" fillId="0" borderId="33" xfId="3" applyNumberFormat="1" applyFont="1" applyBorder="1"/>
    <xf numFmtId="44" fontId="28" fillId="0" borderId="33" xfId="0" applyNumberFormat="1" applyFont="1" applyBorder="1"/>
    <xf numFmtId="169" fontId="28" fillId="0" borderId="33" xfId="0" applyNumberFormat="1" applyFont="1" applyBorder="1"/>
    <xf numFmtId="7" fontId="28" fillId="0" borderId="33" xfId="0" applyNumberFormat="1" applyFont="1" applyBorder="1"/>
    <xf numFmtId="44" fontId="28" fillId="0" borderId="33" xfId="3" applyFont="1" applyBorder="1"/>
    <xf numFmtId="164" fontId="28" fillId="0" borderId="33" xfId="3" applyNumberFormat="1" applyFont="1" applyBorder="1"/>
    <xf numFmtId="3" fontId="28" fillId="0" borderId="33" xfId="0" applyNumberFormat="1" applyFont="1" applyBorder="1"/>
    <xf numFmtId="5" fontId="28" fillId="0" borderId="43" xfId="0" applyNumberFormat="1" applyFont="1" applyBorder="1"/>
    <xf numFmtId="10" fontId="28" fillId="0" borderId="33" xfId="0" applyNumberFormat="1" applyFont="1" applyBorder="1"/>
    <xf numFmtId="2" fontId="28" fillId="0" borderId="33" xfId="0" applyNumberFormat="1" applyFont="1" applyBorder="1"/>
    <xf numFmtId="10" fontId="28" fillId="0" borderId="3" xfId="0" applyNumberFormat="1" applyFont="1" applyBorder="1"/>
    <xf numFmtId="0" fontId="30" fillId="0" borderId="0" xfId="0" applyFont="1" applyBorder="1" applyAlignment="1">
      <alignment horizontal="center"/>
    </xf>
    <xf numFmtId="10" fontId="28" fillId="0" borderId="0" xfId="0" applyNumberFormat="1" applyFont="1" applyBorder="1"/>
    <xf numFmtId="0" fontId="30" fillId="0" borderId="10" xfId="0" applyFont="1" applyBorder="1" applyAlignment="1">
      <alignment horizontal="center"/>
    </xf>
    <xf numFmtId="171" fontId="28" fillId="0" borderId="0" xfId="1" applyNumberFormat="1" applyFont="1" applyBorder="1"/>
    <xf numFmtId="0" fontId="28" fillId="0" borderId="10" xfId="11" applyFont="1" applyBorder="1" applyAlignment="1">
      <alignment horizontal="center"/>
    </xf>
    <xf numFmtId="39" fontId="28" fillId="0" borderId="10" xfId="3" applyNumberFormat="1" applyFont="1" applyBorder="1"/>
    <xf numFmtId="39" fontId="28" fillId="0" borderId="33" xfId="3" applyNumberFormat="1" applyFont="1" applyBorder="1"/>
    <xf numFmtId="0" fontId="30" fillId="2" borderId="6" xfId="0" applyFont="1" applyFill="1" applyBorder="1" applyAlignment="1">
      <alignment horizontal="center" vertical="center"/>
    </xf>
    <xf numFmtId="0" fontId="28" fillId="0" borderId="33" xfId="11" applyFont="1" applyBorder="1"/>
    <xf numFmtId="0" fontId="28" fillId="0" borderId="17" xfId="11" applyFont="1" applyBorder="1"/>
    <xf numFmtId="0" fontId="28" fillId="0" borderId="16" xfId="11" applyFont="1" applyBorder="1"/>
    <xf numFmtId="164" fontId="28" fillId="0" borderId="0" xfId="3" applyNumberFormat="1" applyFont="1" applyBorder="1"/>
    <xf numFmtId="44" fontId="28" fillId="0" borderId="35" xfId="0" applyNumberFormat="1" applyFont="1" applyBorder="1"/>
    <xf numFmtId="0" fontId="28" fillId="0" borderId="16" xfId="0" quotePrefix="1" applyNumberFormat="1" applyFont="1" applyBorder="1" applyAlignment="1">
      <alignment horizontal="center"/>
    </xf>
    <xf numFmtId="0" fontId="28" fillId="0" borderId="16" xfId="0" quotePrefix="1" applyFont="1" applyBorder="1" applyAlignment="1">
      <alignment horizontal="center"/>
    </xf>
    <xf numFmtId="0" fontId="28" fillId="0" borderId="17" xfId="0" quotePrefix="1" applyFont="1" applyBorder="1" applyAlignment="1">
      <alignment horizontal="center"/>
    </xf>
    <xf numFmtId="0" fontId="28" fillId="0" borderId="10" xfId="11" applyFont="1" applyBorder="1" applyAlignment="1">
      <alignment horizontal="left"/>
    </xf>
    <xf numFmtId="0" fontId="28" fillId="0" borderId="33" xfId="0" quotePrefix="1" applyFont="1" applyBorder="1" applyAlignment="1">
      <alignment horizontal="center"/>
    </xf>
    <xf numFmtId="5" fontId="28" fillId="0" borderId="49" xfId="0" applyNumberFormat="1" applyFont="1" applyBorder="1"/>
    <xf numFmtId="5" fontId="28" fillId="0" borderId="50" xfId="0" applyNumberFormat="1" applyFont="1" applyBorder="1"/>
    <xf numFmtId="166" fontId="28" fillId="0" borderId="0" xfId="0" applyNumberFormat="1" applyFont="1" applyBorder="1"/>
    <xf numFmtId="167" fontId="28" fillId="0" borderId="0" xfId="0" applyNumberFormat="1" applyFont="1" applyFill="1" applyBorder="1"/>
    <xf numFmtId="10" fontId="28" fillId="0" borderId="10" xfId="0" applyNumberFormat="1" applyFont="1" applyFill="1" applyBorder="1"/>
    <xf numFmtId="10" fontId="28" fillId="0" borderId="33" xfId="0" applyNumberFormat="1" applyFont="1" applyFill="1" applyBorder="1"/>
    <xf numFmtId="10" fontId="28" fillId="0" borderId="0" xfId="0" applyNumberFormat="1" applyFont="1" applyFill="1" applyBorder="1"/>
    <xf numFmtId="0" fontId="28" fillId="0" borderId="16" xfId="0" quotePrefix="1" applyFont="1" applyFill="1" applyBorder="1" applyAlignment="1">
      <alignment horizontal="center"/>
    </xf>
    <xf numFmtId="0" fontId="28" fillId="0" borderId="17" xfId="11" applyFont="1" applyFill="1" applyBorder="1"/>
    <xf numFmtId="3" fontId="28" fillId="0" borderId="20" xfId="0" applyNumberFormat="1" applyFont="1" applyFill="1" applyBorder="1"/>
    <xf numFmtId="3" fontId="28" fillId="0" borderId="26" xfId="0" applyNumberFormat="1" applyFont="1" applyFill="1" applyBorder="1"/>
    <xf numFmtId="3" fontId="28" fillId="0" borderId="15" xfId="0" applyNumberFormat="1" applyFont="1" applyFill="1" applyBorder="1"/>
    <xf numFmtId="5" fontId="28" fillId="0" borderId="14" xfId="0" applyNumberFormat="1" applyFont="1" applyFill="1" applyBorder="1"/>
    <xf numFmtId="5" fontId="28" fillId="0" borderId="15" xfId="0" applyNumberFormat="1" applyFont="1" applyFill="1" applyBorder="1"/>
    <xf numFmtId="5" fontId="28" fillId="0" borderId="13" xfId="0" applyNumberFormat="1" applyFont="1" applyFill="1" applyBorder="1"/>
    <xf numFmtId="5" fontId="28" fillId="0" borderId="16" xfId="0" applyNumberFormat="1" applyFont="1" applyFill="1" applyBorder="1"/>
    <xf numFmtId="7" fontId="28" fillId="0" borderId="10" xfId="0" applyNumberFormat="1" applyFont="1" applyFill="1" applyBorder="1"/>
    <xf numFmtId="41" fontId="28" fillId="0" borderId="0" xfId="0" applyNumberFormat="1" applyFont="1"/>
    <xf numFmtId="41" fontId="28" fillId="0" borderId="0" xfId="0" applyNumberFormat="1" applyFont="1" applyBorder="1"/>
    <xf numFmtId="0" fontId="28" fillId="0" borderId="0" xfId="0" applyFont="1" applyFill="1" applyAlignment="1">
      <alignment horizontal="right"/>
    </xf>
    <xf numFmtId="3" fontId="28" fillId="0" borderId="0" xfId="0" applyNumberFormat="1" applyFont="1" applyFill="1"/>
    <xf numFmtId="43" fontId="28" fillId="0" borderId="0" xfId="0" applyNumberFormat="1" applyFont="1"/>
    <xf numFmtId="0" fontId="32" fillId="0" borderId="0" xfId="0" applyFont="1" applyBorder="1"/>
    <xf numFmtId="43" fontId="28" fillId="0" borderId="0" xfId="1" applyFont="1" applyBorder="1"/>
    <xf numFmtId="0" fontId="30" fillId="0" borderId="0" xfId="0" applyFont="1" applyBorder="1"/>
    <xf numFmtId="14" fontId="0" fillId="0" borderId="0" xfId="0" applyNumberFormat="1"/>
    <xf numFmtId="172" fontId="0" fillId="0" borderId="0" xfId="0" applyNumberFormat="1"/>
    <xf numFmtId="168" fontId="0" fillId="0" borderId="0" xfId="0" applyNumberFormat="1"/>
    <xf numFmtId="42" fontId="28" fillId="0" borderId="0" xfId="1" applyNumberFormat="1" applyFont="1" applyBorder="1"/>
    <xf numFmtId="168" fontId="28" fillId="0" borderId="0" xfId="0" applyNumberFormat="1" applyFont="1" applyBorder="1"/>
    <xf numFmtId="173" fontId="28" fillId="0" borderId="0" xfId="0" applyNumberFormat="1" applyFont="1" applyBorder="1"/>
    <xf numFmtId="171" fontId="28" fillId="0" borderId="0" xfId="0" applyNumberFormat="1" applyFont="1" applyBorder="1"/>
    <xf numFmtId="0" fontId="0" fillId="0" borderId="0" xfId="0" applyFill="1"/>
    <xf numFmtId="0" fontId="35" fillId="0" borderId="0" xfId="0" applyFont="1"/>
    <xf numFmtId="0" fontId="28" fillId="0" borderId="10" xfId="11" applyFont="1" applyFill="1" applyBorder="1"/>
    <xf numFmtId="7" fontId="28" fillId="0" borderId="10" xfId="3" applyNumberFormat="1" applyFont="1" applyFill="1" applyBorder="1"/>
    <xf numFmtId="44" fontId="28" fillId="0" borderId="10" xfId="0" applyNumberFormat="1" applyFont="1" applyFill="1" applyBorder="1"/>
    <xf numFmtId="39" fontId="28" fillId="0" borderId="10" xfId="3" applyNumberFormat="1" applyFont="1" applyFill="1" applyBorder="1"/>
    <xf numFmtId="41" fontId="32" fillId="0" borderId="0" xfId="0" applyNumberFormat="1" applyFont="1" applyBorder="1"/>
    <xf numFmtId="5" fontId="28" fillId="0" borderId="0" xfId="0" applyNumberFormat="1" applyFont="1" applyFill="1"/>
    <xf numFmtId="5" fontId="28" fillId="0" borderId="0" xfId="0" applyNumberFormat="1" applyFont="1" applyBorder="1"/>
    <xf numFmtId="3" fontId="28" fillId="0" borderId="32" xfId="0" applyNumberFormat="1" applyFont="1" applyBorder="1"/>
    <xf numFmtId="3" fontId="28" fillId="0" borderId="31" xfId="0" applyNumberFormat="1" applyFont="1" applyBorder="1"/>
    <xf numFmtId="0" fontId="28" fillId="0" borderId="0" xfId="11" applyFont="1" applyBorder="1" applyAlignment="1">
      <alignment horizontal="center"/>
    </xf>
    <xf numFmtId="5" fontId="28" fillId="0" borderId="46" xfId="0" applyNumberFormat="1" applyFont="1" applyBorder="1"/>
    <xf numFmtId="0" fontId="28" fillId="0" borderId="0" xfId="0" applyFont="1" applyAlignment="1">
      <alignment horizontal="left" wrapText="1"/>
    </xf>
    <xf numFmtId="0" fontId="28" fillId="0" borderId="52" xfId="0" applyFont="1" applyBorder="1" applyAlignment="1">
      <alignment horizontal="right"/>
    </xf>
    <xf numFmtId="164" fontId="28" fillId="0" borderId="0" xfId="3" applyNumberFormat="1" applyFont="1" applyAlignment="1">
      <alignment horizontal="right"/>
    </xf>
    <xf numFmtId="164" fontId="28" fillId="0" borderId="52" xfId="3" applyNumberFormat="1" applyFont="1" applyBorder="1" applyAlignment="1">
      <alignment horizontal="right"/>
    </xf>
    <xf numFmtId="42" fontId="28" fillId="0" borderId="0" xfId="0" applyNumberFormat="1" applyFont="1" applyAlignment="1">
      <alignment horizontal="right"/>
    </xf>
    <xf numFmtId="0" fontId="28" fillId="0" borderId="4" xfId="0" applyFont="1" applyBorder="1" applyAlignment="1">
      <alignment horizontal="right"/>
    </xf>
    <xf numFmtId="0" fontId="30" fillId="0" borderId="0" xfId="0" applyFont="1" applyFill="1" applyBorder="1"/>
    <xf numFmtId="10" fontId="28" fillId="0" borderId="31" xfId="0" applyNumberFormat="1" applyFont="1" applyFill="1" applyBorder="1"/>
    <xf numFmtId="10" fontId="28" fillId="0" borderId="42" xfId="12" applyNumberFormat="1" applyFont="1" applyFill="1" applyBorder="1"/>
    <xf numFmtId="167" fontId="28" fillId="0" borderId="0" xfId="0" applyNumberFormat="1" applyFont="1" applyBorder="1" applyAlignment="1">
      <alignment horizontal="right"/>
    </xf>
    <xf numFmtId="166" fontId="28" fillId="0" borderId="0" xfId="0" applyNumberFormat="1" applyFont="1" applyFill="1" applyBorder="1"/>
    <xf numFmtId="10" fontId="28" fillId="0" borderId="31" xfId="12" applyNumberFormat="1" applyFont="1" applyFill="1" applyBorder="1"/>
    <xf numFmtId="3" fontId="28" fillId="4" borderId="26" xfId="0" applyNumberFormat="1" applyFont="1" applyFill="1" applyBorder="1"/>
    <xf numFmtId="5" fontId="28" fillId="0" borderId="10" xfId="0" applyNumberFormat="1" applyFont="1" applyFill="1" applyBorder="1"/>
    <xf numFmtId="170" fontId="28" fillId="0" borderId="10" xfId="0" applyNumberFormat="1" applyFont="1" applyFill="1" applyBorder="1"/>
    <xf numFmtId="2" fontId="28" fillId="0" borderId="10" xfId="0" applyNumberFormat="1" applyFont="1" applyFill="1" applyBorder="1"/>
    <xf numFmtId="10" fontId="28" fillId="0" borderId="0" xfId="12" applyNumberFormat="1" applyFont="1" applyFill="1" applyBorder="1"/>
    <xf numFmtId="164" fontId="28" fillId="0" borderId="0" xfId="3" applyNumberFormat="1" applyFont="1" applyFill="1" applyBorder="1"/>
    <xf numFmtId="3" fontId="28" fillId="0" borderId="0" xfId="11" applyNumberFormat="1" applyFont="1" applyFill="1" applyBorder="1"/>
    <xf numFmtId="167" fontId="28" fillId="0" borderId="0" xfId="0" applyNumberFormat="1" applyFont="1" applyFill="1" applyBorder="1" applyAlignment="1">
      <alignment horizontal="right"/>
    </xf>
    <xf numFmtId="0" fontId="28" fillId="0" borderId="17" xfId="0" quotePrefix="1" applyFont="1" applyFill="1" applyBorder="1" applyAlignment="1">
      <alignment horizontal="center"/>
    </xf>
    <xf numFmtId="3" fontId="28" fillId="0" borderId="27" xfId="0" applyNumberFormat="1" applyFont="1" applyFill="1" applyBorder="1"/>
    <xf numFmtId="3" fontId="28" fillId="0" borderId="19" xfId="0" applyNumberFormat="1" applyFont="1" applyFill="1" applyBorder="1"/>
    <xf numFmtId="5" fontId="28" fillId="0" borderId="18" xfId="0" applyNumberFormat="1" applyFont="1" applyFill="1" applyBorder="1"/>
    <xf numFmtId="5" fontId="28" fillId="0" borderId="17" xfId="0" applyNumberFormat="1" applyFont="1" applyFill="1" applyBorder="1"/>
    <xf numFmtId="5" fontId="28" fillId="0" borderId="20" xfId="0" applyNumberFormat="1" applyFont="1" applyFill="1" applyBorder="1"/>
    <xf numFmtId="164" fontId="28" fillId="0" borderId="0" xfId="0" applyNumberFormat="1" applyFont="1" applyFill="1"/>
    <xf numFmtId="0" fontId="27" fillId="0" borderId="0" xfId="0" applyFont="1" applyAlignment="1">
      <alignment vertical="top"/>
    </xf>
    <xf numFmtId="0" fontId="28" fillId="7" borderId="0" xfId="0" applyFont="1" applyFill="1"/>
    <xf numFmtId="7" fontId="28" fillId="0" borderId="0" xfId="0" applyNumberFormat="1" applyFont="1" applyFill="1" applyBorder="1"/>
    <xf numFmtId="0" fontId="28" fillId="0" borderId="0" xfId="0" applyFont="1" applyAlignment="1">
      <alignment horizontal="center" vertical="center" wrapText="1"/>
    </xf>
    <xf numFmtId="0" fontId="30" fillId="2" borderId="6" xfId="0" applyFont="1" applyFill="1" applyBorder="1" applyAlignment="1">
      <alignment horizontal="center" vertical="center" wrapText="1"/>
    </xf>
    <xf numFmtId="0" fontId="30" fillId="2" borderId="9" xfId="0" applyFont="1" applyFill="1" applyBorder="1" applyAlignment="1">
      <alignment horizontal="center" vertical="center"/>
    </xf>
    <xf numFmtId="0" fontId="27" fillId="0" borderId="0" xfId="0" applyFont="1" applyAlignment="1">
      <alignment horizontal="center"/>
    </xf>
    <xf numFmtId="1" fontId="28" fillId="0" borderId="0" xfId="12" applyNumberFormat="1" applyFont="1" applyBorder="1"/>
    <xf numFmtId="2" fontId="28" fillId="0" borderId="0" xfId="0" applyNumberFormat="1" applyFont="1" applyBorder="1"/>
    <xf numFmtId="3" fontId="28" fillId="0" borderId="0" xfId="0" applyNumberFormat="1" applyFont="1" applyBorder="1"/>
    <xf numFmtId="169" fontId="28" fillId="0" borderId="0" xfId="0" applyNumberFormat="1" applyFont="1" applyBorder="1"/>
    <xf numFmtId="3" fontId="28" fillId="0" borderId="0" xfId="11" applyNumberFormat="1" applyFont="1" applyBorder="1"/>
    <xf numFmtId="0" fontId="0" fillId="0" borderId="0" xfId="0"/>
    <xf numFmtId="7" fontId="28" fillId="0" borderId="0" xfId="0" applyNumberFormat="1" applyFont="1" applyBorder="1"/>
    <xf numFmtId="170" fontId="28" fillId="0" borderId="0" xfId="0" applyNumberFormat="1" applyFont="1" applyBorder="1"/>
    <xf numFmtId="0" fontId="28" fillId="0" borderId="33" xfId="0" applyFont="1" applyFill="1" applyBorder="1"/>
    <xf numFmtId="5" fontId="28" fillId="0" borderId="34" xfId="0" applyNumberFormat="1" applyFont="1" applyBorder="1"/>
    <xf numFmtId="165" fontId="28" fillId="0" borderId="0" xfId="0" applyNumberFormat="1" applyFont="1" applyFill="1" applyBorder="1"/>
    <xf numFmtId="0" fontId="30" fillId="2" borderId="7" xfId="0" applyFont="1" applyFill="1" applyBorder="1" applyAlignment="1">
      <alignment horizontal="center" vertical="center" wrapText="1"/>
    </xf>
    <xf numFmtId="171" fontId="28" fillId="0" borderId="0" xfId="1" applyNumberFormat="1" applyFont="1" applyFill="1" applyBorder="1"/>
    <xf numFmtId="10" fontId="28" fillId="0" borderId="33" xfId="12" applyNumberFormat="1" applyFont="1" applyFill="1" applyBorder="1"/>
    <xf numFmtId="3" fontId="28" fillId="0" borderId="33" xfId="11" applyNumberFormat="1" applyFont="1" applyFill="1" applyBorder="1"/>
    <xf numFmtId="169" fontId="28" fillId="0" borderId="33" xfId="0" applyNumberFormat="1" applyFont="1" applyFill="1" applyBorder="1"/>
    <xf numFmtId="0" fontId="28" fillId="0" borderId="3" xfId="11" quotePrefix="1" applyFont="1" applyBorder="1" applyAlignment="1">
      <alignment horizontal="center"/>
    </xf>
    <xf numFmtId="3" fontId="28" fillId="0" borderId="42" xfId="11" applyNumberFormat="1" applyFont="1" applyBorder="1"/>
    <xf numFmtId="169" fontId="28" fillId="0" borderId="0" xfId="0" applyNumberFormat="1" applyFont="1" applyFill="1" applyBorder="1"/>
    <xf numFmtId="164" fontId="28" fillId="0" borderId="33" xfId="3" applyNumberFormat="1" applyFont="1" applyFill="1" applyBorder="1"/>
    <xf numFmtId="0" fontId="28" fillId="0" borderId="0" xfId="11" applyFont="1" applyFill="1" applyBorder="1"/>
    <xf numFmtId="169" fontId="28" fillId="0" borderId="0" xfId="0" applyNumberFormat="1" applyFont="1" applyFill="1"/>
    <xf numFmtId="39" fontId="28" fillId="0" borderId="0" xfId="3" applyNumberFormat="1" applyFont="1" applyFill="1" applyBorder="1"/>
    <xf numFmtId="44" fontId="28" fillId="0" borderId="0" xfId="3" applyFont="1" applyFill="1" applyBorder="1"/>
    <xf numFmtId="44" fontId="28" fillId="0" borderId="0" xfId="0" applyNumberFormat="1" applyFont="1" applyFill="1" applyBorder="1"/>
    <xf numFmtId="0" fontId="28" fillId="0" borderId="33" xfId="11" applyFont="1" applyBorder="1" applyAlignment="1">
      <alignment horizontal="center"/>
    </xf>
    <xf numFmtId="7" fontId="28" fillId="0" borderId="0" xfId="3" applyNumberFormat="1" applyFont="1" applyFill="1" applyBorder="1"/>
    <xf numFmtId="5" fontId="28" fillId="0" borderId="27" xfId="0" applyNumberFormat="1" applyFont="1" applyBorder="1"/>
    <xf numFmtId="3" fontId="28" fillId="0" borderId="28" xfId="0" applyNumberFormat="1" applyFont="1" applyBorder="1"/>
    <xf numFmtId="3" fontId="28" fillId="0" borderId="45" xfId="0" applyNumberFormat="1" applyFont="1" applyBorder="1"/>
    <xf numFmtId="5" fontId="28" fillId="0" borderId="45" xfId="0" applyNumberFormat="1" applyFont="1" applyBorder="1"/>
    <xf numFmtId="5" fontId="28" fillId="0" borderId="75" xfId="0" applyNumberFormat="1" applyFont="1" applyBorder="1"/>
    <xf numFmtId="5" fontId="28" fillId="0" borderId="26" xfId="0" applyNumberFormat="1" applyFont="1" applyBorder="1"/>
    <xf numFmtId="5" fontId="28" fillId="0" borderId="55" xfId="0" applyNumberFormat="1" applyFont="1" applyBorder="1"/>
    <xf numFmtId="5" fontId="28" fillId="0" borderId="55" xfId="0" applyNumberFormat="1" applyFont="1" applyFill="1" applyBorder="1"/>
    <xf numFmtId="5" fontId="28" fillId="0" borderId="76" xfId="0" applyNumberFormat="1" applyFont="1" applyBorder="1"/>
    <xf numFmtId="5" fontId="28" fillId="0" borderId="76" xfId="0" applyNumberFormat="1" applyFont="1" applyFill="1" applyBorder="1"/>
    <xf numFmtId="0" fontId="30" fillId="3" borderId="77" xfId="0" applyFont="1" applyFill="1" applyBorder="1" applyAlignment="1">
      <alignment horizontal="center" vertical="center" wrapText="1"/>
    </xf>
    <xf numFmtId="0" fontId="30" fillId="3" borderId="78" xfId="0" applyFont="1" applyFill="1" applyBorder="1" applyAlignment="1">
      <alignment horizontal="center" vertical="center" wrapText="1"/>
    </xf>
    <xf numFmtId="5" fontId="28" fillId="55" borderId="48" xfId="0" applyNumberFormat="1" applyFont="1" applyFill="1" applyBorder="1"/>
    <xf numFmtId="5" fontId="28" fillId="55" borderId="43" xfId="0" applyNumberFormat="1" applyFont="1" applyFill="1" applyBorder="1"/>
    <xf numFmtId="5" fontId="28" fillId="55" borderId="25" xfId="0" applyNumberFormat="1" applyFont="1" applyFill="1" applyBorder="1"/>
    <xf numFmtId="5" fontId="28" fillId="55" borderId="22" xfId="0" applyNumberFormat="1" applyFont="1" applyFill="1" applyBorder="1"/>
    <xf numFmtId="5" fontId="28" fillId="55" borderId="6" xfId="0" applyNumberFormat="1" applyFont="1" applyFill="1" applyBorder="1"/>
    <xf numFmtId="5" fontId="28" fillId="0" borderId="50" xfId="0" applyNumberFormat="1" applyFont="1" applyFill="1" applyBorder="1"/>
    <xf numFmtId="5" fontId="28" fillId="0" borderId="38" xfId="0" applyNumberFormat="1" applyFont="1" applyBorder="1"/>
    <xf numFmtId="5" fontId="28" fillId="0" borderId="29" xfId="0" applyNumberFormat="1" applyFont="1" applyBorder="1"/>
    <xf numFmtId="5" fontId="28" fillId="0" borderId="38" xfId="0" applyNumberFormat="1" applyFont="1" applyFill="1" applyBorder="1"/>
    <xf numFmtId="5" fontId="28" fillId="0" borderId="19" xfId="0" applyNumberFormat="1" applyFont="1" applyFill="1" applyBorder="1"/>
    <xf numFmtId="10" fontId="28" fillId="0" borderId="3" xfId="12" applyNumberFormat="1" applyFont="1" applyFill="1" applyBorder="1"/>
    <xf numFmtId="9" fontId="28" fillId="0" borderId="4" xfId="0" applyNumberFormat="1" applyFont="1" applyBorder="1"/>
    <xf numFmtId="0" fontId="28" fillId="0" borderId="0" xfId="11" applyFont="1" applyFill="1" applyBorder="1" applyAlignment="1">
      <alignment horizontal="center"/>
    </xf>
    <xf numFmtId="0" fontId="30" fillId="0" borderId="0" xfId="0" applyFont="1" applyFill="1" applyAlignment="1">
      <alignment horizontal="left"/>
    </xf>
    <xf numFmtId="14" fontId="28" fillId="0" borderId="0" xfId="0" quotePrefix="1" applyNumberFormat="1" applyFont="1"/>
    <xf numFmtId="0" fontId="28" fillId="0" borderId="79" xfId="0" applyFont="1" applyBorder="1"/>
    <xf numFmtId="0" fontId="28" fillId="0" borderId="81" xfId="0" applyFont="1" applyBorder="1"/>
    <xf numFmtId="0" fontId="28" fillId="0" borderId="83" xfId="0" applyFont="1" applyBorder="1"/>
    <xf numFmtId="0" fontId="28" fillId="0" borderId="84" xfId="0" applyFont="1" applyBorder="1"/>
    <xf numFmtId="0" fontId="28" fillId="0" borderId="82" xfId="0" applyFont="1" applyBorder="1"/>
    <xf numFmtId="5" fontId="28" fillId="0" borderId="79" xfId="0" applyNumberFormat="1" applyFont="1" applyBorder="1"/>
    <xf numFmtId="0" fontId="28" fillId="0" borderId="80" xfId="0" applyFont="1" applyBorder="1"/>
    <xf numFmtId="5" fontId="28" fillId="0" borderId="79" xfId="0" applyNumberFormat="1" applyFont="1" applyFill="1" applyBorder="1"/>
    <xf numFmtId="5" fontId="28" fillId="0" borderId="84" xfId="0" applyNumberFormat="1" applyFont="1" applyFill="1" applyBorder="1"/>
    <xf numFmtId="5" fontId="28" fillId="0" borderId="81" xfId="0" applyNumberFormat="1" applyFont="1" applyBorder="1"/>
    <xf numFmtId="5" fontId="28" fillId="0" borderId="83" xfId="0" applyNumberFormat="1" applyFont="1" applyBorder="1"/>
    <xf numFmtId="5" fontId="28" fillId="0" borderId="84" xfId="0" applyNumberFormat="1" applyFont="1" applyBorder="1"/>
    <xf numFmtId="0" fontId="28" fillId="0" borderId="83" xfId="0" applyFont="1" applyBorder="1" applyAlignment="1">
      <alignment horizontal="center"/>
    </xf>
    <xf numFmtId="0" fontId="28" fillId="0" borderId="79" xfId="0" applyFont="1" applyBorder="1" applyAlignment="1">
      <alignment horizontal="center"/>
    </xf>
    <xf numFmtId="176" fontId="28" fillId="0" borderId="13" xfId="11" applyNumberFormat="1" applyFont="1" applyBorder="1" applyAlignment="1">
      <alignment horizontal="center"/>
    </xf>
    <xf numFmtId="176" fontId="28" fillId="0" borderId="15" xfId="0" applyNumberFormat="1" applyFont="1" applyBorder="1" applyAlignment="1">
      <alignment horizontal="center"/>
    </xf>
    <xf numFmtId="176" fontId="28" fillId="0" borderId="13" xfId="0" applyNumberFormat="1" applyFont="1" applyBorder="1" applyAlignment="1">
      <alignment horizontal="center"/>
    </xf>
    <xf numFmtId="176" fontId="28" fillId="0" borderId="19" xfId="0" applyNumberFormat="1" applyFont="1" applyBorder="1" applyAlignment="1">
      <alignment horizontal="center"/>
    </xf>
    <xf numFmtId="176" fontId="28" fillId="0" borderId="13" xfId="0" applyNumberFormat="1" applyFont="1" applyFill="1" applyBorder="1" applyAlignment="1">
      <alignment horizontal="center"/>
    </xf>
    <xf numFmtId="176" fontId="28" fillId="0" borderId="19" xfId="0" applyNumberFormat="1" applyFont="1" applyFill="1" applyBorder="1" applyAlignment="1">
      <alignment horizontal="center"/>
    </xf>
    <xf numFmtId="5" fontId="28" fillId="0" borderId="28" xfId="0" applyNumberFormat="1" applyFont="1" applyBorder="1"/>
    <xf numFmtId="5" fontId="28" fillId="0" borderId="51" xfId="0" applyNumberFormat="1" applyFont="1" applyBorder="1"/>
    <xf numFmtId="5" fontId="28" fillId="0" borderId="29" xfId="0" applyNumberFormat="1" applyFont="1" applyFill="1" applyBorder="1"/>
    <xf numFmtId="5" fontId="28" fillId="0" borderId="75" xfId="0" applyNumberFormat="1" applyFont="1" applyFill="1" applyBorder="1"/>
    <xf numFmtId="5" fontId="28" fillId="0" borderId="28" xfId="0" applyNumberFormat="1" applyFont="1" applyFill="1" applyBorder="1"/>
    <xf numFmtId="0" fontId="0" fillId="0" borderId="0" xfId="0"/>
    <xf numFmtId="0" fontId="0" fillId="0" borderId="0" xfId="0" applyAlignment="1">
      <alignment horizontal="center"/>
    </xf>
    <xf numFmtId="176" fontId="28" fillId="0" borderId="0" xfId="0" applyNumberFormat="1" applyFont="1" applyBorder="1" applyAlignment="1">
      <alignment horizontal="center"/>
    </xf>
    <xf numFmtId="5" fontId="28" fillId="0" borderId="0" xfId="0" applyNumberFormat="1" applyFont="1" applyFill="1" applyBorder="1"/>
    <xf numFmtId="0" fontId="28" fillId="0" borderId="88" xfId="11" applyFont="1" applyBorder="1"/>
    <xf numFmtId="0" fontId="28" fillId="0" borderId="88" xfId="0" quotePrefix="1" applyFont="1" applyBorder="1" applyAlignment="1">
      <alignment horizontal="center"/>
    </xf>
    <xf numFmtId="3" fontId="28" fillId="0" borderId="53" xfId="0" applyNumberFormat="1" applyFont="1" applyBorder="1"/>
    <xf numFmtId="3" fontId="28" fillId="0" borderId="37" xfId="0" applyNumberFormat="1" applyFont="1" applyBorder="1"/>
    <xf numFmtId="3" fontId="28" fillId="0" borderId="54" xfId="0" applyNumberFormat="1" applyFont="1" applyBorder="1"/>
    <xf numFmtId="5" fontId="28" fillId="0" borderId="53" xfId="0" applyNumberFormat="1" applyFont="1" applyFill="1" applyBorder="1"/>
    <xf numFmtId="5" fontId="28" fillId="0" borderId="39" xfId="0" applyNumberFormat="1" applyFont="1" applyFill="1" applyBorder="1"/>
    <xf numFmtId="5" fontId="28" fillId="0" borderId="54" xfId="0" applyNumberFormat="1" applyFont="1" applyFill="1" applyBorder="1"/>
    <xf numFmtId="5" fontId="28" fillId="0" borderId="40" xfId="0" applyNumberFormat="1" applyFont="1" applyFill="1" applyBorder="1"/>
    <xf numFmtId="5" fontId="28" fillId="0" borderId="53" xfId="0" applyNumberFormat="1" applyFont="1" applyBorder="1"/>
    <xf numFmtId="5" fontId="28" fillId="0" borderId="40" xfId="0" applyNumberFormat="1" applyFont="1" applyBorder="1"/>
    <xf numFmtId="5" fontId="28" fillId="0" borderId="37" xfId="0" applyNumberFormat="1" applyFont="1" applyBorder="1"/>
    <xf numFmtId="5" fontId="28" fillId="0" borderId="54" xfId="0" applyNumberFormat="1" applyFont="1" applyBorder="1"/>
    <xf numFmtId="5" fontId="28" fillId="0" borderId="89" xfId="0" applyNumberFormat="1" applyFont="1" applyBorder="1"/>
    <xf numFmtId="0" fontId="28" fillId="0" borderId="74" xfId="0" quotePrefix="1" applyFont="1" applyBorder="1" applyAlignment="1">
      <alignment horizontal="center"/>
    </xf>
    <xf numFmtId="0" fontId="28" fillId="0" borderId="74" xfId="11" applyFont="1" applyBorder="1"/>
    <xf numFmtId="176" fontId="28" fillId="0" borderId="28" xfId="0" applyNumberFormat="1" applyFont="1" applyBorder="1" applyAlignment="1">
      <alignment horizontal="center"/>
    </xf>
    <xf numFmtId="176" fontId="28" fillId="0" borderId="29" xfId="0" applyNumberFormat="1" applyFont="1" applyBorder="1" applyAlignment="1">
      <alignment horizontal="center"/>
    </xf>
    <xf numFmtId="3" fontId="28" fillId="0" borderId="29" xfId="0" applyNumberFormat="1" applyFont="1" applyBorder="1"/>
    <xf numFmtId="5" fontId="28" fillId="0" borderId="74" xfId="0" applyNumberFormat="1" applyFont="1" applyFill="1" applyBorder="1"/>
    <xf numFmtId="5" fontId="28" fillId="0" borderId="46" xfId="0" applyNumberFormat="1" applyFont="1" applyFill="1" applyBorder="1"/>
    <xf numFmtId="176" fontId="28" fillId="0" borderId="0" xfId="0" applyNumberFormat="1" applyFont="1" applyAlignment="1">
      <alignment horizontal="center"/>
    </xf>
    <xf numFmtId="170" fontId="28" fillId="0" borderId="33" xfId="0" applyNumberFormat="1" applyFont="1" applyBorder="1"/>
    <xf numFmtId="0" fontId="28" fillId="0" borderId="33" xfId="0" applyFont="1" applyBorder="1" applyAlignment="1">
      <alignment horizontal="center"/>
    </xf>
    <xf numFmtId="0" fontId="28" fillId="0" borderId="33" xfId="0" applyFont="1" applyFill="1" applyBorder="1" applyAlignment="1">
      <alignment horizontal="center"/>
    </xf>
    <xf numFmtId="171" fontId="28" fillId="0" borderId="33" xfId="1" applyNumberFormat="1" applyFont="1" applyBorder="1" applyAlignment="1">
      <alignment horizontal="center"/>
    </xf>
    <xf numFmtId="0" fontId="30" fillId="55" borderId="6" xfId="0" applyFont="1" applyFill="1" applyBorder="1" applyAlignment="1">
      <alignment horizontal="center" vertical="center" wrapText="1"/>
    </xf>
    <xf numFmtId="3" fontId="28" fillId="0" borderId="33" xfId="11" applyNumberFormat="1" applyFont="1" applyBorder="1" applyAlignment="1">
      <alignment horizontal="center"/>
    </xf>
    <xf numFmtId="0" fontId="28" fillId="0" borderId="10" xfId="0" quotePrefix="1" applyFont="1" applyBorder="1" applyAlignment="1">
      <alignment horizontal="center"/>
    </xf>
    <xf numFmtId="0" fontId="28" fillId="0" borderId="0" xfId="0" quotePrefix="1" applyFont="1" applyBorder="1" applyAlignment="1">
      <alignment horizontal="center"/>
    </xf>
    <xf numFmtId="44" fontId="28" fillId="0" borderId="0" xfId="0" applyNumberFormat="1" applyFont="1" applyBorder="1"/>
    <xf numFmtId="0" fontId="27" fillId="0" borderId="0" xfId="0" applyFont="1" applyAlignment="1">
      <alignment vertical="top" wrapText="1"/>
    </xf>
    <xf numFmtId="167" fontId="28" fillId="0" borderId="10" xfId="0" applyNumberFormat="1" applyFont="1" applyFill="1" applyBorder="1"/>
    <xf numFmtId="0" fontId="103" fillId="0" borderId="0" xfId="1309" applyFont="1"/>
    <xf numFmtId="0" fontId="28" fillId="0" borderId="10" xfId="0" applyFont="1" applyFill="1" applyBorder="1"/>
    <xf numFmtId="0" fontId="0" fillId="0" borderId="0" xfId="0"/>
    <xf numFmtId="0" fontId="28" fillId="0" borderId="0" xfId="0" applyFont="1"/>
    <xf numFmtId="0" fontId="29" fillId="0" borderId="2" xfId="10" applyFont="1" applyBorder="1" applyAlignment="1">
      <alignment horizontal="centerContinuous"/>
    </xf>
    <xf numFmtId="0" fontId="29" fillId="0" borderId="0" xfId="10" applyFont="1" applyBorder="1" applyAlignment="1">
      <alignment horizontal="centerContinuous"/>
    </xf>
    <xf numFmtId="0" fontId="29" fillId="0" borderId="0" xfId="10" applyFont="1"/>
    <xf numFmtId="0" fontId="29" fillId="0" borderId="3" xfId="10" applyFont="1" applyBorder="1" applyAlignment="1">
      <alignment horizontal="center"/>
    </xf>
    <xf numFmtId="0" fontId="29" fillId="0" borderId="0" xfId="10" applyFont="1" applyAlignment="1">
      <alignment horizontal="center"/>
    </xf>
    <xf numFmtId="0" fontId="29" fillId="0" borderId="0" xfId="10" applyFont="1" applyBorder="1" applyAlignment="1">
      <alignment horizontal="center"/>
    </xf>
    <xf numFmtId="0" fontId="30" fillId="0" borderId="0" xfId="0" applyFont="1"/>
    <xf numFmtId="167" fontId="28" fillId="0" borderId="10" xfId="0" applyNumberFormat="1" applyFont="1" applyBorder="1"/>
    <xf numFmtId="0" fontId="30" fillId="0" borderId="10" xfId="0" applyFont="1" applyBorder="1" applyAlignment="1">
      <alignment horizontal="center"/>
    </xf>
    <xf numFmtId="167" fontId="28" fillId="0" borderId="33" xfId="0" applyNumberFormat="1" applyFont="1" applyBorder="1"/>
    <xf numFmtId="0" fontId="27" fillId="0" borderId="0" xfId="10" applyFont="1"/>
    <xf numFmtId="0" fontId="30" fillId="0" borderId="0" xfId="0" applyFont="1" applyFill="1"/>
    <xf numFmtId="0" fontId="30" fillId="0" borderId="6" xfId="0" applyFont="1" applyBorder="1" applyAlignment="1">
      <alignment horizontal="center"/>
    </xf>
    <xf numFmtId="2" fontId="0" fillId="0" borderId="0" xfId="0" applyNumberFormat="1"/>
    <xf numFmtId="0" fontId="27" fillId="0" borderId="0" xfId="10" applyFont="1" applyFill="1"/>
    <xf numFmtId="0" fontId="107" fillId="0" borderId="0" xfId="0" applyFont="1"/>
    <xf numFmtId="0" fontId="106" fillId="0" borderId="0" xfId="0" applyFont="1"/>
    <xf numFmtId="0" fontId="0" fillId="0" borderId="0" xfId="0"/>
    <xf numFmtId="0" fontId="28" fillId="0" borderId="0" xfId="0" applyFont="1"/>
    <xf numFmtId="172" fontId="28" fillId="0" borderId="0" xfId="0" applyNumberFormat="1" applyFont="1"/>
    <xf numFmtId="168" fontId="28" fillId="0" borderId="52" xfId="0" applyNumberFormat="1" applyFont="1" applyBorder="1" applyAlignment="1">
      <alignment horizontal="right"/>
    </xf>
    <xf numFmtId="168" fontId="28" fillId="0" borderId="0" xfId="0" applyNumberFormat="1" applyFont="1"/>
    <xf numFmtId="168" fontId="28" fillId="0" borderId="4" xfId="0" applyNumberFormat="1" applyFont="1" applyBorder="1" applyAlignment="1">
      <alignment horizontal="right"/>
    </xf>
    <xf numFmtId="167" fontId="106" fillId="0" borderId="0" xfId="0" applyNumberFormat="1" applyFont="1" applyBorder="1"/>
    <xf numFmtId="2" fontId="30" fillId="55" borderId="6" xfId="0" applyNumberFormat="1" applyFont="1" applyFill="1" applyBorder="1" applyAlignment="1">
      <alignment horizontal="center" vertical="center" wrapText="1"/>
    </xf>
    <xf numFmtId="167" fontId="28" fillId="0" borderId="3" xfId="0" applyNumberFormat="1" applyFont="1" applyBorder="1"/>
    <xf numFmtId="167" fontId="28" fillId="0" borderId="25" xfId="0" applyNumberFormat="1" applyFont="1" applyBorder="1"/>
    <xf numFmtId="167" fontId="28" fillId="0" borderId="2" xfId="0" applyNumberFormat="1" applyFont="1" applyBorder="1"/>
    <xf numFmtId="167" fontId="28" fillId="0" borderId="44" xfId="0" applyNumberFormat="1" applyFont="1" applyBorder="1"/>
    <xf numFmtId="167" fontId="28" fillId="0" borderId="30" xfId="0" applyNumberFormat="1" applyFont="1" applyBorder="1"/>
    <xf numFmtId="167" fontId="28" fillId="0" borderId="0" xfId="0" applyNumberFormat="1" applyFont="1" applyFill="1"/>
    <xf numFmtId="0" fontId="104" fillId="0" borderId="0" xfId="2713" applyFont="1" applyFill="1"/>
    <xf numFmtId="0" fontId="0" fillId="0" borderId="0" xfId="0"/>
    <xf numFmtId="0" fontId="27" fillId="0" borderId="0" xfId="0" applyFont="1"/>
    <xf numFmtId="0" fontId="108" fillId="0" borderId="0" xfId="0" applyFont="1"/>
    <xf numFmtId="0" fontId="28" fillId="0" borderId="0" xfId="2923" applyFont="1" applyFill="1" applyBorder="1" applyAlignment="1">
      <alignment horizontal="center" vertical="center"/>
    </xf>
    <xf numFmtId="0" fontId="28" fillId="0" borderId="0" xfId="2923" applyFont="1" applyFill="1" applyBorder="1" applyAlignment="1">
      <alignment horizontal="center" vertical="center" wrapText="1"/>
    </xf>
    <xf numFmtId="0" fontId="28" fillId="65" borderId="0" xfId="0" applyFont="1" applyFill="1"/>
    <xf numFmtId="165" fontId="28" fillId="65" borderId="10" xfId="0" applyNumberFormat="1" applyFont="1" applyFill="1" applyBorder="1"/>
    <xf numFmtId="165" fontId="28" fillId="65" borderId="33" xfId="0" applyNumberFormat="1" applyFont="1" applyFill="1" applyBorder="1"/>
    <xf numFmtId="0" fontId="30" fillId="0" borderId="0" xfId="0" applyFont="1" applyAlignment="1">
      <alignment horizontal="center"/>
    </xf>
    <xf numFmtId="0" fontId="28" fillId="0" borderId="0" xfId="0" applyFont="1" applyAlignment="1">
      <alignment wrapText="1"/>
    </xf>
    <xf numFmtId="0" fontId="30" fillId="0" borderId="0" xfId="0" applyFont="1" applyAlignment="1">
      <alignment horizontal="center"/>
    </xf>
    <xf numFmtId="0" fontId="30" fillId="0" borderId="0" xfId="0" applyFont="1" applyAlignment="1">
      <alignment horizontal="right"/>
    </xf>
    <xf numFmtId="0" fontId="30" fillId="0" borderId="0" xfId="0" applyFont="1" applyAlignment="1">
      <alignment horizontal="center"/>
    </xf>
    <xf numFmtId="0" fontId="30" fillId="0" borderId="0" xfId="0" applyFont="1" applyAlignment="1">
      <alignment horizontal="center"/>
    </xf>
    <xf numFmtId="164" fontId="28" fillId="66" borderId="10" xfId="3" applyNumberFormat="1" applyFont="1" applyFill="1" applyBorder="1"/>
    <xf numFmtId="0" fontId="30" fillId="66" borderId="0" xfId="0" applyFont="1" applyFill="1"/>
    <xf numFmtId="0" fontId="30" fillId="0" borderId="0" xfId="0" applyFont="1" applyAlignment="1">
      <alignment horizontal="left"/>
    </xf>
    <xf numFmtId="0" fontId="29" fillId="0" borderId="2" xfId="10" applyFont="1" applyBorder="1" applyAlignment="1">
      <alignment horizontal="center"/>
    </xf>
    <xf numFmtId="0" fontId="28" fillId="0" borderId="0" xfId="0" applyFont="1" applyFill="1" applyAlignment="1">
      <alignment horizontal="center"/>
    </xf>
    <xf numFmtId="0" fontId="0" fillId="0" borderId="3" xfId="0" applyBorder="1" applyAlignment="1">
      <alignment horizontal="left"/>
    </xf>
    <xf numFmtId="0" fontId="30" fillId="0" borderId="44" xfId="0" applyFont="1" applyFill="1" applyBorder="1" applyAlignment="1">
      <alignment horizontal="left"/>
    </xf>
    <xf numFmtId="0" fontId="30" fillId="0" borderId="3" xfId="0" applyFont="1" applyFill="1" applyBorder="1" applyAlignment="1">
      <alignment horizontal="left"/>
    </xf>
    <xf numFmtId="0" fontId="106" fillId="0" borderId="0" xfId="0" applyFont="1" applyFill="1"/>
    <xf numFmtId="0" fontId="0" fillId="0" borderId="0" xfId="0" applyFill="1" applyBorder="1" applyAlignment="1">
      <alignment horizontal="center"/>
    </xf>
    <xf numFmtId="0" fontId="105" fillId="0" borderId="0" xfId="0" applyFont="1" applyFill="1" applyBorder="1" applyAlignment="1">
      <alignment horizontal="center"/>
    </xf>
    <xf numFmtId="0" fontId="27" fillId="0" borderId="0" xfId="0" applyFont="1" applyAlignment="1">
      <alignment horizontal="left" vertical="top" wrapText="1"/>
    </xf>
    <xf numFmtId="0" fontId="27" fillId="0" borderId="0" xfId="10" applyFont="1" applyBorder="1"/>
    <xf numFmtId="14" fontId="27" fillId="0" borderId="0" xfId="10" applyNumberFormat="1" applyFont="1" applyAlignment="1">
      <alignment horizontal="left"/>
    </xf>
    <xf numFmtId="2" fontId="27" fillId="0" borderId="0" xfId="0" applyNumberFormat="1" applyFont="1"/>
    <xf numFmtId="167" fontId="27" fillId="0" borderId="0" xfId="0" applyNumberFormat="1" applyFont="1"/>
    <xf numFmtId="49" fontId="27" fillId="0" borderId="0" xfId="161" applyNumberFormat="1" applyFont="1" applyAlignment="1">
      <alignment horizontal="center"/>
    </xf>
    <xf numFmtId="49" fontId="27" fillId="0" borderId="0" xfId="161" applyNumberFormat="1" applyFont="1"/>
    <xf numFmtId="49" fontId="111" fillId="0" borderId="0" xfId="28709" applyNumberFormat="1" applyFont="1"/>
    <xf numFmtId="2" fontId="111" fillId="0" borderId="0" xfId="23771" applyNumberFormat="1" applyFont="1"/>
    <xf numFmtId="0" fontId="111" fillId="0" borderId="0" xfId="23771" applyFont="1"/>
    <xf numFmtId="0" fontId="27" fillId="0" borderId="0" xfId="2713" applyFont="1" applyFill="1"/>
    <xf numFmtId="0" fontId="27" fillId="0" borderId="0" xfId="10361" applyFont="1" applyFill="1"/>
    <xf numFmtId="167" fontId="27" fillId="0" borderId="0" xfId="10361" applyNumberFormat="1" applyFont="1" applyFill="1"/>
    <xf numFmtId="0" fontId="29" fillId="68" borderId="6" xfId="0" applyFont="1" applyFill="1" applyBorder="1" applyAlignment="1">
      <alignment horizontal="center"/>
    </xf>
    <xf numFmtId="0" fontId="29" fillId="0" borderId="0" xfId="0" applyFont="1" applyAlignment="1">
      <alignment horizontal="left" vertical="top"/>
    </xf>
    <xf numFmtId="0" fontId="29" fillId="0" borderId="0" xfId="0" applyFont="1" applyAlignment="1">
      <alignment vertical="top"/>
    </xf>
    <xf numFmtId="0" fontId="29" fillId="0" borderId="0" xfId="0" applyFont="1" applyAlignment="1">
      <alignment vertical="top" wrapText="1"/>
    </xf>
    <xf numFmtId="39" fontId="28" fillId="0" borderId="0" xfId="3" applyNumberFormat="1" applyFont="1" applyBorder="1"/>
    <xf numFmtId="0" fontId="30" fillId="0" borderId="0" xfId="0" applyFont="1" applyFill="1" applyAlignment="1">
      <alignment horizontal="center" vertical="center"/>
    </xf>
    <xf numFmtId="0" fontId="30" fillId="55" borderId="6" xfId="0" applyFont="1" applyFill="1" applyBorder="1" applyAlignment="1">
      <alignment horizontal="center" vertical="center"/>
    </xf>
    <xf numFmtId="14" fontId="30" fillId="55" borderId="6" xfId="0" applyNumberFormat="1" applyFont="1" applyFill="1" applyBorder="1" applyAlignment="1">
      <alignment horizontal="center" vertical="center" wrapText="1"/>
    </xf>
    <xf numFmtId="0" fontId="29" fillId="0" borderId="0" xfId="0" applyFont="1" applyAlignment="1">
      <alignment horizontal="center"/>
    </xf>
    <xf numFmtId="172" fontId="0" fillId="0" borderId="0" xfId="0" applyNumberFormat="1" applyAlignment="1">
      <alignment horizontal="center"/>
    </xf>
    <xf numFmtId="0" fontId="27" fillId="0" borderId="0" xfId="0" applyFont="1" applyBorder="1" applyAlignment="1">
      <alignment horizontal="center"/>
    </xf>
    <xf numFmtId="168" fontId="27" fillId="0" borderId="0" xfId="0" applyNumberFormat="1" applyFont="1" applyAlignment="1">
      <alignment horizontal="center"/>
    </xf>
    <xf numFmtId="42" fontId="29" fillId="0" borderId="0" xfId="0" applyNumberFormat="1" applyFont="1"/>
    <xf numFmtId="168" fontId="0" fillId="0" borderId="0" xfId="0" applyNumberFormat="1" applyAlignment="1">
      <alignment horizontal="center"/>
    </xf>
    <xf numFmtId="172" fontId="27" fillId="0" borderId="0" xfId="0" applyNumberFormat="1" applyFont="1" applyBorder="1" applyAlignment="1">
      <alignment horizontal="center"/>
    </xf>
    <xf numFmtId="1" fontId="0" fillId="0" borderId="0" xfId="0" applyNumberFormat="1" applyAlignment="1">
      <alignment horizontal="center"/>
    </xf>
    <xf numFmtId="164" fontId="29" fillId="0" borderId="0" xfId="0" applyNumberFormat="1" applyFont="1"/>
    <xf numFmtId="0" fontId="113" fillId="0" borderId="0" xfId="0" applyFont="1" applyFill="1"/>
    <xf numFmtId="14" fontId="28" fillId="0" borderId="0" xfId="0" applyNumberFormat="1" applyFont="1" applyFill="1"/>
    <xf numFmtId="0" fontId="114" fillId="0" borderId="3" xfId="10" applyFont="1" applyBorder="1"/>
    <xf numFmtId="167" fontId="0" fillId="0" borderId="0" xfId="0" applyNumberFormat="1"/>
    <xf numFmtId="0" fontId="112" fillId="67" borderId="36" xfId="0" applyFont="1" applyFill="1" applyBorder="1" applyAlignment="1">
      <alignment horizontal="center"/>
    </xf>
    <xf numFmtId="0" fontId="112" fillId="67" borderId="2" xfId="0" applyFont="1" applyFill="1" applyBorder="1" applyAlignment="1">
      <alignment horizontal="center"/>
    </xf>
    <xf numFmtId="0" fontId="112" fillId="67" borderId="30" xfId="0" applyFont="1" applyFill="1" applyBorder="1" applyAlignment="1">
      <alignment horizontal="center"/>
    </xf>
    <xf numFmtId="0" fontId="112" fillId="67" borderId="42" xfId="0" applyFont="1" applyFill="1" applyBorder="1" applyAlignment="1">
      <alignment horizontal="center"/>
    </xf>
    <xf numFmtId="0" fontId="112" fillId="67" borderId="0" xfId="0" applyFont="1" applyFill="1" applyBorder="1" applyAlignment="1">
      <alignment horizontal="center"/>
    </xf>
    <xf numFmtId="0" fontId="112" fillId="67" borderId="31" xfId="0" applyFont="1" applyFill="1" applyBorder="1" applyAlignment="1">
      <alignment horizontal="center"/>
    </xf>
    <xf numFmtId="0" fontId="112" fillId="67" borderId="44" xfId="0" applyFont="1" applyFill="1" applyBorder="1" applyAlignment="1">
      <alignment horizontal="center"/>
    </xf>
    <xf numFmtId="0" fontId="112" fillId="67" borderId="3" xfId="0" applyFont="1" applyFill="1" applyBorder="1" applyAlignment="1">
      <alignment horizontal="center"/>
    </xf>
    <xf numFmtId="0" fontId="112" fillId="67" borderId="25" xfId="0" applyFont="1" applyFill="1" applyBorder="1" applyAlignment="1">
      <alignment horizontal="center"/>
    </xf>
    <xf numFmtId="0" fontId="28" fillId="0" borderId="0" xfId="0" applyFont="1" applyAlignment="1">
      <alignment vertical="top" wrapText="1"/>
    </xf>
    <xf numFmtId="0" fontId="29" fillId="2" borderId="36" xfId="0" applyFont="1" applyFill="1" applyBorder="1" applyAlignment="1">
      <alignment horizontal="center"/>
    </xf>
    <xf numFmtId="0" fontId="29" fillId="2" borderId="2" xfId="0" applyFont="1" applyFill="1" applyBorder="1" applyAlignment="1">
      <alignment horizontal="center"/>
    </xf>
    <xf numFmtId="0" fontId="29" fillId="2" borderId="30" xfId="0" applyFont="1" applyFill="1" applyBorder="1" applyAlignment="1">
      <alignment horizontal="center"/>
    </xf>
    <xf numFmtId="0" fontId="30" fillId="0" borderId="0" xfId="0" applyFont="1" applyAlignment="1">
      <alignment horizontal="center"/>
    </xf>
    <xf numFmtId="0" fontId="30" fillId="0" borderId="3" xfId="0" applyFont="1" applyBorder="1" applyAlignment="1">
      <alignment horizontal="center"/>
    </xf>
    <xf numFmtId="0" fontId="29" fillId="0" borderId="0" xfId="0" applyFont="1" applyAlignment="1">
      <alignment horizontal="center"/>
    </xf>
    <xf numFmtId="0" fontId="30" fillId="2" borderId="6" xfId="0" applyFont="1" applyFill="1" applyBorder="1" applyAlignment="1">
      <alignment horizontal="center" vertical="center" wrapText="1"/>
    </xf>
    <xf numFmtId="0" fontId="28" fillId="0" borderId="0" xfId="0" applyFont="1" applyAlignment="1">
      <alignment horizontal="center" vertical="center" wrapText="1"/>
    </xf>
    <xf numFmtId="0" fontId="30" fillId="6" borderId="9" xfId="0" applyFont="1" applyFill="1" applyBorder="1" applyAlignment="1">
      <alignment horizontal="center" vertical="center" wrapText="1"/>
    </xf>
    <xf numFmtId="0" fontId="30" fillId="6" borderId="7" xfId="0" applyFont="1" applyFill="1" applyBorder="1" applyAlignment="1">
      <alignment horizontal="center" vertical="center" wrapText="1"/>
    </xf>
    <xf numFmtId="0" fontId="30" fillId="2" borderId="36"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30" fillId="2" borderId="2" xfId="0" applyFont="1" applyFill="1" applyBorder="1" applyAlignment="1">
      <alignment horizontal="center" vertical="center" wrapText="1"/>
    </xf>
    <xf numFmtId="0" fontId="30" fillId="2" borderId="9"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30" fillId="2" borderId="7" xfId="0" applyFont="1" applyFill="1" applyBorder="1" applyAlignment="1">
      <alignment horizontal="center" vertical="center" wrapText="1"/>
    </xf>
  </cellXfs>
  <cellStyles count="59698">
    <cellStyle name="20% - Accent1" xfId="138" builtinId="30" customBuiltin="1"/>
    <cellStyle name="20% - Accent1 10" xfId="482"/>
    <cellStyle name="20% - Accent1 11" xfId="481"/>
    <cellStyle name="20% - Accent1 12" xfId="480"/>
    <cellStyle name="20% - Accent1 13" xfId="440"/>
    <cellStyle name="20% - Accent1 14" xfId="479"/>
    <cellStyle name="20% - Accent1 15" xfId="486"/>
    <cellStyle name="20% - Accent1 16" xfId="485"/>
    <cellStyle name="20% - Accent1 17" xfId="478"/>
    <cellStyle name="20% - Accent1 18" xfId="477"/>
    <cellStyle name="20% - Accent1 19" xfId="476"/>
    <cellStyle name="20% - Accent1 2" xfId="15"/>
    <cellStyle name="20% - Accent1 2 2" xfId="943"/>
    <cellStyle name="20% - Accent1 2 3" xfId="942"/>
    <cellStyle name="20% - Accent1 20" xfId="475"/>
    <cellStyle name="20% - Accent1 21" xfId="474"/>
    <cellStyle name="20% - Accent1 22" xfId="473"/>
    <cellStyle name="20% - Accent1 23" xfId="472"/>
    <cellStyle name="20% - Accent1 24" xfId="471"/>
    <cellStyle name="20% - Accent1 25" xfId="470"/>
    <cellStyle name="20% - Accent1 26" xfId="469"/>
    <cellStyle name="20% - Accent1 27" xfId="468"/>
    <cellStyle name="20% - Accent1 28" xfId="467"/>
    <cellStyle name="20% - Accent1 29" xfId="466"/>
    <cellStyle name="20% - Accent1 3" xfId="168"/>
    <cellStyle name="20% - Accent1 3 10" xfId="6542"/>
    <cellStyle name="20% - Accent1 3 10 2" xfId="15769"/>
    <cellStyle name="20% - Accent1 3 10 2 2" xfId="44467"/>
    <cellStyle name="20% - Accent1 3 10 3" xfId="35258"/>
    <cellStyle name="20% - Accent1 3 11" xfId="8109"/>
    <cellStyle name="20% - Accent1 3 11 2" xfId="17333"/>
    <cellStyle name="20% - Accent1 3 11 2 2" xfId="46031"/>
    <cellStyle name="20% - Accent1 3 11 3" xfId="36822"/>
    <cellStyle name="20% - Accent1 3 12" xfId="9228"/>
    <cellStyle name="20% - Accent1 3 12 2" xfId="18449"/>
    <cellStyle name="20% - Accent1 3 12 2 2" xfId="47147"/>
    <cellStyle name="20% - Accent1 3 12 3" xfId="37938"/>
    <cellStyle name="20% - Accent1 3 13" xfId="10377"/>
    <cellStyle name="20% - Accent1 3 13 2" xfId="19596"/>
    <cellStyle name="20% - Accent1 3 13 2 2" xfId="48294"/>
    <cellStyle name="20% - Accent1 3 13 3" xfId="39085"/>
    <cellStyle name="20% - Accent1 3 14" xfId="11539"/>
    <cellStyle name="20% - Accent1 3 14 2" xfId="40237"/>
    <cellStyle name="20% - Accent1 3 15" xfId="20729"/>
    <cellStyle name="20% - Accent1 3 15 2" xfId="49427"/>
    <cellStyle name="20% - Accent1 3 16" xfId="21863"/>
    <cellStyle name="20% - Accent1 3 16 2" xfId="50561"/>
    <cellStyle name="20% - Accent1 3 17" xfId="24142"/>
    <cellStyle name="20% - Accent1 3 17 2" xfId="52840"/>
    <cellStyle name="20% - Accent1 3 18" xfId="28723"/>
    <cellStyle name="20% - Accent1 3 18 2" xfId="57420"/>
    <cellStyle name="20% - Accent1 3 19" xfId="31028"/>
    <cellStyle name="20% - Accent1 3 2" xfId="272"/>
    <cellStyle name="20% - Accent1 3 2 10" xfId="8163"/>
    <cellStyle name="20% - Accent1 3 2 10 2" xfId="17387"/>
    <cellStyle name="20% - Accent1 3 2 10 2 2" xfId="46085"/>
    <cellStyle name="20% - Accent1 3 2 10 3" xfId="36876"/>
    <cellStyle name="20% - Accent1 3 2 11" xfId="9229"/>
    <cellStyle name="20% - Accent1 3 2 11 2" xfId="18450"/>
    <cellStyle name="20% - Accent1 3 2 11 2 2" xfId="47148"/>
    <cellStyle name="20% - Accent1 3 2 11 3" xfId="37939"/>
    <cellStyle name="20% - Accent1 3 2 12" xfId="10378"/>
    <cellStyle name="20% - Accent1 3 2 12 2" xfId="19597"/>
    <cellStyle name="20% - Accent1 3 2 12 2 2" xfId="48295"/>
    <cellStyle name="20% - Accent1 3 2 12 3" xfId="39086"/>
    <cellStyle name="20% - Accent1 3 2 13" xfId="11582"/>
    <cellStyle name="20% - Accent1 3 2 13 2" xfId="40280"/>
    <cellStyle name="20% - Accent1 3 2 14" xfId="20730"/>
    <cellStyle name="20% - Accent1 3 2 14 2" xfId="49428"/>
    <cellStyle name="20% - Accent1 3 2 15" xfId="21864"/>
    <cellStyle name="20% - Accent1 3 2 15 2" xfId="50562"/>
    <cellStyle name="20% - Accent1 3 2 16" xfId="24143"/>
    <cellStyle name="20% - Accent1 3 2 16 2" xfId="52841"/>
    <cellStyle name="20% - Accent1 3 2 17" xfId="28724"/>
    <cellStyle name="20% - Accent1 3 2 17 2" xfId="57421"/>
    <cellStyle name="20% - Accent1 3 2 18" xfId="31071"/>
    <cellStyle name="20% - Accent1 3 2 2" xfId="358"/>
    <cellStyle name="20% - Accent1 3 2 2 10" xfId="9230"/>
    <cellStyle name="20% - Accent1 3 2 2 10 2" xfId="18451"/>
    <cellStyle name="20% - Accent1 3 2 2 10 2 2" xfId="47149"/>
    <cellStyle name="20% - Accent1 3 2 2 10 3" xfId="37940"/>
    <cellStyle name="20% - Accent1 3 2 2 11" xfId="10379"/>
    <cellStyle name="20% - Accent1 3 2 2 11 2" xfId="19598"/>
    <cellStyle name="20% - Accent1 3 2 2 11 2 2" xfId="48296"/>
    <cellStyle name="20% - Accent1 3 2 2 11 3" xfId="39087"/>
    <cellStyle name="20% - Accent1 3 2 2 12" xfId="11668"/>
    <cellStyle name="20% - Accent1 3 2 2 12 2" xfId="40366"/>
    <cellStyle name="20% - Accent1 3 2 2 13" xfId="20731"/>
    <cellStyle name="20% - Accent1 3 2 2 13 2" xfId="49429"/>
    <cellStyle name="20% - Accent1 3 2 2 14" xfId="21865"/>
    <cellStyle name="20% - Accent1 3 2 2 14 2" xfId="50563"/>
    <cellStyle name="20% - Accent1 3 2 2 15" xfId="24144"/>
    <cellStyle name="20% - Accent1 3 2 2 15 2" xfId="52842"/>
    <cellStyle name="20% - Accent1 3 2 2 16" xfId="28725"/>
    <cellStyle name="20% - Accent1 3 2 2 16 2" xfId="57422"/>
    <cellStyle name="20% - Accent1 3 2 2 17" xfId="31157"/>
    <cellStyle name="20% - Accent1 3 2 2 2" xfId="1203"/>
    <cellStyle name="20% - Accent1 3 2 2 2 10" xfId="11854"/>
    <cellStyle name="20% - Accent1 3 2 2 2 10 2" xfId="40552"/>
    <cellStyle name="20% - Accent1 3 2 2 2 11" xfId="20732"/>
    <cellStyle name="20% - Accent1 3 2 2 2 11 2" xfId="49430"/>
    <cellStyle name="20% - Accent1 3 2 2 2 12" xfId="21866"/>
    <cellStyle name="20% - Accent1 3 2 2 2 12 2" xfId="50564"/>
    <cellStyle name="20% - Accent1 3 2 2 2 13" xfId="24145"/>
    <cellStyle name="20% - Accent1 3 2 2 2 13 2" xfId="52843"/>
    <cellStyle name="20% - Accent1 3 2 2 2 14" xfId="28726"/>
    <cellStyle name="20% - Accent1 3 2 2 2 14 2" xfId="57423"/>
    <cellStyle name="20% - Accent1 3 2 2 2 15" xfId="31343"/>
    <cellStyle name="20% - Accent1 3 2 2 2 2" xfId="3469"/>
    <cellStyle name="20% - Accent1 3 2 2 2 2 10" xfId="21867"/>
    <cellStyle name="20% - Accent1 3 2 2 2 2 10 2" xfId="50565"/>
    <cellStyle name="20% - Accent1 3 2 2 2 2 11" xfId="24146"/>
    <cellStyle name="20% - Accent1 3 2 2 2 2 11 2" xfId="52844"/>
    <cellStyle name="20% - Accent1 3 2 2 2 2 12" xfId="28727"/>
    <cellStyle name="20% - Accent1 3 2 2 2 2 12 2" xfId="57424"/>
    <cellStyle name="20% - Accent1 3 2 2 2 2 13" xfId="32441"/>
    <cellStyle name="20% - Accent1 3 2 2 2 2 2" xfId="3847"/>
    <cellStyle name="20% - Accent1 3 2 2 2 2 2 2" xfId="13075"/>
    <cellStyle name="20% - Accent1 3 2 2 2 2 2 2 2" xfId="27557"/>
    <cellStyle name="20% - Accent1 3 2 2 2 2 2 2 2 2" xfId="56255"/>
    <cellStyle name="20% - Accent1 3 2 2 2 2 2 2 3" xfId="41773"/>
    <cellStyle name="20% - Accent1 3 2 2 2 2 2 3" xfId="21868"/>
    <cellStyle name="20% - Accent1 3 2 2 2 2 2 3 2" xfId="50566"/>
    <cellStyle name="20% - Accent1 3 2 2 2 2 2 4" xfId="24147"/>
    <cellStyle name="20% - Accent1 3 2 2 2 2 2 4 2" xfId="52845"/>
    <cellStyle name="20% - Accent1 3 2 2 2 2 2 5" xfId="28728"/>
    <cellStyle name="20% - Accent1 3 2 2 2 2 2 5 2" xfId="57425"/>
    <cellStyle name="20% - Accent1 3 2 2 2 2 2 6" xfId="32564"/>
    <cellStyle name="20% - Accent1 3 2 2 2 2 3" xfId="6406"/>
    <cellStyle name="20% - Accent1 3 2 2 2 2 3 2" xfId="15634"/>
    <cellStyle name="20% - Accent1 3 2 2 2 2 3 2 2" xfId="44332"/>
    <cellStyle name="20% - Accent1 3 2 2 2 2 3 3" xfId="26424"/>
    <cellStyle name="20% - Accent1 3 2 2 2 2 3 3 2" xfId="55122"/>
    <cellStyle name="20% - Accent1 3 2 2 2 2 3 4" xfId="35123"/>
    <cellStyle name="20% - Accent1 3 2 2 2 2 4" xfId="7958"/>
    <cellStyle name="20% - Accent1 3 2 2 2 2 4 2" xfId="17183"/>
    <cellStyle name="20% - Accent1 3 2 2 2 2 4 2 2" xfId="45881"/>
    <cellStyle name="20% - Accent1 3 2 2 2 2 4 3" xfId="36672"/>
    <cellStyle name="20% - Accent1 3 2 2 2 2 5" xfId="9109"/>
    <cellStyle name="20% - Accent1 3 2 2 2 2 5 2" xfId="18332"/>
    <cellStyle name="20% - Accent1 3 2 2 2 2 5 2 2" xfId="47030"/>
    <cellStyle name="20% - Accent1 3 2 2 2 2 5 3" xfId="37821"/>
    <cellStyle name="20% - Accent1 3 2 2 2 2 6" xfId="9232"/>
    <cellStyle name="20% - Accent1 3 2 2 2 2 6 2" xfId="18453"/>
    <cellStyle name="20% - Accent1 3 2 2 2 2 6 2 2" xfId="47151"/>
    <cellStyle name="20% - Accent1 3 2 2 2 2 6 3" xfId="37942"/>
    <cellStyle name="20% - Accent1 3 2 2 2 2 7" xfId="10381"/>
    <cellStyle name="20% - Accent1 3 2 2 2 2 7 2" xfId="19600"/>
    <cellStyle name="20% - Accent1 3 2 2 2 2 7 2 2" xfId="48298"/>
    <cellStyle name="20% - Accent1 3 2 2 2 2 7 3" xfId="39089"/>
    <cellStyle name="20% - Accent1 3 2 2 2 2 8" xfId="12952"/>
    <cellStyle name="20% - Accent1 3 2 2 2 2 8 2" xfId="41650"/>
    <cellStyle name="20% - Accent1 3 2 2 2 2 9" xfId="20733"/>
    <cellStyle name="20% - Accent1 3 2 2 2 2 9 2" xfId="49431"/>
    <cellStyle name="20% - Accent1 3 2 2 2 3" xfId="2860"/>
    <cellStyle name="20% - Accent1 3 2 2 2 3 2" xfId="6025"/>
    <cellStyle name="20% - Accent1 3 2 2 2 3 2 2" xfId="15253"/>
    <cellStyle name="20% - Accent1 3 2 2 2 3 2 2 2" xfId="43951"/>
    <cellStyle name="20% - Accent1 3 2 2 2 3 2 3" xfId="27556"/>
    <cellStyle name="20% - Accent1 3 2 2 2 3 2 3 2" xfId="56254"/>
    <cellStyle name="20% - Accent1 3 2 2 2 3 2 4" xfId="34742"/>
    <cellStyle name="20% - Accent1 3 2 2 2 3 3" xfId="7575"/>
    <cellStyle name="20% - Accent1 3 2 2 2 3 3 2" xfId="16801"/>
    <cellStyle name="20% - Accent1 3 2 2 2 3 3 2 2" xfId="45499"/>
    <cellStyle name="20% - Accent1 3 2 2 2 3 3 3" xfId="36290"/>
    <cellStyle name="20% - Accent1 3 2 2 2 3 4" xfId="12571"/>
    <cellStyle name="20% - Accent1 3 2 2 2 3 4 2" xfId="41269"/>
    <cellStyle name="20% - Accent1 3 2 2 2 3 5" xfId="21869"/>
    <cellStyle name="20% - Accent1 3 2 2 2 3 5 2" xfId="50567"/>
    <cellStyle name="20% - Accent1 3 2 2 2 3 6" xfId="24148"/>
    <cellStyle name="20% - Accent1 3 2 2 2 3 6 2" xfId="52846"/>
    <cellStyle name="20% - Accent1 3 2 2 2 3 7" xfId="28729"/>
    <cellStyle name="20% - Accent1 3 2 2 2 3 7 2" xfId="57426"/>
    <cellStyle name="20% - Accent1 3 2 2 2 3 8" xfId="32060"/>
    <cellStyle name="20% - Accent1 3 2 2 2 4" xfId="3846"/>
    <cellStyle name="20% - Accent1 3 2 2 2 4 2" xfId="13074"/>
    <cellStyle name="20% - Accent1 3 2 2 2 4 2 2" xfId="41772"/>
    <cellStyle name="20% - Accent1 3 2 2 2 4 3" xfId="26423"/>
    <cellStyle name="20% - Accent1 3 2 2 2 4 3 2" xfId="55121"/>
    <cellStyle name="20% - Accent1 3 2 2 2 4 4" xfId="32563"/>
    <cellStyle name="20% - Accent1 3 2 2 2 5" xfId="5308"/>
    <cellStyle name="20% - Accent1 3 2 2 2 5 2" xfId="14536"/>
    <cellStyle name="20% - Accent1 3 2 2 2 5 2 2" xfId="43234"/>
    <cellStyle name="20% - Accent1 3 2 2 2 5 3" xfId="34025"/>
    <cellStyle name="20% - Accent1 3 2 2 2 6" xfId="6857"/>
    <cellStyle name="20% - Accent1 3 2 2 2 6 2" xfId="16084"/>
    <cellStyle name="20% - Accent1 3 2 2 2 6 2 2" xfId="44782"/>
    <cellStyle name="20% - Accent1 3 2 2 2 6 3" xfId="35573"/>
    <cellStyle name="20% - Accent1 3 2 2 2 7" xfId="8727"/>
    <cellStyle name="20% - Accent1 3 2 2 2 7 2" xfId="17951"/>
    <cellStyle name="20% - Accent1 3 2 2 2 7 2 2" xfId="46649"/>
    <cellStyle name="20% - Accent1 3 2 2 2 7 3" xfId="37440"/>
    <cellStyle name="20% - Accent1 3 2 2 2 8" xfId="9231"/>
    <cellStyle name="20% - Accent1 3 2 2 2 8 2" xfId="18452"/>
    <cellStyle name="20% - Accent1 3 2 2 2 8 2 2" xfId="47150"/>
    <cellStyle name="20% - Accent1 3 2 2 2 8 3" xfId="37941"/>
    <cellStyle name="20% - Accent1 3 2 2 2 9" xfId="10380"/>
    <cellStyle name="20% - Accent1 3 2 2 2 9 2" xfId="19599"/>
    <cellStyle name="20% - Accent1 3 2 2 2 9 2 2" xfId="48297"/>
    <cellStyle name="20% - Accent1 3 2 2 2 9 3" xfId="39088"/>
    <cellStyle name="20% - Accent1 3 2 2 3" xfId="2585"/>
    <cellStyle name="20% - Accent1 3 2 2 3 10" xfId="21870"/>
    <cellStyle name="20% - Accent1 3 2 2 3 10 2" xfId="50568"/>
    <cellStyle name="20% - Accent1 3 2 2 3 11" xfId="24149"/>
    <cellStyle name="20% - Accent1 3 2 2 3 11 2" xfId="52847"/>
    <cellStyle name="20% - Accent1 3 2 2 3 12" xfId="28730"/>
    <cellStyle name="20% - Accent1 3 2 2 3 12 2" xfId="57427"/>
    <cellStyle name="20% - Accent1 3 2 2 3 13" xfId="31875"/>
    <cellStyle name="20% - Accent1 3 2 2 3 2" xfId="3848"/>
    <cellStyle name="20% - Accent1 3 2 2 3 2 2" xfId="13076"/>
    <cellStyle name="20% - Accent1 3 2 2 3 2 2 2" xfId="27558"/>
    <cellStyle name="20% - Accent1 3 2 2 3 2 2 2 2" xfId="56256"/>
    <cellStyle name="20% - Accent1 3 2 2 3 2 2 3" xfId="41774"/>
    <cellStyle name="20% - Accent1 3 2 2 3 2 3" xfId="21871"/>
    <cellStyle name="20% - Accent1 3 2 2 3 2 3 2" xfId="50569"/>
    <cellStyle name="20% - Accent1 3 2 2 3 2 4" xfId="24150"/>
    <cellStyle name="20% - Accent1 3 2 2 3 2 4 2" xfId="52848"/>
    <cellStyle name="20% - Accent1 3 2 2 3 2 5" xfId="28731"/>
    <cellStyle name="20% - Accent1 3 2 2 3 2 5 2" xfId="57428"/>
    <cellStyle name="20% - Accent1 3 2 2 3 2 6" xfId="32565"/>
    <cellStyle name="20% - Accent1 3 2 2 3 3" xfId="5840"/>
    <cellStyle name="20% - Accent1 3 2 2 3 3 2" xfId="15068"/>
    <cellStyle name="20% - Accent1 3 2 2 3 3 2 2" xfId="43766"/>
    <cellStyle name="20% - Accent1 3 2 2 3 3 3" xfId="26425"/>
    <cellStyle name="20% - Accent1 3 2 2 3 3 3 2" xfId="55123"/>
    <cellStyle name="20% - Accent1 3 2 2 3 3 4" xfId="34557"/>
    <cellStyle name="20% - Accent1 3 2 2 3 4" xfId="7390"/>
    <cellStyle name="20% - Accent1 3 2 2 3 4 2" xfId="16616"/>
    <cellStyle name="20% - Accent1 3 2 2 3 4 2 2" xfId="45314"/>
    <cellStyle name="20% - Accent1 3 2 2 3 4 3" xfId="36105"/>
    <cellStyle name="20% - Accent1 3 2 2 3 5" xfId="8542"/>
    <cellStyle name="20% - Accent1 3 2 2 3 5 2" xfId="17766"/>
    <cellStyle name="20% - Accent1 3 2 2 3 5 2 2" xfId="46464"/>
    <cellStyle name="20% - Accent1 3 2 2 3 5 3" xfId="37255"/>
    <cellStyle name="20% - Accent1 3 2 2 3 6" xfId="9233"/>
    <cellStyle name="20% - Accent1 3 2 2 3 6 2" xfId="18454"/>
    <cellStyle name="20% - Accent1 3 2 2 3 6 2 2" xfId="47152"/>
    <cellStyle name="20% - Accent1 3 2 2 3 6 3" xfId="37943"/>
    <cellStyle name="20% - Accent1 3 2 2 3 7" xfId="10382"/>
    <cellStyle name="20% - Accent1 3 2 2 3 7 2" xfId="19601"/>
    <cellStyle name="20% - Accent1 3 2 2 3 7 2 2" xfId="48299"/>
    <cellStyle name="20% - Accent1 3 2 2 3 7 3" xfId="39090"/>
    <cellStyle name="20% - Accent1 3 2 2 3 8" xfId="12386"/>
    <cellStyle name="20% - Accent1 3 2 2 3 8 2" xfId="41084"/>
    <cellStyle name="20% - Accent1 3 2 2 3 9" xfId="20734"/>
    <cellStyle name="20% - Accent1 3 2 2 3 9 2" xfId="49432"/>
    <cellStyle name="20% - Accent1 3 2 2 4" xfId="3247"/>
    <cellStyle name="20% - Accent1 3 2 2 4 10" xfId="21872"/>
    <cellStyle name="20% - Accent1 3 2 2 4 10 2" xfId="50570"/>
    <cellStyle name="20% - Accent1 3 2 2 4 11" xfId="24151"/>
    <cellStyle name="20% - Accent1 3 2 2 4 11 2" xfId="52849"/>
    <cellStyle name="20% - Accent1 3 2 2 4 12" xfId="28732"/>
    <cellStyle name="20% - Accent1 3 2 2 4 12 2" xfId="57429"/>
    <cellStyle name="20% - Accent1 3 2 2 4 13" xfId="32256"/>
    <cellStyle name="20% - Accent1 3 2 2 4 2" xfId="3849"/>
    <cellStyle name="20% - Accent1 3 2 2 4 2 2" xfId="13077"/>
    <cellStyle name="20% - Accent1 3 2 2 4 2 2 2" xfId="27559"/>
    <cellStyle name="20% - Accent1 3 2 2 4 2 2 2 2" xfId="56257"/>
    <cellStyle name="20% - Accent1 3 2 2 4 2 2 3" xfId="41775"/>
    <cellStyle name="20% - Accent1 3 2 2 4 2 3" xfId="21873"/>
    <cellStyle name="20% - Accent1 3 2 2 4 2 3 2" xfId="50571"/>
    <cellStyle name="20% - Accent1 3 2 2 4 2 4" xfId="24152"/>
    <cellStyle name="20% - Accent1 3 2 2 4 2 4 2" xfId="52850"/>
    <cellStyle name="20% - Accent1 3 2 2 4 2 5" xfId="28733"/>
    <cellStyle name="20% - Accent1 3 2 2 4 2 5 2" xfId="57430"/>
    <cellStyle name="20% - Accent1 3 2 2 4 2 6" xfId="32566"/>
    <cellStyle name="20% - Accent1 3 2 2 4 3" xfId="6221"/>
    <cellStyle name="20% - Accent1 3 2 2 4 3 2" xfId="15449"/>
    <cellStyle name="20% - Accent1 3 2 2 4 3 2 2" xfId="44147"/>
    <cellStyle name="20% - Accent1 3 2 2 4 3 3" xfId="26426"/>
    <cellStyle name="20% - Accent1 3 2 2 4 3 3 2" xfId="55124"/>
    <cellStyle name="20% - Accent1 3 2 2 4 3 4" xfId="34938"/>
    <cellStyle name="20% - Accent1 3 2 2 4 4" xfId="7773"/>
    <cellStyle name="20% - Accent1 3 2 2 4 4 2" xfId="16998"/>
    <cellStyle name="20% - Accent1 3 2 2 4 4 2 2" xfId="45696"/>
    <cellStyle name="20% - Accent1 3 2 2 4 4 3" xfId="36487"/>
    <cellStyle name="20% - Accent1 3 2 2 4 5" xfId="8924"/>
    <cellStyle name="20% - Accent1 3 2 2 4 5 2" xfId="18147"/>
    <cellStyle name="20% - Accent1 3 2 2 4 5 2 2" xfId="46845"/>
    <cellStyle name="20% - Accent1 3 2 2 4 5 3" xfId="37636"/>
    <cellStyle name="20% - Accent1 3 2 2 4 6" xfId="9234"/>
    <cellStyle name="20% - Accent1 3 2 2 4 6 2" xfId="18455"/>
    <cellStyle name="20% - Accent1 3 2 2 4 6 2 2" xfId="47153"/>
    <cellStyle name="20% - Accent1 3 2 2 4 6 3" xfId="37944"/>
    <cellStyle name="20% - Accent1 3 2 2 4 7" xfId="10383"/>
    <cellStyle name="20% - Accent1 3 2 2 4 7 2" xfId="19602"/>
    <cellStyle name="20% - Accent1 3 2 2 4 7 2 2" xfId="48300"/>
    <cellStyle name="20% - Accent1 3 2 2 4 7 3" xfId="39091"/>
    <cellStyle name="20% - Accent1 3 2 2 4 8" xfId="12767"/>
    <cellStyle name="20% - Accent1 3 2 2 4 8 2" xfId="41465"/>
    <cellStyle name="20% - Accent1 3 2 2 4 9" xfId="20735"/>
    <cellStyle name="20% - Accent1 3 2 2 4 9 2" xfId="49433"/>
    <cellStyle name="20% - Accent1 3 2 2 5" xfId="2211"/>
    <cellStyle name="20% - Accent1 3 2 2 5 2" xfId="5645"/>
    <cellStyle name="20% - Accent1 3 2 2 5 2 2" xfId="14873"/>
    <cellStyle name="20% - Accent1 3 2 2 5 2 2 2" xfId="43571"/>
    <cellStyle name="20% - Accent1 3 2 2 5 2 3" xfId="27555"/>
    <cellStyle name="20% - Accent1 3 2 2 5 2 3 2" xfId="56253"/>
    <cellStyle name="20% - Accent1 3 2 2 5 2 4" xfId="34362"/>
    <cellStyle name="20% - Accent1 3 2 2 5 3" xfId="7194"/>
    <cellStyle name="20% - Accent1 3 2 2 5 3 2" xfId="16421"/>
    <cellStyle name="20% - Accent1 3 2 2 5 3 2 2" xfId="45119"/>
    <cellStyle name="20% - Accent1 3 2 2 5 3 3" xfId="35910"/>
    <cellStyle name="20% - Accent1 3 2 2 5 4" xfId="12191"/>
    <cellStyle name="20% - Accent1 3 2 2 5 4 2" xfId="40889"/>
    <cellStyle name="20% - Accent1 3 2 2 5 5" xfId="21874"/>
    <cellStyle name="20% - Accent1 3 2 2 5 5 2" xfId="50572"/>
    <cellStyle name="20% - Accent1 3 2 2 5 6" xfId="24153"/>
    <cellStyle name="20% - Accent1 3 2 2 5 6 2" xfId="52851"/>
    <cellStyle name="20% - Accent1 3 2 2 5 7" xfId="28734"/>
    <cellStyle name="20% - Accent1 3 2 2 5 7 2" xfId="57431"/>
    <cellStyle name="20% - Accent1 3 2 2 5 8" xfId="31680"/>
    <cellStyle name="20% - Accent1 3 2 2 6" xfId="3845"/>
    <cellStyle name="20% - Accent1 3 2 2 6 2" xfId="13073"/>
    <cellStyle name="20% - Accent1 3 2 2 6 2 2" xfId="41771"/>
    <cellStyle name="20% - Accent1 3 2 2 6 3" xfId="26422"/>
    <cellStyle name="20% - Accent1 3 2 2 6 3 2" xfId="55120"/>
    <cellStyle name="20% - Accent1 3 2 2 6 4" xfId="32562"/>
    <cellStyle name="20% - Accent1 3 2 2 7" xfId="5122"/>
    <cellStyle name="20% - Accent1 3 2 2 7 2" xfId="14350"/>
    <cellStyle name="20% - Accent1 3 2 2 7 2 2" xfId="43048"/>
    <cellStyle name="20% - Accent1 3 2 2 7 3" xfId="33839"/>
    <cellStyle name="20% - Accent1 3 2 2 8" xfId="6671"/>
    <cellStyle name="20% - Accent1 3 2 2 8 2" xfId="15898"/>
    <cellStyle name="20% - Accent1 3 2 2 8 2 2" xfId="44596"/>
    <cellStyle name="20% - Accent1 3 2 2 8 3" xfId="35387"/>
    <cellStyle name="20% - Accent1 3 2 2 9" xfId="8347"/>
    <cellStyle name="20% - Accent1 3 2 2 9 2" xfId="17571"/>
    <cellStyle name="20% - Accent1 3 2 2 9 2 2" xfId="46269"/>
    <cellStyle name="20% - Accent1 3 2 2 9 3" xfId="37060"/>
    <cellStyle name="20% - Accent1 3 2 3" xfId="1117"/>
    <cellStyle name="20% - Accent1 3 2 3 10" xfId="10384"/>
    <cellStyle name="20% - Accent1 3 2 3 10 2" xfId="19603"/>
    <cellStyle name="20% - Accent1 3 2 3 10 2 2" xfId="48301"/>
    <cellStyle name="20% - Accent1 3 2 3 10 3" xfId="39092"/>
    <cellStyle name="20% - Accent1 3 2 3 11" xfId="11768"/>
    <cellStyle name="20% - Accent1 3 2 3 11 2" xfId="40466"/>
    <cellStyle name="20% - Accent1 3 2 3 12" xfId="20736"/>
    <cellStyle name="20% - Accent1 3 2 3 12 2" xfId="49434"/>
    <cellStyle name="20% - Accent1 3 2 3 13" xfId="21875"/>
    <cellStyle name="20% - Accent1 3 2 3 13 2" xfId="50573"/>
    <cellStyle name="20% - Accent1 3 2 3 14" xfId="24154"/>
    <cellStyle name="20% - Accent1 3 2 3 14 2" xfId="52852"/>
    <cellStyle name="20% - Accent1 3 2 3 15" xfId="28735"/>
    <cellStyle name="20% - Accent1 3 2 3 15 2" xfId="57432"/>
    <cellStyle name="20% - Accent1 3 2 3 16" xfId="31257"/>
    <cellStyle name="20% - Accent1 3 2 3 2" xfId="2774"/>
    <cellStyle name="20% - Accent1 3 2 3 2 10" xfId="21876"/>
    <cellStyle name="20% - Accent1 3 2 3 2 10 2" xfId="50574"/>
    <cellStyle name="20% - Accent1 3 2 3 2 11" xfId="24155"/>
    <cellStyle name="20% - Accent1 3 2 3 2 11 2" xfId="52853"/>
    <cellStyle name="20% - Accent1 3 2 3 2 12" xfId="28736"/>
    <cellStyle name="20% - Accent1 3 2 3 2 12 2" xfId="57433"/>
    <cellStyle name="20% - Accent1 3 2 3 2 13" xfId="31975"/>
    <cellStyle name="20% - Accent1 3 2 3 2 2" xfId="3851"/>
    <cellStyle name="20% - Accent1 3 2 3 2 2 2" xfId="13079"/>
    <cellStyle name="20% - Accent1 3 2 3 2 2 2 2" xfId="27561"/>
    <cellStyle name="20% - Accent1 3 2 3 2 2 2 2 2" xfId="56259"/>
    <cellStyle name="20% - Accent1 3 2 3 2 2 2 3" xfId="41777"/>
    <cellStyle name="20% - Accent1 3 2 3 2 2 3" xfId="21877"/>
    <cellStyle name="20% - Accent1 3 2 3 2 2 3 2" xfId="50575"/>
    <cellStyle name="20% - Accent1 3 2 3 2 2 4" xfId="24156"/>
    <cellStyle name="20% - Accent1 3 2 3 2 2 4 2" xfId="52854"/>
    <cellStyle name="20% - Accent1 3 2 3 2 2 5" xfId="28737"/>
    <cellStyle name="20% - Accent1 3 2 3 2 2 5 2" xfId="57434"/>
    <cellStyle name="20% - Accent1 3 2 3 2 2 6" xfId="32568"/>
    <cellStyle name="20% - Accent1 3 2 3 2 3" xfId="5940"/>
    <cellStyle name="20% - Accent1 3 2 3 2 3 2" xfId="15168"/>
    <cellStyle name="20% - Accent1 3 2 3 2 3 2 2" xfId="43866"/>
    <cellStyle name="20% - Accent1 3 2 3 2 3 3" xfId="26428"/>
    <cellStyle name="20% - Accent1 3 2 3 2 3 3 2" xfId="55126"/>
    <cellStyle name="20% - Accent1 3 2 3 2 3 4" xfId="34657"/>
    <cellStyle name="20% - Accent1 3 2 3 2 4" xfId="7490"/>
    <cellStyle name="20% - Accent1 3 2 3 2 4 2" xfId="16716"/>
    <cellStyle name="20% - Accent1 3 2 3 2 4 2 2" xfId="45414"/>
    <cellStyle name="20% - Accent1 3 2 3 2 4 3" xfId="36205"/>
    <cellStyle name="20% - Accent1 3 2 3 2 5" xfId="8642"/>
    <cellStyle name="20% - Accent1 3 2 3 2 5 2" xfId="17866"/>
    <cellStyle name="20% - Accent1 3 2 3 2 5 2 2" xfId="46564"/>
    <cellStyle name="20% - Accent1 3 2 3 2 5 3" xfId="37355"/>
    <cellStyle name="20% - Accent1 3 2 3 2 6" xfId="9236"/>
    <cellStyle name="20% - Accent1 3 2 3 2 6 2" xfId="18457"/>
    <cellStyle name="20% - Accent1 3 2 3 2 6 2 2" xfId="47155"/>
    <cellStyle name="20% - Accent1 3 2 3 2 6 3" xfId="37946"/>
    <cellStyle name="20% - Accent1 3 2 3 2 7" xfId="10385"/>
    <cellStyle name="20% - Accent1 3 2 3 2 7 2" xfId="19604"/>
    <cellStyle name="20% - Accent1 3 2 3 2 7 2 2" xfId="48302"/>
    <cellStyle name="20% - Accent1 3 2 3 2 7 3" xfId="39093"/>
    <cellStyle name="20% - Accent1 3 2 3 2 8" xfId="12486"/>
    <cellStyle name="20% - Accent1 3 2 3 2 8 2" xfId="41184"/>
    <cellStyle name="20% - Accent1 3 2 3 2 9" xfId="20737"/>
    <cellStyle name="20% - Accent1 3 2 3 2 9 2" xfId="49435"/>
    <cellStyle name="20% - Accent1 3 2 3 3" xfId="3384"/>
    <cellStyle name="20% - Accent1 3 2 3 3 10" xfId="21878"/>
    <cellStyle name="20% - Accent1 3 2 3 3 10 2" xfId="50576"/>
    <cellStyle name="20% - Accent1 3 2 3 3 11" xfId="24157"/>
    <cellStyle name="20% - Accent1 3 2 3 3 11 2" xfId="52855"/>
    <cellStyle name="20% - Accent1 3 2 3 3 12" xfId="28738"/>
    <cellStyle name="20% - Accent1 3 2 3 3 12 2" xfId="57435"/>
    <cellStyle name="20% - Accent1 3 2 3 3 13" xfId="32356"/>
    <cellStyle name="20% - Accent1 3 2 3 3 2" xfId="3852"/>
    <cellStyle name="20% - Accent1 3 2 3 3 2 2" xfId="13080"/>
    <cellStyle name="20% - Accent1 3 2 3 3 2 2 2" xfId="27562"/>
    <cellStyle name="20% - Accent1 3 2 3 3 2 2 2 2" xfId="56260"/>
    <cellStyle name="20% - Accent1 3 2 3 3 2 2 3" xfId="41778"/>
    <cellStyle name="20% - Accent1 3 2 3 3 2 3" xfId="21879"/>
    <cellStyle name="20% - Accent1 3 2 3 3 2 3 2" xfId="50577"/>
    <cellStyle name="20% - Accent1 3 2 3 3 2 4" xfId="24158"/>
    <cellStyle name="20% - Accent1 3 2 3 3 2 4 2" xfId="52856"/>
    <cellStyle name="20% - Accent1 3 2 3 3 2 5" xfId="28739"/>
    <cellStyle name="20% - Accent1 3 2 3 3 2 5 2" xfId="57436"/>
    <cellStyle name="20% - Accent1 3 2 3 3 2 6" xfId="32569"/>
    <cellStyle name="20% - Accent1 3 2 3 3 3" xfId="6321"/>
    <cellStyle name="20% - Accent1 3 2 3 3 3 2" xfId="15549"/>
    <cellStyle name="20% - Accent1 3 2 3 3 3 2 2" xfId="44247"/>
    <cellStyle name="20% - Accent1 3 2 3 3 3 3" xfId="26429"/>
    <cellStyle name="20% - Accent1 3 2 3 3 3 3 2" xfId="55127"/>
    <cellStyle name="20% - Accent1 3 2 3 3 3 4" xfId="35038"/>
    <cellStyle name="20% - Accent1 3 2 3 3 4" xfId="7873"/>
    <cellStyle name="20% - Accent1 3 2 3 3 4 2" xfId="17098"/>
    <cellStyle name="20% - Accent1 3 2 3 3 4 2 2" xfId="45796"/>
    <cellStyle name="20% - Accent1 3 2 3 3 4 3" xfId="36587"/>
    <cellStyle name="20% - Accent1 3 2 3 3 5" xfId="9024"/>
    <cellStyle name="20% - Accent1 3 2 3 3 5 2" xfId="18247"/>
    <cellStyle name="20% - Accent1 3 2 3 3 5 2 2" xfId="46945"/>
    <cellStyle name="20% - Accent1 3 2 3 3 5 3" xfId="37736"/>
    <cellStyle name="20% - Accent1 3 2 3 3 6" xfId="9237"/>
    <cellStyle name="20% - Accent1 3 2 3 3 6 2" xfId="18458"/>
    <cellStyle name="20% - Accent1 3 2 3 3 6 2 2" xfId="47156"/>
    <cellStyle name="20% - Accent1 3 2 3 3 6 3" xfId="37947"/>
    <cellStyle name="20% - Accent1 3 2 3 3 7" xfId="10386"/>
    <cellStyle name="20% - Accent1 3 2 3 3 7 2" xfId="19605"/>
    <cellStyle name="20% - Accent1 3 2 3 3 7 2 2" xfId="48303"/>
    <cellStyle name="20% - Accent1 3 2 3 3 7 3" xfId="39094"/>
    <cellStyle name="20% - Accent1 3 2 3 3 8" xfId="12867"/>
    <cellStyle name="20% - Accent1 3 2 3 3 8 2" xfId="41565"/>
    <cellStyle name="20% - Accent1 3 2 3 3 9" xfId="20738"/>
    <cellStyle name="20% - Accent1 3 2 3 3 9 2" xfId="49436"/>
    <cellStyle name="20% - Accent1 3 2 3 4" xfId="2126"/>
    <cellStyle name="20% - Accent1 3 2 3 4 2" xfId="5560"/>
    <cellStyle name="20% - Accent1 3 2 3 4 2 2" xfId="14788"/>
    <cellStyle name="20% - Accent1 3 2 3 4 2 2 2" xfId="43486"/>
    <cellStyle name="20% - Accent1 3 2 3 4 2 3" xfId="27560"/>
    <cellStyle name="20% - Accent1 3 2 3 4 2 3 2" xfId="56258"/>
    <cellStyle name="20% - Accent1 3 2 3 4 2 4" xfId="34277"/>
    <cellStyle name="20% - Accent1 3 2 3 4 3" xfId="7109"/>
    <cellStyle name="20% - Accent1 3 2 3 4 3 2" xfId="16336"/>
    <cellStyle name="20% - Accent1 3 2 3 4 3 2 2" xfId="45034"/>
    <cellStyle name="20% - Accent1 3 2 3 4 3 3" xfId="35825"/>
    <cellStyle name="20% - Accent1 3 2 3 4 4" xfId="12106"/>
    <cellStyle name="20% - Accent1 3 2 3 4 4 2" xfId="40804"/>
    <cellStyle name="20% - Accent1 3 2 3 4 5" xfId="21880"/>
    <cellStyle name="20% - Accent1 3 2 3 4 5 2" xfId="50578"/>
    <cellStyle name="20% - Accent1 3 2 3 4 6" xfId="24159"/>
    <cellStyle name="20% - Accent1 3 2 3 4 6 2" xfId="52857"/>
    <cellStyle name="20% - Accent1 3 2 3 4 7" xfId="28740"/>
    <cellStyle name="20% - Accent1 3 2 3 4 7 2" xfId="57437"/>
    <cellStyle name="20% - Accent1 3 2 3 4 8" xfId="31595"/>
    <cellStyle name="20% - Accent1 3 2 3 5" xfId="3850"/>
    <cellStyle name="20% - Accent1 3 2 3 5 2" xfId="13078"/>
    <cellStyle name="20% - Accent1 3 2 3 5 2 2" xfId="41776"/>
    <cellStyle name="20% - Accent1 3 2 3 5 3" xfId="26427"/>
    <cellStyle name="20% - Accent1 3 2 3 5 3 2" xfId="55125"/>
    <cellStyle name="20% - Accent1 3 2 3 5 4" xfId="32567"/>
    <cellStyle name="20% - Accent1 3 2 3 6" xfId="5222"/>
    <cellStyle name="20% - Accent1 3 2 3 6 2" xfId="14450"/>
    <cellStyle name="20% - Accent1 3 2 3 6 2 2" xfId="43148"/>
    <cellStyle name="20% - Accent1 3 2 3 6 3" xfId="33939"/>
    <cellStyle name="20% - Accent1 3 2 3 7" xfId="6771"/>
    <cellStyle name="20% - Accent1 3 2 3 7 2" xfId="15998"/>
    <cellStyle name="20% - Accent1 3 2 3 7 2 2" xfId="44696"/>
    <cellStyle name="20% - Accent1 3 2 3 7 3" xfId="35487"/>
    <cellStyle name="20% - Accent1 3 2 3 8" xfId="8262"/>
    <cellStyle name="20% - Accent1 3 2 3 8 2" xfId="17486"/>
    <cellStyle name="20% - Accent1 3 2 3 8 2 2" xfId="46184"/>
    <cellStyle name="20% - Accent1 3 2 3 8 3" xfId="36975"/>
    <cellStyle name="20% - Accent1 3 2 3 9" xfId="9235"/>
    <cellStyle name="20% - Accent1 3 2 3 9 2" xfId="18456"/>
    <cellStyle name="20% - Accent1 3 2 3 9 2 2" xfId="47154"/>
    <cellStyle name="20% - Accent1 3 2 3 9 3" xfId="37945"/>
    <cellStyle name="20% - Accent1 3 2 4" xfId="2500"/>
    <cellStyle name="20% - Accent1 3 2 4 10" xfId="21881"/>
    <cellStyle name="20% - Accent1 3 2 4 10 2" xfId="50579"/>
    <cellStyle name="20% - Accent1 3 2 4 11" xfId="24160"/>
    <cellStyle name="20% - Accent1 3 2 4 11 2" xfId="52858"/>
    <cellStyle name="20% - Accent1 3 2 4 12" xfId="28741"/>
    <cellStyle name="20% - Accent1 3 2 4 12 2" xfId="57438"/>
    <cellStyle name="20% - Accent1 3 2 4 13" xfId="31790"/>
    <cellStyle name="20% - Accent1 3 2 4 2" xfId="3853"/>
    <cellStyle name="20% - Accent1 3 2 4 2 2" xfId="13081"/>
    <cellStyle name="20% - Accent1 3 2 4 2 2 2" xfId="27563"/>
    <cellStyle name="20% - Accent1 3 2 4 2 2 2 2" xfId="56261"/>
    <cellStyle name="20% - Accent1 3 2 4 2 2 3" xfId="41779"/>
    <cellStyle name="20% - Accent1 3 2 4 2 3" xfId="21882"/>
    <cellStyle name="20% - Accent1 3 2 4 2 3 2" xfId="50580"/>
    <cellStyle name="20% - Accent1 3 2 4 2 4" xfId="24161"/>
    <cellStyle name="20% - Accent1 3 2 4 2 4 2" xfId="52859"/>
    <cellStyle name="20% - Accent1 3 2 4 2 5" xfId="28742"/>
    <cellStyle name="20% - Accent1 3 2 4 2 5 2" xfId="57439"/>
    <cellStyle name="20% - Accent1 3 2 4 2 6" xfId="32570"/>
    <cellStyle name="20% - Accent1 3 2 4 3" xfId="5755"/>
    <cellStyle name="20% - Accent1 3 2 4 3 2" xfId="14983"/>
    <cellStyle name="20% - Accent1 3 2 4 3 2 2" xfId="43681"/>
    <cellStyle name="20% - Accent1 3 2 4 3 3" xfId="26430"/>
    <cellStyle name="20% - Accent1 3 2 4 3 3 2" xfId="55128"/>
    <cellStyle name="20% - Accent1 3 2 4 3 4" xfId="34472"/>
    <cellStyle name="20% - Accent1 3 2 4 4" xfId="7305"/>
    <cellStyle name="20% - Accent1 3 2 4 4 2" xfId="16531"/>
    <cellStyle name="20% - Accent1 3 2 4 4 2 2" xfId="45229"/>
    <cellStyle name="20% - Accent1 3 2 4 4 3" xfId="36020"/>
    <cellStyle name="20% - Accent1 3 2 4 5" xfId="8457"/>
    <cellStyle name="20% - Accent1 3 2 4 5 2" xfId="17681"/>
    <cellStyle name="20% - Accent1 3 2 4 5 2 2" xfId="46379"/>
    <cellStyle name="20% - Accent1 3 2 4 5 3" xfId="37170"/>
    <cellStyle name="20% - Accent1 3 2 4 6" xfId="9238"/>
    <cellStyle name="20% - Accent1 3 2 4 6 2" xfId="18459"/>
    <cellStyle name="20% - Accent1 3 2 4 6 2 2" xfId="47157"/>
    <cellStyle name="20% - Accent1 3 2 4 6 3" xfId="37948"/>
    <cellStyle name="20% - Accent1 3 2 4 7" xfId="10387"/>
    <cellStyle name="20% - Accent1 3 2 4 7 2" xfId="19606"/>
    <cellStyle name="20% - Accent1 3 2 4 7 2 2" xfId="48304"/>
    <cellStyle name="20% - Accent1 3 2 4 7 3" xfId="39095"/>
    <cellStyle name="20% - Accent1 3 2 4 8" xfId="12301"/>
    <cellStyle name="20% - Accent1 3 2 4 8 2" xfId="40999"/>
    <cellStyle name="20% - Accent1 3 2 4 9" xfId="20739"/>
    <cellStyle name="20% - Accent1 3 2 4 9 2" xfId="49437"/>
    <cellStyle name="20% - Accent1 3 2 5" xfId="3162"/>
    <cellStyle name="20% - Accent1 3 2 5 10" xfId="21883"/>
    <cellStyle name="20% - Accent1 3 2 5 10 2" xfId="50581"/>
    <cellStyle name="20% - Accent1 3 2 5 11" xfId="24162"/>
    <cellStyle name="20% - Accent1 3 2 5 11 2" xfId="52860"/>
    <cellStyle name="20% - Accent1 3 2 5 12" xfId="28743"/>
    <cellStyle name="20% - Accent1 3 2 5 12 2" xfId="57440"/>
    <cellStyle name="20% - Accent1 3 2 5 13" xfId="32171"/>
    <cellStyle name="20% - Accent1 3 2 5 2" xfId="3854"/>
    <cellStyle name="20% - Accent1 3 2 5 2 2" xfId="13082"/>
    <cellStyle name="20% - Accent1 3 2 5 2 2 2" xfId="27564"/>
    <cellStyle name="20% - Accent1 3 2 5 2 2 2 2" xfId="56262"/>
    <cellStyle name="20% - Accent1 3 2 5 2 2 3" xfId="41780"/>
    <cellStyle name="20% - Accent1 3 2 5 2 3" xfId="21884"/>
    <cellStyle name="20% - Accent1 3 2 5 2 3 2" xfId="50582"/>
    <cellStyle name="20% - Accent1 3 2 5 2 4" xfId="24163"/>
    <cellStyle name="20% - Accent1 3 2 5 2 4 2" xfId="52861"/>
    <cellStyle name="20% - Accent1 3 2 5 2 5" xfId="28744"/>
    <cellStyle name="20% - Accent1 3 2 5 2 5 2" xfId="57441"/>
    <cellStyle name="20% - Accent1 3 2 5 2 6" xfId="32571"/>
    <cellStyle name="20% - Accent1 3 2 5 3" xfId="6136"/>
    <cellStyle name="20% - Accent1 3 2 5 3 2" xfId="15364"/>
    <cellStyle name="20% - Accent1 3 2 5 3 2 2" xfId="44062"/>
    <cellStyle name="20% - Accent1 3 2 5 3 3" xfId="26431"/>
    <cellStyle name="20% - Accent1 3 2 5 3 3 2" xfId="55129"/>
    <cellStyle name="20% - Accent1 3 2 5 3 4" xfId="34853"/>
    <cellStyle name="20% - Accent1 3 2 5 4" xfId="7688"/>
    <cellStyle name="20% - Accent1 3 2 5 4 2" xfId="16913"/>
    <cellStyle name="20% - Accent1 3 2 5 4 2 2" xfId="45611"/>
    <cellStyle name="20% - Accent1 3 2 5 4 3" xfId="36402"/>
    <cellStyle name="20% - Accent1 3 2 5 5" xfId="8839"/>
    <cellStyle name="20% - Accent1 3 2 5 5 2" xfId="18062"/>
    <cellStyle name="20% - Accent1 3 2 5 5 2 2" xfId="46760"/>
    <cellStyle name="20% - Accent1 3 2 5 5 3" xfId="37551"/>
    <cellStyle name="20% - Accent1 3 2 5 6" xfId="9239"/>
    <cellStyle name="20% - Accent1 3 2 5 6 2" xfId="18460"/>
    <cellStyle name="20% - Accent1 3 2 5 6 2 2" xfId="47158"/>
    <cellStyle name="20% - Accent1 3 2 5 6 3" xfId="37949"/>
    <cellStyle name="20% - Accent1 3 2 5 7" xfId="10388"/>
    <cellStyle name="20% - Accent1 3 2 5 7 2" xfId="19607"/>
    <cellStyle name="20% - Accent1 3 2 5 7 2 2" xfId="48305"/>
    <cellStyle name="20% - Accent1 3 2 5 7 3" xfId="39096"/>
    <cellStyle name="20% - Accent1 3 2 5 8" xfId="12682"/>
    <cellStyle name="20% - Accent1 3 2 5 8 2" xfId="41380"/>
    <cellStyle name="20% - Accent1 3 2 5 9" xfId="20740"/>
    <cellStyle name="20% - Accent1 3 2 5 9 2" xfId="49438"/>
    <cellStyle name="20% - Accent1 3 2 6" xfId="1985"/>
    <cellStyle name="20% - Accent1 3 2 6 2" xfId="5461"/>
    <cellStyle name="20% - Accent1 3 2 6 2 2" xfId="14689"/>
    <cellStyle name="20% - Accent1 3 2 6 2 2 2" xfId="43387"/>
    <cellStyle name="20% - Accent1 3 2 6 2 3" xfId="27554"/>
    <cellStyle name="20% - Accent1 3 2 6 2 3 2" xfId="56252"/>
    <cellStyle name="20% - Accent1 3 2 6 2 4" xfId="34178"/>
    <cellStyle name="20% - Accent1 3 2 6 3" xfId="7010"/>
    <cellStyle name="20% - Accent1 3 2 6 3 2" xfId="16237"/>
    <cellStyle name="20% - Accent1 3 2 6 3 2 2" xfId="44935"/>
    <cellStyle name="20% - Accent1 3 2 6 3 3" xfId="35726"/>
    <cellStyle name="20% - Accent1 3 2 6 4" xfId="12007"/>
    <cellStyle name="20% - Accent1 3 2 6 4 2" xfId="40705"/>
    <cellStyle name="20% - Accent1 3 2 6 5" xfId="21885"/>
    <cellStyle name="20% - Accent1 3 2 6 5 2" xfId="50583"/>
    <cellStyle name="20% - Accent1 3 2 6 6" xfId="24164"/>
    <cellStyle name="20% - Accent1 3 2 6 6 2" xfId="52862"/>
    <cellStyle name="20% - Accent1 3 2 6 7" xfId="28745"/>
    <cellStyle name="20% - Accent1 3 2 6 7 2" xfId="57442"/>
    <cellStyle name="20% - Accent1 3 2 6 8" xfId="31496"/>
    <cellStyle name="20% - Accent1 3 2 7" xfId="3844"/>
    <cellStyle name="20% - Accent1 3 2 7 2" xfId="13072"/>
    <cellStyle name="20% - Accent1 3 2 7 2 2" xfId="41770"/>
    <cellStyle name="20% - Accent1 3 2 7 3" xfId="26421"/>
    <cellStyle name="20% - Accent1 3 2 7 3 2" xfId="55119"/>
    <cellStyle name="20% - Accent1 3 2 7 4" xfId="32561"/>
    <cellStyle name="20% - Accent1 3 2 8" xfId="5036"/>
    <cellStyle name="20% - Accent1 3 2 8 2" xfId="14264"/>
    <cellStyle name="20% - Accent1 3 2 8 2 2" xfId="42962"/>
    <cellStyle name="20% - Accent1 3 2 8 3" xfId="33753"/>
    <cellStyle name="20% - Accent1 3 2 9" xfId="6585"/>
    <cellStyle name="20% - Accent1 3 2 9 2" xfId="15812"/>
    <cellStyle name="20% - Accent1 3 2 9 2 2" xfId="44510"/>
    <cellStyle name="20% - Accent1 3 2 9 3" xfId="35301"/>
    <cellStyle name="20% - Accent1 3 3" xfId="315"/>
    <cellStyle name="20% - Accent1 3 3 10" xfId="9240"/>
    <cellStyle name="20% - Accent1 3 3 10 2" xfId="18461"/>
    <cellStyle name="20% - Accent1 3 3 10 2 2" xfId="47159"/>
    <cellStyle name="20% - Accent1 3 3 10 3" xfId="37950"/>
    <cellStyle name="20% - Accent1 3 3 11" xfId="10389"/>
    <cellStyle name="20% - Accent1 3 3 11 2" xfId="19608"/>
    <cellStyle name="20% - Accent1 3 3 11 2 2" xfId="48306"/>
    <cellStyle name="20% - Accent1 3 3 11 3" xfId="39097"/>
    <cellStyle name="20% - Accent1 3 3 12" xfId="11625"/>
    <cellStyle name="20% - Accent1 3 3 12 2" xfId="40323"/>
    <cellStyle name="20% - Accent1 3 3 13" xfId="20741"/>
    <cellStyle name="20% - Accent1 3 3 13 2" xfId="49439"/>
    <cellStyle name="20% - Accent1 3 3 14" xfId="21886"/>
    <cellStyle name="20% - Accent1 3 3 14 2" xfId="50584"/>
    <cellStyle name="20% - Accent1 3 3 15" xfId="24165"/>
    <cellStyle name="20% - Accent1 3 3 15 2" xfId="52863"/>
    <cellStyle name="20% - Accent1 3 3 16" xfId="28746"/>
    <cellStyle name="20% - Accent1 3 3 16 2" xfId="57443"/>
    <cellStyle name="20% - Accent1 3 3 17" xfId="31114"/>
    <cellStyle name="20% - Accent1 3 3 2" xfId="1160"/>
    <cellStyle name="20% - Accent1 3 3 2 10" xfId="11811"/>
    <cellStyle name="20% - Accent1 3 3 2 10 2" xfId="40509"/>
    <cellStyle name="20% - Accent1 3 3 2 11" xfId="20742"/>
    <cellStyle name="20% - Accent1 3 3 2 11 2" xfId="49440"/>
    <cellStyle name="20% - Accent1 3 3 2 12" xfId="21887"/>
    <cellStyle name="20% - Accent1 3 3 2 12 2" xfId="50585"/>
    <cellStyle name="20% - Accent1 3 3 2 13" xfId="24166"/>
    <cellStyle name="20% - Accent1 3 3 2 13 2" xfId="52864"/>
    <cellStyle name="20% - Accent1 3 3 2 14" xfId="28747"/>
    <cellStyle name="20% - Accent1 3 3 2 14 2" xfId="57444"/>
    <cellStyle name="20% - Accent1 3 3 2 15" xfId="31300"/>
    <cellStyle name="20% - Accent1 3 3 2 2" xfId="3426"/>
    <cellStyle name="20% - Accent1 3 3 2 2 10" xfId="21888"/>
    <cellStyle name="20% - Accent1 3 3 2 2 10 2" xfId="50586"/>
    <cellStyle name="20% - Accent1 3 3 2 2 11" xfId="24167"/>
    <cellStyle name="20% - Accent1 3 3 2 2 11 2" xfId="52865"/>
    <cellStyle name="20% - Accent1 3 3 2 2 12" xfId="28748"/>
    <cellStyle name="20% - Accent1 3 3 2 2 12 2" xfId="57445"/>
    <cellStyle name="20% - Accent1 3 3 2 2 13" xfId="32398"/>
    <cellStyle name="20% - Accent1 3 3 2 2 2" xfId="3857"/>
    <cellStyle name="20% - Accent1 3 3 2 2 2 2" xfId="13085"/>
    <cellStyle name="20% - Accent1 3 3 2 2 2 2 2" xfId="27567"/>
    <cellStyle name="20% - Accent1 3 3 2 2 2 2 2 2" xfId="56265"/>
    <cellStyle name="20% - Accent1 3 3 2 2 2 2 3" xfId="41783"/>
    <cellStyle name="20% - Accent1 3 3 2 2 2 3" xfId="21889"/>
    <cellStyle name="20% - Accent1 3 3 2 2 2 3 2" xfId="50587"/>
    <cellStyle name="20% - Accent1 3 3 2 2 2 4" xfId="24168"/>
    <cellStyle name="20% - Accent1 3 3 2 2 2 4 2" xfId="52866"/>
    <cellStyle name="20% - Accent1 3 3 2 2 2 5" xfId="28749"/>
    <cellStyle name="20% - Accent1 3 3 2 2 2 5 2" xfId="57446"/>
    <cellStyle name="20% - Accent1 3 3 2 2 2 6" xfId="32574"/>
    <cellStyle name="20% - Accent1 3 3 2 2 3" xfId="6363"/>
    <cellStyle name="20% - Accent1 3 3 2 2 3 2" xfId="15591"/>
    <cellStyle name="20% - Accent1 3 3 2 2 3 2 2" xfId="44289"/>
    <cellStyle name="20% - Accent1 3 3 2 2 3 3" xfId="26434"/>
    <cellStyle name="20% - Accent1 3 3 2 2 3 3 2" xfId="55132"/>
    <cellStyle name="20% - Accent1 3 3 2 2 3 4" xfId="35080"/>
    <cellStyle name="20% - Accent1 3 3 2 2 4" xfId="7915"/>
    <cellStyle name="20% - Accent1 3 3 2 2 4 2" xfId="17140"/>
    <cellStyle name="20% - Accent1 3 3 2 2 4 2 2" xfId="45838"/>
    <cellStyle name="20% - Accent1 3 3 2 2 4 3" xfId="36629"/>
    <cellStyle name="20% - Accent1 3 3 2 2 5" xfId="9066"/>
    <cellStyle name="20% - Accent1 3 3 2 2 5 2" xfId="18289"/>
    <cellStyle name="20% - Accent1 3 3 2 2 5 2 2" xfId="46987"/>
    <cellStyle name="20% - Accent1 3 3 2 2 5 3" xfId="37778"/>
    <cellStyle name="20% - Accent1 3 3 2 2 6" xfId="9242"/>
    <cellStyle name="20% - Accent1 3 3 2 2 6 2" xfId="18463"/>
    <cellStyle name="20% - Accent1 3 3 2 2 6 2 2" xfId="47161"/>
    <cellStyle name="20% - Accent1 3 3 2 2 6 3" xfId="37952"/>
    <cellStyle name="20% - Accent1 3 3 2 2 7" xfId="10391"/>
    <cellStyle name="20% - Accent1 3 3 2 2 7 2" xfId="19610"/>
    <cellStyle name="20% - Accent1 3 3 2 2 7 2 2" xfId="48308"/>
    <cellStyle name="20% - Accent1 3 3 2 2 7 3" xfId="39099"/>
    <cellStyle name="20% - Accent1 3 3 2 2 8" xfId="12909"/>
    <cellStyle name="20% - Accent1 3 3 2 2 8 2" xfId="41607"/>
    <cellStyle name="20% - Accent1 3 3 2 2 9" xfId="20743"/>
    <cellStyle name="20% - Accent1 3 3 2 2 9 2" xfId="49441"/>
    <cellStyle name="20% - Accent1 3 3 2 3" xfId="2817"/>
    <cellStyle name="20% - Accent1 3 3 2 3 2" xfId="5982"/>
    <cellStyle name="20% - Accent1 3 3 2 3 2 2" xfId="15210"/>
    <cellStyle name="20% - Accent1 3 3 2 3 2 2 2" xfId="43908"/>
    <cellStyle name="20% - Accent1 3 3 2 3 2 3" xfId="27566"/>
    <cellStyle name="20% - Accent1 3 3 2 3 2 3 2" xfId="56264"/>
    <cellStyle name="20% - Accent1 3 3 2 3 2 4" xfId="34699"/>
    <cellStyle name="20% - Accent1 3 3 2 3 3" xfId="7532"/>
    <cellStyle name="20% - Accent1 3 3 2 3 3 2" xfId="16758"/>
    <cellStyle name="20% - Accent1 3 3 2 3 3 2 2" xfId="45456"/>
    <cellStyle name="20% - Accent1 3 3 2 3 3 3" xfId="36247"/>
    <cellStyle name="20% - Accent1 3 3 2 3 4" xfId="12528"/>
    <cellStyle name="20% - Accent1 3 3 2 3 4 2" xfId="41226"/>
    <cellStyle name="20% - Accent1 3 3 2 3 5" xfId="21890"/>
    <cellStyle name="20% - Accent1 3 3 2 3 5 2" xfId="50588"/>
    <cellStyle name="20% - Accent1 3 3 2 3 6" xfId="24169"/>
    <cellStyle name="20% - Accent1 3 3 2 3 6 2" xfId="52867"/>
    <cellStyle name="20% - Accent1 3 3 2 3 7" xfId="28750"/>
    <cellStyle name="20% - Accent1 3 3 2 3 7 2" xfId="57447"/>
    <cellStyle name="20% - Accent1 3 3 2 3 8" xfId="32017"/>
    <cellStyle name="20% - Accent1 3 3 2 4" xfId="3856"/>
    <cellStyle name="20% - Accent1 3 3 2 4 2" xfId="13084"/>
    <cellStyle name="20% - Accent1 3 3 2 4 2 2" xfId="41782"/>
    <cellStyle name="20% - Accent1 3 3 2 4 3" xfId="26433"/>
    <cellStyle name="20% - Accent1 3 3 2 4 3 2" xfId="55131"/>
    <cellStyle name="20% - Accent1 3 3 2 4 4" xfId="32573"/>
    <cellStyle name="20% - Accent1 3 3 2 5" xfId="5265"/>
    <cellStyle name="20% - Accent1 3 3 2 5 2" xfId="14493"/>
    <cellStyle name="20% - Accent1 3 3 2 5 2 2" xfId="43191"/>
    <cellStyle name="20% - Accent1 3 3 2 5 3" xfId="33982"/>
    <cellStyle name="20% - Accent1 3 3 2 6" xfId="6814"/>
    <cellStyle name="20% - Accent1 3 3 2 6 2" xfId="16041"/>
    <cellStyle name="20% - Accent1 3 3 2 6 2 2" xfId="44739"/>
    <cellStyle name="20% - Accent1 3 3 2 6 3" xfId="35530"/>
    <cellStyle name="20% - Accent1 3 3 2 7" xfId="8684"/>
    <cellStyle name="20% - Accent1 3 3 2 7 2" xfId="17908"/>
    <cellStyle name="20% - Accent1 3 3 2 7 2 2" xfId="46606"/>
    <cellStyle name="20% - Accent1 3 3 2 7 3" xfId="37397"/>
    <cellStyle name="20% - Accent1 3 3 2 8" xfId="9241"/>
    <cellStyle name="20% - Accent1 3 3 2 8 2" xfId="18462"/>
    <cellStyle name="20% - Accent1 3 3 2 8 2 2" xfId="47160"/>
    <cellStyle name="20% - Accent1 3 3 2 8 3" xfId="37951"/>
    <cellStyle name="20% - Accent1 3 3 2 9" xfId="10390"/>
    <cellStyle name="20% - Accent1 3 3 2 9 2" xfId="19609"/>
    <cellStyle name="20% - Accent1 3 3 2 9 2 2" xfId="48307"/>
    <cellStyle name="20% - Accent1 3 3 2 9 3" xfId="39098"/>
    <cellStyle name="20% - Accent1 3 3 3" xfId="2542"/>
    <cellStyle name="20% - Accent1 3 3 3 10" xfId="21891"/>
    <cellStyle name="20% - Accent1 3 3 3 10 2" xfId="50589"/>
    <cellStyle name="20% - Accent1 3 3 3 11" xfId="24170"/>
    <cellStyle name="20% - Accent1 3 3 3 11 2" xfId="52868"/>
    <cellStyle name="20% - Accent1 3 3 3 12" xfId="28751"/>
    <cellStyle name="20% - Accent1 3 3 3 12 2" xfId="57448"/>
    <cellStyle name="20% - Accent1 3 3 3 13" xfId="31832"/>
    <cellStyle name="20% - Accent1 3 3 3 2" xfId="3858"/>
    <cellStyle name="20% - Accent1 3 3 3 2 2" xfId="13086"/>
    <cellStyle name="20% - Accent1 3 3 3 2 2 2" xfId="27568"/>
    <cellStyle name="20% - Accent1 3 3 3 2 2 2 2" xfId="56266"/>
    <cellStyle name="20% - Accent1 3 3 3 2 2 3" xfId="41784"/>
    <cellStyle name="20% - Accent1 3 3 3 2 3" xfId="21892"/>
    <cellStyle name="20% - Accent1 3 3 3 2 3 2" xfId="50590"/>
    <cellStyle name="20% - Accent1 3 3 3 2 4" xfId="24171"/>
    <cellStyle name="20% - Accent1 3 3 3 2 4 2" xfId="52869"/>
    <cellStyle name="20% - Accent1 3 3 3 2 5" xfId="28752"/>
    <cellStyle name="20% - Accent1 3 3 3 2 5 2" xfId="57449"/>
    <cellStyle name="20% - Accent1 3 3 3 2 6" xfId="32575"/>
    <cellStyle name="20% - Accent1 3 3 3 3" xfId="5797"/>
    <cellStyle name="20% - Accent1 3 3 3 3 2" xfId="15025"/>
    <cellStyle name="20% - Accent1 3 3 3 3 2 2" xfId="43723"/>
    <cellStyle name="20% - Accent1 3 3 3 3 3" xfId="26435"/>
    <cellStyle name="20% - Accent1 3 3 3 3 3 2" xfId="55133"/>
    <cellStyle name="20% - Accent1 3 3 3 3 4" xfId="34514"/>
    <cellStyle name="20% - Accent1 3 3 3 4" xfId="7347"/>
    <cellStyle name="20% - Accent1 3 3 3 4 2" xfId="16573"/>
    <cellStyle name="20% - Accent1 3 3 3 4 2 2" xfId="45271"/>
    <cellStyle name="20% - Accent1 3 3 3 4 3" xfId="36062"/>
    <cellStyle name="20% - Accent1 3 3 3 5" xfId="8499"/>
    <cellStyle name="20% - Accent1 3 3 3 5 2" xfId="17723"/>
    <cellStyle name="20% - Accent1 3 3 3 5 2 2" xfId="46421"/>
    <cellStyle name="20% - Accent1 3 3 3 5 3" xfId="37212"/>
    <cellStyle name="20% - Accent1 3 3 3 6" xfId="9243"/>
    <cellStyle name="20% - Accent1 3 3 3 6 2" xfId="18464"/>
    <cellStyle name="20% - Accent1 3 3 3 6 2 2" xfId="47162"/>
    <cellStyle name="20% - Accent1 3 3 3 6 3" xfId="37953"/>
    <cellStyle name="20% - Accent1 3 3 3 7" xfId="10392"/>
    <cellStyle name="20% - Accent1 3 3 3 7 2" xfId="19611"/>
    <cellStyle name="20% - Accent1 3 3 3 7 2 2" xfId="48309"/>
    <cellStyle name="20% - Accent1 3 3 3 7 3" xfId="39100"/>
    <cellStyle name="20% - Accent1 3 3 3 8" xfId="12343"/>
    <cellStyle name="20% - Accent1 3 3 3 8 2" xfId="41041"/>
    <cellStyle name="20% - Accent1 3 3 3 9" xfId="20744"/>
    <cellStyle name="20% - Accent1 3 3 3 9 2" xfId="49442"/>
    <cellStyle name="20% - Accent1 3 3 4" xfId="3204"/>
    <cellStyle name="20% - Accent1 3 3 4 10" xfId="21893"/>
    <cellStyle name="20% - Accent1 3 3 4 10 2" xfId="50591"/>
    <cellStyle name="20% - Accent1 3 3 4 11" xfId="24172"/>
    <cellStyle name="20% - Accent1 3 3 4 11 2" xfId="52870"/>
    <cellStyle name="20% - Accent1 3 3 4 12" xfId="28753"/>
    <cellStyle name="20% - Accent1 3 3 4 12 2" xfId="57450"/>
    <cellStyle name="20% - Accent1 3 3 4 13" xfId="32213"/>
    <cellStyle name="20% - Accent1 3 3 4 2" xfId="3859"/>
    <cellStyle name="20% - Accent1 3 3 4 2 2" xfId="13087"/>
    <cellStyle name="20% - Accent1 3 3 4 2 2 2" xfId="27569"/>
    <cellStyle name="20% - Accent1 3 3 4 2 2 2 2" xfId="56267"/>
    <cellStyle name="20% - Accent1 3 3 4 2 2 3" xfId="41785"/>
    <cellStyle name="20% - Accent1 3 3 4 2 3" xfId="21894"/>
    <cellStyle name="20% - Accent1 3 3 4 2 3 2" xfId="50592"/>
    <cellStyle name="20% - Accent1 3 3 4 2 4" xfId="24173"/>
    <cellStyle name="20% - Accent1 3 3 4 2 4 2" xfId="52871"/>
    <cellStyle name="20% - Accent1 3 3 4 2 5" xfId="28754"/>
    <cellStyle name="20% - Accent1 3 3 4 2 5 2" xfId="57451"/>
    <cellStyle name="20% - Accent1 3 3 4 2 6" xfId="32576"/>
    <cellStyle name="20% - Accent1 3 3 4 3" xfId="6178"/>
    <cellStyle name="20% - Accent1 3 3 4 3 2" xfId="15406"/>
    <cellStyle name="20% - Accent1 3 3 4 3 2 2" xfId="44104"/>
    <cellStyle name="20% - Accent1 3 3 4 3 3" xfId="26436"/>
    <cellStyle name="20% - Accent1 3 3 4 3 3 2" xfId="55134"/>
    <cellStyle name="20% - Accent1 3 3 4 3 4" xfId="34895"/>
    <cellStyle name="20% - Accent1 3 3 4 4" xfId="7730"/>
    <cellStyle name="20% - Accent1 3 3 4 4 2" xfId="16955"/>
    <cellStyle name="20% - Accent1 3 3 4 4 2 2" xfId="45653"/>
    <cellStyle name="20% - Accent1 3 3 4 4 3" xfId="36444"/>
    <cellStyle name="20% - Accent1 3 3 4 5" xfId="8881"/>
    <cellStyle name="20% - Accent1 3 3 4 5 2" xfId="18104"/>
    <cellStyle name="20% - Accent1 3 3 4 5 2 2" xfId="46802"/>
    <cellStyle name="20% - Accent1 3 3 4 5 3" xfId="37593"/>
    <cellStyle name="20% - Accent1 3 3 4 6" xfId="9244"/>
    <cellStyle name="20% - Accent1 3 3 4 6 2" xfId="18465"/>
    <cellStyle name="20% - Accent1 3 3 4 6 2 2" xfId="47163"/>
    <cellStyle name="20% - Accent1 3 3 4 6 3" xfId="37954"/>
    <cellStyle name="20% - Accent1 3 3 4 7" xfId="10393"/>
    <cellStyle name="20% - Accent1 3 3 4 7 2" xfId="19612"/>
    <cellStyle name="20% - Accent1 3 3 4 7 2 2" xfId="48310"/>
    <cellStyle name="20% - Accent1 3 3 4 7 3" xfId="39101"/>
    <cellStyle name="20% - Accent1 3 3 4 8" xfId="12724"/>
    <cellStyle name="20% - Accent1 3 3 4 8 2" xfId="41422"/>
    <cellStyle name="20% - Accent1 3 3 4 9" xfId="20745"/>
    <cellStyle name="20% - Accent1 3 3 4 9 2" xfId="49443"/>
    <cellStyle name="20% - Accent1 3 3 5" xfId="2168"/>
    <cellStyle name="20% - Accent1 3 3 5 2" xfId="5602"/>
    <cellStyle name="20% - Accent1 3 3 5 2 2" xfId="14830"/>
    <cellStyle name="20% - Accent1 3 3 5 2 2 2" xfId="43528"/>
    <cellStyle name="20% - Accent1 3 3 5 2 3" xfId="27565"/>
    <cellStyle name="20% - Accent1 3 3 5 2 3 2" xfId="56263"/>
    <cellStyle name="20% - Accent1 3 3 5 2 4" xfId="34319"/>
    <cellStyle name="20% - Accent1 3 3 5 3" xfId="7151"/>
    <cellStyle name="20% - Accent1 3 3 5 3 2" xfId="16378"/>
    <cellStyle name="20% - Accent1 3 3 5 3 2 2" xfId="45076"/>
    <cellStyle name="20% - Accent1 3 3 5 3 3" xfId="35867"/>
    <cellStyle name="20% - Accent1 3 3 5 4" xfId="12148"/>
    <cellStyle name="20% - Accent1 3 3 5 4 2" xfId="40846"/>
    <cellStyle name="20% - Accent1 3 3 5 5" xfId="21895"/>
    <cellStyle name="20% - Accent1 3 3 5 5 2" xfId="50593"/>
    <cellStyle name="20% - Accent1 3 3 5 6" xfId="24174"/>
    <cellStyle name="20% - Accent1 3 3 5 6 2" xfId="52872"/>
    <cellStyle name="20% - Accent1 3 3 5 7" xfId="28755"/>
    <cellStyle name="20% - Accent1 3 3 5 7 2" xfId="57452"/>
    <cellStyle name="20% - Accent1 3 3 5 8" xfId="31637"/>
    <cellStyle name="20% - Accent1 3 3 6" xfId="3855"/>
    <cellStyle name="20% - Accent1 3 3 6 2" xfId="13083"/>
    <cellStyle name="20% - Accent1 3 3 6 2 2" xfId="41781"/>
    <cellStyle name="20% - Accent1 3 3 6 3" xfId="26432"/>
    <cellStyle name="20% - Accent1 3 3 6 3 2" xfId="55130"/>
    <cellStyle name="20% - Accent1 3 3 6 4" xfId="32572"/>
    <cellStyle name="20% - Accent1 3 3 7" xfId="5079"/>
    <cellStyle name="20% - Accent1 3 3 7 2" xfId="14307"/>
    <cellStyle name="20% - Accent1 3 3 7 2 2" xfId="43005"/>
    <cellStyle name="20% - Accent1 3 3 7 3" xfId="33796"/>
    <cellStyle name="20% - Accent1 3 3 8" xfId="6628"/>
    <cellStyle name="20% - Accent1 3 3 8 2" xfId="15855"/>
    <cellStyle name="20% - Accent1 3 3 8 2 2" xfId="44553"/>
    <cellStyle name="20% - Accent1 3 3 8 3" xfId="35344"/>
    <cellStyle name="20% - Accent1 3 3 9" xfId="8304"/>
    <cellStyle name="20% - Accent1 3 3 9 2" xfId="17528"/>
    <cellStyle name="20% - Accent1 3 3 9 2 2" xfId="46226"/>
    <cellStyle name="20% - Accent1 3 3 9 3" xfId="37017"/>
    <cellStyle name="20% - Accent1 3 4" xfId="399"/>
    <cellStyle name="20% - Accent1 3 4 10" xfId="21896"/>
    <cellStyle name="20% - Accent1 3 4 10 2" xfId="50594"/>
    <cellStyle name="20% - Accent1 3 4 11" xfId="24175"/>
    <cellStyle name="20% - Accent1 3 4 11 2" xfId="52873"/>
    <cellStyle name="20% - Accent1 3 4 12" xfId="28756"/>
    <cellStyle name="20% - Accent1 3 4 12 2" xfId="57453"/>
    <cellStyle name="20% - Accent1 3 4 2" xfId="2732"/>
    <cellStyle name="20% - Accent1 3 4 2 10" xfId="20747"/>
    <cellStyle name="20% - Accent1 3 4 2 10 2" xfId="49445"/>
    <cellStyle name="20% - Accent1 3 4 2 11" xfId="21897"/>
    <cellStyle name="20% - Accent1 3 4 2 11 2" xfId="50595"/>
    <cellStyle name="20% - Accent1 3 4 2 12" xfId="24176"/>
    <cellStyle name="20% - Accent1 3 4 2 12 2" xfId="52874"/>
    <cellStyle name="20% - Accent1 3 4 2 13" xfId="28757"/>
    <cellStyle name="20% - Accent1 3 4 2 13 2" xfId="57454"/>
    <cellStyle name="20% - Accent1 3 4 2 14" xfId="31934"/>
    <cellStyle name="20% - Accent1 3 4 2 2" xfId="3541"/>
    <cellStyle name="20% - Accent1 3 4 2 3" xfId="3861"/>
    <cellStyle name="20% - Accent1 3 4 2 3 2" xfId="13089"/>
    <cellStyle name="20% - Accent1 3 4 2 3 2 2" xfId="27571"/>
    <cellStyle name="20% - Accent1 3 4 2 3 2 2 2" xfId="56269"/>
    <cellStyle name="20% - Accent1 3 4 2 3 2 3" xfId="41787"/>
    <cellStyle name="20% - Accent1 3 4 2 3 3" xfId="21898"/>
    <cellStyle name="20% - Accent1 3 4 2 3 3 2" xfId="50596"/>
    <cellStyle name="20% - Accent1 3 4 2 3 4" xfId="24177"/>
    <cellStyle name="20% - Accent1 3 4 2 3 4 2" xfId="52875"/>
    <cellStyle name="20% - Accent1 3 4 2 3 5" xfId="28758"/>
    <cellStyle name="20% - Accent1 3 4 2 3 5 2" xfId="57455"/>
    <cellStyle name="20% - Accent1 3 4 2 3 6" xfId="32578"/>
    <cellStyle name="20% - Accent1 3 4 2 4" xfId="5899"/>
    <cellStyle name="20% - Accent1 3 4 2 4 2" xfId="15127"/>
    <cellStyle name="20% - Accent1 3 4 2 4 2 2" xfId="43825"/>
    <cellStyle name="20% - Accent1 3 4 2 4 3" xfId="26438"/>
    <cellStyle name="20% - Accent1 3 4 2 4 3 2" xfId="55136"/>
    <cellStyle name="20% - Accent1 3 4 2 4 4" xfId="34616"/>
    <cellStyle name="20% - Accent1 3 4 2 5" xfId="7449"/>
    <cellStyle name="20% - Accent1 3 4 2 5 2" xfId="16675"/>
    <cellStyle name="20% - Accent1 3 4 2 5 2 2" xfId="45373"/>
    <cellStyle name="20% - Accent1 3 4 2 5 3" xfId="36164"/>
    <cellStyle name="20% - Accent1 3 4 2 6" xfId="8601"/>
    <cellStyle name="20% - Accent1 3 4 2 6 2" xfId="17825"/>
    <cellStyle name="20% - Accent1 3 4 2 6 2 2" xfId="46523"/>
    <cellStyle name="20% - Accent1 3 4 2 6 3" xfId="37314"/>
    <cellStyle name="20% - Accent1 3 4 2 7" xfId="9246"/>
    <cellStyle name="20% - Accent1 3 4 2 7 2" xfId="18467"/>
    <cellStyle name="20% - Accent1 3 4 2 7 2 2" xfId="47165"/>
    <cellStyle name="20% - Accent1 3 4 2 7 3" xfId="37956"/>
    <cellStyle name="20% - Accent1 3 4 2 8" xfId="10395"/>
    <cellStyle name="20% - Accent1 3 4 2 8 2" xfId="19614"/>
    <cellStyle name="20% - Accent1 3 4 2 8 2 2" xfId="48312"/>
    <cellStyle name="20% - Accent1 3 4 2 8 3" xfId="39103"/>
    <cellStyle name="20% - Accent1 3 4 2 9" xfId="12445"/>
    <cellStyle name="20% - Accent1 3 4 2 9 2" xfId="41143"/>
    <cellStyle name="20% - Accent1 3 4 3" xfId="3342"/>
    <cellStyle name="20% - Accent1 3 4 3 10" xfId="21899"/>
    <cellStyle name="20% - Accent1 3 4 3 10 2" xfId="50597"/>
    <cellStyle name="20% - Accent1 3 4 3 11" xfId="24178"/>
    <cellStyle name="20% - Accent1 3 4 3 11 2" xfId="52876"/>
    <cellStyle name="20% - Accent1 3 4 3 12" xfId="28759"/>
    <cellStyle name="20% - Accent1 3 4 3 12 2" xfId="57456"/>
    <cellStyle name="20% - Accent1 3 4 3 13" xfId="32315"/>
    <cellStyle name="20% - Accent1 3 4 3 2" xfId="3862"/>
    <cellStyle name="20% - Accent1 3 4 3 2 2" xfId="13090"/>
    <cellStyle name="20% - Accent1 3 4 3 2 2 2" xfId="27572"/>
    <cellStyle name="20% - Accent1 3 4 3 2 2 2 2" xfId="56270"/>
    <cellStyle name="20% - Accent1 3 4 3 2 2 3" xfId="41788"/>
    <cellStyle name="20% - Accent1 3 4 3 2 3" xfId="21900"/>
    <cellStyle name="20% - Accent1 3 4 3 2 3 2" xfId="50598"/>
    <cellStyle name="20% - Accent1 3 4 3 2 4" xfId="24179"/>
    <cellStyle name="20% - Accent1 3 4 3 2 4 2" xfId="52877"/>
    <cellStyle name="20% - Accent1 3 4 3 2 5" xfId="28760"/>
    <cellStyle name="20% - Accent1 3 4 3 2 5 2" xfId="57457"/>
    <cellStyle name="20% - Accent1 3 4 3 2 6" xfId="32579"/>
    <cellStyle name="20% - Accent1 3 4 3 3" xfId="6280"/>
    <cellStyle name="20% - Accent1 3 4 3 3 2" xfId="15508"/>
    <cellStyle name="20% - Accent1 3 4 3 3 2 2" xfId="44206"/>
    <cellStyle name="20% - Accent1 3 4 3 3 3" xfId="26439"/>
    <cellStyle name="20% - Accent1 3 4 3 3 3 2" xfId="55137"/>
    <cellStyle name="20% - Accent1 3 4 3 3 4" xfId="34997"/>
    <cellStyle name="20% - Accent1 3 4 3 4" xfId="7832"/>
    <cellStyle name="20% - Accent1 3 4 3 4 2" xfId="17057"/>
    <cellStyle name="20% - Accent1 3 4 3 4 2 2" xfId="45755"/>
    <cellStyle name="20% - Accent1 3 4 3 4 3" xfId="36546"/>
    <cellStyle name="20% - Accent1 3 4 3 5" xfId="8983"/>
    <cellStyle name="20% - Accent1 3 4 3 5 2" xfId="18206"/>
    <cellStyle name="20% - Accent1 3 4 3 5 2 2" xfId="46904"/>
    <cellStyle name="20% - Accent1 3 4 3 5 3" xfId="37695"/>
    <cellStyle name="20% - Accent1 3 4 3 6" xfId="9247"/>
    <cellStyle name="20% - Accent1 3 4 3 6 2" xfId="18468"/>
    <cellStyle name="20% - Accent1 3 4 3 6 2 2" xfId="47166"/>
    <cellStyle name="20% - Accent1 3 4 3 6 3" xfId="37957"/>
    <cellStyle name="20% - Accent1 3 4 3 7" xfId="10396"/>
    <cellStyle name="20% - Accent1 3 4 3 7 2" xfId="19615"/>
    <cellStyle name="20% - Accent1 3 4 3 7 2 2" xfId="48313"/>
    <cellStyle name="20% - Accent1 3 4 3 7 3" xfId="39104"/>
    <cellStyle name="20% - Accent1 3 4 3 8" xfId="12826"/>
    <cellStyle name="20% - Accent1 3 4 3 8 2" xfId="41524"/>
    <cellStyle name="20% - Accent1 3 4 3 9" xfId="20748"/>
    <cellStyle name="20% - Accent1 3 4 3 9 2" xfId="49446"/>
    <cellStyle name="20% - Accent1 3 4 4" xfId="2041"/>
    <cellStyle name="20% - Accent1 3 4 4 2" xfId="5516"/>
    <cellStyle name="20% - Accent1 3 4 4 2 2" xfId="14744"/>
    <cellStyle name="20% - Accent1 3 4 4 2 2 2" xfId="43442"/>
    <cellStyle name="20% - Accent1 3 4 4 2 3" xfId="27570"/>
    <cellStyle name="20% - Accent1 3 4 4 2 3 2" xfId="56268"/>
    <cellStyle name="20% - Accent1 3 4 4 2 4" xfId="34233"/>
    <cellStyle name="20% - Accent1 3 4 4 3" xfId="7065"/>
    <cellStyle name="20% - Accent1 3 4 4 3 2" xfId="16292"/>
    <cellStyle name="20% - Accent1 3 4 4 3 2 2" xfId="44990"/>
    <cellStyle name="20% - Accent1 3 4 4 3 3" xfId="35781"/>
    <cellStyle name="20% - Accent1 3 4 4 4" xfId="12062"/>
    <cellStyle name="20% - Accent1 3 4 4 4 2" xfId="40760"/>
    <cellStyle name="20% - Accent1 3 4 4 5" xfId="21901"/>
    <cellStyle name="20% - Accent1 3 4 4 5 2" xfId="50599"/>
    <cellStyle name="20% - Accent1 3 4 4 6" xfId="24180"/>
    <cellStyle name="20% - Accent1 3 4 4 6 2" xfId="52878"/>
    <cellStyle name="20% - Accent1 3 4 4 7" xfId="28761"/>
    <cellStyle name="20% - Accent1 3 4 4 7 2" xfId="57458"/>
    <cellStyle name="20% - Accent1 3 4 4 8" xfId="31551"/>
    <cellStyle name="20% - Accent1 3 4 5" xfId="3860"/>
    <cellStyle name="20% - Accent1 3 4 5 2" xfId="13088"/>
    <cellStyle name="20% - Accent1 3 4 5 2 2" xfId="41786"/>
    <cellStyle name="20% - Accent1 3 4 5 3" xfId="26437"/>
    <cellStyle name="20% - Accent1 3 4 5 3 2" xfId="55135"/>
    <cellStyle name="20% - Accent1 3 4 5 4" xfId="32577"/>
    <cellStyle name="20% - Accent1 3 4 6" xfId="8218"/>
    <cellStyle name="20% - Accent1 3 4 6 2" xfId="17442"/>
    <cellStyle name="20% - Accent1 3 4 6 2 2" xfId="46140"/>
    <cellStyle name="20% - Accent1 3 4 6 3" xfId="36931"/>
    <cellStyle name="20% - Accent1 3 4 7" xfId="9245"/>
    <cellStyle name="20% - Accent1 3 4 7 2" xfId="18466"/>
    <cellStyle name="20% - Accent1 3 4 7 2 2" xfId="47164"/>
    <cellStyle name="20% - Accent1 3 4 7 3" xfId="37955"/>
    <cellStyle name="20% - Accent1 3 4 8" xfId="10394"/>
    <cellStyle name="20% - Accent1 3 4 8 2" xfId="19613"/>
    <cellStyle name="20% - Accent1 3 4 8 2 2" xfId="48311"/>
    <cellStyle name="20% - Accent1 3 4 8 3" xfId="39102"/>
    <cellStyle name="20% - Accent1 3 4 9" xfId="20746"/>
    <cellStyle name="20% - Accent1 3 4 9 2" xfId="49444"/>
    <cellStyle name="20% - Accent1 3 5" xfId="1074"/>
    <cellStyle name="20% - Accent1 3 5 10" xfId="11725"/>
    <cellStyle name="20% - Accent1 3 5 10 2" xfId="40423"/>
    <cellStyle name="20% - Accent1 3 5 11" xfId="20749"/>
    <cellStyle name="20% - Accent1 3 5 11 2" xfId="49447"/>
    <cellStyle name="20% - Accent1 3 5 12" xfId="21902"/>
    <cellStyle name="20% - Accent1 3 5 12 2" xfId="50600"/>
    <cellStyle name="20% - Accent1 3 5 13" xfId="24181"/>
    <cellStyle name="20% - Accent1 3 5 13 2" xfId="52879"/>
    <cellStyle name="20% - Accent1 3 5 14" xfId="28762"/>
    <cellStyle name="20% - Accent1 3 5 14 2" xfId="57459"/>
    <cellStyle name="20% - Accent1 3 5 15" xfId="31214"/>
    <cellStyle name="20% - Accent1 3 5 2" xfId="3542"/>
    <cellStyle name="20% - Accent1 3 5 2 10" xfId="21903"/>
    <cellStyle name="20% - Accent1 3 5 2 10 2" xfId="50601"/>
    <cellStyle name="20% - Accent1 3 5 2 11" xfId="24182"/>
    <cellStyle name="20% - Accent1 3 5 2 11 2" xfId="52880"/>
    <cellStyle name="20% - Accent1 3 5 2 12" xfId="28763"/>
    <cellStyle name="20% - Accent1 3 5 2 12 2" xfId="57460"/>
    <cellStyle name="20% - Accent1 3 5 2 13" xfId="32480"/>
    <cellStyle name="20% - Accent1 3 5 2 2" xfId="3864"/>
    <cellStyle name="20% - Accent1 3 5 2 2 2" xfId="13092"/>
    <cellStyle name="20% - Accent1 3 5 2 2 2 2" xfId="27574"/>
    <cellStyle name="20% - Accent1 3 5 2 2 2 2 2" xfId="56272"/>
    <cellStyle name="20% - Accent1 3 5 2 2 2 3" xfId="41790"/>
    <cellStyle name="20% - Accent1 3 5 2 2 3" xfId="21904"/>
    <cellStyle name="20% - Accent1 3 5 2 2 3 2" xfId="50602"/>
    <cellStyle name="20% - Accent1 3 5 2 2 4" xfId="24183"/>
    <cellStyle name="20% - Accent1 3 5 2 2 4 2" xfId="52881"/>
    <cellStyle name="20% - Accent1 3 5 2 2 5" xfId="28764"/>
    <cellStyle name="20% - Accent1 3 5 2 2 5 2" xfId="57461"/>
    <cellStyle name="20% - Accent1 3 5 2 2 6" xfId="32581"/>
    <cellStyle name="20% - Accent1 3 5 2 3" xfId="6445"/>
    <cellStyle name="20% - Accent1 3 5 2 3 2" xfId="15673"/>
    <cellStyle name="20% - Accent1 3 5 2 3 2 2" xfId="44371"/>
    <cellStyle name="20% - Accent1 3 5 2 3 3" xfId="26441"/>
    <cellStyle name="20% - Accent1 3 5 2 3 3 2" xfId="55139"/>
    <cellStyle name="20% - Accent1 3 5 2 3 4" xfId="35162"/>
    <cellStyle name="20% - Accent1 3 5 2 4" xfId="7997"/>
    <cellStyle name="20% - Accent1 3 5 2 4 2" xfId="17222"/>
    <cellStyle name="20% - Accent1 3 5 2 4 2 2" xfId="45920"/>
    <cellStyle name="20% - Accent1 3 5 2 4 3" xfId="36711"/>
    <cellStyle name="20% - Accent1 3 5 2 5" xfId="9148"/>
    <cellStyle name="20% - Accent1 3 5 2 5 2" xfId="18371"/>
    <cellStyle name="20% - Accent1 3 5 2 5 2 2" xfId="47069"/>
    <cellStyle name="20% - Accent1 3 5 2 5 3" xfId="37860"/>
    <cellStyle name="20% - Accent1 3 5 2 6" xfId="9249"/>
    <cellStyle name="20% - Accent1 3 5 2 6 2" xfId="18470"/>
    <cellStyle name="20% - Accent1 3 5 2 6 2 2" xfId="47168"/>
    <cellStyle name="20% - Accent1 3 5 2 6 3" xfId="37959"/>
    <cellStyle name="20% - Accent1 3 5 2 7" xfId="10398"/>
    <cellStyle name="20% - Accent1 3 5 2 7 2" xfId="19617"/>
    <cellStyle name="20% - Accent1 3 5 2 7 2 2" xfId="48315"/>
    <cellStyle name="20% - Accent1 3 5 2 7 3" xfId="39106"/>
    <cellStyle name="20% - Accent1 3 5 2 8" xfId="12991"/>
    <cellStyle name="20% - Accent1 3 5 2 8 2" xfId="41689"/>
    <cellStyle name="20% - Accent1 3 5 2 9" xfId="20750"/>
    <cellStyle name="20% - Accent1 3 5 2 9 2" xfId="49448"/>
    <cellStyle name="20% - Accent1 3 5 3" xfId="2448"/>
    <cellStyle name="20% - Accent1 3 5 3 2" xfId="5713"/>
    <cellStyle name="20% - Accent1 3 5 3 2 2" xfId="14941"/>
    <cellStyle name="20% - Accent1 3 5 3 2 2 2" xfId="43639"/>
    <cellStyle name="20% - Accent1 3 5 3 2 3" xfId="27573"/>
    <cellStyle name="20% - Accent1 3 5 3 2 3 2" xfId="56271"/>
    <cellStyle name="20% - Accent1 3 5 3 2 4" xfId="34430"/>
    <cellStyle name="20% - Accent1 3 5 3 3" xfId="7263"/>
    <cellStyle name="20% - Accent1 3 5 3 3 2" xfId="16489"/>
    <cellStyle name="20% - Accent1 3 5 3 3 2 2" xfId="45187"/>
    <cellStyle name="20% - Accent1 3 5 3 3 3" xfId="35978"/>
    <cellStyle name="20% - Accent1 3 5 3 4" xfId="12259"/>
    <cellStyle name="20% - Accent1 3 5 3 4 2" xfId="40957"/>
    <cellStyle name="20% - Accent1 3 5 3 5" xfId="21905"/>
    <cellStyle name="20% - Accent1 3 5 3 5 2" xfId="50603"/>
    <cellStyle name="20% - Accent1 3 5 3 6" xfId="24184"/>
    <cellStyle name="20% - Accent1 3 5 3 6 2" xfId="52882"/>
    <cellStyle name="20% - Accent1 3 5 3 7" xfId="28765"/>
    <cellStyle name="20% - Accent1 3 5 3 7 2" xfId="57462"/>
    <cellStyle name="20% - Accent1 3 5 3 8" xfId="31748"/>
    <cellStyle name="20% - Accent1 3 5 4" xfId="3863"/>
    <cellStyle name="20% - Accent1 3 5 4 2" xfId="13091"/>
    <cellStyle name="20% - Accent1 3 5 4 2 2" xfId="41789"/>
    <cellStyle name="20% - Accent1 3 5 4 3" xfId="26440"/>
    <cellStyle name="20% - Accent1 3 5 4 3 2" xfId="55138"/>
    <cellStyle name="20% - Accent1 3 5 4 4" xfId="32580"/>
    <cellStyle name="20% - Accent1 3 5 5" xfId="5179"/>
    <cellStyle name="20% - Accent1 3 5 5 2" xfId="14407"/>
    <cellStyle name="20% - Accent1 3 5 5 2 2" xfId="43105"/>
    <cellStyle name="20% - Accent1 3 5 5 3" xfId="33896"/>
    <cellStyle name="20% - Accent1 3 5 6" xfId="6728"/>
    <cellStyle name="20% - Accent1 3 5 6 2" xfId="15955"/>
    <cellStyle name="20% - Accent1 3 5 6 2 2" xfId="44653"/>
    <cellStyle name="20% - Accent1 3 5 6 3" xfId="35444"/>
    <cellStyle name="20% - Accent1 3 5 7" xfId="8415"/>
    <cellStyle name="20% - Accent1 3 5 7 2" xfId="17639"/>
    <cellStyle name="20% - Accent1 3 5 7 2 2" xfId="46337"/>
    <cellStyle name="20% - Accent1 3 5 7 3" xfId="37128"/>
    <cellStyle name="20% - Accent1 3 5 8" xfId="9248"/>
    <cellStyle name="20% - Accent1 3 5 8 2" xfId="18469"/>
    <cellStyle name="20% - Accent1 3 5 8 2 2" xfId="47167"/>
    <cellStyle name="20% - Accent1 3 5 8 3" xfId="37958"/>
    <cellStyle name="20% - Accent1 3 5 9" xfId="10397"/>
    <cellStyle name="20% - Accent1 3 5 9 2" xfId="19616"/>
    <cellStyle name="20% - Accent1 3 5 9 2 2" xfId="48314"/>
    <cellStyle name="20% - Accent1 3 5 9 3" xfId="39105"/>
    <cellStyle name="20% - Accent1 3 6" xfId="3116"/>
    <cellStyle name="20% - Accent1 3 6 10" xfId="21906"/>
    <cellStyle name="20% - Accent1 3 6 10 2" xfId="50604"/>
    <cellStyle name="20% - Accent1 3 6 11" xfId="24185"/>
    <cellStyle name="20% - Accent1 3 6 11 2" xfId="52883"/>
    <cellStyle name="20% - Accent1 3 6 12" xfId="28766"/>
    <cellStyle name="20% - Accent1 3 6 12 2" xfId="57463"/>
    <cellStyle name="20% - Accent1 3 6 13" xfId="32127"/>
    <cellStyle name="20% - Accent1 3 6 2" xfId="3865"/>
    <cellStyle name="20% - Accent1 3 6 2 2" xfId="13093"/>
    <cellStyle name="20% - Accent1 3 6 2 2 2" xfId="27575"/>
    <cellStyle name="20% - Accent1 3 6 2 2 2 2" xfId="56273"/>
    <cellStyle name="20% - Accent1 3 6 2 2 3" xfId="41791"/>
    <cellStyle name="20% - Accent1 3 6 2 3" xfId="21907"/>
    <cellStyle name="20% - Accent1 3 6 2 3 2" xfId="50605"/>
    <cellStyle name="20% - Accent1 3 6 2 4" xfId="24186"/>
    <cellStyle name="20% - Accent1 3 6 2 4 2" xfId="52884"/>
    <cellStyle name="20% - Accent1 3 6 2 5" xfId="28767"/>
    <cellStyle name="20% - Accent1 3 6 2 5 2" xfId="57464"/>
    <cellStyle name="20% - Accent1 3 6 2 6" xfId="32582"/>
    <cellStyle name="20% - Accent1 3 6 3" xfId="6092"/>
    <cellStyle name="20% - Accent1 3 6 3 2" xfId="15320"/>
    <cellStyle name="20% - Accent1 3 6 3 2 2" xfId="44018"/>
    <cellStyle name="20% - Accent1 3 6 3 3" xfId="26442"/>
    <cellStyle name="20% - Accent1 3 6 3 3 2" xfId="55140"/>
    <cellStyle name="20% - Accent1 3 6 3 4" xfId="34809"/>
    <cellStyle name="20% - Accent1 3 6 4" xfId="7644"/>
    <cellStyle name="20% - Accent1 3 6 4 2" xfId="16869"/>
    <cellStyle name="20% - Accent1 3 6 4 2 2" xfId="45567"/>
    <cellStyle name="20% - Accent1 3 6 4 3" xfId="36358"/>
    <cellStyle name="20% - Accent1 3 6 5" xfId="8795"/>
    <cellStyle name="20% - Accent1 3 6 5 2" xfId="18018"/>
    <cellStyle name="20% - Accent1 3 6 5 2 2" xfId="46716"/>
    <cellStyle name="20% - Accent1 3 6 5 3" xfId="37507"/>
    <cellStyle name="20% - Accent1 3 6 6" xfId="9250"/>
    <cellStyle name="20% - Accent1 3 6 6 2" xfId="18471"/>
    <cellStyle name="20% - Accent1 3 6 6 2 2" xfId="47169"/>
    <cellStyle name="20% - Accent1 3 6 6 3" xfId="37960"/>
    <cellStyle name="20% - Accent1 3 6 7" xfId="10399"/>
    <cellStyle name="20% - Accent1 3 6 7 2" xfId="19618"/>
    <cellStyle name="20% - Accent1 3 6 7 2 2" xfId="48316"/>
    <cellStyle name="20% - Accent1 3 6 7 3" xfId="39107"/>
    <cellStyle name="20% - Accent1 3 6 8" xfId="12638"/>
    <cellStyle name="20% - Accent1 3 6 8 2" xfId="41336"/>
    <cellStyle name="20% - Accent1 3 6 9" xfId="20751"/>
    <cellStyle name="20% - Accent1 3 6 9 2" xfId="49449"/>
    <cellStyle name="20% - Accent1 3 7" xfId="1709"/>
    <cellStyle name="20% - Accent1 3 7 2" xfId="5407"/>
    <cellStyle name="20% - Accent1 3 7 2 2" xfId="14635"/>
    <cellStyle name="20% - Accent1 3 7 2 2 2" xfId="43333"/>
    <cellStyle name="20% - Accent1 3 7 2 3" xfId="27553"/>
    <cellStyle name="20% - Accent1 3 7 2 3 2" xfId="56251"/>
    <cellStyle name="20% - Accent1 3 7 2 4" xfId="34124"/>
    <cellStyle name="20% - Accent1 3 7 3" xfId="6956"/>
    <cellStyle name="20% - Accent1 3 7 3 2" xfId="16183"/>
    <cellStyle name="20% - Accent1 3 7 3 2 2" xfId="44881"/>
    <cellStyle name="20% - Accent1 3 7 3 3" xfId="35672"/>
    <cellStyle name="20% - Accent1 3 7 4" xfId="11953"/>
    <cellStyle name="20% - Accent1 3 7 4 2" xfId="40651"/>
    <cellStyle name="20% - Accent1 3 7 5" xfId="21908"/>
    <cellStyle name="20% - Accent1 3 7 5 2" xfId="50606"/>
    <cellStyle name="20% - Accent1 3 7 6" xfId="24187"/>
    <cellStyle name="20% - Accent1 3 7 6 2" xfId="52885"/>
    <cellStyle name="20% - Accent1 3 7 7" xfId="28768"/>
    <cellStyle name="20% - Accent1 3 7 7 2" xfId="57465"/>
    <cellStyle name="20% - Accent1 3 7 8" xfId="31442"/>
    <cellStyle name="20% - Accent1 3 8" xfId="3843"/>
    <cellStyle name="20% - Accent1 3 8 2" xfId="13071"/>
    <cellStyle name="20% - Accent1 3 8 2 2" xfId="41769"/>
    <cellStyle name="20% - Accent1 3 8 3" xfId="26420"/>
    <cellStyle name="20% - Accent1 3 8 3 2" xfId="55118"/>
    <cellStyle name="20% - Accent1 3 8 4" xfId="32560"/>
    <cellStyle name="20% - Accent1 3 9" xfId="4993"/>
    <cellStyle name="20% - Accent1 3 9 2" xfId="14221"/>
    <cellStyle name="20% - Accent1 3 9 2 2" xfId="42919"/>
    <cellStyle name="20% - Accent1 3 9 3" xfId="33710"/>
    <cellStyle name="20% - Accent1 30" xfId="465"/>
    <cellStyle name="20% - Accent1 31" xfId="464"/>
    <cellStyle name="20% - Accent1 32" xfId="463"/>
    <cellStyle name="20% - Accent1 33" xfId="462"/>
    <cellStyle name="20% - Accent1 34" xfId="461"/>
    <cellStyle name="20% - Accent1 35" xfId="460"/>
    <cellStyle name="20% - Accent1 36" xfId="459"/>
    <cellStyle name="20% - Accent1 37" xfId="458"/>
    <cellStyle name="20% - Accent1 38" xfId="457"/>
    <cellStyle name="20% - Accent1 39" xfId="456"/>
    <cellStyle name="20% - Accent1 4" xfId="182"/>
    <cellStyle name="20% - Accent1 4 10" xfId="6556"/>
    <cellStyle name="20% - Accent1 4 10 2" xfId="15783"/>
    <cellStyle name="20% - Accent1 4 10 2 2" xfId="44481"/>
    <cellStyle name="20% - Accent1 4 10 3" xfId="35272"/>
    <cellStyle name="20% - Accent1 4 11" xfId="8123"/>
    <cellStyle name="20% - Accent1 4 11 2" xfId="17347"/>
    <cellStyle name="20% - Accent1 4 11 2 2" xfId="46045"/>
    <cellStyle name="20% - Accent1 4 11 3" xfId="36836"/>
    <cellStyle name="20% - Accent1 4 12" xfId="9251"/>
    <cellStyle name="20% - Accent1 4 12 2" xfId="18472"/>
    <cellStyle name="20% - Accent1 4 12 2 2" xfId="47170"/>
    <cellStyle name="20% - Accent1 4 12 3" xfId="37961"/>
    <cellStyle name="20% - Accent1 4 13" xfId="10400"/>
    <cellStyle name="20% - Accent1 4 13 2" xfId="19619"/>
    <cellStyle name="20% - Accent1 4 13 2 2" xfId="48317"/>
    <cellStyle name="20% - Accent1 4 13 3" xfId="39108"/>
    <cellStyle name="20% - Accent1 4 14" xfId="11553"/>
    <cellStyle name="20% - Accent1 4 14 2" xfId="40251"/>
    <cellStyle name="20% - Accent1 4 15" xfId="20752"/>
    <cellStyle name="20% - Accent1 4 15 2" xfId="49450"/>
    <cellStyle name="20% - Accent1 4 16" xfId="21909"/>
    <cellStyle name="20% - Accent1 4 16 2" xfId="50607"/>
    <cellStyle name="20% - Accent1 4 17" xfId="24188"/>
    <cellStyle name="20% - Accent1 4 17 2" xfId="52886"/>
    <cellStyle name="20% - Accent1 4 18" xfId="28769"/>
    <cellStyle name="20% - Accent1 4 18 2" xfId="57466"/>
    <cellStyle name="20% - Accent1 4 19" xfId="31042"/>
    <cellStyle name="20% - Accent1 4 2" xfId="286"/>
    <cellStyle name="20% - Accent1 4 2 10" xfId="8177"/>
    <cellStyle name="20% - Accent1 4 2 10 2" xfId="17401"/>
    <cellStyle name="20% - Accent1 4 2 10 2 2" xfId="46099"/>
    <cellStyle name="20% - Accent1 4 2 10 3" xfId="36890"/>
    <cellStyle name="20% - Accent1 4 2 11" xfId="9252"/>
    <cellStyle name="20% - Accent1 4 2 11 2" xfId="18473"/>
    <cellStyle name="20% - Accent1 4 2 11 2 2" xfId="47171"/>
    <cellStyle name="20% - Accent1 4 2 11 3" xfId="37962"/>
    <cellStyle name="20% - Accent1 4 2 12" xfId="10401"/>
    <cellStyle name="20% - Accent1 4 2 12 2" xfId="19620"/>
    <cellStyle name="20% - Accent1 4 2 12 2 2" xfId="48318"/>
    <cellStyle name="20% - Accent1 4 2 12 3" xfId="39109"/>
    <cellStyle name="20% - Accent1 4 2 13" xfId="11596"/>
    <cellStyle name="20% - Accent1 4 2 13 2" xfId="40294"/>
    <cellStyle name="20% - Accent1 4 2 14" xfId="20753"/>
    <cellStyle name="20% - Accent1 4 2 14 2" xfId="49451"/>
    <cellStyle name="20% - Accent1 4 2 15" xfId="21910"/>
    <cellStyle name="20% - Accent1 4 2 15 2" xfId="50608"/>
    <cellStyle name="20% - Accent1 4 2 16" xfId="24189"/>
    <cellStyle name="20% - Accent1 4 2 16 2" xfId="52887"/>
    <cellStyle name="20% - Accent1 4 2 17" xfId="28770"/>
    <cellStyle name="20% - Accent1 4 2 17 2" xfId="57467"/>
    <cellStyle name="20% - Accent1 4 2 18" xfId="31085"/>
    <cellStyle name="20% - Accent1 4 2 2" xfId="372"/>
    <cellStyle name="20% - Accent1 4 2 2 10" xfId="9253"/>
    <cellStyle name="20% - Accent1 4 2 2 10 2" xfId="18474"/>
    <cellStyle name="20% - Accent1 4 2 2 10 2 2" xfId="47172"/>
    <cellStyle name="20% - Accent1 4 2 2 10 3" xfId="37963"/>
    <cellStyle name="20% - Accent1 4 2 2 11" xfId="10402"/>
    <cellStyle name="20% - Accent1 4 2 2 11 2" xfId="19621"/>
    <cellStyle name="20% - Accent1 4 2 2 11 2 2" xfId="48319"/>
    <cellStyle name="20% - Accent1 4 2 2 11 3" xfId="39110"/>
    <cellStyle name="20% - Accent1 4 2 2 12" xfId="11682"/>
    <cellStyle name="20% - Accent1 4 2 2 12 2" xfId="40380"/>
    <cellStyle name="20% - Accent1 4 2 2 13" xfId="20754"/>
    <cellStyle name="20% - Accent1 4 2 2 13 2" xfId="49452"/>
    <cellStyle name="20% - Accent1 4 2 2 14" xfId="21911"/>
    <cellStyle name="20% - Accent1 4 2 2 14 2" xfId="50609"/>
    <cellStyle name="20% - Accent1 4 2 2 15" xfId="24190"/>
    <cellStyle name="20% - Accent1 4 2 2 15 2" xfId="52888"/>
    <cellStyle name="20% - Accent1 4 2 2 16" xfId="28771"/>
    <cellStyle name="20% - Accent1 4 2 2 16 2" xfId="57468"/>
    <cellStyle name="20% - Accent1 4 2 2 17" xfId="31171"/>
    <cellStyle name="20% - Accent1 4 2 2 2" xfId="1217"/>
    <cellStyle name="20% - Accent1 4 2 2 2 10" xfId="11868"/>
    <cellStyle name="20% - Accent1 4 2 2 2 10 2" xfId="40566"/>
    <cellStyle name="20% - Accent1 4 2 2 2 11" xfId="20755"/>
    <cellStyle name="20% - Accent1 4 2 2 2 11 2" xfId="49453"/>
    <cellStyle name="20% - Accent1 4 2 2 2 12" xfId="21912"/>
    <cellStyle name="20% - Accent1 4 2 2 2 12 2" xfId="50610"/>
    <cellStyle name="20% - Accent1 4 2 2 2 13" xfId="24191"/>
    <cellStyle name="20% - Accent1 4 2 2 2 13 2" xfId="52889"/>
    <cellStyle name="20% - Accent1 4 2 2 2 14" xfId="28772"/>
    <cellStyle name="20% - Accent1 4 2 2 2 14 2" xfId="57469"/>
    <cellStyle name="20% - Accent1 4 2 2 2 15" xfId="31357"/>
    <cellStyle name="20% - Accent1 4 2 2 2 2" xfId="3483"/>
    <cellStyle name="20% - Accent1 4 2 2 2 2 10" xfId="21913"/>
    <cellStyle name="20% - Accent1 4 2 2 2 2 10 2" xfId="50611"/>
    <cellStyle name="20% - Accent1 4 2 2 2 2 11" xfId="24192"/>
    <cellStyle name="20% - Accent1 4 2 2 2 2 11 2" xfId="52890"/>
    <cellStyle name="20% - Accent1 4 2 2 2 2 12" xfId="28773"/>
    <cellStyle name="20% - Accent1 4 2 2 2 2 12 2" xfId="57470"/>
    <cellStyle name="20% - Accent1 4 2 2 2 2 13" xfId="32455"/>
    <cellStyle name="20% - Accent1 4 2 2 2 2 2" xfId="3870"/>
    <cellStyle name="20% - Accent1 4 2 2 2 2 2 2" xfId="13098"/>
    <cellStyle name="20% - Accent1 4 2 2 2 2 2 2 2" xfId="27580"/>
    <cellStyle name="20% - Accent1 4 2 2 2 2 2 2 2 2" xfId="56278"/>
    <cellStyle name="20% - Accent1 4 2 2 2 2 2 2 3" xfId="41796"/>
    <cellStyle name="20% - Accent1 4 2 2 2 2 2 3" xfId="21914"/>
    <cellStyle name="20% - Accent1 4 2 2 2 2 2 3 2" xfId="50612"/>
    <cellStyle name="20% - Accent1 4 2 2 2 2 2 4" xfId="24193"/>
    <cellStyle name="20% - Accent1 4 2 2 2 2 2 4 2" xfId="52891"/>
    <cellStyle name="20% - Accent1 4 2 2 2 2 2 5" xfId="28774"/>
    <cellStyle name="20% - Accent1 4 2 2 2 2 2 5 2" xfId="57471"/>
    <cellStyle name="20% - Accent1 4 2 2 2 2 2 6" xfId="32587"/>
    <cellStyle name="20% - Accent1 4 2 2 2 2 3" xfId="6420"/>
    <cellStyle name="20% - Accent1 4 2 2 2 2 3 2" xfId="15648"/>
    <cellStyle name="20% - Accent1 4 2 2 2 2 3 2 2" xfId="44346"/>
    <cellStyle name="20% - Accent1 4 2 2 2 2 3 3" xfId="26447"/>
    <cellStyle name="20% - Accent1 4 2 2 2 2 3 3 2" xfId="55145"/>
    <cellStyle name="20% - Accent1 4 2 2 2 2 3 4" xfId="35137"/>
    <cellStyle name="20% - Accent1 4 2 2 2 2 4" xfId="7972"/>
    <cellStyle name="20% - Accent1 4 2 2 2 2 4 2" xfId="17197"/>
    <cellStyle name="20% - Accent1 4 2 2 2 2 4 2 2" xfId="45895"/>
    <cellStyle name="20% - Accent1 4 2 2 2 2 4 3" xfId="36686"/>
    <cellStyle name="20% - Accent1 4 2 2 2 2 5" xfId="9123"/>
    <cellStyle name="20% - Accent1 4 2 2 2 2 5 2" xfId="18346"/>
    <cellStyle name="20% - Accent1 4 2 2 2 2 5 2 2" xfId="47044"/>
    <cellStyle name="20% - Accent1 4 2 2 2 2 5 3" xfId="37835"/>
    <cellStyle name="20% - Accent1 4 2 2 2 2 6" xfId="9255"/>
    <cellStyle name="20% - Accent1 4 2 2 2 2 6 2" xfId="18476"/>
    <cellStyle name="20% - Accent1 4 2 2 2 2 6 2 2" xfId="47174"/>
    <cellStyle name="20% - Accent1 4 2 2 2 2 6 3" xfId="37965"/>
    <cellStyle name="20% - Accent1 4 2 2 2 2 7" xfId="10404"/>
    <cellStyle name="20% - Accent1 4 2 2 2 2 7 2" xfId="19623"/>
    <cellStyle name="20% - Accent1 4 2 2 2 2 7 2 2" xfId="48321"/>
    <cellStyle name="20% - Accent1 4 2 2 2 2 7 3" xfId="39112"/>
    <cellStyle name="20% - Accent1 4 2 2 2 2 8" xfId="12966"/>
    <cellStyle name="20% - Accent1 4 2 2 2 2 8 2" xfId="41664"/>
    <cellStyle name="20% - Accent1 4 2 2 2 2 9" xfId="20756"/>
    <cellStyle name="20% - Accent1 4 2 2 2 2 9 2" xfId="49454"/>
    <cellStyle name="20% - Accent1 4 2 2 2 3" xfId="2874"/>
    <cellStyle name="20% - Accent1 4 2 2 2 3 2" xfId="6039"/>
    <cellStyle name="20% - Accent1 4 2 2 2 3 2 2" xfId="15267"/>
    <cellStyle name="20% - Accent1 4 2 2 2 3 2 2 2" xfId="43965"/>
    <cellStyle name="20% - Accent1 4 2 2 2 3 2 3" xfId="27579"/>
    <cellStyle name="20% - Accent1 4 2 2 2 3 2 3 2" xfId="56277"/>
    <cellStyle name="20% - Accent1 4 2 2 2 3 2 4" xfId="34756"/>
    <cellStyle name="20% - Accent1 4 2 2 2 3 3" xfId="7589"/>
    <cellStyle name="20% - Accent1 4 2 2 2 3 3 2" xfId="16815"/>
    <cellStyle name="20% - Accent1 4 2 2 2 3 3 2 2" xfId="45513"/>
    <cellStyle name="20% - Accent1 4 2 2 2 3 3 3" xfId="36304"/>
    <cellStyle name="20% - Accent1 4 2 2 2 3 4" xfId="12585"/>
    <cellStyle name="20% - Accent1 4 2 2 2 3 4 2" xfId="41283"/>
    <cellStyle name="20% - Accent1 4 2 2 2 3 5" xfId="21915"/>
    <cellStyle name="20% - Accent1 4 2 2 2 3 5 2" xfId="50613"/>
    <cellStyle name="20% - Accent1 4 2 2 2 3 6" xfId="24194"/>
    <cellStyle name="20% - Accent1 4 2 2 2 3 6 2" xfId="52892"/>
    <cellStyle name="20% - Accent1 4 2 2 2 3 7" xfId="28775"/>
    <cellStyle name="20% - Accent1 4 2 2 2 3 7 2" xfId="57472"/>
    <cellStyle name="20% - Accent1 4 2 2 2 3 8" xfId="32074"/>
    <cellStyle name="20% - Accent1 4 2 2 2 4" xfId="3869"/>
    <cellStyle name="20% - Accent1 4 2 2 2 4 2" xfId="13097"/>
    <cellStyle name="20% - Accent1 4 2 2 2 4 2 2" xfId="41795"/>
    <cellStyle name="20% - Accent1 4 2 2 2 4 3" xfId="26446"/>
    <cellStyle name="20% - Accent1 4 2 2 2 4 3 2" xfId="55144"/>
    <cellStyle name="20% - Accent1 4 2 2 2 4 4" xfId="32586"/>
    <cellStyle name="20% - Accent1 4 2 2 2 5" xfId="5322"/>
    <cellStyle name="20% - Accent1 4 2 2 2 5 2" xfId="14550"/>
    <cellStyle name="20% - Accent1 4 2 2 2 5 2 2" xfId="43248"/>
    <cellStyle name="20% - Accent1 4 2 2 2 5 3" xfId="34039"/>
    <cellStyle name="20% - Accent1 4 2 2 2 6" xfId="6871"/>
    <cellStyle name="20% - Accent1 4 2 2 2 6 2" xfId="16098"/>
    <cellStyle name="20% - Accent1 4 2 2 2 6 2 2" xfId="44796"/>
    <cellStyle name="20% - Accent1 4 2 2 2 6 3" xfId="35587"/>
    <cellStyle name="20% - Accent1 4 2 2 2 7" xfId="8741"/>
    <cellStyle name="20% - Accent1 4 2 2 2 7 2" xfId="17965"/>
    <cellStyle name="20% - Accent1 4 2 2 2 7 2 2" xfId="46663"/>
    <cellStyle name="20% - Accent1 4 2 2 2 7 3" xfId="37454"/>
    <cellStyle name="20% - Accent1 4 2 2 2 8" xfId="9254"/>
    <cellStyle name="20% - Accent1 4 2 2 2 8 2" xfId="18475"/>
    <cellStyle name="20% - Accent1 4 2 2 2 8 2 2" xfId="47173"/>
    <cellStyle name="20% - Accent1 4 2 2 2 8 3" xfId="37964"/>
    <cellStyle name="20% - Accent1 4 2 2 2 9" xfId="10403"/>
    <cellStyle name="20% - Accent1 4 2 2 2 9 2" xfId="19622"/>
    <cellStyle name="20% - Accent1 4 2 2 2 9 2 2" xfId="48320"/>
    <cellStyle name="20% - Accent1 4 2 2 2 9 3" xfId="39111"/>
    <cellStyle name="20% - Accent1 4 2 2 3" xfId="2599"/>
    <cellStyle name="20% - Accent1 4 2 2 3 10" xfId="21916"/>
    <cellStyle name="20% - Accent1 4 2 2 3 10 2" xfId="50614"/>
    <cellStyle name="20% - Accent1 4 2 2 3 11" xfId="24195"/>
    <cellStyle name="20% - Accent1 4 2 2 3 11 2" xfId="52893"/>
    <cellStyle name="20% - Accent1 4 2 2 3 12" xfId="28776"/>
    <cellStyle name="20% - Accent1 4 2 2 3 12 2" xfId="57473"/>
    <cellStyle name="20% - Accent1 4 2 2 3 13" xfId="31889"/>
    <cellStyle name="20% - Accent1 4 2 2 3 2" xfId="3871"/>
    <cellStyle name="20% - Accent1 4 2 2 3 2 2" xfId="13099"/>
    <cellStyle name="20% - Accent1 4 2 2 3 2 2 2" xfId="27581"/>
    <cellStyle name="20% - Accent1 4 2 2 3 2 2 2 2" xfId="56279"/>
    <cellStyle name="20% - Accent1 4 2 2 3 2 2 3" xfId="41797"/>
    <cellStyle name="20% - Accent1 4 2 2 3 2 3" xfId="21917"/>
    <cellStyle name="20% - Accent1 4 2 2 3 2 3 2" xfId="50615"/>
    <cellStyle name="20% - Accent1 4 2 2 3 2 4" xfId="24196"/>
    <cellStyle name="20% - Accent1 4 2 2 3 2 4 2" xfId="52894"/>
    <cellStyle name="20% - Accent1 4 2 2 3 2 5" xfId="28777"/>
    <cellStyle name="20% - Accent1 4 2 2 3 2 5 2" xfId="57474"/>
    <cellStyle name="20% - Accent1 4 2 2 3 2 6" xfId="32588"/>
    <cellStyle name="20% - Accent1 4 2 2 3 3" xfId="5854"/>
    <cellStyle name="20% - Accent1 4 2 2 3 3 2" xfId="15082"/>
    <cellStyle name="20% - Accent1 4 2 2 3 3 2 2" xfId="43780"/>
    <cellStyle name="20% - Accent1 4 2 2 3 3 3" xfId="26448"/>
    <cellStyle name="20% - Accent1 4 2 2 3 3 3 2" xfId="55146"/>
    <cellStyle name="20% - Accent1 4 2 2 3 3 4" xfId="34571"/>
    <cellStyle name="20% - Accent1 4 2 2 3 4" xfId="7404"/>
    <cellStyle name="20% - Accent1 4 2 2 3 4 2" xfId="16630"/>
    <cellStyle name="20% - Accent1 4 2 2 3 4 2 2" xfId="45328"/>
    <cellStyle name="20% - Accent1 4 2 2 3 4 3" xfId="36119"/>
    <cellStyle name="20% - Accent1 4 2 2 3 5" xfId="8556"/>
    <cellStyle name="20% - Accent1 4 2 2 3 5 2" xfId="17780"/>
    <cellStyle name="20% - Accent1 4 2 2 3 5 2 2" xfId="46478"/>
    <cellStyle name="20% - Accent1 4 2 2 3 5 3" xfId="37269"/>
    <cellStyle name="20% - Accent1 4 2 2 3 6" xfId="9256"/>
    <cellStyle name="20% - Accent1 4 2 2 3 6 2" xfId="18477"/>
    <cellStyle name="20% - Accent1 4 2 2 3 6 2 2" xfId="47175"/>
    <cellStyle name="20% - Accent1 4 2 2 3 6 3" xfId="37966"/>
    <cellStyle name="20% - Accent1 4 2 2 3 7" xfId="10405"/>
    <cellStyle name="20% - Accent1 4 2 2 3 7 2" xfId="19624"/>
    <cellStyle name="20% - Accent1 4 2 2 3 7 2 2" xfId="48322"/>
    <cellStyle name="20% - Accent1 4 2 2 3 7 3" xfId="39113"/>
    <cellStyle name="20% - Accent1 4 2 2 3 8" xfId="12400"/>
    <cellStyle name="20% - Accent1 4 2 2 3 8 2" xfId="41098"/>
    <cellStyle name="20% - Accent1 4 2 2 3 9" xfId="20757"/>
    <cellStyle name="20% - Accent1 4 2 2 3 9 2" xfId="49455"/>
    <cellStyle name="20% - Accent1 4 2 2 4" xfId="3261"/>
    <cellStyle name="20% - Accent1 4 2 2 4 10" xfId="21918"/>
    <cellStyle name="20% - Accent1 4 2 2 4 10 2" xfId="50616"/>
    <cellStyle name="20% - Accent1 4 2 2 4 11" xfId="24197"/>
    <cellStyle name="20% - Accent1 4 2 2 4 11 2" xfId="52895"/>
    <cellStyle name="20% - Accent1 4 2 2 4 12" xfId="28778"/>
    <cellStyle name="20% - Accent1 4 2 2 4 12 2" xfId="57475"/>
    <cellStyle name="20% - Accent1 4 2 2 4 13" xfId="32270"/>
    <cellStyle name="20% - Accent1 4 2 2 4 2" xfId="3872"/>
    <cellStyle name="20% - Accent1 4 2 2 4 2 2" xfId="13100"/>
    <cellStyle name="20% - Accent1 4 2 2 4 2 2 2" xfId="27582"/>
    <cellStyle name="20% - Accent1 4 2 2 4 2 2 2 2" xfId="56280"/>
    <cellStyle name="20% - Accent1 4 2 2 4 2 2 3" xfId="41798"/>
    <cellStyle name="20% - Accent1 4 2 2 4 2 3" xfId="21919"/>
    <cellStyle name="20% - Accent1 4 2 2 4 2 3 2" xfId="50617"/>
    <cellStyle name="20% - Accent1 4 2 2 4 2 4" xfId="24198"/>
    <cellStyle name="20% - Accent1 4 2 2 4 2 4 2" xfId="52896"/>
    <cellStyle name="20% - Accent1 4 2 2 4 2 5" xfId="28779"/>
    <cellStyle name="20% - Accent1 4 2 2 4 2 5 2" xfId="57476"/>
    <cellStyle name="20% - Accent1 4 2 2 4 2 6" xfId="32589"/>
    <cellStyle name="20% - Accent1 4 2 2 4 3" xfId="6235"/>
    <cellStyle name="20% - Accent1 4 2 2 4 3 2" xfId="15463"/>
    <cellStyle name="20% - Accent1 4 2 2 4 3 2 2" xfId="44161"/>
    <cellStyle name="20% - Accent1 4 2 2 4 3 3" xfId="26449"/>
    <cellStyle name="20% - Accent1 4 2 2 4 3 3 2" xfId="55147"/>
    <cellStyle name="20% - Accent1 4 2 2 4 3 4" xfId="34952"/>
    <cellStyle name="20% - Accent1 4 2 2 4 4" xfId="7787"/>
    <cellStyle name="20% - Accent1 4 2 2 4 4 2" xfId="17012"/>
    <cellStyle name="20% - Accent1 4 2 2 4 4 2 2" xfId="45710"/>
    <cellStyle name="20% - Accent1 4 2 2 4 4 3" xfId="36501"/>
    <cellStyle name="20% - Accent1 4 2 2 4 5" xfId="8938"/>
    <cellStyle name="20% - Accent1 4 2 2 4 5 2" xfId="18161"/>
    <cellStyle name="20% - Accent1 4 2 2 4 5 2 2" xfId="46859"/>
    <cellStyle name="20% - Accent1 4 2 2 4 5 3" xfId="37650"/>
    <cellStyle name="20% - Accent1 4 2 2 4 6" xfId="9257"/>
    <cellStyle name="20% - Accent1 4 2 2 4 6 2" xfId="18478"/>
    <cellStyle name="20% - Accent1 4 2 2 4 6 2 2" xfId="47176"/>
    <cellStyle name="20% - Accent1 4 2 2 4 6 3" xfId="37967"/>
    <cellStyle name="20% - Accent1 4 2 2 4 7" xfId="10406"/>
    <cellStyle name="20% - Accent1 4 2 2 4 7 2" xfId="19625"/>
    <cellStyle name="20% - Accent1 4 2 2 4 7 2 2" xfId="48323"/>
    <cellStyle name="20% - Accent1 4 2 2 4 7 3" xfId="39114"/>
    <cellStyle name="20% - Accent1 4 2 2 4 8" xfId="12781"/>
    <cellStyle name="20% - Accent1 4 2 2 4 8 2" xfId="41479"/>
    <cellStyle name="20% - Accent1 4 2 2 4 9" xfId="20758"/>
    <cellStyle name="20% - Accent1 4 2 2 4 9 2" xfId="49456"/>
    <cellStyle name="20% - Accent1 4 2 2 5" xfId="2225"/>
    <cellStyle name="20% - Accent1 4 2 2 5 2" xfId="5659"/>
    <cellStyle name="20% - Accent1 4 2 2 5 2 2" xfId="14887"/>
    <cellStyle name="20% - Accent1 4 2 2 5 2 2 2" xfId="43585"/>
    <cellStyle name="20% - Accent1 4 2 2 5 2 3" xfId="27578"/>
    <cellStyle name="20% - Accent1 4 2 2 5 2 3 2" xfId="56276"/>
    <cellStyle name="20% - Accent1 4 2 2 5 2 4" xfId="34376"/>
    <cellStyle name="20% - Accent1 4 2 2 5 3" xfId="7208"/>
    <cellStyle name="20% - Accent1 4 2 2 5 3 2" xfId="16435"/>
    <cellStyle name="20% - Accent1 4 2 2 5 3 2 2" xfId="45133"/>
    <cellStyle name="20% - Accent1 4 2 2 5 3 3" xfId="35924"/>
    <cellStyle name="20% - Accent1 4 2 2 5 4" xfId="12205"/>
    <cellStyle name="20% - Accent1 4 2 2 5 4 2" xfId="40903"/>
    <cellStyle name="20% - Accent1 4 2 2 5 5" xfId="21920"/>
    <cellStyle name="20% - Accent1 4 2 2 5 5 2" xfId="50618"/>
    <cellStyle name="20% - Accent1 4 2 2 5 6" xfId="24199"/>
    <cellStyle name="20% - Accent1 4 2 2 5 6 2" xfId="52897"/>
    <cellStyle name="20% - Accent1 4 2 2 5 7" xfId="28780"/>
    <cellStyle name="20% - Accent1 4 2 2 5 7 2" xfId="57477"/>
    <cellStyle name="20% - Accent1 4 2 2 5 8" xfId="31694"/>
    <cellStyle name="20% - Accent1 4 2 2 6" xfId="3868"/>
    <cellStyle name="20% - Accent1 4 2 2 6 2" xfId="13096"/>
    <cellStyle name="20% - Accent1 4 2 2 6 2 2" xfId="41794"/>
    <cellStyle name="20% - Accent1 4 2 2 6 3" xfId="26445"/>
    <cellStyle name="20% - Accent1 4 2 2 6 3 2" xfId="55143"/>
    <cellStyle name="20% - Accent1 4 2 2 6 4" xfId="32585"/>
    <cellStyle name="20% - Accent1 4 2 2 7" xfId="5136"/>
    <cellStyle name="20% - Accent1 4 2 2 7 2" xfId="14364"/>
    <cellStyle name="20% - Accent1 4 2 2 7 2 2" xfId="43062"/>
    <cellStyle name="20% - Accent1 4 2 2 7 3" xfId="33853"/>
    <cellStyle name="20% - Accent1 4 2 2 8" xfId="6685"/>
    <cellStyle name="20% - Accent1 4 2 2 8 2" xfId="15912"/>
    <cellStyle name="20% - Accent1 4 2 2 8 2 2" xfId="44610"/>
    <cellStyle name="20% - Accent1 4 2 2 8 3" xfId="35401"/>
    <cellStyle name="20% - Accent1 4 2 2 9" xfId="8361"/>
    <cellStyle name="20% - Accent1 4 2 2 9 2" xfId="17585"/>
    <cellStyle name="20% - Accent1 4 2 2 9 2 2" xfId="46283"/>
    <cellStyle name="20% - Accent1 4 2 2 9 3" xfId="37074"/>
    <cellStyle name="20% - Accent1 4 2 3" xfId="1131"/>
    <cellStyle name="20% - Accent1 4 2 3 10" xfId="10407"/>
    <cellStyle name="20% - Accent1 4 2 3 10 2" xfId="19626"/>
    <cellStyle name="20% - Accent1 4 2 3 10 2 2" xfId="48324"/>
    <cellStyle name="20% - Accent1 4 2 3 10 3" xfId="39115"/>
    <cellStyle name="20% - Accent1 4 2 3 11" xfId="11782"/>
    <cellStyle name="20% - Accent1 4 2 3 11 2" xfId="40480"/>
    <cellStyle name="20% - Accent1 4 2 3 12" xfId="20759"/>
    <cellStyle name="20% - Accent1 4 2 3 12 2" xfId="49457"/>
    <cellStyle name="20% - Accent1 4 2 3 13" xfId="21921"/>
    <cellStyle name="20% - Accent1 4 2 3 13 2" xfId="50619"/>
    <cellStyle name="20% - Accent1 4 2 3 14" xfId="24200"/>
    <cellStyle name="20% - Accent1 4 2 3 14 2" xfId="52898"/>
    <cellStyle name="20% - Accent1 4 2 3 15" xfId="28781"/>
    <cellStyle name="20% - Accent1 4 2 3 15 2" xfId="57478"/>
    <cellStyle name="20% - Accent1 4 2 3 16" xfId="31271"/>
    <cellStyle name="20% - Accent1 4 2 3 2" xfId="2788"/>
    <cellStyle name="20% - Accent1 4 2 3 2 10" xfId="21922"/>
    <cellStyle name="20% - Accent1 4 2 3 2 10 2" xfId="50620"/>
    <cellStyle name="20% - Accent1 4 2 3 2 11" xfId="24201"/>
    <cellStyle name="20% - Accent1 4 2 3 2 11 2" xfId="52899"/>
    <cellStyle name="20% - Accent1 4 2 3 2 12" xfId="28782"/>
    <cellStyle name="20% - Accent1 4 2 3 2 12 2" xfId="57479"/>
    <cellStyle name="20% - Accent1 4 2 3 2 13" xfId="31989"/>
    <cellStyle name="20% - Accent1 4 2 3 2 2" xfId="3874"/>
    <cellStyle name="20% - Accent1 4 2 3 2 2 2" xfId="13102"/>
    <cellStyle name="20% - Accent1 4 2 3 2 2 2 2" xfId="27584"/>
    <cellStyle name="20% - Accent1 4 2 3 2 2 2 2 2" xfId="56282"/>
    <cellStyle name="20% - Accent1 4 2 3 2 2 2 3" xfId="41800"/>
    <cellStyle name="20% - Accent1 4 2 3 2 2 3" xfId="21923"/>
    <cellStyle name="20% - Accent1 4 2 3 2 2 3 2" xfId="50621"/>
    <cellStyle name="20% - Accent1 4 2 3 2 2 4" xfId="24202"/>
    <cellStyle name="20% - Accent1 4 2 3 2 2 4 2" xfId="52900"/>
    <cellStyle name="20% - Accent1 4 2 3 2 2 5" xfId="28783"/>
    <cellStyle name="20% - Accent1 4 2 3 2 2 5 2" xfId="57480"/>
    <cellStyle name="20% - Accent1 4 2 3 2 2 6" xfId="32591"/>
    <cellStyle name="20% - Accent1 4 2 3 2 3" xfId="5954"/>
    <cellStyle name="20% - Accent1 4 2 3 2 3 2" xfId="15182"/>
    <cellStyle name="20% - Accent1 4 2 3 2 3 2 2" xfId="43880"/>
    <cellStyle name="20% - Accent1 4 2 3 2 3 3" xfId="26451"/>
    <cellStyle name="20% - Accent1 4 2 3 2 3 3 2" xfId="55149"/>
    <cellStyle name="20% - Accent1 4 2 3 2 3 4" xfId="34671"/>
    <cellStyle name="20% - Accent1 4 2 3 2 4" xfId="7504"/>
    <cellStyle name="20% - Accent1 4 2 3 2 4 2" xfId="16730"/>
    <cellStyle name="20% - Accent1 4 2 3 2 4 2 2" xfId="45428"/>
    <cellStyle name="20% - Accent1 4 2 3 2 4 3" xfId="36219"/>
    <cellStyle name="20% - Accent1 4 2 3 2 5" xfId="8656"/>
    <cellStyle name="20% - Accent1 4 2 3 2 5 2" xfId="17880"/>
    <cellStyle name="20% - Accent1 4 2 3 2 5 2 2" xfId="46578"/>
    <cellStyle name="20% - Accent1 4 2 3 2 5 3" xfId="37369"/>
    <cellStyle name="20% - Accent1 4 2 3 2 6" xfId="9259"/>
    <cellStyle name="20% - Accent1 4 2 3 2 6 2" xfId="18480"/>
    <cellStyle name="20% - Accent1 4 2 3 2 6 2 2" xfId="47178"/>
    <cellStyle name="20% - Accent1 4 2 3 2 6 3" xfId="37969"/>
    <cellStyle name="20% - Accent1 4 2 3 2 7" xfId="10408"/>
    <cellStyle name="20% - Accent1 4 2 3 2 7 2" xfId="19627"/>
    <cellStyle name="20% - Accent1 4 2 3 2 7 2 2" xfId="48325"/>
    <cellStyle name="20% - Accent1 4 2 3 2 7 3" xfId="39116"/>
    <cellStyle name="20% - Accent1 4 2 3 2 8" xfId="12500"/>
    <cellStyle name="20% - Accent1 4 2 3 2 8 2" xfId="41198"/>
    <cellStyle name="20% - Accent1 4 2 3 2 9" xfId="20760"/>
    <cellStyle name="20% - Accent1 4 2 3 2 9 2" xfId="49458"/>
    <cellStyle name="20% - Accent1 4 2 3 3" xfId="3398"/>
    <cellStyle name="20% - Accent1 4 2 3 3 10" xfId="21924"/>
    <cellStyle name="20% - Accent1 4 2 3 3 10 2" xfId="50622"/>
    <cellStyle name="20% - Accent1 4 2 3 3 11" xfId="24203"/>
    <cellStyle name="20% - Accent1 4 2 3 3 11 2" xfId="52901"/>
    <cellStyle name="20% - Accent1 4 2 3 3 12" xfId="28784"/>
    <cellStyle name="20% - Accent1 4 2 3 3 12 2" xfId="57481"/>
    <cellStyle name="20% - Accent1 4 2 3 3 13" xfId="32370"/>
    <cellStyle name="20% - Accent1 4 2 3 3 2" xfId="3875"/>
    <cellStyle name="20% - Accent1 4 2 3 3 2 2" xfId="13103"/>
    <cellStyle name="20% - Accent1 4 2 3 3 2 2 2" xfId="27585"/>
    <cellStyle name="20% - Accent1 4 2 3 3 2 2 2 2" xfId="56283"/>
    <cellStyle name="20% - Accent1 4 2 3 3 2 2 3" xfId="41801"/>
    <cellStyle name="20% - Accent1 4 2 3 3 2 3" xfId="21925"/>
    <cellStyle name="20% - Accent1 4 2 3 3 2 3 2" xfId="50623"/>
    <cellStyle name="20% - Accent1 4 2 3 3 2 4" xfId="24204"/>
    <cellStyle name="20% - Accent1 4 2 3 3 2 4 2" xfId="52902"/>
    <cellStyle name="20% - Accent1 4 2 3 3 2 5" xfId="28785"/>
    <cellStyle name="20% - Accent1 4 2 3 3 2 5 2" xfId="57482"/>
    <cellStyle name="20% - Accent1 4 2 3 3 2 6" xfId="32592"/>
    <cellStyle name="20% - Accent1 4 2 3 3 3" xfId="6335"/>
    <cellStyle name="20% - Accent1 4 2 3 3 3 2" xfId="15563"/>
    <cellStyle name="20% - Accent1 4 2 3 3 3 2 2" xfId="44261"/>
    <cellStyle name="20% - Accent1 4 2 3 3 3 3" xfId="26452"/>
    <cellStyle name="20% - Accent1 4 2 3 3 3 3 2" xfId="55150"/>
    <cellStyle name="20% - Accent1 4 2 3 3 3 4" xfId="35052"/>
    <cellStyle name="20% - Accent1 4 2 3 3 4" xfId="7887"/>
    <cellStyle name="20% - Accent1 4 2 3 3 4 2" xfId="17112"/>
    <cellStyle name="20% - Accent1 4 2 3 3 4 2 2" xfId="45810"/>
    <cellStyle name="20% - Accent1 4 2 3 3 4 3" xfId="36601"/>
    <cellStyle name="20% - Accent1 4 2 3 3 5" xfId="9038"/>
    <cellStyle name="20% - Accent1 4 2 3 3 5 2" xfId="18261"/>
    <cellStyle name="20% - Accent1 4 2 3 3 5 2 2" xfId="46959"/>
    <cellStyle name="20% - Accent1 4 2 3 3 5 3" xfId="37750"/>
    <cellStyle name="20% - Accent1 4 2 3 3 6" xfId="9260"/>
    <cellStyle name="20% - Accent1 4 2 3 3 6 2" xfId="18481"/>
    <cellStyle name="20% - Accent1 4 2 3 3 6 2 2" xfId="47179"/>
    <cellStyle name="20% - Accent1 4 2 3 3 6 3" xfId="37970"/>
    <cellStyle name="20% - Accent1 4 2 3 3 7" xfId="10409"/>
    <cellStyle name="20% - Accent1 4 2 3 3 7 2" xfId="19628"/>
    <cellStyle name="20% - Accent1 4 2 3 3 7 2 2" xfId="48326"/>
    <cellStyle name="20% - Accent1 4 2 3 3 7 3" xfId="39117"/>
    <cellStyle name="20% - Accent1 4 2 3 3 8" xfId="12881"/>
    <cellStyle name="20% - Accent1 4 2 3 3 8 2" xfId="41579"/>
    <cellStyle name="20% - Accent1 4 2 3 3 9" xfId="20761"/>
    <cellStyle name="20% - Accent1 4 2 3 3 9 2" xfId="49459"/>
    <cellStyle name="20% - Accent1 4 2 3 4" xfId="2139"/>
    <cellStyle name="20% - Accent1 4 2 3 4 2" xfId="5573"/>
    <cellStyle name="20% - Accent1 4 2 3 4 2 2" xfId="14801"/>
    <cellStyle name="20% - Accent1 4 2 3 4 2 2 2" xfId="43499"/>
    <cellStyle name="20% - Accent1 4 2 3 4 2 3" xfId="27583"/>
    <cellStyle name="20% - Accent1 4 2 3 4 2 3 2" xfId="56281"/>
    <cellStyle name="20% - Accent1 4 2 3 4 2 4" xfId="34290"/>
    <cellStyle name="20% - Accent1 4 2 3 4 3" xfId="7122"/>
    <cellStyle name="20% - Accent1 4 2 3 4 3 2" xfId="16349"/>
    <cellStyle name="20% - Accent1 4 2 3 4 3 2 2" xfId="45047"/>
    <cellStyle name="20% - Accent1 4 2 3 4 3 3" xfId="35838"/>
    <cellStyle name="20% - Accent1 4 2 3 4 4" xfId="12119"/>
    <cellStyle name="20% - Accent1 4 2 3 4 4 2" xfId="40817"/>
    <cellStyle name="20% - Accent1 4 2 3 4 5" xfId="21926"/>
    <cellStyle name="20% - Accent1 4 2 3 4 5 2" xfId="50624"/>
    <cellStyle name="20% - Accent1 4 2 3 4 6" xfId="24205"/>
    <cellStyle name="20% - Accent1 4 2 3 4 6 2" xfId="52903"/>
    <cellStyle name="20% - Accent1 4 2 3 4 7" xfId="28786"/>
    <cellStyle name="20% - Accent1 4 2 3 4 7 2" xfId="57483"/>
    <cellStyle name="20% - Accent1 4 2 3 4 8" xfId="31608"/>
    <cellStyle name="20% - Accent1 4 2 3 5" xfId="3873"/>
    <cellStyle name="20% - Accent1 4 2 3 5 2" xfId="13101"/>
    <cellStyle name="20% - Accent1 4 2 3 5 2 2" xfId="41799"/>
    <cellStyle name="20% - Accent1 4 2 3 5 3" xfId="26450"/>
    <cellStyle name="20% - Accent1 4 2 3 5 3 2" xfId="55148"/>
    <cellStyle name="20% - Accent1 4 2 3 5 4" xfId="32590"/>
    <cellStyle name="20% - Accent1 4 2 3 6" xfId="5236"/>
    <cellStyle name="20% - Accent1 4 2 3 6 2" xfId="14464"/>
    <cellStyle name="20% - Accent1 4 2 3 6 2 2" xfId="43162"/>
    <cellStyle name="20% - Accent1 4 2 3 6 3" xfId="33953"/>
    <cellStyle name="20% - Accent1 4 2 3 7" xfId="6785"/>
    <cellStyle name="20% - Accent1 4 2 3 7 2" xfId="16012"/>
    <cellStyle name="20% - Accent1 4 2 3 7 2 2" xfId="44710"/>
    <cellStyle name="20% - Accent1 4 2 3 7 3" xfId="35501"/>
    <cellStyle name="20% - Accent1 4 2 3 8" xfId="8275"/>
    <cellStyle name="20% - Accent1 4 2 3 8 2" xfId="17499"/>
    <cellStyle name="20% - Accent1 4 2 3 8 2 2" xfId="46197"/>
    <cellStyle name="20% - Accent1 4 2 3 8 3" xfId="36988"/>
    <cellStyle name="20% - Accent1 4 2 3 9" xfId="9258"/>
    <cellStyle name="20% - Accent1 4 2 3 9 2" xfId="18479"/>
    <cellStyle name="20% - Accent1 4 2 3 9 2 2" xfId="47177"/>
    <cellStyle name="20% - Accent1 4 2 3 9 3" xfId="37968"/>
    <cellStyle name="20% - Accent1 4 2 4" xfId="2513"/>
    <cellStyle name="20% - Accent1 4 2 4 10" xfId="21927"/>
    <cellStyle name="20% - Accent1 4 2 4 10 2" xfId="50625"/>
    <cellStyle name="20% - Accent1 4 2 4 11" xfId="24206"/>
    <cellStyle name="20% - Accent1 4 2 4 11 2" xfId="52904"/>
    <cellStyle name="20% - Accent1 4 2 4 12" xfId="28787"/>
    <cellStyle name="20% - Accent1 4 2 4 12 2" xfId="57484"/>
    <cellStyle name="20% - Accent1 4 2 4 13" xfId="31803"/>
    <cellStyle name="20% - Accent1 4 2 4 2" xfId="3876"/>
    <cellStyle name="20% - Accent1 4 2 4 2 2" xfId="13104"/>
    <cellStyle name="20% - Accent1 4 2 4 2 2 2" xfId="27586"/>
    <cellStyle name="20% - Accent1 4 2 4 2 2 2 2" xfId="56284"/>
    <cellStyle name="20% - Accent1 4 2 4 2 2 3" xfId="41802"/>
    <cellStyle name="20% - Accent1 4 2 4 2 3" xfId="21928"/>
    <cellStyle name="20% - Accent1 4 2 4 2 3 2" xfId="50626"/>
    <cellStyle name="20% - Accent1 4 2 4 2 4" xfId="24207"/>
    <cellStyle name="20% - Accent1 4 2 4 2 4 2" xfId="52905"/>
    <cellStyle name="20% - Accent1 4 2 4 2 5" xfId="28788"/>
    <cellStyle name="20% - Accent1 4 2 4 2 5 2" xfId="57485"/>
    <cellStyle name="20% - Accent1 4 2 4 2 6" xfId="32593"/>
    <cellStyle name="20% - Accent1 4 2 4 3" xfId="5768"/>
    <cellStyle name="20% - Accent1 4 2 4 3 2" xfId="14996"/>
    <cellStyle name="20% - Accent1 4 2 4 3 2 2" xfId="43694"/>
    <cellStyle name="20% - Accent1 4 2 4 3 3" xfId="26453"/>
    <cellStyle name="20% - Accent1 4 2 4 3 3 2" xfId="55151"/>
    <cellStyle name="20% - Accent1 4 2 4 3 4" xfId="34485"/>
    <cellStyle name="20% - Accent1 4 2 4 4" xfId="7318"/>
    <cellStyle name="20% - Accent1 4 2 4 4 2" xfId="16544"/>
    <cellStyle name="20% - Accent1 4 2 4 4 2 2" xfId="45242"/>
    <cellStyle name="20% - Accent1 4 2 4 4 3" xfId="36033"/>
    <cellStyle name="20% - Accent1 4 2 4 5" xfId="8470"/>
    <cellStyle name="20% - Accent1 4 2 4 5 2" xfId="17694"/>
    <cellStyle name="20% - Accent1 4 2 4 5 2 2" xfId="46392"/>
    <cellStyle name="20% - Accent1 4 2 4 5 3" xfId="37183"/>
    <cellStyle name="20% - Accent1 4 2 4 6" xfId="9261"/>
    <cellStyle name="20% - Accent1 4 2 4 6 2" xfId="18482"/>
    <cellStyle name="20% - Accent1 4 2 4 6 2 2" xfId="47180"/>
    <cellStyle name="20% - Accent1 4 2 4 6 3" xfId="37971"/>
    <cellStyle name="20% - Accent1 4 2 4 7" xfId="10410"/>
    <cellStyle name="20% - Accent1 4 2 4 7 2" xfId="19629"/>
    <cellStyle name="20% - Accent1 4 2 4 7 2 2" xfId="48327"/>
    <cellStyle name="20% - Accent1 4 2 4 7 3" xfId="39118"/>
    <cellStyle name="20% - Accent1 4 2 4 8" xfId="12314"/>
    <cellStyle name="20% - Accent1 4 2 4 8 2" xfId="41012"/>
    <cellStyle name="20% - Accent1 4 2 4 9" xfId="20762"/>
    <cellStyle name="20% - Accent1 4 2 4 9 2" xfId="49460"/>
    <cellStyle name="20% - Accent1 4 2 5" xfId="3175"/>
    <cellStyle name="20% - Accent1 4 2 5 10" xfId="21929"/>
    <cellStyle name="20% - Accent1 4 2 5 10 2" xfId="50627"/>
    <cellStyle name="20% - Accent1 4 2 5 11" xfId="24208"/>
    <cellStyle name="20% - Accent1 4 2 5 11 2" xfId="52906"/>
    <cellStyle name="20% - Accent1 4 2 5 12" xfId="28789"/>
    <cellStyle name="20% - Accent1 4 2 5 12 2" xfId="57486"/>
    <cellStyle name="20% - Accent1 4 2 5 13" xfId="32184"/>
    <cellStyle name="20% - Accent1 4 2 5 2" xfId="3877"/>
    <cellStyle name="20% - Accent1 4 2 5 2 2" xfId="13105"/>
    <cellStyle name="20% - Accent1 4 2 5 2 2 2" xfId="27587"/>
    <cellStyle name="20% - Accent1 4 2 5 2 2 2 2" xfId="56285"/>
    <cellStyle name="20% - Accent1 4 2 5 2 2 3" xfId="41803"/>
    <cellStyle name="20% - Accent1 4 2 5 2 3" xfId="21930"/>
    <cellStyle name="20% - Accent1 4 2 5 2 3 2" xfId="50628"/>
    <cellStyle name="20% - Accent1 4 2 5 2 4" xfId="24209"/>
    <cellStyle name="20% - Accent1 4 2 5 2 4 2" xfId="52907"/>
    <cellStyle name="20% - Accent1 4 2 5 2 5" xfId="28790"/>
    <cellStyle name="20% - Accent1 4 2 5 2 5 2" xfId="57487"/>
    <cellStyle name="20% - Accent1 4 2 5 2 6" xfId="32594"/>
    <cellStyle name="20% - Accent1 4 2 5 3" xfId="6149"/>
    <cellStyle name="20% - Accent1 4 2 5 3 2" xfId="15377"/>
    <cellStyle name="20% - Accent1 4 2 5 3 2 2" xfId="44075"/>
    <cellStyle name="20% - Accent1 4 2 5 3 3" xfId="26454"/>
    <cellStyle name="20% - Accent1 4 2 5 3 3 2" xfId="55152"/>
    <cellStyle name="20% - Accent1 4 2 5 3 4" xfId="34866"/>
    <cellStyle name="20% - Accent1 4 2 5 4" xfId="7701"/>
    <cellStyle name="20% - Accent1 4 2 5 4 2" xfId="16926"/>
    <cellStyle name="20% - Accent1 4 2 5 4 2 2" xfId="45624"/>
    <cellStyle name="20% - Accent1 4 2 5 4 3" xfId="36415"/>
    <cellStyle name="20% - Accent1 4 2 5 5" xfId="8852"/>
    <cellStyle name="20% - Accent1 4 2 5 5 2" xfId="18075"/>
    <cellStyle name="20% - Accent1 4 2 5 5 2 2" xfId="46773"/>
    <cellStyle name="20% - Accent1 4 2 5 5 3" xfId="37564"/>
    <cellStyle name="20% - Accent1 4 2 5 6" xfId="9262"/>
    <cellStyle name="20% - Accent1 4 2 5 6 2" xfId="18483"/>
    <cellStyle name="20% - Accent1 4 2 5 6 2 2" xfId="47181"/>
    <cellStyle name="20% - Accent1 4 2 5 6 3" xfId="37972"/>
    <cellStyle name="20% - Accent1 4 2 5 7" xfId="10411"/>
    <cellStyle name="20% - Accent1 4 2 5 7 2" xfId="19630"/>
    <cellStyle name="20% - Accent1 4 2 5 7 2 2" xfId="48328"/>
    <cellStyle name="20% - Accent1 4 2 5 7 3" xfId="39119"/>
    <cellStyle name="20% - Accent1 4 2 5 8" xfId="12695"/>
    <cellStyle name="20% - Accent1 4 2 5 8 2" xfId="41393"/>
    <cellStyle name="20% - Accent1 4 2 5 9" xfId="20763"/>
    <cellStyle name="20% - Accent1 4 2 5 9 2" xfId="49461"/>
    <cellStyle name="20% - Accent1 4 2 6" xfId="1999"/>
    <cellStyle name="20% - Accent1 4 2 6 2" xfId="5475"/>
    <cellStyle name="20% - Accent1 4 2 6 2 2" xfId="14703"/>
    <cellStyle name="20% - Accent1 4 2 6 2 2 2" xfId="43401"/>
    <cellStyle name="20% - Accent1 4 2 6 2 3" xfId="27577"/>
    <cellStyle name="20% - Accent1 4 2 6 2 3 2" xfId="56275"/>
    <cellStyle name="20% - Accent1 4 2 6 2 4" xfId="34192"/>
    <cellStyle name="20% - Accent1 4 2 6 3" xfId="7024"/>
    <cellStyle name="20% - Accent1 4 2 6 3 2" xfId="16251"/>
    <cellStyle name="20% - Accent1 4 2 6 3 2 2" xfId="44949"/>
    <cellStyle name="20% - Accent1 4 2 6 3 3" xfId="35740"/>
    <cellStyle name="20% - Accent1 4 2 6 4" xfId="12021"/>
    <cellStyle name="20% - Accent1 4 2 6 4 2" xfId="40719"/>
    <cellStyle name="20% - Accent1 4 2 6 5" xfId="21931"/>
    <cellStyle name="20% - Accent1 4 2 6 5 2" xfId="50629"/>
    <cellStyle name="20% - Accent1 4 2 6 6" xfId="24210"/>
    <cellStyle name="20% - Accent1 4 2 6 6 2" xfId="52908"/>
    <cellStyle name="20% - Accent1 4 2 6 7" xfId="28791"/>
    <cellStyle name="20% - Accent1 4 2 6 7 2" xfId="57488"/>
    <cellStyle name="20% - Accent1 4 2 6 8" xfId="31510"/>
    <cellStyle name="20% - Accent1 4 2 7" xfId="3867"/>
    <cellStyle name="20% - Accent1 4 2 7 2" xfId="13095"/>
    <cellStyle name="20% - Accent1 4 2 7 2 2" xfId="41793"/>
    <cellStyle name="20% - Accent1 4 2 7 3" xfId="26444"/>
    <cellStyle name="20% - Accent1 4 2 7 3 2" xfId="55142"/>
    <cellStyle name="20% - Accent1 4 2 7 4" xfId="32584"/>
    <cellStyle name="20% - Accent1 4 2 8" xfId="5050"/>
    <cellStyle name="20% - Accent1 4 2 8 2" xfId="14278"/>
    <cellStyle name="20% - Accent1 4 2 8 2 2" xfId="42976"/>
    <cellStyle name="20% - Accent1 4 2 8 3" xfId="33767"/>
    <cellStyle name="20% - Accent1 4 2 9" xfId="6599"/>
    <cellStyle name="20% - Accent1 4 2 9 2" xfId="15826"/>
    <cellStyle name="20% - Accent1 4 2 9 2 2" xfId="44524"/>
    <cellStyle name="20% - Accent1 4 2 9 3" xfId="35315"/>
    <cellStyle name="20% - Accent1 4 3" xfId="329"/>
    <cellStyle name="20% - Accent1 4 3 10" xfId="9263"/>
    <cellStyle name="20% - Accent1 4 3 10 2" xfId="18484"/>
    <cellStyle name="20% - Accent1 4 3 10 2 2" xfId="47182"/>
    <cellStyle name="20% - Accent1 4 3 10 3" xfId="37973"/>
    <cellStyle name="20% - Accent1 4 3 11" xfId="10412"/>
    <cellStyle name="20% - Accent1 4 3 11 2" xfId="19631"/>
    <cellStyle name="20% - Accent1 4 3 11 2 2" xfId="48329"/>
    <cellStyle name="20% - Accent1 4 3 11 3" xfId="39120"/>
    <cellStyle name="20% - Accent1 4 3 12" xfId="11639"/>
    <cellStyle name="20% - Accent1 4 3 12 2" xfId="40337"/>
    <cellStyle name="20% - Accent1 4 3 13" xfId="20764"/>
    <cellStyle name="20% - Accent1 4 3 13 2" xfId="49462"/>
    <cellStyle name="20% - Accent1 4 3 14" xfId="21932"/>
    <cellStyle name="20% - Accent1 4 3 14 2" xfId="50630"/>
    <cellStyle name="20% - Accent1 4 3 15" xfId="24211"/>
    <cellStyle name="20% - Accent1 4 3 15 2" xfId="52909"/>
    <cellStyle name="20% - Accent1 4 3 16" xfId="28792"/>
    <cellStyle name="20% - Accent1 4 3 16 2" xfId="57489"/>
    <cellStyle name="20% - Accent1 4 3 17" xfId="31128"/>
    <cellStyle name="20% - Accent1 4 3 2" xfId="1174"/>
    <cellStyle name="20% - Accent1 4 3 2 10" xfId="11825"/>
    <cellStyle name="20% - Accent1 4 3 2 10 2" xfId="40523"/>
    <cellStyle name="20% - Accent1 4 3 2 11" xfId="20765"/>
    <cellStyle name="20% - Accent1 4 3 2 11 2" xfId="49463"/>
    <cellStyle name="20% - Accent1 4 3 2 12" xfId="21933"/>
    <cellStyle name="20% - Accent1 4 3 2 12 2" xfId="50631"/>
    <cellStyle name="20% - Accent1 4 3 2 13" xfId="24212"/>
    <cellStyle name="20% - Accent1 4 3 2 13 2" xfId="52910"/>
    <cellStyle name="20% - Accent1 4 3 2 14" xfId="28793"/>
    <cellStyle name="20% - Accent1 4 3 2 14 2" xfId="57490"/>
    <cellStyle name="20% - Accent1 4 3 2 15" xfId="31314"/>
    <cellStyle name="20% - Accent1 4 3 2 2" xfId="3440"/>
    <cellStyle name="20% - Accent1 4 3 2 2 10" xfId="21934"/>
    <cellStyle name="20% - Accent1 4 3 2 2 10 2" xfId="50632"/>
    <cellStyle name="20% - Accent1 4 3 2 2 11" xfId="24213"/>
    <cellStyle name="20% - Accent1 4 3 2 2 11 2" xfId="52911"/>
    <cellStyle name="20% - Accent1 4 3 2 2 12" xfId="28794"/>
    <cellStyle name="20% - Accent1 4 3 2 2 12 2" xfId="57491"/>
    <cellStyle name="20% - Accent1 4 3 2 2 13" xfId="32412"/>
    <cellStyle name="20% - Accent1 4 3 2 2 2" xfId="3880"/>
    <cellStyle name="20% - Accent1 4 3 2 2 2 2" xfId="13108"/>
    <cellStyle name="20% - Accent1 4 3 2 2 2 2 2" xfId="27590"/>
    <cellStyle name="20% - Accent1 4 3 2 2 2 2 2 2" xfId="56288"/>
    <cellStyle name="20% - Accent1 4 3 2 2 2 2 3" xfId="41806"/>
    <cellStyle name="20% - Accent1 4 3 2 2 2 3" xfId="21935"/>
    <cellStyle name="20% - Accent1 4 3 2 2 2 3 2" xfId="50633"/>
    <cellStyle name="20% - Accent1 4 3 2 2 2 4" xfId="24214"/>
    <cellStyle name="20% - Accent1 4 3 2 2 2 4 2" xfId="52912"/>
    <cellStyle name="20% - Accent1 4 3 2 2 2 5" xfId="28795"/>
    <cellStyle name="20% - Accent1 4 3 2 2 2 5 2" xfId="57492"/>
    <cellStyle name="20% - Accent1 4 3 2 2 2 6" xfId="32597"/>
    <cellStyle name="20% - Accent1 4 3 2 2 3" xfId="6377"/>
    <cellStyle name="20% - Accent1 4 3 2 2 3 2" xfId="15605"/>
    <cellStyle name="20% - Accent1 4 3 2 2 3 2 2" xfId="44303"/>
    <cellStyle name="20% - Accent1 4 3 2 2 3 3" xfId="26457"/>
    <cellStyle name="20% - Accent1 4 3 2 2 3 3 2" xfId="55155"/>
    <cellStyle name="20% - Accent1 4 3 2 2 3 4" xfId="35094"/>
    <cellStyle name="20% - Accent1 4 3 2 2 4" xfId="7929"/>
    <cellStyle name="20% - Accent1 4 3 2 2 4 2" xfId="17154"/>
    <cellStyle name="20% - Accent1 4 3 2 2 4 2 2" xfId="45852"/>
    <cellStyle name="20% - Accent1 4 3 2 2 4 3" xfId="36643"/>
    <cellStyle name="20% - Accent1 4 3 2 2 5" xfId="9080"/>
    <cellStyle name="20% - Accent1 4 3 2 2 5 2" xfId="18303"/>
    <cellStyle name="20% - Accent1 4 3 2 2 5 2 2" xfId="47001"/>
    <cellStyle name="20% - Accent1 4 3 2 2 5 3" xfId="37792"/>
    <cellStyle name="20% - Accent1 4 3 2 2 6" xfId="9265"/>
    <cellStyle name="20% - Accent1 4 3 2 2 6 2" xfId="18486"/>
    <cellStyle name="20% - Accent1 4 3 2 2 6 2 2" xfId="47184"/>
    <cellStyle name="20% - Accent1 4 3 2 2 6 3" xfId="37975"/>
    <cellStyle name="20% - Accent1 4 3 2 2 7" xfId="10414"/>
    <cellStyle name="20% - Accent1 4 3 2 2 7 2" xfId="19633"/>
    <cellStyle name="20% - Accent1 4 3 2 2 7 2 2" xfId="48331"/>
    <cellStyle name="20% - Accent1 4 3 2 2 7 3" xfId="39122"/>
    <cellStyle name="20% - Accent1 4 3 2 2 8" xfId="12923"/>
    <cellStyle name="20% - Accent1 4 3 2 2 8 2" xfId="41621"/>
    <cellStyle name="20% - Accent1 4 3 2 2 9" xfId="20766"/>
    <cellStyle name="20% - Accent1 4 3 2 2 9 2" xfId="49464"/>
    <cellStyle name="20% - Accent1 4 3 2 3" xfId="2831"/>
    <cellStyle name="20% - Accent1 4 3 2 3 2" xfId="5996"/>
    <cellStyle name="20% - Accent1 4 3 2 3 2 2" xfId="15224"/>
    <cellStyle name="20% - Accent1 4 3 2 3 2 2 2" xfId="43922"/>
    <cellStyle name="20% - Accent1 4 3 2 3 2 3" xfId="27589"/>
    <cellStyle name="20% - Accent1 4 3 2 3 2 3 2" xfId="56287"/>
    <cellStyle name="20% - Accent1 4 3 2 3 2 4" xfId="34713"/>
    <cellStyle name="20% - Accent1 4 3 2 3 3" xfId="7546"/>
    <cellStyle name="20% - Accent1 4 3 2 3 3 2" xfId="16772"/>
    <cellStyle name="20% - Accent1 4 3 2 3 3 2 2" xfId="45470"/>
    <cellStyle name="20% - Accent1 4 3 2 3 3 3" xfId="36261"/>
    <cellStyle name="20% - Accent1 4 3 2 3 4" xfId="12542"/>
    <cellStyle name="20% - Accent1 4 3 2 3 4 2" xfId="41240"/>
    <cellStyle name="20% - Accent1 4 3 2 3 5" xfId="21936"/>
    <cellStyle name="20% - Accent1 4 3 2 3 5 2" xfId="50634"/>
    <cellStyle name="20% - Accent1 4 3 2 3 6" xfId="24215"/>
    <cellStyle name="20% - Accent1 4 3 2 3 6 2" xfId="52913"/>
    <cellStyle name="20% - Accent1 4 3 2 3 7" xfId="28796"/>
    <cellStyle name="20% - Accent1 4 3 2 3 7 2" xfId="57493"/>
    <cellStyle name="20% - Accent1 4 3 2 3 8" xfId="32031"/>
    <cellStyle name="20% - Accent1 4 3 2 4" xfId="3879"/>
    <cellStyle name="20% - Accent1 4 3 2 4 2" xfId="13107"/>
    <cellStyle name="20% - Accent1 4 3 2 4 2 2" xfId="41805"/>
    <cellStyle name="20% - Accent1 4 3 2 4 3" xfId="26456"/>
    <cellStyle name="20% - Accent1 4 3 2 4 3 2" xfId="55154"/>
    <cellStyle name="20% - Accent1 4 3 2 4 4" xfId="32596"/>
    <cellStyle name="20% - Accent1 4 3 2 5" xfId="5279"/>
    <cellStyle name="20% - Accent1 4 3 2 5 2" xfId="14507"/>
    <cellStyle name="20% - Accent1 4 3 2 5 2 2" xfId="43205"/>
    <cellStyle name="20% - Accent1 4 3 2 5 3" xfId="33996"/>
    <cellStyle name="20% - Accent1 4 3 2 6" xfId="6828"/>
    <cellStyle name="20% - Accent1 4 3 2 6 2" xfId="16055"/>
    <cellStyle name="20% - Accent1 4 3 2 6 2 2" xfId="44753"/>
    <cellStyle name="20% - Accent1 4 3 2 6 3" xfId="35544"/>
    <cellStyle name="20% - Accent1 4 3 2 7" xfId="8698"/>
    <cellStyle name="20% - Accent1 4 3 2 7 2" xfId="17922"/>
    <cellStyle name="20% - Accent1 4 3 2 7 2 2" xfId="46620"/>
    <cellStyle name="20% - Accent1 4 3 2 7 3" xfId="37411"/>
    <cellStyle name="20% - Accent1 4 3 2 8" xfId="9264"/>
    <cellStyle name="20% - Accent1 4 3 2 8 2" xfId="18485"/>
    <cellStyle name="20% - Accent1 4 3 2 8 2 2" xfId="47183"/>
    <cellStyle name="20% - Accent1 4 3 2 8 3" xfId="37974"/>
    <cellStyle name="20% - Accent1 4 3 2 9" xfId="10413"/>
    <cellStyle name="20% - Accent1 4 3 2 9 2" xfId="19632"/>
    <cellStyle name="20% - Accent1 4 3 2 9 2 2" xfId="48330"/>
    <cellStyle name="20% - Accent1 4 3 2 9 3" xfId="39121"/>
    <cellStyle name="20% - Accent1 4 3 3" xfId="2556"/>
    <cellStyle name="20% - Accent1 4 3 3 10" xfId="21937"/>
    <cellStyle name="20% - Accent1 4 3 3 10 2" xfId="50635"/>
    <cellStyle name="20% - Accent1 4 3 3 11" xfId="24216"/>
    <cellStyle name="20% - Accent1 4 3 3 11 2" xfId="52914"/>
    <cellStyle name="20% - Accent1 4 3 3 12" xfId="28797"/>
    <cellStyle name="20% - Accent1 4 3 3 12 2" xfId="57494"/>
    <cellStyle name="20% - Accent1 4 3 3 13" xfId="31846"/>
    <cellStyle name="20% - Accent1 4 3 3 2" xfId="3881"/>
    <cellStyle name="20% - Accent1 4 3 3 2 2" xfId="13109"/>
    <cellStyle name="20% - Accent1 4 3 3 2 2 2" xfId="27591"/>
    <cellStyle name="20% - Accent1 4 3 3 2 2 2 2" xfId="56289"/>
    <cellStyle name="20% - Accent1 4 3 3 2 2 3" xfId="41807"/>
    <cellStyle name="20% - Accent1 4 3 3 2 3" xfId="21938"/>
    <cellStyle name="20% - Accent1 4 3 3 2 3 2" xfId="50636"/>
    <cellStyle name="20% - Accent1 4 3 3 2 4" xfId="24217"/>
    <cellStyle name="20% - Accent1 4 3 3 2 4 2" xfId="52915"/>
    <cellStyle name="20% - Accent1 4 3 3 2 5" xfId="28798"/>
    <cellStyle name="20% - Accent1 4 3 3 2 5 2" xfId="57495"/>
    <cellStyle name="20% - Accent1 4 3 3 2 6" xfId="32598"/>
    <cellStyle name="20% - Accent1 4 3 3 3" xfId="5811"/>
    <cellStyle name="20% - Accent1 4 3 3 3 2" xfId="15039"/>
    <cellStyle name="20% - Accent1 4 3 3 3 2 2" xfId="43737"/>
    <cellStyle name="20% - Accent1 4 3 3 3 3" xfId="26458"/>
    <cellStyle name="20% - Accent1 4 3 3 3 3 2" xfId="55156"/>
    <cellStyle name="20% - Accent1 4 3 3 3 4" xfId="34528"/>
    <cellStyle name="20% - Accent1 4 3 3 4" xfId="7361"/>
    <cellStyle name="20% - Accent1 4 3 3 4 2" xfId="16587"/>
    <cellStyle name="20% - Accent1 4 3 3 4 2 2" xfId="45285"/>
    <cellStyle name="20% - Accent1 4 3 3 4 3" xfId="36076"/>
    <cellStyle name="20% - Accent1 4 3 3 5" xfId="8513"/>
    <cellStyle name="20% - Accent1 4 3 3 5 2" xfId="17737"/>
    <cellStyle name="20% - Accent1 4 3 3 5 2 2" xfId="46435"/>
    <cellStyle name="20% - Accent1 4 3 3 5 3" xfId="37226"/>
    <cellStyle name="20% - Accent1 4 3 3 6" xfId="9266"/>
    <cellStyle name="20% - Accent1 4 3 3 6 2" xfId="18487"/>
    <cellStyle name="20% - Accent1 4 3 3 6 2 2" xfId="47185"/>
    <cellStyle name="20% - Accent1 4 3 3 6 3" xfId="37976"/>
    <cellStyle name="20% - Accent1 4 3 3 7" xfId="10415"/>
    <cellStyle name="20% - Accent1 4 3 3 7 2" xfId="19634"/>
    <cellStyle name="20% - Accent1 4 3 3 7 2 2" xfId="48332"/>
    <cellStyle name="20% - Accent1 4 3 3 7 3" xfId="39123"/>
    <cellStyle name="20% - Accent1 4 3 3 8" xfId="12357"/>
    <cellStyle name="20% - Accent1 4 3 3 8 2" xfId="41055"/>
    <cellStyle name="20% - Accent1 4 3 3 9" xfId="20767"/>
    <cellStyle name="20% - Accent1 4 3 3 9 2" xfId="49465"/>
    <cellStyle name="20% - Accent1 4 3 4" xfId="3218"/>
    <cellStyle name="20% - Accent1 4 3 4 10" xfId="21939"/>
    <cellStyle name="20% - Accent1 4 3 4 10 2" xfId="50637"/>
    <cellStyle name="20% - Accent1 4 3 4 11" xfId="24218"/>
    <cellStyle name="20% - Accent1 4 3 4 11 2" xfId="52916"/>
    <cellStyle name="20% - Accent1 4 3 4 12" xfId="28799"/>
    <cellStyle name="20% - Accent1 4 3 4 12 2" xfId="57496"/>
    <cellStyle name="20% - Accent1 4 3 4 13" xfId="32227"/>
    <cellStyle name="20% - Accent1 4 3 4 2" xfId="3882"/>
    <cellStyle name="20% - Accent1 4 3 4 2 2" xfId="13110"/>
    <cellStyle name="20% - Accent1 4 3 4 2 2 2" xfId="27592"/>
    <cellStyle name="20% - Accent1 4 3 4 2 2 2 2" xfId="56290"/>
    <cellStyle name="20% - Accent1 4 3 4 2 2 3" xfId="41808"/>
    <cellStyle name="20% - Accent1 4 3 4 2 3" xfId="21940"/>
    <cellStyle name="20% - Accent1 4 3 4 2 3 2" xfId="50638"/>
    <cellStyle name="20% - Accent1 4 3 4 2 4" xfId="24219"/>
    <cellStyle name="20% - Accent1 4 3 4 2 4 2" xfId="52917"/>
    <cellStyle name="20% - Accent1 4 3 4 2 5" xfId="28800"/>
    <cellStyle name="20% - Accent1 4 3 4 2 5 2" xfId="57497"/>
    <cellStyle name="20% - Accent1 4 3 4 2 6" xfId="32599"/>
    <cellStyle name="20% - Accent1 4 3 4 3" xfId="6192"/>
    <cellStyle name="20% - Accent1 4 3 4 3 2" xfId="15420"/>
    <cellStyle name="20% - Accent1 4 3 4 3 2 2" xfId="44118"/>
    <cellStyle name="20% - Accent1 4 3 4 3 3" xfId="26459"/>
    <cellStyle name="20% - Accent1 4 3 4 3 3 2" xfId="55157"/>
    <cellStyle name="20% - Accent1 4 3 4 3 4" xfId="34909"/>
    <cellStyle name="20% - Accent1 4 3 4 4" xfId="7744"/>
    <cellStyle name="20% - Accent1 4 3 4 4 2" xfId="16969"/>
    <cellStyle name="20% - Accent1 4 3 4 4 2 2" xfId="45667"/>
    <cellStyle name="20% - Accent1 4 3 4 4 3" xfId="36458"/>
    <cellStyle name="20% - Accent1 4 3 4 5" xfId="8895"/>
    <cellStyle name="20% - Accent1 4 3 4 5 2" xfId="18118"/>
    <cellStyle name="20% - Accent1 4 3 4 5 2 2" xfId="46816"/>
    <cellStyle name="20% - Accent1 4 3 4 5 3" xfId="37607"/>
    <cellStyle name="20% - Accent1 4 3 4 6" xfId="9267"/>
    <cellStyle name="20% - Accent1 4 3 4 6 2" xfId="18488"/>
    <cellStyle name="20% - Accent1 4 3 4 6 2 2" xfId="47186"/>
    <cellStyle name="20% - Accent1 4 3 4 6 3" xfId="37977"/>
    <cellStyle name="20% - Accent1 4 3 4 7" xfId="10416"/>
    <cellStyle name="20% - Accent1 4 3 4 7 2" xfId="19635"/>
    <cellStyle name="20% - Accent1 4 3 4 7 2 2" xfId="48333"/>
    <cellStyle name="20% - Accent1 4 3 4 7 3" xfId="39124"/>
    <cellStyle name="20% - Accent1 4 3 4 8" xfId="12738"/>
    <cellStyle name="20% - Accent1 4 3 4 8 2" xfId="41436"/>
    <cellStyle name="20% - Accent1 4 3 4 9" xfId="20768"/>
    <cellStyle name="20% - Accent1 4 3 4 9 2" xfId="49466"/>
    <cellStyle name="20% - Accent1 4 3 5" xfId="2182"/>
    <cellStyle name="20% - Accent1 4 3 5 2" xfId="5616"/>
    <cellStyle name="20% - Accent1 4 3 5 2 2" xfId="14844"/>
    <cellStyle name="20% - Accent1 4 3 5 2 2 2" xfId="43542"/>
    <cellStyle name="20% - Accent1 4 3 5 2 3" xfId="27588"/>
    <cellStyle name="20% - Accent1 4 3 5 2 3 2" xfId="56286"/>
    <cellStyle name="20% - Accent1 4 3 5 2 4" xfId="34333"/>
    <cellStyle name="20% - Accent1 4 3 5 3" xfId="7165"/>
    <cellStyle name="20% - Accent1 4 3 5 3 2" xfId="16392"/>
    <cellStyle name="20% - Accent1 4 3 5 3 2 2" xfId="45090"/>
    <cellStyle name="20% - Accent1 4 3 5 3 3" xfId="35881"/>
    <cellStyle name="20% - Accent1 4 3 5 4" xfId="12162"/>
    <cellStyle name="20% - Accent1 4 3 5 4 2" xfId="40860"/>
    <cellStyle name="20% - Accent1 4 3 5 5" xfId="21941"/>
    <cellStyle name="20% - Accent1 4 3 5 5 2" xfId="50639"/>
    <cellStyle name="20% - Accent1 4 3 5 6" xfId="24220"/>
    <cellStyle name="20% - Accent1 4 3 5 6 2" xfId="52918"/>
    <cellStyle name="20% - Accent1 4 3 5 7" xfId="28801"/>
    <cellStyle name="20% - Accent1 4 3 5 7 2" xfId="57498"/>
    <cellStyle name="20% - Accent1 4 3 5 8" xfId="31651"/>
    <cellStyle name="20% - Accent1 4 3 6" xfId="3878"/>
    <cellStyle name="20% - Accent1 4 3 6 2" xfId="13106"/>
    <cellStyle name="20% - Accent1 4 3 6 2 2" xfId="41804"/>
    <cellStyle name="20% - Accent1 4 3 6 3" xfId="26455"/>
    <cellStyle name="20% - Accent1 4 3 6 3 2" xfId="55153"/>
    <cellStyle name="20% - Accent1 4 3 6 4" xfId="32595"/>
    <cellStyle name="20% - Accent1 4 3 7" xfId="5093"/>
    <cellStyle name="20% - Accent1 4 3 7 2" xfId="14321"/>
    <cellStyle name="20% - Accent1 4 3 7 2 2" xfId="43019"/>
    <cellStyle name="20% - Accent1 4 3 7 3" xfId="33810"/>
    <cellStyle name="20% - Accent1 4 3 8" xfId="6642"/>
    <cellStyle name="20% - Accent1 4 3 8 2" xfId="15869"/>
    <cellStyle name="20% - Accent1 4 3 8 2 2" xfId="44567"/>
    <cellStyle name="20% - Accent1 4 3 8 3" xfId="35358"/>
    <cellStyle name="20% - Accent1 4 3 9" xfId="8318"/>
    <cellStyle name="20% - Accent1 4 3 9 2" xfId="17542"/>
    <cellStyle name="20% - Accent1 4 3 9 2 2" xfId="46240"/>
    <cellStyle name="20% - Accent1 4 3 9 3" xfId="37031"/>
    <cellStyle name="20% - Accent1 4 4" xfId="455"/>
    <cellStyle name="20% - Accent1 4 4 10" xfId="21942"/>
    <cellStyle name="20% - Accent1 4 4 10 2" xfId="50640"/>
    <cellStyle name="20% - Accent1 4 4 11" xfId="24221"/>
    <cellStyle name="20% - Accent1 4 4 11 2" xfId="52919"/>
    <cellStyle name="20% - Accent1 4 4 12" xfId="28802"/>
    <cellStyle name="20% - Accent1 4 4 12 2" xfId="57499"/>
    <cellStyle name="20% - Accent1 4 4 2" xfId="2746"/>
    <cellStyle name="20% - Accent1 4 4 2 10" xfId="20770"/>
    <cellStyle name="20% - Accent1 4 4 2 10 2" xfId="49468"/>
    <cellStyle name="20% - Accent1 4 4 2 11" xfId="21943"/>
    <cellStyle name="20% - Accent1 4 4 2 11 2" xfId="50641"/>
    <cellStyle name="20% - Accent1 4 4 2 12" xfId="24222"/>
    <cellStyle name="20% - Accent1 4 4 2 12 2" xfId="52920"/>
    <cellStyle name="20% - Accent1 4 4 2 13" xfId="28803"/>
    <cellStyle name="20% - Accent1 4 4 2 13 2" xfId="57500"/>
    <cellStyle name="20% - Accent1 4 4 2 14" xfId="31948"/>
    <cellStyle name="20% - Accent1 4 4 2 2" xfId="3543"/>
    <cellStyle name="20% - Accent1 4 4 2 3" xfId="3884"/>
    <cellStyle name="20% - Accent1 4 4 2 3 2" xfId="13112"/>
    <cellStyle name="20% - Accent1 4 4 2 3 2 2" xfId="27594"/>
    <cellStyle name="20% - Accent1 4 4 2 3 2 2 2" xfId="56292"/>
    <cellStyle name="20% - Accent1 4 4 2 3 2 3" xfId="41810"/>
    <cellStyle name="20% - Accent1 4 4 2 3 3" xfId="21944"/>
    <cellStyle name="20% - Accent1 4 4 2 3 3 2" xfId="50642"/>
    <cellStyle name="20% - Accent1 4 4 2 3 4" xfId="24223"/>
    <cellStyle name="20% - Accent1 4 4 2 3 4 2" xfId="52921"/>
    <cellStyle name="20% - Accent1 4 4 2 3 5" xfId="28804"/>
    <cellStyle name="20% - Accent1 4 4 2 3 5 2" xfId="57501"/>
    <cellStyle name="20% - Accent1 4 4 2 3 6" xfId="32601"/>
    <cellStyle name="20% - Accent1 4 4 2 4" xfId="5913"/>
    <cellStyle name="20% - Accent1 4 4 2 4 2" xfId="15141"/>
    <cellStyle name="20% - Accent1 4 4 2 4 2 2" xfId="43839"/>
    <cellStyle name="20% - Accent1 4 4 2 4 3" xfId="26461"/>
    <cellStyle name="20% - Accent1 4 4 2 4 3 2" xfId="55159"/>
    <cellStyle name="20% - Accent1 4 4 2 4 4" xfId="34630"/>
    <cellStyle name="20% - Accent1 4 4 2 5" xfId="7463"/>
    <cellStyle name="20% - Accent1 4 4 2 5 2" xfId="16689"/>
    <cellStyle name="20% - Accent1 4 4 2 5 2 2" xfId="45387"/>
    <cellStyle name="20% - Accent1 4 4 2 5 3" xfId="36178"/>
    <cellStyle name="20% - Accent1 4 4 2 6" xfId="8615"/>
    <cellStyle name="20% - Accent1 4 4 2 6 2" xfId="17839"/>
    <cellStyle name="20% - Accent1 4 4 2 6 2 2" xfId="46537"/>
    <cellStyle name="20% - Accent1 4 4 2 6 3" xfId="37328"/>
    <cellStyle name="20% - Accent1 4 4 2 7" xfId="9269"/>
    <cellStyle name="20% - Accent1 4 4 2 7 2" xfId="18490"/>
    <cellStyle name="20% - Accent1 4 4 2 7 2 2" xfId="47188"/>
    <cellStyle name="20% - Accent1 4 4 2 7 3" xfId="37979"/>
    <cellStyle name="20% - Accent1 4 4 2 8" xfId="10418"/>
    <cellStyle name="20% - Accent1 4 4 2 8 2" xfId="19637"/>
    <cellStyle name="20% - Accent1 4 4 2 8 2 2" xfId="48335"/>
    <cellStyle name="20% - Accent1 4 4 2 8 3" xfId="39126"/>
    <cellStyle name="20% - Accent1 4 4 2 9" xfId="12459"/>
    <cellStyle name="20% - Accent1 4 4 2 9 2" xfId="41157"/>
    <cellStyle name="20% - Accent1 4 4 3" xfId="3356"/>
    <cellStyle name="20% - Accent1 4 4 3 10" xfId="21945"/>
    <cellStyle name="20% - Accent1 4 4 3 10 2" xfId="50643"/>
    <cellStyle name="20% - Accent1 4 4 3 11" xfId="24224"/>
    <cellStyle name="20% - Accent1 4 4 3 11 2" xfId="52922"/>
    <cellStyle name="20% - Accent1 4 4 3 12" xfId="28805"/>
    <cellStyle name="20% - Accent1 4 4 3 12 2" xfId="57502"/>
    <cellStyle name="20% - Accent1 4 4 3 13" xfId="32329"/>
    <cellStyle name="20% - Accent1 4 4 3 2" xfId="3885"/>
    <cellStyle name="20% - Accent1 4 4 3 2 2" xfId="13113"/>
    <cellStyle name="20% - Accent1 4 4 3 2 2 2" xfId="27595"/>
    <cellStyle name="20% - Accent1 4 4 3 2 2 2 2" xfId="56293"/>
    <cellStyle name="20% - Accent1 4 4 3 2 2 3" xfId="41811"/>
    <cellStyle name="20% - Accent1 4 4 3 2 3" xfId="21946"/>
    <cellStyle name="20% - Accent1 4 4 3 2 3 2" xfId="50644"/>
    <cellStyle name="20% - Accent1 4 4 3 2 4" xfId="24225"/>
    <cellStyle name="20% - Accent1 4 4 3 2 4 2" xfId="52923"/>
    <cellStyle name="20% - Accent1 4 4 3 2 5" xfId="28806"/>
    <cellStyle name="20% - Accent1 4 4 3 2 5 2" xfId="57503"/>
    <cellStyle name="20% - Accent1 4 4 3 2 6" xfId="32602"/>
    <cellStyle name="20% - Accent1 4 4 3 3" xfId="6294"/>
    <cellStyle name="20% - Accent1 4 4 3 3 2" xfId="15522"/>
    <cellStyle name="20% - Accent1 4 4 3 3 2 2" xfId="44220"/>
    <cellStyle name="20% - Accent1 4 4 3 3 3" xfId="26462"/>
    <cellStyle name="20% - Accent1 4 4 3 3 3 2" xfId="55160"/>
    <cellStyle name="20% - Accent1 4 4 3 3 4" xfId="35011"/>
    <cellStyle name="20% - Accent1 4 4 3 4" xfId="7846"/>
    <cellStyle name="20% - Accent1 4 4 3 4 2" xfId="17071"/>
    <cellStyle name="20% - Accent1 4 4 3 4 2 2" xfId="45769"/>
    <cellStyle name="20% - Accent1 4 4 3 4 3" xfId="36560"/>
    <cellStyle name="20% - Accent1 4 4 3 5" xfId="8997"/>
    <cellStyle name="20% - Accent1 4 4 3 5 2" xfId="18220"/>
    <cellStyle name="20% - Accent1 4 4 3 5 2 2" xfId="46918"/>
    <cellStyle name="20% - Accent1 4 4 3 5 3" xfId="37709"/>
    <cellStyle name="20% - Accent1 4 4 3 6" xfId="9270"/>
    <cellStyle name="20% - Accent1 4 4 3 6 2" xfId="18491"/>
    <cellStyle name="20% - Accent1 4 4 3 6 2 2" xfId="47189"/>
    <cellStyle name="20% - Accent1 4 4 3 6 3" xfId="37980"/>
    <cellStyle name="20% - Accent1 4 4 3 7" xfId="10419"/>
    <cellStyle name="20% - Accent1 4 4 3 7 2" xfId="19638"/>
    <cellStyle name="20% - Accent1 4 4 3 7 2 2" xfId="48336"/>
    <cellStyle name="20% - Accent1 4 4 3 7 3" xfId="39127"/>
    <cellStyle name="20% - Accent1 4 4 3 8" xfId="12840"/>
    <cellStyle name="20% - Accent1 4 4 3 8 2" xfId="41538"/>
    <cellStyle name="20% - Accent1 4 4 3 9" xfId="20771"/>
    <cellStyle name="20% - Accent1 4 4 3 9 2" xfId="49469"/>
    <cellStyle name="20% - Accent1 4 4 4" xfId="2055"/>
    <cellStyle name="20% - Accent1 4 4 4 2" xfId="5530"/>
    <cellStyle name="20% - Accent1 4 4 4 2 2" xfId="14758"/>
    <cellStyle name="20% - Accent1 4 4 4 2 2 2" xfId="43456"/>
    <cellStyle name="20% - Accent1 4 4 4 2 3" xfId="27593"/>
    <cellStyle name="20% - Accent1 4 4 4 2 3 2" xfId="56291"/>
    <cellStyle name="20% - Accent1 4 4 4 2 4" xfId="34247"/>
    <cellStyle name="20% - Accent1 4 4 4 3" xfId="7079"/>
    <cellStyle name="20% - Accent1 4 4 4 3 2" xfId="16306"/>
    <cellStyle name="20% - Accent1 4 4 4 3 2 2" xfId="45004"/>
    <cellStyle name="20% - Accent1 4 4 4 3 3" xfId="35795"/>
    <cellStyle name="20% - Accent1 4 4 4 4" xfId="12076"/>
    <cellStyle name="20% - Accent1 4 4 4 4 2" xfId="40774"/>
    <cellStyle name="20% - Accent1 4 4 4 5" xfId="21947"/>
    <cellStyle name="20% - Accent1 4 4 4 5 2" xfId="50645"/>
    <cellStyle name="20% - Accent1 4 4 4 6" xfId="24226"/>
    <cellStyle name="20% - Accent1 4 4 4 6 2" xfId="52924"/>
    <cellStyle name="20% - Accent1 4 4 4 7" xfId="28807"/>
    <cellStyle name="20% - Accent1 4 4 4 7 2" xfId="57504"/>
    <cellStyle name="20% - Accent1 4 4 4 8" xfId="31565"/>
    <cellStyle name="20% - Accent1 4 4 5" xfId="3883"/>
    <cellStyle name="20% - Accent1 4 4 5 2" xfId="13111"/>
    <cellStyle name="20% - Accent1 4 4 5 2 2" xfId="41809"/>
    <cellStyle name="20% - Accent1 4 4 5 3" xfId="26460"/>
    <cellStyle name="20% - Accent1 4 4 5 3 2" xfId="55158"/>
    <cellStyle name="20% - Accent1 4 4 5 4" xfId="32600"/>
    <cellStyle name="20% - Accent1 4 4 6" xfId="8232"/>
    <cellStyle name="20% - Accent1 4 4 6 2" xfId="17456"/>
    <cellStyle name="20% - Accent1 4 4 6 2 2" xfId="46154"/>
    <cellStyle name="20% - Accent1 4 4 6 3" xfId="36945"/>
    <cellStyle name="20% - Accent1 4 4 7" xfId="9268"/>
    <cellStyle name="20% - Accent1 4 4 7 2" xfId="18489"/>
    <cellStyle name="20% - Accent1 4 4 7 2 2" xfId="47187"/>
    <cellStyle name="20% - Accent1 4 4 7 3" xfId="37978"/>
    <cellStyle name="20% - Accent1 4 4 8" xfId="10417"/>
    <cellStyle name="20% - Accent1 4 4 8 2" xfId="19636"/>
    <cellStyle name="20% - Accent1 4 4 8 2 2" xfId="48334"/>
    <cellStyle name="20% - Accent1 4 4 8 3" xfId="39125"/>
    <cellStyle name="20% - Accent1 4 4 9" xfId="20769"/>
    <cellStyle name="20% - Accent1 4 4 9 2" xfId="49467"/>
    <cellStyle name="20% - Accent1 4 5" xfId="1088"/>
    <cellStyle name="20% - Accent1 4 5 10" xfId="11739"/>
    <cellStyle name="20% - Accent1 4 5 10 2" xfId="40437"/>
    <cellStyle name="20% - Accent1 4 5 11" xfId="20772"/>
    <cellStyle name="20% - Accent1 4 5 11 2" xfId="49470"/>
    <cellStyle name="20% - Accent1 4 5 12" xfId="21948"/>
    <cellStyle name="20% - Accent1 4 5 12 2" xfId="50646"/>
    <cellStyle name="20% - Accent1 4 5 13" xfId="24227"/>
    <cellStyle name="20% - Accent1 4 5 13 2" xfId="52925"/>
    <cellStyle name="20% - Accent1 4 5 14" xfId="28808"/>
    <cellStyle name="20% - Accent1 4 5 14 2" xfId="57505"/>
    <cellStyle name="20% - Accent1 4 5 15" xfId="31228"/>
    <cellStyle name="20% - Accent1 4 5 2" xfId="3544"/>
    <cellStyle name="20% - Accent1 4 5 2 10" xfId="21949"/>
    <cellStyle name="20% - Accent1 4 5 2 10 2" xfId="50647"/>
    <cellStyle name="20% - Accent1 4 5 2 11" xfId="24228"/>
    <cellStyle name="20% - Accent1 4 5 2 11 2" xfId="52926"/>
    <cellStyle name="20% - Accent1 4 5 2 12" xfId="28809"/>
    <cellStyle name="20% - Accent1 4 5 2 12 2" xfId="57506"/>
    <cellStyle name="20% - Accent1 4 5 2 13" xfId="32481"/>
    <cellStyle name="20% - Accent1 4 5 2 2" xfId="3887"/>
    <cellStyle name="20% - Accent1 4 5 2 2 2" xfId="13115"/>
    <cellStyle name="20% - Accent1 4 5 2 2 2 2" xfId="27597"/>
    <cellStyle name="20% - Accent1 4 5 2 2 2 2 2" xfId="56295"/>
    <cellStyle name="20% - Accent1 4 5 2 2 2 3" xfId="41813"/>
    <cellStyle name="20% - Accent1 4 5 2 2 3" xfId="21950"/>
    <cellStyle name="20% - Accent1 4 5 2 2 3 2" xfId="50648"/>
    <cellStyle name="20% - Accent1 4 5 2 2 4" xfId="24229"/>
    <cellStyle name="20% - Accent1 4 5 2 2 4 2" xfId="52927"/>
    <cellStyle name="20% - Accent1 4 5 2 2 5" xfId="28810"/>
    <cellStyle name="20% - Accent1 4 5 2 2 5 2" xfId="57507"/>
    <cellStyle name="20% - Accent1 4 5 2 2 6" xfId="32604"/>
    <cellStyle name="20% - Accent1 4 5 2 3" xfId="6446"/>
    <cellStyle name="20% - Accent1 4 5 2 3 2" xfId="15674"/>
    <cellStyle name="20% - Accent1 4 5 2 3 2 2" xfId="44372"/>
    <cellStyle name="20% - Accent1 4 5 2 3 3" xfId="26464"/>
    <cellStyle name="20% - Accent1 4 5 2 3 3 2" xfId="55162"/>
    <cellStyle name="20% - Accent1 4 5 2 3 4" xfId="35163"/>
    <cellStyle name="20% - Accent1 4 5 2 4" xfId="7998"/>
    <cellStyle name="20% - Accent1 4 5 2 4 2" xfId="17223"/>
    <cellStyle name="20% - Accent1 4 5 2 4 2 2" xfId="45921"/>
    <cellStyle name="20% - Accent1 4 5 2 4 3" xfId="36712"/>
    <cellStyle name="20% - Accent1 4 5 2 5" xfId="9149"/>
    <cellStyle name="20% - Accent1 4 5 2 5 2" xfId="18372"/>
    <cellStyle name="20% - Accent1 4 5 2 5 2 2" xfId="47070"/>
    <cellStyle name="20% - Accent1 4 5 2 5 3" xfId="37861"/>
    <cellStyle name="20% - Accent1 4 5 2 6" xfId="9272"/>
    <cellStyle name="20% - Accent1 4 5 2 6 2" xfId="18493"/>
    <cellStyle name="20% - Accent1 4 5 2 6 2 2" xfId="47191"/>
    <cellStyle name="20% - Accent1 4 5 2 6 3" xfId="37982"/>
    <cellStyle name="20% - Accent1 4 5 2 7" xfId="10421"/>
    <cellStyle name="20% - Accent1 4 5 2 7 2" xfId="19640"/>
    <cellStyle name="20% - Accent1 4 5 2 7 2 2" xfId="48338"/>
    <cellStyle name="20% - Accent1 4 5 2 7 3" xfId="39129"/>
    <cellStyle name="20% - Accent1 4 5 2 8" xfId="12992"/>
    <cellStyle name="20% - Accent1 4 5 2 8 2" xfId="41690"/>
    <cellStyle name="20% - Accent1 4 5 2 9" xfId="20773"/>
    <cellStyle name="20% - Accent1 4 5 2 9 2" xfId="49471"/>
    <cellStyle name="20% - Accent1 4 5 3" xfId="2462"/>
    <cellStyle name="20% - Accent1 4 5 3 2" xfId="5727"/>
    <cellStyle name="20% - Accent1 4 5 3 2 2" xfId="14955"/>
    <cellStyle name="20% - Accent1 4 5 3 2 2 2" xfId="43653"/>
    <cellStyle name="20% - Accent1 4 5 3 2 3" xfId="27596"/>
    <cellStyle name="20% - Accent1 4 5 3 2 3 2" xfId="56294"/>
    <cellStyle name="20% - Accent1 4 5 3 2 4" xfId="34444"/>
    <cellStyle name="20% - Accent1 4 5 3 3" xfId="7277"/>
    <cellStyle name="20% - Accent1 4 5 3 3 2" xfId="16503"/>
    <cellStyle name="20% - Accent1 4 5 3 3 2 2" xfId="45201"/>
    <cellStyle name="20% - Accent1 4 5 3 3 3" xfId="35992"/>
    <cellStyle name="20% - Accent1 4 5 3 4" xfId="12273"/>
    <cellStyle name="20% - Accent1 4 5 3 4 2" xfId="40971"/>
    <cellStyle name="20% - Accent1 4 5 3 5" xfId="21951"/>
    <cellStyle name="20% - Accent1 4 5 3 5 2" xfId="50649"/>
    <cellStyle name="20% - Accent1 4 5 3 6" xfId="24230"/>
    <cellStyle name="20% - Accent1 4 5 3 6 2" xfId="52928"/>
    <cellStyle name="20% - Accent1 4 5 3 7" xfId="28811"/>
    <cellStyle name="20% - Accent1 4 5 3 7 2" xfId="57508"/>
    <cellStyle name="20% - Accent1 4 5 3 8" xfId="31762"/>
    <cellStyle name="20% - Accent1 4 5 4" xfId="3886"/>
    <cellStyle name="20% - Accent1 4 5 4 2" xfId="13114"/>
    <cellStyle name="20% - Accent1 4 5 4 2 2" xfId="41812"/>
    <cellStyle name="20% - Accent1 4 5 4 3" xfId="26463"/>
    <cellStyle name="20% - Accent1 4 5 4 3 2" xfId="55161"/>
    <cellStyle name="20% - Accent1 4 5 4 4" xfId="32603"/>
    <cellStyle name="20% - Accent1 4 5 5" xfId="5193"/>
    <cellStyle name="20% - Accent1 4 5 5 2" xfId="14421"/>
    <cellStyle name="20% - Accent1 4 5 5 2 2" xfId="43119"/>
    <cellStyle name="20% - Accent1 4 5 5 3" xfId="33910"/>
    <cellStyle name="20% - Accent1 4 5 6" xfId="6742"/>
    <cellStyle name="20% - Accent1 4 5 6 2" xfId="15969"/>
    <cellStyle name="20% - Accent1 4 5 6 2 2" xfId="44667"/>
    <cellStyle name="20% - Accent1 4 5 6 3" xfId="35458"/>
    <cellStyle name="20% - Accent1 4 5 7" xfId="8429"/>
    <cellStyle name="20% - Accent1 4 5 7 2" xfId="17653"/>
    <cellStyle name="20% - Accent1 4 5 7 2 2" xfId="46351"/>
    <cellStyle name="20% - Accent1 4 5 7 3" xfId="37142"/>
    <cellStyle name="20% - Accent1 4 5 8" xfId="9271"/>
    <cellStyle name="20% - Accent1 4 5 8 2" xfId="18492"/>
    <cellStyle name="20% - Accent1 4 5 8 2 2" xfId="47190"/>
    <cellStyle name="20% - Accent1 4 5 8 3" xfId="37981"/>
    <cellStyle name="20% - Accent1 4 5 9" xfId="10420"/>
    <cellStyle name="20% - Accent1 4 5 9 2" xfId="19639"/>
    <cellStyle name="20% - Accent1 4 5 9 2 2" xfId="48337"/>
    <cellStyle name="20% - Accent1 4 5 9 3" xfId="39128"/>
    <cellStyle name="20% - Accent1 4 6" xfId="3130"/>
    <cellStyle name="20% - Accent1 4 6 10" xfId="21952"/>
    <cellStyle name="20% - Accent1 4 6 10 2" xfId="50650"/>
    <cellStyle name="20% - Accent1 4 6 11" xfId="24231"/>
    <cellStyle name="20% - Accent1 4 6 11 2" xfId="52929"/>
    <cellStyle name="20% - Accent1 4 6 12" xfId="28812"/>
    <cellStyle name="20% - Accent1 4 6 12 2" xfId="57509"/>
    <cellStyle name="20% - Accent1 4 6 13" xfId="32141"/>
    <cellStyle name="20% - Accent1 4 6 2" xfId="3888"/>
    <cellStyle name="20% - Accent1 4 6 2 2" xfId="13116"/>
    <cellStyle name="20% - Accent1 4 6 2 2 2" xfId="27598"/>
    <cellStyle name="20% - Accent1 4 6 2 2 2 2" xfId="56296"/>
    <cellStyle name="20% - Accent1 4 6 2 2 3" xfId="41814"/>
    <cellStyle name="20% - Accent1 4 6 2 3" xfId="21953"/>
    <cellStyle name="20% - Accent1 4 6 2 3 2" xfId="50651"/>
    <cellStyle name="20% - Accent1 4 6 2 4" xfId="24232"/>
    <cellStyle name="20% - Accent1 4 6 2 4 2" xfId="52930"/>
    <cellStyle name="20% - Accent1 4 6 2 5" xfId="28813"/>
    <cellStyle name="20% - Accent1 4 6 2 5 2" xfId="57510"/>
    <cellStyle name="20% - Accent1 4 6 2 6" xfId="32605"/>
    <cellStyle name="20% - Accent1 4 6 3" xfId="6106"/>
    <cellStyle name="20% - Accent1 4 6 3 2" xfId="15334"/>
    <cellStyle name="20% - Accent1 4 6 3 2 2" xfId="44032"/>
    <cellStyle name="20% - Accent1 4 6 3 3" xfId="26465"/>
    <cellStyle name="20% - Accent1 4 6 3 3 2" xfId="55163"/>
    <cellStyle name="20% - Accent1 4 6 3 4" xfId="34823"/>
    <cellStyle name="20% - Accent1 4 6 4" xfId="7658"/>
    <cellStyle name="20% - Accent1 4 6 4 2" xfId="16883"/>
    <cellStyle name="20% - Accent1 4 6 4 2 2" xfId="45581"/>
    <cellStyle name="20% - Accent1 4 6 4 3" xfId="36372"/>
    <cellStyle name="20% - Accent1 4 6 5" xfId="8809"/>
    <cellStyle name="20% - Accent1 4 6 5 2" xfId="18032"/>
    <cellStyle name="20% - Accent1 4 6 5 2 2" xfId="46730"/>
    <cellStyle name="20% - Accent1 4 6 5 3" xfId="37521"/>
    <cellStyle name="20% - Accent1 4 6 6" xfId="9273"/>
    <cellStyle name="20% - Accent1 4 6 6 2" xfId="18494"/>
    <cellStyle name="20% - Accent1 4 6 6 2 2" xfId="47192"/>
    <cellStyle name="20% - Accent1 4 6 6 3" xfId="37983"/>
    <cellStyle name="20% - Accent1 4 6 7" xfId="10422"/>
    <cellStyle name="20% - Accent1 4 6 7 2" xfId="19641"/>
    <cellStyle name="20% - Accent1 4 6 7 2 2" xfId="48339"/>
    <cellStyle name="20% - Accent1 4 6 7 3" xfId="39130"/>
    <cellStyle name="20% - Accent1 4 6 8" xfId="12652"/>
    <cellStyle name="20% - Accent1 4 6 8 2" xfId="41350"/>
    <cellStyle name="20% - Accent1 4 6 9" xfId="20774"/>
    <cellStyle name="20% - Accent1 4 6 9 2" xfId="49472"/>
    <cellStyle name="20% - Accent1 4 7" xfId="1723"/>
    <cellStyle name="20% - Accent1 4 7 2" xfId="5421"/>
    <cellStyle name="20% - Accent1 4 7 2 2" xfId="14649"/>
    <cellStyle name="20% - Accent1 4 7 2 2 2" xfId="43347"/>
    <cellStyle name="20% - Accent1 4 7 2 3" xfId="27576"/>
    <cellStyle name="20% - Accent1 4 7 2 3 2" xfId="56274"/>
    <cellStyle name="20% - Accent1 4 7 2 4" xfId="34138"/>
    <cellStyle name="20% - Accent1 4 7 3" xfId="6970"/>
    <cellStyle name="20% - Accent1 4 7 3 2" xfId="16197"/>
    <cellStyle name="20% - Accent1 4 7 3 2 2" xfId="44895"/>
    <cellStyle name="20% - Accent1 4 7 3 3" xfId="35686"/>
    <cellStyle name="20% - Accent1 4 7 4" xfId="11967"/>
    <cellStyle name="20% - Accent1 4 7 4 2" xfId="40665"/>
    <cellStyle name="20% - Accent1 4 7 5" xfId="21954"/>
    <cellStyle name="20% - Accent1 4 7 5 2" xfId="50652"/>
    <cellStyle name="20% - Accent1 4 7 6" xfId="24233"/>
    <cellStyle name="20% - Accent1 4 7 6 2" xfId="52931"/>
    <cellStyle name="20% - Accent1 4 7 7" xfId="28814"/>
    <cellStyle name="20% - Accent1 4 7 7 2" xfId="57511"/>
    <cellStyle name="20% - Accent1 4 7 8" xfId="31456"/>
    <cellStyle name="20% - Accent1 4 8" xfId="3866"/>
    <cellStyle name="20% - Accent1 4 8 2" xfId="13094"/>
    <cellStyle name="20% - Accent1 4 8 2 2" xfId="41792"/>
    <cellStyle name="20% - Accent1 4 8 3" xfId="26443"/>
    <cellStyle name="20% - Accent1 4 8 3 2" xfId="55141"/>
    <cellStyle name="20% - Accent1 4 8 4" xfId="32583"/>
    <cellStyle name="20% - Accent1 4 9" xfId="5007"/>
    <cellStyle name="20% - Accent1 4 9 2" xfId="14235"/>
    <cellStyle name="20% - Accent1 4 9 2 2" xfId="42933"/>
    <cellStyle name="20% - Accent1 4 9 3" xfId="33724"/>
    <cellStyle name="20% - Accent1 40" xfId="454"/>
    <cellStyle name="20% - Accent1 41" xfId="453"/>
    <cellStyle name="20% - Accent1 42" xfId="1058"/>
    <cellStyle name="20% - Accent1 42 10" xfId="20775"/>
    <cellStyle name="20% - Accent1 42 10 2" xfId="49473"/>
    <cellStyle name="20% - Accent1 42 11" xfId="21955"/>
    <cellStyle name="20% - Accent1 42 11 2" xfId="50653"/>
    <cellStyle name="20% - Accent1 42 12" xfId="24234"/>
    <cellStyle name="20% - Accent1 42 12 2" xfId="52932"/>
    <cellStyle name="20% - Accent1 42 13" xfId="28815"/>
    <cellStyle name="20% - Accent1 42 13 2" xfId="57512"/>
    <cellStyle name="20% - Accent1 42 14" xfId="31198"/>
    <cellStyle name="20% - Accent1 42 2" xfId="3545"/>
    <cellStyle name="20% - Accent1 42 2 2" xfId="6447"/>
    <cellStyle name="20% - Accent1 42 2 2 2" xfId="15675"/>
    <cellStyle name="20% - Accent1 42 2 2 2 2" xfId="44373"/>
    <cellStyle name="20% - Accent1 42 2 2 3" xfId="27599"/>
    <cellStyle name="20% - Accent1 42 2 2 3 2" xfId="56297"/>
    <cellStyle name="20% - Accent1 42 2 2 4" xfId="35164"/>
    <cellStyle name="20% - Accent1 42 2 3" xfId="7999"/>
    <cellStyle name="20% - Accent1 42 2 3 2" xfId="17224"/>
    <cellStyle name="20% - Accent1 42 2 3 2 2" xfId="45922"/>
    <cellStyle name="20% - Accent1 42 2 3 3" xfId="36713"/>
    <cellStyle name="20% - Accent1 42 2 4" xfId="12993"/>
    <cellStyle name="20% - Accent1 42 2 4 2" xfId="41691"/>
    <cellStyle name="20% - Accent1 42 2 5" xfId="21956"/>
    <cellStyle name="20% - Accent1 42 2 5 2" xfId="50654"/>
    <cellStyle name="20% - Accent1 42 2 6" xfId="24235"/>
    <cellStyle name="20% - Accent1 42 2 6 2" xfId="52933"/>
    <cellStyle name="20% - Accent1 42 2 7" xfId="28816"/>
    <cellStyle name="20% - Accent1 42 2 7 2" xfId="57513"/>
    <cellStyle name="20% - Accent1 42 2 8" xfId="32482"/>
    <cellStyle name="20% - Accent1 42 3" xfId="3889"/>
    <cellStyle name="20% - Accent1 42 3 2" xfId="13117"/>
    <cellStyle name="20% - Accent1 42 3 2 2" xfId="41815"/>
    <cellStyle name="20% - Accent1 42 3 3" xfId="26466"/>
    <cellStyle name="20% - Accent1 42 3 3 2" xfId="55164"/>
    <cellStyle name="20% - Accent1 42 3 4" xfId="32606"/>
    <cellStyle name="20% - Accent1 42 4" xfId="5163"/>
    <cellStyle name="20% - Accent1 42 4 2" xfId="14391"/>
    <cellStyle name="20% - Accent1 42 4 2 2" xfId="43089"/>
    <cellStyle name="20% - Accent1 42 4 3" xfId="33880"/>
    <cellStyle name="20% - Accent1 42 5" xfId="6712"/>
    <cellStyle name="20% - Accent1 42 5 2" xfId="15939"/>
    <cellStyle name="20% - Accent1 42 5 2 2" xfId="44637"/>
    <cellStyle name="20% - Accent1 42 5 3" xfId="35428"/>
    <cellStyle name="20% - Accent1 42 6" xfId="9150"/>
    <cellStyle name="20% - Accent1 42 6 2" xfId="18373"/>
    <cellStyle name="20% - Accent1 42 6 2 2" xfId="47071"/>
    <cellStyle name="20% - Accent1 42 6 3" xfId="37862"/>
    <cellStyle name="20% - Accent1 42 7" xfId="9274"/>
    <cellStyle name="20% - Accent1 42 7 2" xfId="18495"/>
    <cellStyle name="20% - Accent1 42 7 2 2" xfId="47193"/>
    <cellStyle name="20% - Accent1 42 7 3" xfId="37984"/>
    <cellStyle name="20% - Accent1 42 8" xfId="10423"/>
    <cellStyle name="20% - Accent1 42 8 2" xfId="19642"/>
    <cellStyle name="20% - Accent1 42 8 2 2" xfId="48340"/>
    <cellStyle name="20% - Accent1 42 8 3" xfId="39131"/>
    <cellStyle name="20% - Accent1 42 9" xfId="11709"/>
    <cellStyle name="20% - Accent1 42 9 2" xfId="40407"/>
    <cellStyle name="20% - Accent1 43" xfId="1283"/>
    <cellStyle name="20% - Accent1 43 10" xfId="20776"/>
    <cellStyle name="20% - Accent1 43 10 2" xfId="49474"/>
    <cellStyle name="20% - Accent1 43 11" xfId="21957"/>
    <cellStyle name="20% - Accent1 43 11 2" xfId="50655"/>
    <cellStyle name="20% - Accent1 43 12" xfId="24236"/>
    <cellStyle name="20% - Accent1 43 12 2" xfId="52934"/>
    <cellStyle name="20% - Accent1 43 13" xfId="28817"/>
    <cellStyle name="20% - Accent1 43 13 2" xfId="57514"/>
    <cellStyle name="20% - Accent1 43 14" xfId="31385"/>
    <cellStyle name="20% - Accent1 43 2" xfId="3102"/>
    <cellStyle name="20% - Accent1 43 2 2" xfId="6078"/>
    <cellStyle name="20% - Accent1 43 2 2 2" xfId="15306"/>
    <cellStyle name="20% - Accent1 43 2 2 2 2" xfId="44004"/>
    <cellStyle name="20% - Accent1 43 2 2 3" xfId="27600"/>
    <cellStyle name="20% - Accent1 43 2 2 3 2" xfId="56298"/>
    <cellStyle name="20% - Accent1 43 2 2 4" xfId="34795"/>
    <cellStyle name="20% - Accent1 43 2 3" xfId="7630"/>
    <cellStyle name="20% - Accent1 43 2 3 2" xfId="16855"/>
    <cellStyle name="20% - Accent1 43 2 3 2 2" xfId="45553"/>
    <cellStyle name="20% - Accent1 43 2 3 3" xfId="36344"/>
    <cellStyle name="20% - Accent1 43 2 4" xfId="12624"/>
    <cellStyle name="20% - Accent1 43 2 4 2" xfId="41322"/>
    <cellStyle name="20% - Accent1 43 2 5" xfId="21958"/>
    <cellStyle name="20% - Accent1 43 2 5 2" xfId="50656"/>
    <cellStyle name="20% - Accent1 43 2 6" xfId="24237"/>
    <cellStyle name="20% - Accent1 43 2 6 2" xfId="52935"/>
    <cellStyle name="20% - Accent1 43 2 7" xfId="28818"/>
    <cellStyle name="20% - Accent1 43 2 7 2" xfId="57515"/>
    <cellStyle name="20% - Accent1 43 2 8" xfId="32113"/>
    <cellStyle name="20% - Accent1 43 3" xfId="3890"/>
    <cellStyle name="20% - Accent1 43 3 2" xfId="13118"/>
    <cellStyle name="20% - Accent1 43 3 2 2" xfId="41816"/>
    <cellStyle name="20% - Accent1 43 3 3" xfId="26467"/>
    <cellStyle name="20% - Accent1 43 3 3 2" xfId="55165"/>
    <cellStyle name="20% - Accent1 43 3 4" xfId="32607"/>
    <cellStyle name="20% - Accent1 43 4" xfId="5350"/>
    <cellStyle name="20% - Accent1 43 4 2" xfId="14578"/>
    <cellStyle name="20% - Accent1 43 4 2 2" xfId="43276"/>
    <cellStyle name="20% - Accent1 43 4 3" xfId="34067"/>
    <cellStyle name="20% - Accent1 43 5" xfId="6899"/>
    <cellStyle name="20% - Accent1 43 5 2" xfId="16126"/>
    <cellStyle name="20% - Accent1 43 5 2 2" xfId="44824"/>
    <cellStyle name="20% - Accent1 43 5 3" xfId="35615"/>
    <cellStyle name="20% - Accent1 43 6" xfId="8781"/>
    <cellStyle name="20% - Accent1 43 6 2" xfId="18004"/>
    <cellStyle name="20% - Accent1 43 6 2 2" xfId="46702"/>
    <cellStyle name="20% - Accent1 43 6 3" xfId="37493"/>
    <cellStyle name="20% - Accent1 43 7" xfId="9275"/>
    <cellStyle name="20% - Accent1 43 7 2" xfId="18496"/>
    <cellStyle name="20% - Accent1 43 7 2 2" xfId="47194"/>
    <cellStyle name="20% - Accent1 43 7 3" xfId="37985"/>
    <cellStyle name="20% - Accent1 43 8" xfId="10424"/>
    <cellStyle name="20% - Accent1 43 8 2" xfId="19643"/>
    <cellStyle name="20% - Accent1 43 8 2 2" xfId="48341"/>
    <cellStyle name="20% - Accent1 43 8 3" xfId="39132"/>
    <cellStyle name="20% - Accent1 43 9" xfId="11896"/>
    <cellStyle name="20% - Accent1 43 9 2" xfId="40594"/>
    <cellStyle name="20% - Accent1 44" xfId="1297"/>
    <cellStyle name="20% - Accent1 44 2" xfId="5364"/>
    <cellStyle name="20% - Accent1 44 2 2" xfId="14592"/>
    <cellStyle name="20% - Accent1 44 2 2 2" xfId="43290"/>
    <cellStyle name="20% - Accent1 44 2 3" xfId="34081"/>
    <cellStyle name="20% - Accent1 44 3" xfId="6913"/>
    <cellStyle name="20% - Accent1 44 3 2" xfId="16140"/>
    <cellStyle name="20% - Accent1 44 3 2 2" xfId="44838"/>
    <cellStyle name="20% - Accent1 44 3 3" xfId="35629"/>
    <cellStyle name="20% - Accent1 44 4" xfId="11910"/>
    <cellStyle name="20% - Accent1 44 4 2" xfId="40608"/>
    <cellStyle name="20% - Accent1 44 5" xfId="21959"/>
    <cellStyle name="20% - Accent1 44 5 2" xfId="50657"/>
    <cellStyle name="20% - Accent1 44 6" xfId="24238"/>
    <cellStyle name="20% - Accent1 44 6 2" xfId="52936"/>
    <cellStyle name="20% - Accent1 44 7" xfId="28819"/>
    <cellStyle name="20% - Accent1 44 7 2" xfId="57516"/>
    <cellStyle name="20% - Accent1 44 8" xfId="31399"/>
    <cellStyle name="20% - Accent1 45" xfId="1310"/>
    <cellStyle name="20% - Accent1 45 2" xfId="5377"/>
    <cellStyle name="20% - Accent1 45 2 2" xfId="14605"/>
    <cellStyle name="20% - Accent1 45 2 2 2" xfId="43303"/>
    <cellStyle name="20% - Accent1 45 2 3" xfId="34094"/>
    <cellStyle name="20% - Accent1 45 3" xfId="6926"/>
    <cellStyle name="20% - Accent1 45 3 2" xfId="16153"/>
    <cellStyle name="20% - Accent1 45 3 2 2" xfId="44851"/>
    <cellStyle name="20% - Accent1 45 3 3" xfId="35642"/>
    <cellStyle name="20% - Accent1 45 4" xfId="11923"/>
    <cellStyle name="20% - Accent1 45 4 2" xfId="40621"/>
    <cellStyle name="20% - Accent1 45 5" xfId="31412"/>
    <cellStyle name="20% - Accent1 46" xfId="4977"/>
    <cellStyle name="20% - Accent1 46 2" xfId="14205"/>
    <cellStyle name="20% - Accent1 46 2 2" xfId="42903"/>
    <cellStyle name="20% - Accent1 46 3" xfId="33694"/>
    <cellStyle name="20% - Accent1 47" xfId="6526"/>
    <cellStyle name="20% - Accent1 47 2" xfId="15753"/>
    <cellStyle name="20% - Accent1 47 2 2" xfId="44451"/>
    <cellStyle name="20% - Accent1 47 3" xfId="35242"/>
    <cellStyle name="20% - Accent1 48" xfId="8079"/>
    <cellStyle name="20% - Accent1 48 2" xfId="17303"/>
    <cellStyle name="20% - Accent1 48 2 2" xfId="46001"/>
    <cellStyle name="20% - Accent1 48 3" xfId="36792"/>
    <cellStyle name="20% - Accent1 49" xfId="10365"/>
    <cellStyle name="20% - Accent1 49 2" xfId="19584"/>
    <cellStyle name="20% - Accent1 49 2 2" xfId="48282"/>
    <cellStyle name="20% - Accent1 49 3" xfId="39073"/>
    <cellStyle name="20% - Accent1 5" xfId="256"/>
    <cellStyle name="20% - Accent1 5 10" xfId="8149"/>
    <cellStyle name="20% - Accent1 5 10 2" xfId="17373"/>
    <cellStyle name="20% - Accent1 5 10 2 2" xfId="46071"/>
    <cellStyle name="20% - Accent1 5 10 3" xfId="36862"/>
    <cellStyle name="20% - Accent1 5 11" xfId="9276"/>
    <cellStyle name="20% - Accent1 5 11 2" xfId="18497"/>
    <cellStyle name="20% - Accent1 5 11 2 2" xfId="47195"/>
    <cellStyle name="20% - Accent1 5 11 3" xfId="37986"/>
    <cellStyle name="20% - Accent1 5 12" xfId="10425"/>
    <cellStyle name="20% - Accent1 5 12 2" xfId="19644"/>
    <cellStyle name="20% - Accent1 5 12 2 2" xfId="48342"/>
    <cellStyle name="20% - Accent1 5 12 3" xfId="39133"/>
    <cellStyle name="20% - Accent1 5 13" xfId="11566"/>
    <cellStyle name="20% - Accent1 5 13 2" xfId="40264"/>
    <cellStyle name="20% - Accent1 5 14" xfId="20777"/>
    <cellStyle name="20% - Accent1 5 14 2" xfId="49475"/>
    <cellStyle name="20% - Accent1 5 15" xfId="21960"/>
    <cellStyle name="20% - Accent1 5 15 2" xfId="50658"/>
    <cellStyle name="20% - Accent1 5 16" xfId="24239"/>
    <cellStyle name="20% - Accent1 5 16 2" xfId="52937"/>
    <cellStyle name="20% - Accent1 5 17" xfId="28820"/>
    <cellStyle name="20% - Accent1 5 17 2" xfId="57517"/>
    <cellStyle name="20% - Accent1 5 18" xfId="31055"/>
    <cellStyle name="20% - Accent1 5 2" xfId="342"/>
    <cellStyle name="20% - Accent1 5 2 10" xfId="9277"/>
    <cellStyle name="20% - Accent1 5 2 10 2" xfId="18498"/>
    <cellStyle name="20% - Accent1 5 2 10 2 2" xfId="47196"/>
    <cellStyle name="20% - Accent1 5 2 10 3" xfId="37987"/>
    <cellStyle name="20% - Accent1 5 2 11" xfId="10426"/>
    <cellStyle name="20% - Accent1 5 2 11 2" xfId="19645"/>
    <cellStyle name="20% - Accent1 5 2 11 2 2" xfId="48343"/>
    <cellStyle name="20% - Accent1 5 2 11 3" xfId="39134"/>
    <cellStyle name="20% - Accent1 5 2 12" xfId="11652"/>
    <cellStyle name="20% - Accent1 5 2 12 2" xfId="40350"/>
    <cellStyle name="20% - Accent1 5 2 13" xfId="20778"/>
    <cellStyle name="20% - Accent1 5 2 13 2" xfId="49476"/>
    <cellStyle name="20% - Accent1 5 2 14" xfId="21961"/>
    <cellStyle name="20% - Accent1 5 2 14 2" xfId="50659"/>
    <cellStyle name="20% - Accent1 5 2 15" xfId="24240"/>
    <cellStyle name="20% - Accent1 5 2 15 2" xfId="52938"/>
    <cellStyle name="20% - Accent1 5 2 16" xfId="28821"/>
    <cellStyle name="20% - Accent1 5 2 16 2" xfId="57518"/>
    <cellStyle name="20% - Accent1 5 2 17" xfId="31141"/>
    <cellStyle name="20% - Accent1 5 2 2" xfId="1187"/>
    <cellStyle name="20% - Accent1 5 2 2 10" xfId="11838"/>
    <cellStyle name="20% - Accent1 5 2 2 10 2" xfId="40536"/>
    <cellStyle name="20% - Accent1 5 2 2 11" xfId="20779"/>
    <cellStyle name="20% - Accent1 5 2 2 11 2" xfId="49477"/>
    <cellStyle name="20% - Accent1 5 2 2 12" xfId="21962"/>
    <cellStyle name="20% - Accent1 5 2 2 12 2" xfId="50660"/>
    <cellStyle name="20% - Accent1 5 2 2 13" xfId="24241"/>
    <cellStyle name="20% - Accent1 5 2 2 13 2" xfId="52939"/>
    <cellStyle name="20% - Accent1 5 2 2 14" xfId="28822"/>
    <cellStyle name="20% - Accent1 5 2 2 14 2" xfId="57519"/>
    <cellStyle name="20% - Accent1 5 2 2 15" xfId="31327"/>
    <cellStyle name="20% - Accent1 5 2 2 2" xfId="3453"/>
    <cellStyle name="20% - Accent1 5 2 2 2 10" xfId="21963"/>
    <cellStyle name="20% - Accent1 5 2 2 2 10 2" xfId="50661"/>
    <cellStyle name="20% - Accent1 5 2 2 2 11" xfId="24242"/>
    <cellStyle name="20% - Accent1 5 2 2 2 11 2" xfId="52940"/>
    <cellStyle name="20% - Accent1 5 2 2 2 12" xfId="28823"/>
    <cellStyle name="20% - Accent1 5 2 2 2 12 2" xfId="57520"/>
    <cellStyle name="20% - Accent1 5 2 2 2 13" xfId="32425"/>
    <cellStyle name="20% - Accent1 5 2 2 2 2" xfId="3894"/>
    <cellStyle name="20% - Accent1 5 2 2 2 2 2" xfId="13122"/>
    <cellStyle name="20% - Accent1 5 2 2 2 2 2 2" xfId="27604"/>
    <cellStyle name="20% - Accent1 5 2 2 2 2 2 2 2" xfId="56302"/>
    <cellStyle name="20% - Accent1 5 2 2 2 2 2 3" xfId="41820"/>
    <cellStyle name="20% - Accent1 5 2 2 2 2 3" xfId="21964"/>
    <cellStyle name="20% - Accent1 5 2 2 2 2 3 2" xfId="50662"/>
    <cellStyle name="20% - Accent1 5 2 2 2 2 4" xfId="24243"/>
    <cellStyle name="20% - Accent1 5 2 2 2 2 4 2" xfId="52941"/>
    <cellStyle name="20% - Accent1 5 2 2 2 2 5" xfId="28824"/>
    <cellStyle name="20% - Accent1 5 2 2 2 2 5 2" xfId="57521"/>
    <cellStyle name="20% - Accent1 5 2 2 2 2 6" xfId="32611"/>
    <cellStyle name="20% - Accent1 5 2 2 2 3" xfId="6390"/>
    <cellStyle name="20% - Accent1 5 2 2 2 3 2" xfId="15618"/>
    <cellStyle name="20% - Accent1 5 2 2 2 3 2 2" xfId="44316"/>
    <cellStyle name="20% - Accent1 5 2 2 2 3 3" xfId="26471"/>
    <cellStyle name="20% - Accent1 5 2 2 2 3 3 2" xfId="55169"/>
    <cellStyle name="20% - Accent1 5 2 2 2 3 4" xfId="35107"/>
    <cellStyle name="20% - Accent1 5 2 2 2 4" xfId="7942"/>
    <cellStyle name="20% - Accent1 5 2 2 2 4 2" xfId="17167"/>
    <cellStyle name="20% - Accent1 5 2 2 2 4 2 2" xfId="45865"/>
    <cellStyle name="20% - Accent1 5 2 2 2 4 3" xfId="36656"/>
    <cellStyle name="20% - Accent1 5 2 2 2 5" xfId="9093"/>
    <cellStyle name="20% - Accent1 5 2 2 2 5 2" xfId="18316"/>
    <cellStyle name="20% - Accent1 5 2 2 2 5 2 2" xfId="47014"/>
    <cellStyle name="20% - Accent1 5 2 2 2 5 3" xfId="37805"/>
    <cellStyle name="20% - Accent1 5 2 2 2 6" xfId="9279"/>
    <cellStyle name="20% - Accent1 5 2 2 2 6 2" xfId="18500"/>
    <cellStyle name="20% - Accent1 5 2 2 2 6 2 2" xfId="47198"/>
    <cellStyle name="20% - Accent1 5 2 2 2 6 3" xfId="37989"/>
    <cellStyle name="20% - Accent1 5 2 2 2 7" xfId="10428"/>
    <cellStyle name="20% - Accent1 5 2 2 2 7 2" xfId="19647"/>
    <cellStyle name="20% - Accent1 5 2 2 2 7 2 2" xfId="48345"/>
    <cellStyle name="20% - Accent1 5 2 2 2 7 3" xfId="39136"/>
    <cellStyle name="20% - Accent1 5 2 2 2 8" xfId="12936"/>
    <cellStyle name="20% - Accent1 5 2 2 2 8 2" xfId="41634"/>
    <cellStyle name="20% - Accent1 5 2 2 2 9" xfId="20780"/>
    <cellStyle name="20% - Accent1 5 2 2 2 9 2" xfId="49478"/>
    <cellStyle name="20% - Accent1 5 2 2 3" xfId="2844"/>
    <cellStyle name="20% - Accent1 5 2 2 3 2" xfId="6009"/>
    <cellStyle name="20% - Accent1 5 2 2 3 2 2" xfId="15237"/>
    <cellStyle name="20% - Accent1 5 2 2 3 2 2 2" xfId="43935"/>
    <cellStyle name="20% - Accent1 5 2 2 3 2 3" xfId="27603"/>
    <cellStyle name="20% - Accent1 5 2 2 3 2 3 2" xfId="56301"/>
    <cellStyle name="20% - Accent1 5 2 2 3 2 4" xfId="34726"/>
    <cellStyle name="20% - Accent1 5 2 2 3 3" xfId="7559"/>
    <cellStyle name="20% - Accent1 5 2 2 3 3 2" xfId="16785"/>
    <cellStyle name="20% - Accent1 5 2 2 3 3 2 2" xfId="45483"/>
    <cellStyle name="20% - Accent1 5 2 2 3 3 3" xfId="36274"/>
    <cellStyle name="20% - Accent1 5 2 2 3 4" xfId="12555"/>
    <cellStyle name="20% - Accent1 5 2 2 3 4 2" xfId="41253"/>
    <cellStyle name="20% - Accent1 5 2 2 3 5" xfId="21965"/>
    <cellStyle name="20% - Accent1 5 2 2 3 5 2" xfId="50663"/>
    <cellStyle name="20% - Accent1 5 2 2 3 6" xfId="24244"/>
    <cellStyle name="20% - Accent1 5 2 2 3 6 2" xfId="52942"/>
    <cellStyle name="20% - Accent1 5 2 2 3 7" xfId="28825"/>
    <cellStyle name="20% - Accent1 5 2 2 3 7 2" xfId="57522"/>
    <cellStyle name="20% - Accent1 5 2 2 3 8" xfId="32044"/>
    <cellStyle name="20% - Accent1 5 2 2 4" xfId="3893"/>
    <cellStyle name="20% - Accent1 5 2 2 4 2" xfId="13121"/>
    <cellStyle name="20% - Accent1 5 2 2 4 2 2" xfId="41819"/>
    <cellStyle name="20% - Accent1 5 2 2 4 3" xfId="26470"/>
    <cellStyle name="20% - Accent1 5 2 2 4 3 2" xfId="55168"/>
    <cellStyle name="20% - Accent1 5 2 2 4 4" xfId="32610"/>
    <cellStyle name="20% - Accent1 5 2 2 5" xfId="5292"/>
    <cellStyle name="20% - Accent1 5 2 2 5 2" xfId="14520"/>
    <cellStyle name="20% - Accent1 5 2 2 5 2 2" xfId="43218"/>
    <cellStyle name="20% - Accent1 5 2 2 5 3" xfId="34009"/>
    <cellStyle name="20% - Accent1 5 2 2 6" xfId="6841"/>
    <cellStyle name="20% - Accent1 5 2 2 6 2" xfId="16068"/>
    <cellStyle name="20% - Accent1 5 2 2 6 2 2" xfId="44766"/>
    <cellStyle name="20% - Accent1 5 2 2 6 3" xfId="35557"/>
    <cellStyle name="20% - Accent1 5 2 2 7" xfId="8711"/>
    <cellStyle name="20% - Accent1 5 2 2 7 2" xfId="17935"/>
    <cellStyle name="20% - Accent1 5 2 2 7 2 2" xfId="46633"/>
    <cellStyle name="20% - Accent1 5 2 2 7 3" xfId="37424"/>
    <cellStyle name="20% - Accent1 5 2 2 8" xfId="9278"/>
    <cellStyle name="20% - Accent1 5 2 2 8 2" xfId="18499"/>
    <cellStyle name="20% - Accent1 5 2 2 8 2 2" xfId="47197"/>
    <cellStyle name="20% - Accent1 5 2 2 8 3" xfId="37988"/>
    <cellStyle name="20% - Accent1 5 2 2 9" xfId="10427"/>
    <cellStyle name="20% - Accent1 5 2 2 9 2" xfId="19646"/>
    <cellStyle name="20% - Accent1 5 2 2 9 2 2" xfId="48344"/>
    <cellStyle name="20% - Accent1 5 2 2 9 3" xfId="39135"/>
    <cellStyle name="20% - Accent1 5 2 3" xfId="2569"/>
    <cellStyle name="20% - Accent1 5 2 3 10" xfId="21966"/>
    <cellStyle name="20% - Accent1 5 2 3 10 2" xfId="50664"/>
    <cellStyle name="20% - Accent1 5 2 3 11" xfId="24245"/>
    <cellStyle name="20% - Accent1 5 2 3 11 2" xfId="52943"/>
    <cellStyle name="20% - Accent1 5 2 3 12" xfId="28826"/>
    <cellStyle name="20% - Accent1 5 2 3 12 2" xfId="57523"/>
    <cellStyle name="20% - Accent1 5 2 3 13" xfId="31859"/>
    <cellStyle name="20% - Accent1 5 2 3 2" xfId="3895"/>
    <cellStyle name="20% - Accent1 5 2 3 2 2" xfId="13123"/>
    <cellStyle name="20% - Accent1 5 2 3 2 2 2" xfId="27605"/>
    <cellStyle name="20% - Accent1 5 2 3 2 2 2 2" xfId="56303"/>
    <cellStyle name="20% - Accent1 5 2 3 2 2 3" xfId="41821"/>
    <cellStyle name="20% - Accent1 5 2 3 2 3" xfId="21967"/>
    <cellStyle name="20% - Accent1 5 2 3 2 3 2" xfId="50665"/>
    <cellStyle name="20% - Accent1 5 2 3 2 4" xfId="24246"/>
    <cellStyle name="20% - Accent1 5 2 3 2 4 2" xfId="52944"/>
    <cellStyle name="20% - Accent1 5 2 3 2 5" xfId="28827"/>
    <cellStyle name="20% - Accent1 5 2 3 2 5 2" xfId="57524"/>
    <cellStyle name="20% - Accent1 5 2 3 2 6" xfId="32612"/>
    <cellStyle name="20% - Accent1 5 2 3 3" xfId="5824"/>
    <cellStyle name="20% - Accent1 5 2 3 3 2" xfId="15052"/>
    <cellStyle name="20% - Accent1 5 2 3 3 2 2" xfId="43750"/>
    <cellStyle name="20% - Accent1 5 2 3 3 3" xfId="26472"/>
    <cellStyle name="20% - Accent1 5 2 3 3 3 2" xfId="55170"/>
    <cellStyle name="20% - Accent1 5 2 3 3 4" xfId="34541"/>
    <cellStyle name="20% - Accent1 5 2 3 4" xfId="7374"/>
    <cellStyle name="20% - Accent1 5 2 3 4 2" xfId="16600"/>
    <cellStyle name="20% - Accent1 5 2 3 4 2 2" xfId="45298"/>
    <cellStyle name="20% - Accent1 5 2 3 4 3" xfId="36089"/>
    <cellStyle name="20% - Accent1 5 2 3 5" xfId="8526"/>
    <cellStyle name="20% - Accent1 5 2 3 5 2" xfId="17750"/>
    <cellStyle name="20% - Accent1 5 2 3 5 2 2" xfId="46448"/>
    <cellStyle name="20% - Accent1 5 2 3 5 3" xfId="37239"/>
    <cellStyle name="20% - Accent1 5 2 3 6" xfId="9280"/>
    <cellStyle name="20% - Accent1 5 2 3 6 2" xfId="18501"/>
    <cellStyle name="20% - Accent1 5 2 3 6 2 2" xfId="47199"/>
    <cellStyle name="20% - Accent1 5 2 3 6 3" xfId="37990"/>
    <cellStyle name="20% - Accent1 5 2 3 7" xfId="10429"/>
    <cellStyle name="20% - Accent1 5 2 3 7 2" xfId="19648"/>
    <cellStyle name="20% - Accent1 5 2 3 7 2 2" xfId="48346"/>
    <cellStyle name="20% - Accent1 5 2 3 7 3" xfId="39137"/>
    <cellStyle name="20% - Accent1 5 2 3 8" xfId="12370"/>
    <cellStyle name="20% - Accent1 5 2 3 8 2" xfId="41068"/>
    <cellStyle name="20% - Accent1 5 2 3 9" xfId="20781"/>
    <cellStyle name="20% - Accent1 5 2 3 9 2" xfId="49479"/>
    <cellStyle name="20% - Accent1 5 2 4" xfId="3231"/>
    <cellStyle name="20% - Accent1 5 2 4 10" xfId="21968"/>
    <cellStyle name="20% - Accent1 5 2 4 10 2" xfId="50666"/>
    <cellStyle name="20% - Accent1 5 2 4 11" xfId="24247"/>
    <cellStyle name="20% - Accent1 5 2 4 11 2" xfId="52945"/>
    <cellStyle name="20% - Accent1 5 2 4 12" xfId="28828"/>
    <cellStyle name="20% - Accent1 5 2 4 12 2" xfId="57525"/>
    <cellStyle name="20% - Accent1 5 2 4 13" xfId="32240"/>
    <cellStyle name="20% - Accent1 5 2 4 2" xfId="3896"/>
    <cellStyle name="20% - Accent1 5 2 4 2 2" xfId="13124"/>
    <cellStyle name="20% - Accent1 5 2 4 2 2 2" xfId="27606"/>
    <cellStyle name="20% - Accent1 5 2 4 2 2 2 2" xfId="56304"/>
    <cellStyle name="20% - Accent1 5 2 4 2 2 3" xfId="41822"/>
    <cellStyle name="20% - Accent1 5 2 4 2 3" xfId="21969"/>
    <cellStyle name="20% - Accent1 5 2 4 2 3 2" xfId="50667"/>
    <cellStyle name="20% - Accent1 5 2 4 2 4" xfId="24248"/>
    <cellStyle name="20% - Accent1 5 2 4 2 4 2" xfId="52946"/>
    <cellStyle name="20% - Accent1 5 2 4 2 5" xfId="28829"/>
    <cellStyle name="20% - Accent1 5 2 4 2 5 2" xfId="57526"/>
    <cellStyle name="20% - Accent1 5 2 4 2 6" xfId="32613"/>
    <cellStyle name="20% - Accent1 5 2 4 3" xfId="6205"/>
    <cellStyle name="20% - Accent1 5 2 4 3 2" xfId="15433"/>
    <cellStyle name="20% - Accent1 5 2 4 3 2 2" xfId="44131"/>
    <cellStyle name="20% - Accent1 5 2 4 3 3" xfId="26473"/>
    <cellStyle name="20% - Accent1 5 2 4 3 3 2" xfId="55171"/>
    <cellStyle name="20% - Accent1 5 2 4 3 4" xfId="34922"/>
    <cellStyle name="20% - Accent1 5 2 4 4" xfId="7757"/>
    <cellStyle name="20% - Accent1 5 2 4 4 2" xfId="16982"/>
    <cellStyle name="20% - Accent1 5 2 4 4 2 2" xfId="45680"/>
    <cellStyle name="20% - Accent1 5 2 4 4 3" xfId="36471"/>
    <cellStyle name="20% - Accent1 5 2 4 5" xfId="8908"/>
    <cellStyle name="20% - Accent1 5 2 4 5 2" xfId="18131"/>
    <cellStyle name="20% - Accent1 5 2 4 5 2 2" xfId="46829"/>
    <cellStyle name="20% - Accent1 5 2 4 5 3" xfId="37620"/>
    <cellStyle name="20% - Accent1 5 2 4 6" xfId="9281"/>
    <cellStyle name="20% - Accent1 5 2 4 6 2" xfId="18502"/>
    <cellStyle name="20% - Accent1 5 2 4 6 2 2" xfId="47200"/>
    <cellStyle name="20% - Accent1 5 2 4 6 3" xfId="37991"/>
    <cellStyle name="20% - Accent1 5 2 4 7" xfId="10430"/>
    <cellStyle name="20% - Accent1 5 2 4 7 2" xfId="19649"/>
    <cellStyle name="20% - Accent1 5 2 4 7 2 2" xfId="48347"/>
    <cellStyle name="20% - Accent1 5 2 4 7 3" xfId="39138"/>
    <cellStyle name="20% - Accent1 5 2 4 8" xfId="12751"/>
    <cellStyle name="20% - Accent1 5 2 4 8 2" xfId="41449"/>
    <cellStyle name="20% - Accent1 5 2 4 9" xfId="20782"/>
    <cellStyle name="20% - Accent1 5 2 4 9 2" xfId="49480"/>
    <cellStyle name="20% - Accent1 5 2 5" xfId="2195"/>
    <cellStyle name="20% - Accent1 5 2 5 2" xfId="5629"/>
    <cellStyle name="20% - Accent1 5 2 5 2 2" xfId="14857"/>
    <cellStyle name="20% - Accent1 5 2 5 2 2 2" xfId="43555"/>
    <cellStyle name="20% - Accent1 5 2 5 2 3" xfId="27602"/>
    <cellStyle name="20% - Accent1 5 2 5 2 3 2" xfId="56300"/>
    <cellStyle name="20% - Accent1 5 2 5 2 4" xfId="34346"/>
    <cellStyle name="20% - Accent1 5 2 5 3" xfId="7178"/>
    <cellStyle name="20% - Accent1 5 2 5 3 2" xfId="16405"/>
    <cellStyle name="20% - Accent1 5 2 5 3 2 2" xfId="45103"/>
    <cellStyle name="20% - Accent1 5 2 5 3 3" xfId="35894"/>
    <cellStyle name="20% - Accent1 5 2 5 4" xfId="12175"/>
    <cellStyle name="20% - Accent1 5 2 5 4 2" xfId="40873"/>
    <cellStyle name="20% - Accent1 5 2 5 5" xfId="21970"/>
    <cellStyle name="20% - Accent1 5 2 5 5 2" xfId="50668"/>
    <cellStyle name="20% - Accent1 5 2 5 6" xfId="24249"/>
    <cellStyle name="20% - Accent1 5 2 5 6 2" xfId="52947"/>
    <cellStyle name="20% - Accent1 5 2 5 7" xfId="28830"/>
    <cellStyle name="20% - Accent1 5 2 5 7 2" xfId="57527"/>
    <cellStyle name="20% - Accent1 5 2 5 8" xfId="31664"/>
    <cellStyle name="20% - Accent1 5 2 6" xfId="3892"/>
    <cellStyle name="20% - Accent1 5 2 6 2" xfId="13120"/>
    <cellStyle name="20% - Accent1 5 2 6 2 2" xfId="41818"/>
    <cellStyle name="20% - Accent1 5 2 6 3" xfId="26469"/>
    <cellStyle name="20% - Accent1 5 2 6 3 2" xfId="55167"/>
    <cellStyle name="20% - Accent1 5 2 6 4" xfId="32609"/>
    <cellStyle name="20% - Accent1 5 2 7" xfId="5106"/>
    <cellStyle name="20% - Accent1 5 2 7 2" xfId="14334"/>
    <cellStyle name="20% - Accent1 5 2 7 2 2" xfId="43032"/>
    <cellStyle name="20% - Accent1 5 2 7 3" xfId="33823"/>
    <cellStyle name="20% - Accent1 5 2 8" xfId="6655"/>
    <cellStyle name="20% - Accent1 5 2 8 2" xfId="15882"/>
    <cellStyle name="20% - Accent1 5 2 8 2 2" xfId="44580"/>
    <cellStyle name="20% - Accent1 5 2 8 3" xfId="35371"/>
    <cellStyle name="20% - Accent1 5 2 9" xfId="8331"/>
    <cellStyle name="20% - Accent1 5 2 9 2" xfId="17555"/>
    <cellStyle name="20% - Accent1 5 2 9 2 2" xfId="46253"/>
    <cellStyle name="20% - Accent1 5 2 9 3" xfId="37044"/>
    <cellStyle name="20% - Accent1 5 3" xfId="452"/>
    <cellStyle name="20% - Accent1 5 3 10" xfId="21971"/>
    <cellStyle name="20% - Accent1 5 3 10 2" xfId="50669"/>
    <cellStyle name="20% - Accent1 5 3 11" xfId="24250"/>
    <cellStyle name="20% - Accent1 5 3 11 2" xfId="52948"/>
    <cellStyle name="20% - Accent1 5 3 12" xfId="28831"/>
    <cellStyle name="20% - Accent1 5 3 12 2" xfId="57528"/>
    <cellStyle name="20% - Accent1 5 3 2" xfId="2758"/>
    <cellStyle name="20% - Accent1 5 3 2 10" xfId="20784"/>
    <cellStyle name="20% - Accent1 5 3 2 10 2" xfId="49482"/>
    <cellStyle name="20% - Accent1 5 3 2 11" xfId="21972"/>
    <cellStyle name="20% - Accent1 5 3 2 11 2" xfId="50670"/>
    <cellStyle name="20% - Accent1 5 3 2 12" xfId="24251"/>
    <cellStyle name="20% - Accent1 5 3 2 12 2" xfId="52949"/>
    <cellStyle name="20% - Accent1 5 3 2 13" xfId="28832"/>
    <cellStyle name="20% - Accent1 5 3 2 13 2" xfId="57529"/>
    <cellStyle name="20% - Accent1 5 3 2 14" xfId="31960"/>
    <cellStyle name="20% - Accent1 5 3 2 2" xfId="3546"/>
    <cellStyle name="20% - Accent1 5 3 2 3" xfId="3898"/>
    <cellStyle name="20% - Accent1 5 3 2 3 2" xfId="13126"/>
    <cellStyle name="20% - Accent1 5 3 2 3 2 2" xfId="27608"/>
    <cellStyle name="20% - Accent1 5 3 2 3 2 2 2" xfId="56306"/>
    <cellStyle name="20% - Accent1 5 3 2 3 2 3" xfId="41824"/>
    <cellStyle name="20% - Accent1 5 3 2 3 3" xfId="21973"/>
    <cellStyle name="20% - Accent1 5 3 2 3 3 2" xfId="50671"/>
    <cellStyle name="20% - Accent1 5 3 2 3 4" xfId="24252"/>
    <cellStyle name="20% - Accent1 5 3 2 3 4 2" xfId="52950"/>
    <cellStyle name="20% - Accent1 5 3 2 3 5" xfId="28833"/>
    <cellStyle name="20% - Accent1 5 3 2 3 5 2" xfId="57530"/>
    <cellStyle name="20% - Accent1 5 3 2 3 6" xfId="32615"/>
    <cellStyle name="20% - Accent1 5 3 2 4" xfId="5925"/>
    <cellStyle name="20% - Accent1 5 3 2 4 2" xfId="15153"/>
    <cellStyle name="20% - Accent1 5 3 2 4 2 2" xfId="43851"/>
    <cellStyle name="20% - Accent1 5 3 2 4 3" xfId="26475"/>
    <cellStyle name="20% - Accent1 5 3 2 4 3 2" xfId="55173"/>
    <cellStyle name="20% - Accent1 5 3 2 4 4" xfId="34642"/>
    <cellStyle name="20% - Accent1 5 3 2 5" xfId="7475"/>
    <cellStyle name="20% - Accent1 5 3 2 5 2" xfId="16701"/>
    <cellStyle name="20% - Accent1 5 3 2 5 2 2" xfId="45399"/>
    <cellStyle name="20% - Accent1 5 3 2 5 3" xfId="36190"/>
    <cellStyle name="20% - Accent1 5 3 2 6" xfId="8627"/>
    <cellStyle name="20% - Accent1 5 3 2 6 2" xfId="17851"/>
    <cellStyle name="20% - Accent1 5 3 2 6 2 2" xfId="46549"/>
    <cellStyle name="20% - Accent1 5 3 2 6 3" xfId="37340"/>
    <cellStyle name="20% - Accent1 5 3 2 7" xfId="9283"/>
    <cellStyle name="20% - Accent1 5 3 2 7 2" xfId="18504"/>
    <cellStyle name="20% - Accent1 5 3 2 7 2 2" xfId="47202"/>
    <cellStyle name="20% - Accent1 5 3 2 7 3" xfId="37993"/>
    <cellStyle name="20% - Accent1 5 3 2 8" xfId="10432"/>
    <cellStyle name="20% - Accent1 5 3 2 8 2" xfId="19651"/>
    <cellStyle name="20% - Accent1 5 3 2 8 2 2" xfId="48349"/>
    <cellStyle name="20% - Accent1 5 3 2 8 3" xfId="39140"/>
    <cellStyle name="20% - Accent1 5 3 2 9" xfId="12471"/>
    <cellStyle name="20% - Accent1 5 3 2 9 2" xfId="41169"/>
    <cellStyle name="20% - Accent1 5 3 3" xfId="3368"/>
    <cellStyle name="20% - Accent1 5 3 3 10" xfId="21974"/>
    <cellStyle name="20% - Accent1 5 3 3 10 2" xfId="50672"/>
    <cellStyle name="20% - Accent1 5 3 3 11" xfId="24253"/>
    <cellStyle name="20% - Accent1 5 3 3 11 2" xfId="52951"/>
    <cellStyle name="20% - Accent1 5 3 3 12" xfId="28834"/>
    <cellStyle name="20% - Accent1 5 3 3 12 2" xfId="57531"/>
    <cellStyle name="20% - Accent1 5 3 3 13" xfId="32341"/>
    <cellStyle name="20% - Accent1 5 3 3 2" xfId="3899"/>
    <cellStyle name="20% - Accent1 5 3 3 2 2" xfId="13127"/>
    <cellStyle name="20% - Accent1 5 3 3 2 2 2" xfId="27609"/>
    <cellStyle name="20% - Accent1 5 3 3 2 2 2 2" xfId="56307"/>
    <cellStyle name="20% - Accent1 5 3 3 2 2 3" xfId="41825"/>
    <cellStyle name="20% - Accent1 5 3 3 2 3" xfId="21975"/>
    <cellStyle name="20% - Accent1 5 3 3 2 3 2" xfId="50673"/>
    <cellStyle name="20% - Accent1 5 3 3 2 4" xfId="24254"/>
    <cellStyle name="20% - Accent1 5 3 3 2 4 2" xfId="52952"/>
    <cellStyle name="20% - Accent1 5 3 3 2 5" xfId="28835"/>
    <cellStyle name="20% - Accent1 5 3 3 2 5 2" xfId="57532"/>
    <cellStyle name="20% - Accent1 5 3 3 2 6" xfId="32616"/>
    <cellStyle name="20% - Accent1 5 3 3 3" xfId="6306"/>
    <cellStyle name="20% - Accent1 5 3 3 3 2" xfId="15534"/>
    <cellStyle name="20% - Accent1 5 3 3 3 2 2" xfId="44232"/>
    <cellStyle name="20% - Accent1 5 3 3 3 3" xfId="26476"/>
    <cellStyle name="20% - Accent1 5 3 3 3 3 2" xfId="55174"/>
    <cellStyle name="20% - Accent1 5 3 3 3 4" xfId="35023"/>
    <cellStyle name="20% - Accent1 5 3 3 4" xfId="7858"/>
    <cellStyle name="20% - Accent1 5 3 3 4 2" xfId="17083"/>
    <cellStyle name="20% - Accent1 5 3 3 4 2 2" xfId="45781"/>
    <cellStyle name="20% - Accent1 5 3 3 4 3" xfId="36572"/>
    <cellStyle name="20% - Accent1 5 3 3 5" xfId="9009"/>
    <cellStyle name="20% - Accent1 5 3 3 5 2" xfId="18232"/>
    <cellStyle name="20% - Accent1 5 3 3 5 2 2" xfId="46930"/>
    <cellStyle name="20% - Accent1 5 3 3 5 3" xfId="37721"/>
    <cellStyle name="20% - Accent1 5 3 3 6" xfId="9284"/>
    <cellStyle name="20% - Accent1 5 3 3 6 2" xfId="18505"/>
    <cellStyle name="20% - Accent1 5 3 3 6 2 2" xfId="47203"/>
    <cellStyle name="20% - Accent1 5 3 3 6 3" xfId="37994"/>
    <cellStyle name="20% - Accent1 5 3 3 7" xfId="10433"/>
    <cellStyle name="20% - Accent1 5 3 3 7 2" xfId="19652"/>
    <cellStyle name="20% - Accent1 5 3 3 7 2 2" xfId="48350"/>
    <cellStyle name="20% - Accent1 5 3 3 7 3" xfId="39141"/>
    <cellStyle name="20% - Accent1 5 3 3 8" xfId="12852"/>
    <cellStyle name="20% - Accent1 5 3 3 8 2" xfId="41550"/>
    <cellStyle name="20% - Accent1 5 3 3 9" xfId="20785"/>
    <cellStyle name="20% - Accent1 5 3 3 9 2" xfId="49483"/>
    <cellStyle name="20% - Accent1 5 3 4" xfId="2111"/>
    <cellStyle name="20% - Accent1 5 3 4 2" xfId="5545"/>
    <cellStyle name="20% - Accent1 5 3 4 2 2" xfId="14773"/>
    <cellStyle name="20% - Accent1 5 3 4 2 2 2" xfId="43471"/>
    <cellStyle name="20% - Accent1 5 3 4 2 3" xfId="27607"/>
    <cellStyle name="20% - Accent1 5 3 4 2 3 2" xfId="56305"/>
    <cellStyle name="20% - Accent1 5 3 4 2 4" xfId="34262"/>
    <cellStyle name="20% - Accent1 5 3 4 3" xfId="7094"/>
    <cellStyle name="20% - Accent1 5 3 4 3 2" xfId="16321"/>
    <cellStyle name="20% - Accent1 5 3 4 3 2 2" xfId="45019"/>
    <cellStyle name="20% - Accent1 5 3 4 3 3" xfId="35810"/>
    <cellStyle name="20% - Accent1 5 3 4 4" xfId="12091"/>
    <cellStyle name="20% - Accent1 5 3 4 4 2" xfId="40789"/>
    <cellStyle name="20% - Accent1 5 3 4 5" xfId="21976"/>
    <cellStyle name="20% - Accent1 5 3 4 5 2" xfId="50674"/>
    <cellStyle name="20% - Accent1 5 3 4 6" xfId="24255"/>
    <cellStyle name="20% - Accent1 5 3 4 6 2" xfId="52953"/>
    <cellStyle name="20% - Accent1 5 3 4 7" xfId="28836"/>
    <cellStyle name="20% - Accent1 5 3 4 7 2" xfId="57533"/>
    <cellStyle name="20% - Accent1 5 3 4 8" xfId="31580"/>
    <cellStyle name="20% - Accent1 5 3 5" xfId="3897"/>
    <cellStyle name="20% - Accent1 5 3 5 2" xfId="13125"/>
    <cellStyle name="20% - Accent1 5 3 5 2 2" xfId="41823"/>
    <cellStyle name="20% - Accent1 5 3 5 3" xfId="26474"/>
    <cellStyle name="20% - Accent1 5 3 5 3 2" xfId="55172"/>
    <cellStyle name="20% - Accent1 5 3 5 4" xfId="32614"/>
    <cellStyle name="20% - Accent1 5 3 6" xfId="8247"/>
    <cellStyle name="20% - Accent1 5 3 6 2" xfId="17471"/>
    <cellStyle name="20% - Accent1 5 3 6 2 2" xfId="46169"/>
    <cellStyle name="20% - Accent1 5 3 6 3" xfId="36960"/>
    <cellStyle name="20% - Accent1 5 3 7" xfId="9282"/>
    <cellStyle name="20% - Accent1 5 3 7 2" xfId="18503"/>
    <cellStyle name="20% - Accent1 5 3 7 2 2" xfId="47201"/>
    <cellStyle name="20% - Accent1 5 3 7 3" xfId="37992"/>
    <cellStyle name="20% - Accent1 5 3 8" xfId="10431"/>
    <cellStyle name="20% - Accent1 5 3 8 2" xfId="19650"/>
    <cellStyle name="20% - Accent1 5 3 8 2 2" xfId="48348"/>
    <cellStyle name="20% - Accent1 5 3 8 3" xfId="39139"/>
    <cellStyle name="20% - Accent1 5 3 9" xfId="20783"/>
    <cellStyle name="20% - Accent1 5 3 9 2" xfId="49481"/>
    <cellStyle name="20% - Accent1 5 4" xfId="1101"/>
    <cellStyle name="20% - Accent1 5 4 10" xfId="11752"/>
    <cellStyle name="20% - Accent1 5 4 10 2" xfId="40450"/>
    <cellStyle name="20% - Accent1 5 4 11" xfId="20786"/>
    <cellStyle name="20% - Accent1 5 4 11 2" xfId="49484"/>
    <cellStyle name="20% - Accent1 5 4 12" xfId="21977"/>
    <cellStyle name="20% - Accent1 5 4 12 2" xfId="50675"/>
    <cellStyle name="20% - Accent1 5 4 13" xfId="24256"/>
    <cellStyle name="20% - Accent1 5 4 13 2" xfId="52954"/>
    <cellStyle name="20% - Accent1 5 4 14" xfId="28837"/>
    <cellStyle name="20% - Accent1 5 4 14 2" xfId="57534"/>
    <cellStyle name="20% - Accent1 5 4 15" xfId="31241"/>
    <cellStyle name="20% - Accent1 5 4 2" xfId="3547"/>
    <cellStyle name="20% - Accent1 5 4 2 10" xfId="21978"/>
    <cellStyle name="20% - Accent1 5 4 2 10 2" xfId="50676"/>
    <cellStyle name="20% - Accent1 5 4 2 11" xfId="24257"/>
    <cellStyle name="20% - Accent1 5 4 2 11 2" xfId="52955"/>
    <cellStyle name="20% - Accent1 5 4 2 12" xfId="28838"/>
    <cellStyle name="20% - Accent1 5 4 2 12 2" xfId="57535"/>
    <cellStyle name="20% - Accent1 5 4 2 13" xfId="32483"/>
    <cellStyle name="20% - Accent1 5 4 2 2" xfId="3901"/>
    <cellStyle name="20% - Accent1 5 4 2 2 2" xfId="13129"/>
    <cellStyle name="20% - Accent1 5 4 2 2 2 2" xfId="27611"/>
    <cellStyle name="20% - Accent1 5 4 2 2 2 2 2" xfId="56309"/>
    <cellStyle name="20% - Accent1 5 4 2 2 2 3" xfId="41827"/>
    <cellStyle name="20% - Accent1 5 4 2 2 3" xfId="21979"/>
    <cellStyle name="20% - Accent1 5 4 2 2 3 2" xfId="50677"/>
    <cellStyle name="20% - Accent1 5 4 2 2 4" xfId="24258"/>
    <cellStyle name="20% - Accent1 5 4 2 2 4 2" xfId="52956"/>
    <cellStyle name="20% - Accent1 5 4 2 2 5" xfId="28839"/>
    <cellStyle name="20% - Accent1 5 4 2 2 5 2" xfId="57536"/>
    <cellStyle name="20% - Accent1 5 4 2 2 6" xfId="32618"/>
    <cellStyle name="20% - Accent1 5 4 2 3" xfId="6448"/>
    <cellStyle name="20% - Accent1 5 4 2 3 2" xfId="15676"/>
    <cellStyle name="20% - Accent1 5 4 2 3 2 2" xfId="44374"/>
    <cellStyle name="20% - Accent1 5 4 2 3 3" xfId="26478"/>
    <cellStyle name="20% - Accent1 5 4 2 3 3 2" xfId="55176"/>
    <cellStyle name="20% - Accent1 5 4 2 3 4" xfId="35165"/>
    <cellStyle name="20% - Accent1 5 4 2 4" xfId="8000"/>
    <cellStyle name="20% - Accent1 5 4 2 4 2" xfId="17225"/>
    <cellStyle name="20% - Accent1 5 4 2 4 2 2" xfId="45923"/>
    <cellStyle name="20% - Accent1 5 4 2 4 3" xfId="36714"/>
    <cellStyle name="20% - Accent1 5 4 2 5" xfId="9151"/>
    <cellStyle name="20% - Accent1 5 4 2 5 2" xfId="18374"/>
    <cellStyle name="20% - Accent1 5 4 2 5 2 2" xfId="47072"/>
    <cellStyle name="20% - Accent1 5 4 2 5 3" xfId="37863"/>
    <cellStyle name="20% - Accent1 5 4 2 6" xfId="9286"/>
    <cellStyle name="20% - Accent1 5 4 2 6 2" xfId="18507"/>
    <cellStyle name="20% - Accent1 5 4 2 6 2 2" xfId="47205"/>
    <cellStyle name="20% - Accent1 5 4 2 6 3" xfId="37996"/>
    <cellStyle name="20% - Accent1 5 4 2 7" xfId="10435"/>
    <cellStyle name="20% - Accent1 5 4 2 7 2" xfId="19654"/>
    <cellStyle name="20% - Accent1 5 4 2 7 2 2" xfId="48352"/>
    <cellStyle name="20% - Accent1 5 4 2 7 3" xfId="39143"/>
    <cellStyle name="20% - Accent1 5 4 2 8" xfId="12994"/>
    <cellStyle name="20% - Accent1 5 4 2 8 2" xfId="41692"/>
    <cellStyle name="20% - Accent1 5 4 2 9" xfId="20787"/>
    <cellStyle name="20% - Accent1 5 4 2 9 2" xfId="49485"/>
    <cellStyle name="20% - Accent1 5 4 3" xfId="2485"/>
    <cellStyle name="20% - Accent1 5 4 3 2" xfId="5740"/>
    <cellStyle name="20% - Accent1 5 4 3 2 2" xfId="14968"/>
    <cellStyle name="20% - Accent1 5 4 3 2 2 2" xfId="43666"/>
    <cellStyle name="20% - Accent1 5 4 3 2 3" xfId="27610"/>
    <cellStyle name="20% - Accent1 5 4 3 2 3 2" xfId="56308"/>
    <cellStyle name="20% - Accent1 5 4 3 2 4" xfId="34457"/>
    <cellStyle name="20% - Accent1 5 4 3 3" xfId="7290"/>
    <cellStyle name="20% - Accent1 5 4 3 3 2" xfId="16516"/>
    <cellStyle name="20% - Accent1 5 4 3 3 2 2" xfId="45214"/>
    <cellStyle name="20% - Accent1 5 4 3 3 3" xfId="36005"/>
    <cellStyle name="20% - Accent1 5 4 3 4" xfId="12286"/>
    <cellStyle name="20% - Accent1 5 4 3 4 2" xfId="40984"/>
    <cellStyle name="20% - Accent1 5 4 3 5" xfId="21980"/>
    <cellStyle name="20% - Accent1 5 4 3 5 2" xfId="50678"/>
    <cellStyle name="20% - Accent1 5 4 3 6" xfId="24259"/>
    <cellStyle name="20% - Accent1 5 4 3 6 2" xfId="52957"/>
    <cellStyle name="20% - Accent1 5 4 3 7" xfId="28840"/>
    <cellStyle name="20% - Accent1 5 4 3 7 2" xfId="57537"/>
    <cellStyle name="20% - Accent1 5 4 3 8" xfId="31775"/>
    <cellStyle name="20% - Accent1 5 4 4" xfId="3900"/>
    <cellStyle name="20% - Accent1 5 4 4 2" xfId="13128"/>
    <cellStyle name="20% - Accent1 5 4 4 2 2" xfId="41826"/>
    <cellStyle name="20% - Accent1 5 4 4 3" xfId="26477"/>
    <cellStyle name="20% - Accent1 5 4 4 3 2" xfId="55175"/>
    <cellStyle name="20% - Accent1 5 4 4 4" xfId="32617"/>
    <cellStyle name="20% - Accent1 5 4 5" xfId="5206"/>
    <cellStyle name="20% - Accent1 5 4 5 2" xfId="14434"/>
    <cellStyle name="20% - Accent1 5 4 5 2 2" xfId="43132"/>
    <cellStyle name="20% - Accent1 5 4 5 3" xfId="33923"/>
    <cellStyle name="20% - Accent1 5 4 6" xfId="6755"/>
    <cellStyle name="20% - Accent1 5 4 6 2" xfId="15982"/>
    <cellStyle name="20% - Accent1 5 4 6 2 2" xfId="44680"/>
    <cellStyle name="20% - Accent1 5 4 6 3" xfId="35471"/>
    <cellStyle name="20% - Accent1 5 4 7" xfId="8442"/>
    <cellStyle name="20% - Accent1 5 4 7 2" xfId="17666"/>
    <cellStyle name="20% - Accent1 5 4 7 2 2" xfId="46364"/>
    <cellStyle name="20% - Accent1 5 4 7 3" xfId="37155"/>
    <cellStyle name="20% - Accent1 5 4 8" xfId="9285"/>
    <cellStyle name="20% - Accent1 5 4 8 2" xfId="18506"/>
    <cellStyle name="20% - Accent1 5 4 8 2 2" xfId="47204"/>
    <cellStyle name="20% - Accent1 5 4 8 3" xfId="37995"/>
    <cellStyle name="20% - Accent1 5 4 9" xfId="10434"/>
    <cellStyle name="20% - Accent1 5 4 9 2" xfId="19653"/>
    <cellStyle name="20% - Accent1 5 4 9 2 2" xfId="48351"/>
    <cellStyle name="20% - Accent1 5 4 9 3" xfId="39142"/>
    <cellStyle name="20% - Accent1 5 5" xfId="3147"/>
    <cellStyle name="20% - Accent1 5 5 10" xfId="21981"/>
    <cellStyle name="20% - Accent1 5 5 10 2" xfId="50679"/>
    <cellStyle name="20% - Accent1 5 5 11" xfId="24260"/>
    <cellStyle name="20% - Accent1 5 5 11 2" xfId="52958"/>
    <cellStyle name="20% - Accent1 5 5 12" xfId="28841"/>
    <cellStyle name="20% - Accent1 5 5 12 2" xfId="57538"/>
    <cellStyle name="20% - Accent1 5 5 13" xfId="32156"/>
    <cellStyle name="20% - Accent1 5 5 2" xfId="3902"/>
    <cellStyle name="20% - Accent1 5 5 2 2" xfId="13130"/>
    <cellStyle name="20% - Accent1 5 5 2 2 2" xfId="27612"/>
    <cellStyle name="20% - Accent1 5 5 2 2 2 2" xfId="56310"/>
    <cellStyle name="20% - Accent1 5 5 2 2 3" xfId="41828"/>
    <cellStyle name="20% - Accent1 5 5 2 3" xfId="21982"/>
    <cellStyle name="20% - Accent1 5 5 2 3 2" xfId="50680"/>
    <cellStyle name="20% - Accent1 5 5 2 4" xfId="24261"/>
    <cellStyle name="20% - Accent1 5 5 2 4 2" xfId="52959"/>
    <cellStyle name="20% - Accent1 5 5 2 5" xfId="28842"/>
    <cellStyle name="20% - Accent1 5 5 2 5 2" xfId="57539"/>
    <cellStyle name="20% - Accent1 5 5 2 6" xfId="32619"/>
    <cellStyle name="20% - Accent1 5 5 3" xfId="6121"/>
    <cellStyle name="20% - Accent1 5 5 3 2" xfId="15349"/>
    <cellStyle name="20% - Accent1 5 5 3 2 2" xfId="44047"/>
    <cellStyle name="20% - Accent1 5 5 3 3" xfId="26479"/>
    <cellStyle name="20% - Accent1 5 5 3 3 2" xfId="55177"/>
    <cellStyle name="20% - Accent1 5 5 3 4" xfId="34838"/>
    <cellStyle name="20% - Accent1 5 5 4" xfId="7673"/>
    <cellStyle name="20% - Accent1 5 5 4 2" xfId="16898"/>
    <cellStyle name="20% - Accent1 5 5 4 2 2" xfId="45596"/>
    <cellStyle name="20% - Accent1 5 5 4 3" xfId="36387"/>
    <cellStyle name="20% - Accent1 5 5 5" xfId="8824"/>
    <cellStyle name="20% - Accent1 5 5 5 2" xfId="18047"/>
    <cellStyle name="20% - Accent1 5 5 5 2 2" xfId="46745"/>
    <cellStyle name="20% - Accent1 5 5 5 3" xfId="37536"/>
    <cellStyle name="20% - Accent1 5 5 6" xfId="9287"/>
    <cellStyle name="20% - Accent1 5 5 6 2" xfId="18508"/>
    <cellStyle name="20% - Accent1 5 5 6 2 2" xfId="47206"/>
    <cellStyle name="20% - Accent1 5 5 6 3" xfId="37997"/>
    <cellStyle name="20% - Accent1 5 5 7" xfId="10436"/>
    <cellStyle name="20% - Accent1 5 5 7 2" xfId="19655"/>
    <cellStyle name="20% - Accent1 5 5 7 2 2" xfId="48353"/>
    <cellStyle name="20% - Accent1 5 5 7 3" xfId="39144"/>
    <cellStyle name="20% - Accent1 5 5 8" xfId="12667"/>
    <cellStyle name="20% - Accent1 5 5 8 2" xfId="41365"/>
    <cellStyle name="20% - Accent1 5 5 9" xfId="20788"/>
    <cellStyle name="20% - Accent1 5 5 9 2" xfId="49486"/>
    <cellStyle name="20% - Accent1 5 6" xfId="1971"/>
    <cellStyle name="20% - Accent1 5 6 2" xfId="5447"/>
    <cellStyle name="20% - Accent1 5 6 2 2" xfId="14675"/>
    <cellStyle name="20% - Accent1 5 6 2 2 2" xfId="43373"/>
    <cellStyle name="20% - Accent1 5 6 2 3" xfId="27601"/>
    <cellStyle name="20% - Accent1 5 6 2 3 2" xfId="56299"/>
    <cellStyle name="20% - Accent1 5 6 2 4" xfId="34164"/>
    <cellStyle name="20% - Accent1 5 6 3" xfId="6996"/>
    <cellStyle name="20% - Accent1 5 6 3 2" xfId="16223"/>
    <cellStyle name="20% - Accent1 5 6 3 2 2" xfId="44921"/>
    <cellStyle name="20% - Accent1 5 6 3 3" xfId="35712"/>
    <cellStyle name="20% - Accent1 5 6 4" xfId="11993"/>
    <cellStyle name="20% - Accent1 5 6 4 2" xfId="40691"/>
    <cellStyle name="20% - Accent1 5 6 5" xfId="21983"/>
    <cellStyle name="20% - Accent1 5 6 5 2" xfId="50681"/>
    <cellStyle name="20% - Accent1 5 6 6" xfId="24262"/>
    <cellStyle name="20% - Accent1 5 6 6 2" xfId="52960"/>
    <cellStyle name="20% - Accent1 5 6 7" xfId="28843"/>
    <cellStyle name="20% - Accent1 5 6 7 2" xfId="57540"/>
    <cellStyle name="20% - Accent1 5 6 8" xfId="31482"/>
    <cellStyle name="20% - Accent1 5 7" xfId="3891"/>
    <cellStyle name="20% - Accent1 5 7 2" xfId="13119"/>
    <cellStyle name="20% - Accent1 5 7 2 2" xfId="41817"/>
    <cellStyle name="20% - Accent1 5 7 3" xfId="26468"/>
    <cellStyle name="20% - Accent1 5 7 3 2" xfId="55166"/>
    <cellStyle name="20% - Accent1 5 7 4" xfId="32608"/>
    <cellStyle name="20% - Accent1 5 8" xfId="5020"/>
    <cellStyle name="20% - Accent1 5 8 2" xfId="14248"/>
    <cellStyle name="20% - Accent1 5 8 2 2" xfId="42946"/>
    <cellStyle name="20% - Accent1 5 8 3" xfId="33737"/>
    <cellStyle name="20% - Accent1 5 9" xfId="6569"/>
    <cellStyle name="20% - Accent1 5 9 2" xfId="15796"/>
    <cellStyle name="20% - Accent1 5 9 2 2" xfId="44494"/>
    <cellStyle name="20% - Accent1 5 9 3" xfId="35285"/>
    <cellStyle name="20% - Accent1 50" xfId="11513"/>
    <cellStyle name="20% - Accent1 50 2" xfId="40220"/>
    <cellStyle name="20% - Accent1 51" xfId="28693"/>
    <cellStyle name="20% - Accent1 51 2" xfId="57390"/>
    <cellStyle name="20% - Accent1 52" xfId="28711"/>
    <cellStyle name="20% - Accent1 52 2" xfId="57408"/>
    <cellStyle name="20% - Accent1 53" xfId="31003"/>
    <cellStyle name="20% - Accent1 6" xfId="299"/>
    <cellStyle name="20% - Accent1 6 10" xfId="9288"/>
    <cellStyle name="20% - Accent1 6 10 2" xfId="18509"/>
    <cellStyle name="20% - Accent1 6 10 2 2" xfId="47207"/>
    <cellStyle name="20% - Accent1 6 10 3" xfId="37998"/>
    <cellStyle name="20% - Accent1 6 11" xfId="10437"/>
    <cellStyle name="20% - Accent1 6 11 2" xfId="19656"/>
    <cellStyle name="20% - Accent1 6 11 2 2" xfId="48354"/>
    <cellStyle name="20% - Accent1 6 11 3" xfId="39145"/>
    <cellStyle name="20% - Accent1 6 12" xfId="11609"/>
    <cellStyle name="20% - Accent1 6 12 2" xfId="40307"/>
    <cellStyle name="20% - Accent1 6 13" xfId="20789"/>
    <cellStyle name="20% - Accent1 6 13 2" xfId="49487"/>
    <cellStyle name="20% - Accent1 6 14" xfId="21984"/>
    <cellStyle name="20% - Accent1 6 14 2" xfId="50682"/>
    <cellStyle name="20% - Accent1 6 15" xfId="24263"/>
    <cellStyle name="20% - Accent1 6 15 2" xfId="52961"/>
    <cellStyle name="20% - Accent1 6 16" xfId="28844"/>
    <cellStyle name="20% - Accent1 6 16 2" xfId="57541"/>
    <cellStyle name="20% - Accent1 6 17" xfId="31098"/>
    <cellStyle name="20% - Accent1 6 2" xfId="451"/>
    <cellStyle name="20% - Accent1 6 2 10" xfId="21985"/>
    <cellStyle name="20% - Accent1 6 2 10 2" xfId="50683"/>
    <cellStyle name="20% - Accent1 6 2 11" xfId="24264"/>
    <cellStyle name="20% - Accent1 6 2 11 2" xfId="52962"/>
    <cellStyle name="20% - Accent1 6 2 12" xfId="28845"/>
    <cellStyle name="20% - Accent1 6 2 12 2" xfId="57542"/>
    <cellStyle name="20% - Accent1 6 2 2" xfId="3548"/>
    <cellStyle name="20% - Accent1 6 2 3" xfId="3410"/>
    <cellStyle name="20% - Accent1 6 2 3 10" xfId="21986"/>
    <cellStyle name="20% - Accent1 6 2 3 10 2" xfId="50684"/>
    <cellStyle name="20% - Accent1 6 2 3 11" xfId="24265"/>
    <cellStyle name="20% - Accent1 6 2 3 11 2" xfId="52963"/>
    <cellStyle name="20% - Accent1 6 2 3 12" xfId="28846"/>
    <cellStyle name="20% - Accent1 6 2 3 12 2" xfId="57543"/>
    <cellStyle name="20% - Accent1 6 2 3 13" xfId="32382"/>
    <cellStyle name="20% - Accent1 6 2 3 2" xfId="3905"/>
    <cellStyle name="20% - Accent1 6 2 3 2 2" xfId="13133"/>
    <cellStyle name="20% - Accent1 6 2 3 2 2 2" xfId="27615"/>
    <cellStyle name="20% - Accent1 6 2 3 2 2 2 2" xfId="56313"/>
    <cellStyle name="20% - Accent1 6 2 3 2 2 3" xfId="41831"/>
    <cellStyle name="20% - Accent1 6 2 3 2 3" xfId="21987"/>
    <cellStyle name="20% - Accent1 6 2 3 2 3 2" xfId="50685"/>
    <cellStyle name="20% - Accent1 6 2 3 2 4" xfId="24266"/>
    <cellStyle name="20% - Accent1 6 2 3 2 4 2" xfId="52964"/>
    <cellStyle name="20% - Accent1 6 2 3 2 5" xfId="28847"/>
    <cellStyle name="20% - Accent1 6 2 3 2 5 2" xfId="57544"/>
    <cellStyle name="20% - Accent1 6 2 3 2 6" xfId="32622"/>
    <cellStyle name="20% - Accent1 6 2 3 3" xfId="6347"/>
    <cellStyle name="20% - Accent1 6 2 3 3 2" xfId="15575"/>
    <cellStyle name="20% - Accent1 6 2 3 3 2 2" xfId="44273"/>
    <cellStyle name="20% - Accent1 6 2 3 3 3" xfId="26482"/>
    <cellStyle name="20% - Accent1 6 2 3 3 3 2" xfId="55180"/>
    <cellStyle name="20% - Accent1 6 2 3 3 4" xfId="35064"/>
    <cellStyle name="20% - Accent1 6 2 3 4" xfId="7899"/>
    <cellStyle name="20% - Accent1 6 2 3 4 2" xfId="17124"/>
    <cellStyle name="20% - Accent1 6 2 3 4 2 2" xfId="45822"/>
    <cellStyle name="20% - Accent1 6 2 3 4 3" xfId="36613"/>
    <cellStyle name="20% - Accent1 6 2 3 5" xfId="9050"/>
    <cellStyle name="20% - Accent1 6 2 3 5 2" xfId="18273"/>
    <cellStyle name="20% - Accent1 6 2 3 5 2 2" xfId="46971"/>
    <cellStyle name="20% - Accent1 6 2 3 5 3" xfId="37762"/>
    <cellStyle name="20% - Accent1 6 2 3 6" xfId="9290"/>
    <cellStyle name="20% - Accent1 6 2 3 6 2" xfId="18511"/>
    <cellStyle name="20% - Accent1 6 2 3 6 2 2" xfId="47209"/>
    <cellStyle name="20% - Accent1 6 2 3 6 3" xfId="38000"/>
    <cellStyle name="20% - Accent1 6 2 3 7" xfId="10439"/>
    <cellStyle name="20% - Accent1 6 2 3 7 2" xfId="19658"/>
    <cellStyle name="20% - Accent1 6 2 3 7 2 2" xfId="48356"/>
    <cellStyle name="20% - Accent1 6 2 3 7 3" xfId="39147"/>
    <cellStyle name="20% - Accent1 6 2 3 8" xfId="12893"/>
    <cellStyle name="20% - Accent1 6 2 3 8 2" xfId="41591"/>
    <cellStyle name="20% - Accent1 6 2 3 9" xfId="20791"/>
    <cellStyle name="20% - Accent1 6 2 3 9 2" xfId="49489"/>
    <cellStyle name="20% - Accent1 6 2 4" xfId="2801"/>
    <cellStyle name="20% - Accent1 6 2 4 2" xfId="5966"/>
    <cellStyle name="20% - Accent1 6 2 4 2 2" xfId="15194"/>
    <cellStyle name="20% - Accent1 6 2 4 2 2 2" xfId="43892"/>
    <cellStyle name="20% - Accent1 6 2 4 2 3" xfId="27614"/>
    <cellStyle name="20% - Accent1 6 2 4 2 3 2" xfId="56312"/>
    <cellStyle name="20% - Accent1 6 2 4 2 4" xfId="34683"/>
    <cellStyle name="20% - Accent1 6 2 4 3" xfId="7516"/>
    <cellStyle name="20% - Accent1 6 2 4 3 2" xfId="16742"/>
    <cellStyle name="20% - Accent1 6 2 4 3 2 2" xfId="45440"/>
    <cellStyle name="20% - Accent1 6 2 4 3 3" xfId="36231"/>
    <cellStyle name="20% - Accent1 6 2 4 4" xfId="12512"/>
    <cellStyle name="20% - Accent1 6 2 4 4 2" xfId="41210"/>
    <cellStyle name="20% - Accent1 6 2 4 5" xfId="21988"/>
    <cellStyle name="20% - Accent1 6 2 4 5 2" xfId="50686"/>
    <cellStyle name="20% - Accent1 6 2 4 6" xfId="24267"/>
    <cellStyle name="20% - Accent1 6 2 4 6 2" xfId="52965"/>
    <cellStyle name="20% - Accent1 6 2 4 7" xfId="28848"/>
    <cellStyle name="20% - Accent1 6 2 4 7 2" xfId="57545"/>
    <cellStyle name="20% - Accent1 6 2 4 8" xfId="32001"/>
    <cellStyle name="20% - Accent1 6 2 5" xfId="3904"/>
    <cellStyle name="20% - Accent1 6 2 5 2" xfId="13132"/>
    <cellStyle name="20% - Accent1 6 2 5 2 2" xfId="41830"/>
    <cellStyle name="20% - Accent1 6 2 5 3" xfId="26481"/>
    <cellStyle name="20% - Accent1 6 2 5 3 2" xfId="55179"/>
    <cellStyle name="20% - Accent1 6 2 5 4" xfId="32621"/>
    <cellStyle name="20% - Accent1 6 2 6" xfId="8668"/>
    <cellStyle name="20% - Accent1 6 2 6 2" xfId="17892"/>
    <cellStyle name="20% - Accent1 6 2 6 2 2" xfId="46590"/>
    <cellStyle name="20% - Accent1 6 2 6 3" xfId="37381"/>
    <cellStyle name="20% - Accent1 6 2 7" xfId="9289"/>
    <cellStyle name="20% - Accent1 6 2 7 2" xfId="18510"/>
    <cellStyle name="20% - Accent1 6 2 7 2 2" xfId="47208"/>
    <cellStyle name="20% - Accent1 6 2 7 3" xfId="37999"/>
    <cellStyle name="20% - Accent1 6 2 8" xfId="10438"/>
    <cellStyle name="20% - Accent1 6 2 8 2" xfId="19657"/>
    <cellStyle name="20% - Accent1 6 2 8 2 2" xfId="48355"/>
    <cellStyle name="20% - Accent1 6 2 8 3" xfId="39146"/>
    <cellStyle name="20% - Accent1 6 2 9" xfId="20790"/>
    <cellStyle name="20% - Accent1 6 2 9 2" xfId="49488"/>
    <cellStyle name="20% - Accent1 6 3" xfId="1144"/>
    <cellStyle name="20% - Accent1 6 3 10" xfId="11795"/>
    <cellStyle name="20% - Accent1 6 3 10 2" xfId="40493"/>
    <cellStyle name="20% - Accent1 6 3 11" xfId="20792"/>
    <cellStyle name="20% - Accent1 6 3 11 2" xfId="49490"/>
    <cellStyle name="20% - Accent1 6 3 12" xfId="21989"/>
    <cellStyle name="20% - Accent1 6 3 12 2" xfId="50687"/>
    <cellStyle name="20% - Accent1 6 3 13" xfId="24268"/>
    <cellStyle name="20% - Accent1 6 3 13 2" xfId="52966"/>
    <cellStyle name="20% - Accent1 6 3 14" xfId="28849"/>
    <cellStyle name="20% - Accent1 6 3 14 2" xfId="57546"/>
    <cellStyle name="20% - Accent1 6 3 15" xfId="31284"/>
    <cellStyle name="20% - Accent1 6 3 2" xfId="3549"/>
    <cellStyle name="20% - Accent1 6 3 2 10" xfId="21990"/>
    <cellStyle name="20% - Accent1 6 3 2 10 2" xfId="50688"/>
    <cellStyle name="20% - Accent1 6 3 2 11" xfId="24269"/>
    <cellStyle name="20% - Accent1 6 3 2 11 2" xfId="52967"/>
    <cellStyle name="20% - Accent1 6 3 2 12" xfId="28850"/>
    <cellStyle name="20% - Accent1 6 3 2 12 2" xfId="57547"/>
    <cellStyle name="20% - Accent1 6 3 2 13" xfId="32484"/>
    <cellStyle name="20% - Accent1 6 3 2 2" xfId="3907"/>
    <cellStyle name="20% - Accent1 6 3 2 2 2" xfId="13135"/>
    <cellStyle name="20% - Accent1 6 3 2 2 2 2" xfId="27617"/>
    <cellStyle name="20% - Accent1 6 3 2 2 2 2 2" xfId="56315"/>
    <cellStyle name="20% - Accent1 6 3 2 2 2 3" xfId="41833"/>
    <cellStyle name="20% - Accent1 6 3 2 2 3" xfId="21991"/>
    <cellStyle name="20% - Accent1 6 3 2 2 3 2" xfId="50689"/>
    <cellStyle name="20% - Accent1 6 3 2 2 4" xfId="24270"/>
    <cellStyle name="20% - Accent1 6 3 2 2 4 2" xfId="52968"/>
    <cellStyle name="20% - Accent1 6 3 2 2 5" xfId="28851"/>
    <cellStyle name="20% - Accent1 6 3 2 2 5 2" xfId="57548"/>
    <cellStyle name="20% - Accent1 6 3 2 2 6" xfId="32624"/>
    <cellStyle name="20% - Accent1 6 3 2 3" xfId="6449"/>
    <cellStyle name="20% - Accent1 6 3 2 3 2" xfId="15677"/>
    <cellStyle name="20% - Accent1 6 3 2 3 2 2" xfId="44375"/>
    <cellStyle name="20% - Accent1 6 3 2 3 3" xfId="26484"/>
    <cellStyle name="20% - Accent1 6 3 2 3 3 2" xfId="55182"/>
    <cellStyle name="20% - Accent1 6 3 2 3 4" xfId="35166"/>
    <cellStyle name="20% - Accent1 6 3 2 4" xfId="8001"/>
    <cellStyle name="20% - Accent1 6 3 2 4 2" xfId="17226"/>
    <cellStyle name="20% - Accent1 6 3 2 4 2 2" xfId="45924"/>
    <cellStyle name="20% - Accent1 6 3 2 4 3" xfId="36715"/>
    <cellStyle name="20% - Accent1 6 3 2 5" xfId="9152"/>
    <cellStyle name="20% - Accent1 6 3 2 5 2" xfId="18375"/>
    <cellStyle name="20% - Accent1 6 3 2 5 2 2" xfId="47073"/>
    <cellStyle name="20% - Accent1 6 3 2 5 3" xfId="37864"/>
    <cellStyle name="20% - Accent1 6 3 2 6" xfId="9292"/>
    <cellStyle name="20% - Accent1 6 3 2 6 2" xfId="18513"/>
    <cellStyle name="20% - Accent1 6 3 2 6 2 2" xfId="47211"/>
    <cellStyle name="20% - Accent1 6 3 2 6 3" xfId="38002"/>
    <cellStyle name="20% - Accent1 6 3 2 7" xfId="10441"/>
    <cellStyle name="20% - Accent1 6 3 2 7 2" xfId="19660"/>
    <cellStyle name="20% - Accent1 6 3 2 7 2 2" xfId="48358"/>
    <cellStyle name="20% - Accent1 6 3 2 7 3" xfId="39149"/>
    <cellStyle name="20% - Accent1 6 3 2 8" xfId="12995"/>
    <cellStyle name="20% - Accent1 6 3 2 8 2" xfId="41693"/>
    <cellStyle name="20% - Accent1 6 3 2 9" xfId="20793"/>
    <cellStyle name="20% - Accent1 6 3 2 9 2" xfId="49491"/>
    <cellStyle name="20% - Accent1 6 3 3" xfId="2526"/>
    <cellStyle name="20% - Accent1 6 3 3 2" xfId="5781"/>
    <cellStyle name="20% - Accent1 6 3 3 2 2" xfId="15009"/>
    <cellStyle name="20% - Accent1 6 3 3 2 2 2" xfId="43707"/>
    <cellStyle name="20% - Accent1 6 3 3 2 3" xfId="27616"/>
    <cellStyle name="20% - Accent1 6 3 3 2 3 2" xfId="56314"/>
    <cellStyle name="20% - Accent1 6 3 3 2 4" xfId="34498"/>
    <cellStyle name="20% - Accent1 6 3 3 3" xfId="7331"/>
    <cellStyle name="20% - Accent1 6 3 3 3 2" xfId="16557"/>
    <cellStyle name="20% - Accent1 6 3 3 3 2 2" xfId="45255"/>
    <cellStyle name="20% - Accent1 6 3 3 3 3" xfId="36046"/>
    <cellStyle name="20% - Accent1 6 3 3 4" xfId="12327"/>
    <cellStyle name="20% - Accent1 6 3 3 4 2" xfId="41025"/>
    <cellStyle name="20% - Accent1 6 3 3 5" xfId="21992"/>
    <cellStyle name="20% - Accent1 6 3 3 5 2" xfId="50690"/>
    <cellStyle name="20% - Accent1 6 3 3 6" xfId="24271"/>
    <cellStyle name="20% - Accent1 6 3 3 6 2" xfId="52969"/>
    <cellStyle name="20% - Accent1 6 3 3 7" xfId="28852"/>
    <cellStyle name="20% - Accent1 6 3 3 7 2" xfId="57549"/>
    <cellStyle name="20% - Accent1 6 3 3 8" xfId="31816"/>
    <cellStyle name="20% - Accent1 6 3 4" xfId="3906"/>
    <cellStyle name="20% - Accent1 6 3 4 2" xfId="13134"/>
    <cellStyle name="20% - Accent1 6 3 4 2 2" xfId="41832"/>
    <cellStyle name="20% - Accent1 6 3 4 3" xfId="26483"/>
    <cellStyle name="20% - Accent1 6 3 4 3 2" xfId="55181"/>
    <cellStyle name="20% - Accent1 6 3 4 4" xfId="32623"/>
    <cellStyle name="20% - Accent1 6 3 5" xfId="5249"/>
    <cellStyle name="20% - Accent1 6 3 5 2" xfId="14477"/>
    <cellStyle name="20% - Accent1 6 3 5 2 2" xfId="43175"/>
    <cellStyle name="20% - Accent1 6 3 5 3" xfId="33966"/>
    <cellStyle name="20% - Accent1 6 3 6" xfId="6798"/>
    <cellStyle name="20% - Accent1 6 3 6 2" xfId="16025"/>
    <cellStyle name="20% - Accent1 6 3 6 2 2" xfId="44723"/>
    <cellStyle name="20% - Accent1 6 3 6 3" xfId="35514"/>
    <cellStyle name="20% - Accent1 6 3 7" xfId="8483"/>
    <cellStyle name="20% - Accent1 6 3 7 2" xfId="17707"/>
    <cellStyle name="20% - Accent1 6 3 7 2 2" xfId="46405"/>
    <cellStyle name="20% - Accent1 6 3 7 3" xfId="37196"/>
    <cellStyle name="20% - Accent1 6 3 8" xfId="9291"/>
    <cellStyle name="20% - Accent1 6 3 8 2" xfId="18512"/>
    <cellStyle name="20% - Accent1 6 3 8 2 2" xfId="47210"/>
    <cellStyle name="20% - Accent1 6 3 8 3" xfId="38001"/>
    <cellStyle name="20% - Accent1 6 3 9" xfId="10440"/>
    <cellStyle name="20% - Accent1 6 3 9 2" xfId="19659"/>
    <cellStyle name="20% - Accent1 6 3 9 2 2" xfId="48357"/>
    <cellStyle name="20% - Accent1 6 3 9 3" xfId="39148"/>
    <cellStyle name="20% - Accent1 6 4" xfId="3188"/>
    <cellStyle name="20% - Accent1 6 4 10" xfId="21993"/>
    <cellStyle name="20% - Accent1 6 4 10 2" xfId="50691"/>
    <cellStyle name="20% - Accent1 6 4 11" xfId="24272"/>
    <cellStyle name="20% - Accent1 6 4 11 2" xfId="52970"/>
    <cellStyle name="20% - Accent1 6 4 12" xfId="28853"/>
    <cellStyle name="20% - Accent1 6 4 12 2" xfId="57550"/>
    <cellStyle name="20% - Accent1 6 4 13" xfId="32197"/>
    <cellStyle name="20% - Accent1 6 4 2" xfId="3908"/>
    <cellStyle name="20% - Accent1 6 4 2 2" xfId="13136"/>
    <cellStyle name="20% - Accent1 6 4 2 2 2" xfId="27618"/>
    <cellStyle name="20% - Accent1 6 4 2 2 2 2" xfId="56316"/>
    <cellStyle name="20% - Accent1 6 4 2 2 3" xfId="41834"/>
    <cellStyle name="20% - Accent1 6 4 2 3" xfId="21994"/>
    <cellStyle name="20% - Accent1 6 4 2 3 2" xfId="50692"/>
    <cellStyle name="20% - Accent1 6 4 2 4" xfId="24273"/>
    <cellStyle name="20% - Accent1 6 4 2 4 2" xfId="52971"/>
    <cellStyle name="20% - Accent1 6 4 2 5" xfId="28854"/>
    <cellStyle name="20% - Accent1 6 4 2 5 2" xfId="57551"/>
    <cellStyle name="20% - Accent1 6 4 2 6" xfId="32625"/>
    <cellStyle name="20% - Accent1 6 4 3" xfId="6162"/>
    <cellStyle name="20% - Accent1 6 4 3 2" xfId="15390"/>
    <cellStyle name="20% - Accent1 6 4 3 2 2" xfId="44088"/>
    <cellStyle name="20% - Accent1 6 4 3 3" xfId="26485"/>
    <cellStyle name="20% - Accent1 6 4 3 3 2" xfId="55183"/>
    <cellStyle name="20% - Accent1 6 4 3 4" xfId="34879"/>
    <cellStyle name="20% - Accent1 6 4 4" xfId="7714"/>
    <cellStyle name="20% - Accent1 6 4 4 2" xfId="16939"/>
    <cellStyle name="20% - Accent1 6 4 4 2 2" xfId="45637"/>
    <cellStyle name="20% - Accent1 6 4 4 3" xfId="36428"/>
    <cellStyle name="20% - Accent1 6 4 5" xfId="8865"/>
    <cellStyle name="20% - Accent1 6 4 5 2" xfId="18088"/>
    <cellStyle name="20% - Accent1 6 4 5 2 2" xfId="46786"/>
    <cellStyle name="20% - Accent1 6 4 5 3" xfId="37577"/>
    <cellStyle name="20% - Accent1 6 4 6" xfId="9293"/>
    <cellStyle name="20% - Accent1 6 4 6 2" xfId="18514"/>
    <cellStyle name="20% - Accent1 6 4 6 2 2" xfId="47212"/>
    <cellStyle name="20% - Accent1 6 4 6 3" xfId="38003"/>
    <cellStyle name="20% - Accent1 6 4 7" xfId="10442"/>
    <cellStyle name="20% - Accent1 6 4 7 2" xfId="19661"/>
    <cellStyle name="20% - Accent1 6 4 7 2 2" xfId="48359"/>
    <cellStyle name="20% - Accent1 6 4 7 3" xfId="39150"/>
    <cellStyle name="20% - Accent1 6 4 8" xfId="12708"/>
    <cellStyle name="20% - Accent1 6 4 8 2" xfId="41406"/>
    <cellStyle name="20% - Accent1 6 4 9" xfId="20794"/>
    <cellStyle name="20% - Accent1 6 4 9 2" xfId="49492"/>
    <cellStyle name="20% - Accent1 6 5" xfId="2152"/>
    <cellStyle name="20% - Accent1 6 5 2" xfId="5586"/>
    <cellStyle name="20% - Accent1 6 5 2 2" xfId="14814"/>
    <cellStyle name="20% - Accent1 6 5 2 2 2" xfId="43512"/>
    <cellStyle name="20% - Accent1 6 5 2 3" xfId="27613"/>
    <cellStyle name="20% - Accent1 6 5 2 3 2" xfId="56311"/>
    <cellStyle name="20% - Accent1 6 5 2 4" xfId="34303"/>
    <cellStyle name="20% - Accent1 6 5 3" xfId="7135"/>
    <cellStyle name="20% - Accent1 6 5 3 2" xfId="16362"/>
    <cellStyle name="20% - Accent1 6 5 3 2 2" xfId="45060"/>
    <cellStyle name="20% - Accent1 6 5 3 3" xfId="35851"/>
    <cellStyle name="20% - Accent1 6 5 4" xfId="12132"/>
    <cellStyle name="20% - Accent1 6 5 4 2" xfId="40830"/>
    <cellStyle name="20% - Accent1 6 5 5" xfId="21995"/>
    <cellStyle name="20% - Accent1 6 5 5 2" xfId="50693"/>
    <cellStyle name="20% - Accent1 6 5 6" xfId="24274"/>
    <cellStyle name="20% - Accent1 6 5 6 2" xfId="52972"/>
    <cellStyle name="20% - Accent1 6 5 7" xfId="28855"/>
    <cellStyle name="20% - Accent1 6 5 7 2" xfId="57552"/>
    <cellStyle name="20% - Accent1 6 5 8" xfId="31621"/>
    <cellStyle name="20% - Accent1 6 6" xfId="3903"/>
    <cellStyle name="20% - Accent1 6 6 2" xfId="13131"/>
    <cellStyle name="20% - Accent1 6 6 2 2" xfId="41829"/>
    <cellStyle name="20% - Accent1 6 6 3" xfId="26480"/>
    <cellStyle name="20% - Accent1 6 6 3 2" xfId="55178"/>
    <cellStyle name="20% - Accent1 6 6 4" xfId="32620"/>
    <cellStyle name="20% - Accent1 6 7" xfId="5063"/>
    <cellStyle name="20% - Accent1 6 7 2" xfId="14291"/>
    <cellStyle name="20% - Accent1 6 7 2 2" xfId="42989"/>
    <cellStyle name="20% - Accent1 6 7 3" xfId="33780"/>
    <cellStyle name="20% - Accent1 6 8" xfId="6612"/>
    <cellStyle name="20% - Accent1 6 8 2" xfId="15839"/>
    <cellStyle name="20% - Accent1 6 8 2 2" xfId="44537"/>
    <cellStyle name="20% - Accent1 6 8 3" xfId="35328"/>
    <cellStyle name="20% - Accent1 6 9" xfId="8288"/>
    <cellStyle name="20% - Accent1 6 9 2" xfId="17512"/>
    <cellStyle name="20% - Accent1 6 9 2 2" xfId="46210"/>
    <cellStyle name="20% - Accent1 6 9 3" xfId="37001"/>
    <cellStyle name="20% - Accent1 7" xfId="386"/>
    <cellStyle name="20% - Accent1 7 10" xfId="9294"/>
    <cellStyle name="20% - Accent1 7 10 2" xfId="18515"/>
    <cellStyle name="20% - Accent1 7 10 2 2" xfId="47213"/>
    <cellStyle name="20% - Accent1 7 10 3" xfId="38004"/>
    <cellStyle name="20% - Accent1 7 11" xfId="10443"/>
    <cellStyle name="20% - Accent1 7 11 2" xfId="19662"/>
    <cellStyle name="20% - Accent1 7 11 2 2" xfId="48360"/>
    <cellStyle name="20% - Accent1 7 11 3" xfId="39151"/>
    <cellStyle name="20% - Accent1 7 12" xfId="11696"/>
    <cellStyle name="20% - Accent1 7 12 2" xfId="40394"/>
    <cellStyle name="20% - Accent1 7 13" xfId="20795"/>
    <cellStyle name="20% - Accent1 7 13 2" xfId="49493"/>
    <cellStyle name="20% - Accent1 7 14" xfId="21996"/>
    <cellStyle name="20% - Accent1 7 14 2" xfId="50694"/>
    <cellStyle name="20% - Accent1 7 15" xfId="24275"/>
    <cellStyle name="20% - Accent1 7 15 2" xfId="52973"/>
    <cellStyle name="20% - Accent1 7 16" xfId="28856"/>
    <cellStyle name="20% - Accent1 7 16 2" xfId="57553"/>
    <cellStyle name="20% - Accent1 7 17" xfId="31185"/>
    <cellStyle name="20% - Accent1 7 2" xfId="450"/>
    <cellStyle name="20% - Accent1 7 2 10" xfId="21997"/>
    <cellStyle name="20% - Accent1 7 2 10 2" xfId="50695"/>
    <cellStyle name="20% - Accent1 7 2 11" xfId="24276"/>
    <cellStyle name="20% - Accent1 7 2 11 2" xfId="52974"/>
    <cellStyle name="20% - Accent1 7 2 12" xfId="28857"/>
    <cellStyle name="20% - Accent1 7 2 12 2" xfId="57554"/>
    <cellStyle name="20% - Accent1 7 2 2" xfId="3550"/>
    <cellStyle name="20% - Accent1 7 2 3" xfId="3496"/>
    <cellStyle name="20% - Accent1 7 2 3 10" xfId="21998"/>
    <cellStyle name="20% - Accent1 7 2 3 10 2" xfId="50696"/>
    <cellStyle name="20% - Accent1 7 2 3 11" xfId="24277"/>
    <cellStyle name="20% - Accent1 7 2 3 11 2" xfId="52975"/>
    <cellStyle name="20% - Accent1 7 2 3 12" xfId="28858"/>
    <cellStyle name="20% - Accent1 7 2 3 12 2" xfId="57555"/>
    <cellStyle name="20% - Accent1 7 2 3 13" xfId="32468"/>
    <cellStyle name="20% - Accent1 7 2 3 2" xfId="3911"/>
    <cellStyle name="20% - Accent1 7 2 3 2 2" xfId="13139"/>
    <cellStyle name="20% - Accent1 7 2 3 2 2 2" xfId="27621"/>
    <cellStyle name="20% - Accent1 7 2 3 2 2 2 2" xfId="56319"/>
    <cellStyle name="20% - Accent1 7 2 3 2 2 3" xfId="41837"/>
    <cellStyle name="20% - Accent1 7 2 3 2 3" xfId="21999"/>
    <cellStyle name="20% - Accent1 7 2 3 2 3 2" xfId="50697"/>
    <cellStyle name="20% - Accent1 7 2 3 2 4" xfId="24278"/>
    <cellStyle name="20% - Accent1 7 2 3 2 4 2" xfId="52976"/>
    <cellStyle name="20% - Accent1 7 2 3 2 5" xfId="28859"/>
    <cellStyle name="20% - Accent1 7 2 3 2 5 2" xfId="57556"/>
    <cellStyle name="20% - Accent1 7 2 3 2 6" xfId="32628"/>
    <cellStyle name="20% - Accent1 7 2 3 3" xfId="6433"/>
    <cellStyle name="20% - Accent1 7 2 3 3 2" xfId="15661"/>
    <cellStyle name="20% - Accent1 7 2 3 3 2 2" xfId="44359"/>
    <cellStyle name="20% - Accent1 7 2 3 3 3" xfId="26488"/>
    <cellStyle name="20% - Accent1 7 2 3 3 3 2" xfId="55186"/>
    <cellStyle name="20% - Accent1 7 2 3 3 4" xfId="35150"/>
    <cellStyle name="20% - Accent1 7 2 3 4" xfId="7985"/>
    <cellStyle name="20% - Accent1 7 2 3 4 2" xfId="17210"/>
    <cellStyle name="20% - Accent1 7 2 3 4 2 2" xfId="45908"/>
    <cellStyle name="20% - Accent1 7 2 3 4 3" xfId="36699"/>
    <cellStyle name="20% - Accent1 7 2 3 5" xfId="9136"/>
    <cellStyle name="20% - Accent1 7 2 3 5 2" xfId="18359"/>
    <cellStyle name="20% - Accent1 7 2 3 5 2 2" xfId="47057"/>
    <cellStyle name="20% - Accent1 7 2 3 5 3" xfId="37848"/>
    <cellStyle name="20% - Accent1 7 2 3 6" xfId="9296"/>
    <cellStyle name="20% - Accent1 7 2 3 6 2" xfId="18517"/>
    <cellStyle name="20% - Accent1 7 2 3 6 2 2" xfId="47215"/>
    <cellStyle name="20% - Accent1 7 2 3 6 3" xfId="38006"/>
    <cellStyle name="20% - Accent1 7 2 3 7" xfId="10445"/>
    <cellStyle name="20% - Accent1 7 2 3 7 2" xfId="19664"/>
    <cellStyle name="20% - Accent1 7 2 3 7 2 2" xfId="48362"/>
    <cellStyle name="20% - Accent1 7 2 3 7 3" xfId="39153"/>
    <cellStyle name="20% - Accent1 7 2 3 8" xfId="12979"/>
    <cellStyle name="20% - Accent1 7 2 3 8 2" xfId="41677"/>
    <cellStyle name="20% - Accent1 7 2 3 9" xfId="20797"/>
    <cellStyle name="20% - Accent1 7 2 3 9 2" xfId="49495"/>
    <cellStyle name="20% - Accent1 7 2 4" xfId="2887"/>
    <cellStyle name="20% - Accent1 7 2 4 2" xfId="6052"/>
    <cellStyle name="20% - Accent1 7 2 4 2 2" xfId="15280"/>
    <cellStyle name="20% - Accent1 7 2 4 2 2 2" xfId="43978"/>
    <cellStyle name="20% - Accent1 7 2 4 2 3" xfId="27620"/>
    <cellStyle name="20% - Accent1 7 2 4 2 3 2" xfId="56318"/>
    <cellStyle name="20% - Accent1 7 2 4 2 4" xfId="34769"/>
    <cellStyle name="20% - Accent1 7 2 4 3" xfId="7602"/>
    <cellStyle name="20% - Accent1 7 2 4 3 2" xfId="16828"/>
    <cellStyle name="20% - Accent1 7 2 4 3 2 2" xfId="45526"/>
    <cellStyle name="20% - Accent1 7 2 4 3 3" xfId="36317"/>
    <cellStyle name="20% - Accent1 7 2 4 4" xfId="12598"/>
    <cellStyle name="20% - Accent1 7 2 4 4 2" xfId="41296"/>
    <cellStyle name="20% - Accent1 7 2 4 5" xfId="22000"/>
    <cellStyle name="20% - Accent1 7 2 4 5 2" xfId="50698"/>
    <cellStyle name="20% - Accent1 7 2 4 6" xfId="24279"/>
    <cellStyle name="20% - Accent1 7 2 4 6 2" xfId="52977"/>
    <cellStyle name="20% - Accent1 7 2 4 7" xfId="28860"/>
    <cellStyle name="20% - Accent1 7 2 4 7 2" xfId="57557"/>
    <cellStyle name="20% - Accent1 7 2 4 8" xfId="32087"/>
    <cellStyle name="20% - Accent1 7 2 5" xfId="3910"/>
    <cellStyle name="20% - Accent1 7 2 5 2" xfId="13138"/>
    <cellStyle name="20% - Accent1 7 2 5 2 2" xfId="41836"/>
    <cellStyle name="20% - Accent1 7 2 5 3" xfId="26487"/>
    <cellStyle name="20% - Accent1 7 2 5 3 2" xfId="55185"/>
    <cellStyle name="20% - Accent1 7 2 5 4" xfId="32627"/>
    <cellStyle name="20% - Accent1 7 2 6" xfId="8754"/>
    <cellStyle name="20% - Accent1 7 2 6 2" xfId="17978"/>
    <cellStyle name="20% - Accent1 7 2 6 2 2" xfId="46676"/>
    <cellStyle name="20% - Accent1 7 2 6 3" xfId="37467"/>
    <cellStyle name="20% - Accent1 7 2 7" xfId="9295"/>
    <cellStyle name="20% - Accent1 7 2 7 2" xfId="18516"/>
    <cellStyle name="20% - Accent1 7 2 7 2 2" xfId="47214"/>
    <cellStyle name="20% - Accent1 7 2 7 3" xfId="38005"/>
    <cellStyle name="20% - Accent1 7 2 8" xfId="10444"/>
    <cellStyle name="20% - Accent1 7 2 8 2" xfId="19663"/>
    <cellStyle name="20% - Accent1 7 2 8 2 2" xfId="48361"/>
    <cellStyle name="20% - Accent1 7 2 8 3" xfId="39152"/>
    <cellStyle name="20% - Accent1 7 2 9" xfId="20796"/>
    <cellStyle name="20% - Accent1 7 2 9 2" xfId="49494"/>
    <cellStyle name="20% - Accent1 7 3" xfId="1231"/>
    <cellStyle name="20% - Accent1 7 3 10" xfId="11882"/>
    <cellStyle name="20% - Accent1 7 3 10 2" xfId="40580"/>
    <cellStyle name="20% - Accent1 7 3 11" xfId="20798"/>
    <cellStyle name="20% - Accent1 7 3 11 2" xfId="49496"/>
    <cellStyle name="20% - Accent1 7 3 12" xfId="22001"/>
    <cellStyle name="20% - Accent1 7 3 12 2" xfId="50699"/>
    <cellStyle name="20% - Accent1 7 3 13" xfId="24280"/>
    <cellStyle name="20% - Accent1 7 3 13 2" xfId="52978"/>
    <cellStyle name="20% - Accent1 7 3 14" xfId="28861"/>
    <cellStyle name="20% - Accent1 7 3 14 2" xfId="57558"/>
    <cellStyle name="20% - Accent1 7 3 15" xfId="31371"/>
    <cellStyle name="20% - Accent1 7 3 2" xfId="3551"/>
    <cellStyle name="20% - Accent1 7 3 2 10" xfId="22002"/>
    <cellStyle name="20% - Accent1 7 3 2 10 2" xfId="50700"/>
    <cellStyle name="20% - Accent1 7 3 2 11" xfId="24281"/>
    <cellStyle name="20% - Accent1 7 3 2 11 2" xfId="52979"/>
    <cellStyle name="20% - Accent1 7 3 2 12" xfId="28862"/>
    <cellStyle name="20% - Accent1 7 3 2 12 2" xfId="57559"/>
    <cellStyle name="20% - Accent1 7 3 2 13" xfId="32485"/>
    <cellStyle name="20% - Accent1 7 3 2 2" xfId="3913"/>
    <cellStyle name="20% - Accent1 7 3 2 2 2" xfId="13141"/>
    <cellStyle name="20% - Accent1 7 3 2 2 2 2" xfId="27623"/>
    <cellStyle name="20% - Accent1 7 3 2 2 2 2 2" xfId="56321"/>
    <cellStyle name="20% - Accent1 7 3 2 2 2 3" xfId="41839"/>
    <cellStyle name="20% - Accent1 7 3 2 2 3" xfId="22003"/>
    <cellStyle name="20% - Accent1 7 3 2 2 3 2" xfId="50701"/>
    <cellStyle name="20% - Accent1 7 3 2 2 4" xfId="24282"/>
    <cellStyle name="20% - Accent1 7 3 2 2 4 2" xfId="52980"/>
    <cellStyle name="20% - Accent1 7 3 2 2 5" xfId="28863"/>
    <cellStyle name="20% - Accent1 7 3 2 2 5 2" xfId="57560"/>
    <cellStyle name="20% - Accent1 7 3 2 2 6" xfId="32630"/>
    <cellStyle name="20% - Accent1 7 3 2 3" xfId="6450"/>
    <cellStyle name="20% - Accent1 7 3 2 3 2" xfId="15678"/>
    <cellStyle name="20% - Accent1 7 3 2 3 2 2" xfId="44376"/>
    <cellStyle name="20% - Accent1 7 3 2 3 3" xfId="26490"/>
    <cellStyle name="20% - Accent1 7 3 2 3 3 2" xfId="55188"/>
    <cellStyle name="20% - Accent1 7 3 2 3 4" xfId="35167"/>
    <cellStyle name="20% - Accent1 7 3 2 4" xfId="8002"/>
    <cellStyle name="20% - Accent1 7 3 2 4 2" xfId="17227"/>
    <cellStyle name="20% - Accent1 7 3 2 4 2 2" xfId="45925"/>
    <cellStyle name="20% - Accent1 7 3 2 4 3" xfId="36716"/>
    <cellStyle name="20% - Accent1 7 3 2 5" xfId="9153"/>
    <cellStyle name="20% - Accent1 7 3 2 5 2" xfId="18376"/>
    <cellStyle name="20% - Accent1 7 3 2 5 2 2" xfId="47074"/>
    <cellStyle name="20% - Accent1 7 3 2 5 3" xfId="37865"/>
    <cellStyle name="20% - Accent1 7 3 2 6" xfId="9298"/>
    <cellStyle name="20% - Accent1 7 3 2 6 2" xfId="18519"/>
    <cellStyle name="20% - Accent1 7 3 2 6 2 2" xfId="47217"/>
    <cellStyle name="20% - Accent1 7 3 2 6 3" xfId="38008"/>
    <cellStyle name="20% - Accent1 7 3 2 7" xfId="10447"/>
    <cellStyle name="20% - Accent1 7 3 2 7 2" xfId="19666"/>
    <cellStyle name="20% - Accent1 7 3 2 7 2 2" xfId="48364"/>
    <cellStyle name="20% - Accent1 7 3 2 7 3" xfId="39155"/>
    <cellStyle name="20% - Accent1 7 3 2 8" xfId="12996"/>
    <cellStyle name="20% - Accent1 7 3 2 8 2" xfId="41694"/>
    <cellStyle name="20% - Accent1 7 3 2 9" xfId="20799"/>
    <cellStyle name="20% - Accent1 7 3 2 9 2" xfId="49497"/>
    <cellStyle name="20% - Accent1 7 3 3" xfId="2613"/>
    <cellStyle name="20% - Accent1 7 3 3 2" xfId="5868"/>
    <cellStyle name="20% - Accent1 7 3 3 2 2" xfId="15096"/>
    <cellStyle name="20% - Accent1 7 3 3 2 2 2" xfId="43794"/>
    <cellStyle name="20% - Accent1 7 3 3 2 3" xfId="27622"/>
    <cellStyle name="20% - Accent1 7 3 3 2 3 2" xfId="56320"/>
    <cellStyle name="20% - Accent1 7 3 3 2 4" xfId="34585"/>
    <cellStyle name="20% - Accent1 7 3 3 3" xfId="7418"/>
    <cellStyle name="20% - Accent1 7 3 3 3 2" xfId="16644"/>
    <cellStyle name="20% - Accent1 7 3 3 3 2 2" xfId="45342"/>
    <cellStyle name="20% - Accent1 7 3 3 3 3" xfId="36133"/>
    <cellStyle name="20% - Accent1 7 3 3 4" xfId="12414"/>
    <cellStyle name="20% - Accent1 7 3 3 4 2" xfId="41112"/>
    <cellStyle name="20% - Accent1 7 3 3 5" xfId="22004"/>
    <cellStyle name="20% - Accent1 7 3 3 5 2" xfId="50702"/>
    <cellStyle name="20% - Accent1 7 3 3 6" xfId="24283"/>
    <cellStyle name="20% - Accent1 7 3 3 6 2" xfId="52981"/>
    <cellStyle name="20% - Accent1 7 3 3 7" xfId="28864"/>
    <cellStyle name="20% - Accent1 7 3 3 7 2" xfId="57561"/>
    <cellStyle name="20% - Accent1 7 3 3 8" xfId="31903"/>
    <cellStyle name="20% - Accent1 7 3 4" xfId="3912"/>
    <cellStyle name="20% - Accent1 7 3 4 2" xfId="13140"/>
    <cellStyle name="20% - Accent1 7 3 4 2 2" xfId="41838"/>
    <cellStyle name="20% - Accent1 7 3 4 3" xfId="26489"/>
    <cellStyle name="20% - Accent1 7 3 4 3 2" xfId="55187"/>
    <cellStyle name="20% - Accent1 7 3 4 4" xfId="32629"/>
    <cellStyle name="20% - Accent1 7 3 5" xfId="5336"/>
    <cellStyle name="20% - Accent1 7 3 5 2" xfId="14564"/>
    <cellStyle name="20% - Accent1 7 3 5 2 2" xfId="43262"/>
    <cellStyle name="20% - Accent1 7 3 5 3" xfId="34053"/>
    <cellStyle name="20% - Accent1 7 3 6" xfId="6885"/>
    <cellStyle name="20% - Accent1 7 3 6 2" xfId="16112"/>
    <cellStyle name="20% - Accent1 7 3 6 2 2" xfId="44810"/>
    <cellStyle name="20% - Accent1 7 3 6 3" xfId="35601"/>
    <cellStyle name="20% - Accent1 7 3 7" xfId="8570"/>
    <cellStyle name="20% - Accent1 7 3 7 2" xfId="17794"/>
    <cellStyle name="20% - Accent1 7 3 7 2 2" xfId="46492"/>
    <cellStyle name="20% - Accent1 7 3 7 3" xfId="37283"/>
    <cellStyle name="20% - Accent1 7 3 8" xfId="9297"/>
    <cellStyle name="20% - Accent1 7 3 8 2" xfId="18518"/>
    <cellStyle name="20% - Accent1 7 3 8 2 2" xfId="47216"/>
    <cellStyle name="20% - Accent1 7 3 8 3" xfId="38007"/>
    <cellStyle name="20% - Accent1 7 3 9" xfId="10446"/>
    <cellStyle name="20% - Accent1 7 3 9 2" xfId="19665"/>
    <cellStyle name="20% - Accent1 7 3 9 2 2" xfId="48363"/>
    <cellStyle name="20% - Accent1 7 3 9 3" xfId="39154"/>
    <cellStyle name="20% - Accent1 7 4" xfId="3275"/>
    <cellStyle name="20% - Accent1 7 4 10" xfId="22005"/>
    <cellStyle name="20% - Accent1 7 4 10 2" xfId="50703"/>
    <cellStyle name="20% - Accent1 7 4 11" xfId="24284"/>
    <cellStyle name="20% - Accent1 7 4 11 2" xfId="52982"/>
    <cellStyle name="20% - Accent1 7 4 12" xfId="28865"/>
    <cellStyle name="20% - Accent1 7 4 12 2" xfId="57562"/>
    <cellStyle name="20% - Accent1 7 4 13" xfId="32284"/>
    <cellStyle name="20% - Accent1 7 4 2" xfId="3914"/>
    <cellStyle name="20% - Accent1 7 4 2 2" xfId="13142"/>
    <cellStyle name="20% - Accent1 7 4 2 2 2" xfId="27624"/>
    <cellStyle name="20% - Accent1 7 4 2 2 2 2" xfId="56322"/>
    <cellStyle name="20% - Accent1 7 4 2 2 3" xfId="41840"/>
    <cellStyle name="20% - Accent1 7 4 2 3" xfId="22006"/>
    <cellStyle name="20% - Accent1 7 4 2 3 2" xfId="50704"/>
    <cellStyle name="20% - Accent1 7 4 2 4" xfId="24285"/>
    <cellStyle name="20% - Accent1 7 4 2 4 2" xfId="52983"/>
    <cellStyle name="20% - Accent1 7 4 2 5" xfId="28866"/>
    <cellStyle name="20% - Accent1 7 4 2 5 2" xfId="57563"/>
    <cellStyle name="20% - Accent1 7 4 2 6" xfId="32631"/>
    <cellStyle name="20% - Accent1 7 4 3" xfId="6249"/>
    <cellStyle name="20% - Accent1 7 4 3 2" xfId="15477"/>
    <cellStyle name="20% - Accent1 7 4 3 2 2" xfId="44175"/>
    <cellStyle name="20% - Accent1 7 4 3 3" xfId="26491"/>
    <cellStyle name="20% - Accent1 7 4 3 3 2" xfId="55189"/>
    <cellStyle name="20% - Accent1 7 4 3 4" xfId="34966"/>
    <cellStyle name="20% - Accent1 7 4 4" xfId="7801"/>
    <cellStyle name="20% - Accent1 7 4 4 2" xfId="17026"/>
    <cellStyle name="20% - Accent1 7 4 4 2 2" xfId="45724"/>
    <cellStyle name="20% - Accent1 7 4 4 3" xfId="36515"/>
    <cellStyle name="20% - Accent1 7 4 5" xfId="8952"/>
    <cellStyle name="20% - Accent1 7 4 5 2" xfId="18175"/>
    <cellStyle name="20% - Accent1 7 4 5 2 2" xfId="46873"/>
    <cellStyle name="20% - Accent1 7 4 5 3" xfId="37664"/>
    <cellStyle name="20% - Accent1 7 4 6" xfId="9299"/>
    <cellStyle name="20% - Accent1 7 4 6 2" xfId="18520"/>
    <cellStyle name="20% - Accent1 7 4 6 2 2" xfId="47218"/>
    <cellStyle name="20% - Accent1 7 4 6 3" xfId="38009"/>
    <cellStyle name="20% - Accent1 7 4 7" xfId="10448"/>
    <cellStyle name="20% - Accent1 7 4 7 2" xfId="19667"/>
    <cellStyle name="20% - Accent1 7 4 7 2 2" xfId="48365"/>
    <cellStyle name="20% - Accent1 7 4 7 3" xfId="39156"/>
    <cellStyle name="20% - Accent1 7 4 8" xfId="12795"/>
    <cellStyle name="20% - Accent1 7 4 8 2" xfId="41493"/>
    <cellStyle name="20% - Accent1 7 4 9" xfId="20800"/>
    <cellStyle name="20% - Accent1 7 4 9 2" xfId="49498"/>
    <cellStyle name="20% - Accent1 7 5" xfId="2239"/>
    <cellStyle name="20% - Accent1 7 5 2" xfId="5673"/>
    <cellStyle name="20% - Accent1 7 5 2 2" xfId="14901"/>
    <cellStyle name="20% - Accent1 7 5 2 2 2" xfId="43599"/>
    <cellStyle name="20% - Accent1 7 5 2 3" xfId="27619"/>
    <cellStyle name="20% - Accent1 7 5 2 3 2" xfId="56317"/>
    <cellStyle name="20% - Accent1 7 5 2 4" xfId="34390"/>
    <cellStyle name="20% - Accent1 7 5 3" xfId="7222"/>
    <cellStyle name="20% - Accent1 7 5 3 2" xfId="16449"/>
    <cellStyle name="20% - Accent1 7 5 3 2 2" xfId="45147"/>
    <cellStyle name="20% - Accent1 7 5 3 3" xfId="35938"/>
    <cellStyle name="20% - Accent1 7 5 4" xfId="12219"/>
    <cellStyle name="20% - Accent1 7 5 4 2" xfId="40917"/>
    <cellStyle name="20% - Accent1 7 5 5" xfId="22007"/>
    <cellStyle name="20% - Accent1 7 5 5 2" xfId="50705"/>
    <cellStyle name="20% - Accent1 7 5 6" xfId="24286"/>
    <cellStyle name="20% - Accent1 7 5 6 2" xfId="52984"/>
    <cellStyle name="20% - Accent1 7 5 7" xfId="28867"/>
    <cellStyle name="20% - Accent1 7 5 7 2" xfId="57564"/>
    <cellStyle name="20% - Accent1 7 5 8" xfId="31708"/>
    <cellStyle name="20% - Accent1 7 6" xfId="3909"/>
    <cellStyle name="20% - Accent1 7 6 2" xfId="13137"/>
    <cellStyle name="20% - Accent1 7 6 2 2" xfId="41835"/>
    <cellStyle name="20% - Accent1 7 6 3" xfId="26486"/>
    <cellStyle name="20% - Accent1 7 6 3 2" xfId="55184"/>
    <cellStyle name="20% - Accent1 7 6 4" xfId="32626"/>
    <cellStyle name="20% - Accent1 7 7" xfId="5150"/>
    <cellStyle name="20% - Accent1 7 7 2" xfId="14378"/>
    <cellStyle name="20% - Accent1 7 7 2 2" xfId="43076"/>
    <cellStyle name="20% - Accent1 7 7 3" xfId="33867"/>
    <cellStyle name="20% - Accent1 7 8" xfId="6699"/>
    <cellStyle name="20% - Accent1 7 8 2" xfId="15926"/>
    <cellStyle name="20% - Accent1 7 8 2 2" xfId="44624"/>
    <cellStyle name="20% - Accent1 7 8 3" xfId="35415"/>
    <cellStyle name="20% - Accent1 7 9" xfId="8375"/>
    <cellStyle name="20% - Accent1 7 9 2" xfId="17599"/>
    <cellStyle name="20% - Accent1 7 9 2 2" xfId="46297"/>
    <cellStyle name="20% - Accent1 7 9 3" xfId="37088"/>
    <cellStyle name="20% - Accent1 8" xfId="449"/>
    <cellStyle name="20% - Accent1 8 10" xfId="22008"/>
    <cellStyle name="20% - Accent1 8 10 2" xfId="50706"/>
    <cellStyle name="20% - Accent1 8 11" xfId="24287"/>
    <cellStyle name="20% - Accent1 8 11 2" xfId="52985"/>
    <cellStyle name="20% - Accent1 8 12" xfId="28868"/>
    <cellStyle name="20% - Accent1 8 12 2" xfId="57565"/>
    <cellStyle name="20% - Accent1 8 2" xfId="2715"/>
    <cellStyle name="20% - Accent1 8 2 10" xfId="20802"/>
    <cellStyle name="20% - Accent1 8 2 10 2" xfId="49500"/>
    <cellStyle name="20% - Accent1 8 2 11" xfId="22009"/>
    <cellStyle name="20% - Accent1 8 2 11 2" xfId="50707"/>
    <cellStyle name="20% - Accent1 8 2 12" xfId="24288"/>
    <cellStyle name="20% - Accent1 8 2 12 2" xfId="52986"/>
    <cellStyle name="20% - Accent1 8 2 13" xfId="28869"/>
    <cellStyle name="20% - Accent1 8 2 13 2" xfId="57566"/>
    <cellStyle name="20% - Accent1 8 2 14" xfId="31917"/>
    <cellStyle name="20% - Accent1 8 2 2" xfId="3552"/>
    <cellStyle name="20% - Accent1 8 2 3" xfId="3916"/>
    <cellStyle name="20% - Accent1 8 2 3 2" xfId="13144"/>
    <cellStyle name="20% - Accent1 8 2 3 2 2" xfId="27626"/>
    <cellStyle name="20% - Accent1 8 2 3 2 2 2" xfId="56324"/>
    <cellStyle name="20% - Accent1 8 2 3 2 3" xfId="41842"/>
    <cellStyle name="20% - Accent1 8 2 3 3" xfId="22010"/>
    <cellStyle name="20% - Accent1 8 2 3 3 2" xfId="50708"/>
    <cellStyle name="20% - Accent1 8 2 3 4" xfId="24289"/>
    <cellStyle name="20% - Accent1 8 2 3 4 2" xfId="52987"/>
    <cellStyle name="20% - Accent1 8 2 3 5" xfId="28870"/>
    <cellStyle name="20% - Accent1 8 2 3 5 2" xfId="57567"/>
    <cellStyle name="20% - Accent1 8 2 3 6" xfId="32633"/>
    <cellStyle name="20% - Accent1 8 2 4" xfId="5882"/>
    <cellStyle name="20% - Accent1 8 2 4 2" xfId="15110"/>
    <cellStyle name="20% - Accent1 8 2 4 2 2" xfId="43808"/>
    <cellStyle name="20% - Accent1 8 2 4 3" xfId="26493"/>
    <cellStyle name="20% - Accent1 8 2 4 3 2" xfId="55191"/>
    <cellStyle name="20% - Accent1 8 2 4 4" xfId="34599"/>
    <cellStyle name="20% - Accent1 8 2 5" xfId="7432"/>
    <cellStyle name="20% - Accent1 8 2 5 2" xfId="16658"/>
    <cellStyle name="20% - Accent1 8 2 5 2 2" xfId="45356"/>
    <cellStyle name="20% - Accent1 8 2 5 3" xfId="36147"/>
    <cellStyle name="20% - Accent1 8 2 6" xfId="8584"/>
    <cellStyle name="20% - Accent1 8 2 6 2" xfId="17808"/>
    <cellStyle name="20% - Accent1 8 2 6 2 2" xfId="46506"/>
    <cellStyle name="20% - Accent1 8 2 6 3" xfId="37297"/>
    <cellStyle name="20% - Accent1 8 2 7" xfId="9301"/>
    <cellStyle name="20% - Accent1 8 2 7 2" xfId="18522"/>
    <cellStyle name="20% - Accent1 8 2 7 2 2" xfId="47220"/>
    <cellStyle name="20% - Accent1 8 2 7 3" xfId="38011"/>
    <cellStyle name="20% - Accent1 8 2 8" xfId="10450"/>
    <cellStyle name="20% - Accent1 8 2 8 2" xfId="19669"/>
    <cellStyle name="20% - Accent1 8 2 8 2 2" xfId="48367"/>
    <cellStyle name="20% - Accent1 8 2 8 3" xfId="39158"/>
    <cellStyle name="20% - Accent1 8 2 9" xfId="12428"/>
    <cellStyle name="20% - Accent1 8 2 9 2" xfId="41126"/>
    <cellStyle name="20% - Accent1 8 3" xfId="3325"/>
    <cellStyle name="20% - Accent1 8 3 10" xfId="22011"/>
    <cellStyle name="20% - Accent1 8 3 10 2" xfId="50709"/>
    <cellStyle name="20% - Accent1 8 3 11" xfId="24290"/>
    <cellStyle name="20% - Accent1 8 3 11 2" xfId="52988"/>
    <cellStyle name="20% - Accent1 8 3 12" xfId="28871"/>
    <cellStyle name="20% - Accent1 8 3 12 2" xfId="57568"/>
    <cellStyle name="20% - Accent1 8 3 13" xfId="32298"/>
    <cellStyle name="20% - Accent1 8 3 2" xfId="3917"/>
    <cellStyle name="20% - Accent1 8 3 2 2" xfId="13145"/>
    <cellStyle name="20% - Accent1 8 3 2 2 2" xfId="27627"/>
    <cellStyle name="20% - Accent1 8 3 2 2 2 2" xfId="56325"/>
    <cellStyle name="20% - Accent1 8 3 2 2 3" xfId="41843"/>
    <cellStyle name="20% - Accent1 8 3 2 3" xfId="22012"/>
    <cellStyle name="20% - Accent1 8 3 2 3 2" xfId="50710"/>
    <cellStyle name="20% - Accent1 8 3 2 4" xfId="24291"/>
    <cellStyle name="20% - Accent1 8 3 2 4 2" xfId="52989"/>
    <cellStyle name="20% - Accent1 8 3 2 5" xfId="28872"/>
    <cellStyle name="20% - Accent1 8 3 2 5 2" xfId="57569"/>
    <cellStyle name="20% - Accent1 8 3 2 6" xfId="32634"/>
    <cellStyle name="20% - Accent1 8 3 3" xfId="6263"/>
    <cellStyle name="20% - Accent1 8 3 3 2" xfId="15491"/>
    <cellStyle name="20% - Accent1 8 3 3 2 2" xfId="44189"/>
    <cellStyle name="20% - Accent1 8 3 3 3" xfId="26494"/>
    <cellStyle name="20% - Accent1 8 3 3 3 2" xfId="55192"/>
    <cellStyle name="20% - Accent1 8 3 3 4" xfId="34980"/>
    <cellStyle name="20% - Accent1 8 3 4" xfId="7815"/>
    <cellStyle name="20% - Accent1 8 3 4 2" xfId="17040"/>
    <cellStyle name="20% - Accent1 8 3 4 2 2" xfId="45738"/>
    <cellStyle name="20% - Accent1 8 3 4 3" xfId="36529"/>
    <cellStyle name="20% - Accent1 8 3 5" xfId="8966"/>
    <cellStyle name="20% - Accent1 8 3 5 2" xfId="18189"/>
    <cellStyle name="20% - Accent1 8 3 5 2 2" xfId="46887"/>
    <cellStyle name="20% - Accent1 8 3 5 3" xfId="37678"/>
    <cellStyle name="20% - Accent1 8 3 6" xfId="9302"/>
    <cellStyle name="20% - Accent1 8 3 6 2" xfId="18523"/>
    <cellStyle name="20% - Accent1 8 3 6 2 2" xfId="47221"/>
    <cellStyle name="20% - Accent1 8 3 6 3" xfId="38012"/>
    <cellStyle name="20% - Accent1 8 3 7" xfId="10451"/>
    <cellStyle name="20% - Accent1 8 3 7 2" xfId="19670"/>
    <cellStyle name="20% - Accent1 8 3 7 2 2" xfId="48368"/>
    <cellStyle name="20% - Accent1 8 3 7 3" xfId="39159"/>
    <cellStyle name="20% - Accent1 8 3 8" xfId="12809"/>
    <cellStyle name="20% - Accent1 8 3 8 2" xfId="41507"/>
    <cellStyle name="20% - Accent1 8 3 9" xfId="20803"/>
    <cellStyle name="20% - Accent1 8 3 9 2" xfId="49501"/>
    <cellStyle name="20% - Accent1 8 4" xfId="2027"/>
    <cellStyle name="20% - Accent1 8 4 2" xfId="5502"/>
    <cellStyle name="20% - Accent1 8 4 2 2" xfId="14730"/>
    <cellStyle name="20% - Accent1 8 4 2 2 2" xfId="43428"/>
    <cellStyle name="20% - Accent1 8 4 2 3" xfId="27625"/>
    <cellStyle name="20% - Accent1 8 4 2 3 2" xfId="56323"/>
    <cellStyle name="20% - Accent1 8 4 2 4" xfId="34219"/>
    <cellStyle name="20% - Accent1 8 4 3" xfId="7051"/>
    <cellStyle name="20% - Accent1 8 4 3 2" xfId="16278"/>
    <cellStyle name="20% - Accent1 8 4 3 2 2" xfId="44976"/>
    <cellStyle name="20% - Accent1 8 4 3 3" xfId="35767"/>
    <cellStyle name="20% - Accent1 8 4 4" xfId="12048"/>
    <cellStyle name="20% - Accent1 8 4 4 2" xfId="40746"/>
    <cellStyle name="20% - Accent1 8 4 5" xfId="22013"/>
    <cellStyle name="20% - Accent1 8 4 5 2" xfId="50711"/>
    <cellStyle name="20% - Accent1 8 4 6" xfId="24292"/>
    <cellStyle name="20% - Accent1 8 4 6 2" xfId="52990"/>
    <cellStyle name="20% - Accent1 8 4 7" xfId="28873"/>
    <cellStyle name="20% - Accent1 8 4 7 2" xfId="57570"/>
    <cellStyle name="20% - Accent1 8 4 8" xfId="31537"/>
    <cellStyle name="20% - Accent1 8 5" xfId="3915"/>
    <cellStyle name="20% - Accent1 8 5 2" xfId="13143"/>
    <cellStyle name="20% - Accent1 8 5 2 2" xfId="41841"/>
    <cellStyle name="20% - Accent1 8 5 3" xfId="26492"/>
    <cellStyle name="20% - Accent1 8 5 3 2" xfId="55190"/>
    <cellStyle name="20% - Accent1 8 5 4" xfId="32632"/>
    <cellStyle name="20% - Accent1 8 6" xfId="8204"/>
    <cellStyle name="20% - Accent1 8 6 2" xfId="17428"/>
    <cellStyle name="20% - Accent1 8 6 2 2" xfId="46126"/>
    <cellStyle name="20% - Accent1 8 6 3" xfId="36917"/>
    <cellStyle name="20% - Accent1 8 7" xfId="9300"/>
    <cellStyle name="20% - Accent1 8 7 2" xfId="18521"/>
    <cellStyle name="20% - Accent1 8 7 2 2" xfId="47219"/>
    <cellStyle name="20% - Accent1 8 7 3" xfId="38010"/>
    <cellStyle name="20% - Accent1 8 8" xfId="10449"/>
    <cellStyle name="20% - Accent1 8 8 2" xfId="19668"/>
    <cellStyle name="20% - Accent1 8 8 2 2" xfId="48366"/>
    <cellStyle name="20% - Accent1 8 8 3" xfId="39157"/>
    <cellStyle name="20% - Accent1 8 9" xfId="20801"/>
    <cellStyle name="20% - Accent1 8 9 2" xfId="49499"/>
    <cellStyle name="20% - Accent1 9" xfId="448"/>
    <cellStyle name="20% - Accent1 9 10" xfId="24293"/>
    <cellStyle name="20% - Accent1 9 10 2" xfId="52991"/>
    <cellStyle name="20% - Accent1 9 11" xfId="28874"/>
    <cellStyle name="20% - Accent1 9 11 2" xfId="57571"/>
    <cellStyle name="20% - Accent1 9 2" xfId="3553"/>
    <cellStyle name="20% - Accent1 9 3" xfId="2429"/>
    <cellStyle name="20% - Accent1 9 3 2" xfId="5699"/>
    <cellStyle name="20% - Accent1 9 3 2 2" xfId="14927"/>
    <cellStyle name="20% - Accent1 9 3 2 2 2" xfId="43625"/>
    <cellStyle name="20% - Accent1 9 3 2 3" xfId="27628"/>
    <cellStyle name="20% - Accent1 9 3 2 3 2" xfId="56326"/>
    <cellStyle name="20% - Accent1 9 3 2 4" xfId="34416"/>
    <cellStyle name="20% - Accent1 9 3 3" xfId="7248"/>
    <cellStyle name="20% - Accent1 9 3 3 2" xfId="16475"/>
    <cellStyle name="20% - Accent1 9 3 3 2 2" xfId="45173"/>
    <cellStyle name="20% - Accent1 9 3 3 3" xfId="35964"/>
    <cellStyle name="20% - Accent1 9 3 4" xfId="12245"/>
    <cellStyle name="20% - Accent1 9 3 4 2" xfId="40943"/>
    <cellStyle name="20% - Accent1 9 3 5" xfId="22015"/>
    <cellStyle name="20% - Accent1 9 3 5 2" xfId="50713"/>
    <cellStyle name="20% - Accent1 9 3 6" xfId="24294"/>
    <cellStyle name="20% - Accent1 9 3 6 2" xfId="52992"/>
    <cellStyle name="20% - Accent1 9 3 7" xfId="28875"/>
    <cellStyle name="20% - Accent1 9 3 7 2" xfId="57572"/>
    <cellStyle name="20% - Accent1 9 3 8" xfId="31734"/>
    <cellStyle name="20% - Accent1 9 4" xfId="3918"/>
    <cellStyle name="20% - Accent1 9 4 2" xfId="13146"/>
    <cellStyle name="20% - Accent1 9 4 2 2" xfId="41844"/>
    <cellStyle name="20% - Accent1 9 4 3" xfId="26495"/>
    <cellStyle name="20% - Accent1 9 4 3 2" xfId="55193"/>
    <cellStyle name="20% - Accent1 9 4 4" xfId="32635"/>
    <cellStyle name="20% - Accent1 9 5" xfId="8401"/>
    <cellStyle name="20% - Accent1 9 5 2" xfId="17625"/>
    <cellStyle name="20% - Accent1 9 5 2 2" xfId="46323"/>
    <cellStyle name="20% - Accent1 9 5 3" xfId="37114"/>
    <cellStyle name="20% - Accent1 9 6" xfId="9303"/>
    <cellStyle name="20% - Accent1 9 6 2" xfId="18524"/>
    <cellStyle name="20% - Accent1 9 6 2 2" xfId="47222"/>
    <cellStyle name="20% - Accent1 9 6 3" xfId="38013"/>
    <cellStyle name="20% - Accent1 9 7" xfId="10452"/>
    <cellStyle name="20% - Accent1 9 7 2" xfId="19671"/>
    <cellStyle name="20% - Accent1 9 7 2 2" xfId="48369"/>
    <cellStyle name="20% - Accent1 9 7 3" xfId="39160"/>
    <cellStyle name="20% - Accent1 9 8" xfId="20804"/>
    <cellStyle name="20% - Accent1 9 8 2" xfId="49502"/>
    <cellStyle name="20% - Accent1 9 9" xfId="22014"/>
    <cellStyle name="20% - Accent1 9 9 2" xfId="50712"/>
    <cellStyle name="20% - Accent2" xfId="142" builtinId="34" customBuiltin="1"/>
    <cellStyle name="20% - Accent2 10" xfId="447"/>
    <cellStyle name="20% - Accent2 11" xfId="483"/>
    <cellStyle name="20% - Accent2 12" xfId="484"/>
    <cellStyle name="20% - Accent2 13" xfId="446"/>
    <cellStyle name="20% - Accent2 14" xfId="445"/>
    <cellStyle name="20% - Accent2 15" xfId="444"/>
    <cellStyle name="20% - Accent2 16" xfId="443"/>
    <cellStyle name="20% - Accent2 17" xfId="442"/>
    <cellStyle name="20% - Accent2 18" xfId="441"/>
    <cellStyle name="20% - Accent2 19" xfId="487"/>
    <cellStyle name="20% - Accent2 2" xfId="16"/>
    <cellStyle name="20% - Accent2 2 2" xfId="965"/>
    <cellStyle name="20% - Accent2 2 3" xfId="896"/>
    <cellStyle name="20% - Accent2 20" xfId="488"/>
    <cellStyle name="20% - Accent2 21" xfId="489"/>
    <cellStyle name="20% - Accent2 22" xfId="490"/>
    <cellStyle name="20% - Accent2 23" xfId="491"/>
    <cellStyle name="20% - Accent2 24" xfId="492"/>
    <cellStyle name="20% - Accent2 25" xfId="493"/>
    <cellStyle name="20% - Accent2 26" xfId="494"/>
    <cellStyle name="20% - Accent2 27" xfId="495"/>
    <cellStyle name="20% - Accent2 28" xfId="496"/>
    <cellStyle name="20% - Accent2 29" xfId="497"/>
    <cellStyle name="20% - Accent2 3" xfId="170"/>
    <cellStyle name="20% - Accent2 3 10" xfId="6544"/>
    <cellStyle name="20% - Accent2 3 10 2" xfId="15771"/>
    <cellStyle name="20% - Accent2 3 10 2 2" xfId="44469"/>
    <cellStyle name="20% - Accent2 3 10 3" xfId="35260"/>
    <cellStyle name="20% - Accent2 3 11" xfId="8111"/>
    <cellStyle name="20% - Accent2 3 11 2" xfId="17335"/>
    <cellStyle name="20% - Accent2 3 11 2 2" xfId="46033"/>
    <cellStyle name="20% - Accent2 3 11 3" xfId="36824"/>
    <cellStyle name="20% - Accent2 3 12" xfId="9304"/>
    <cellStyle name="20% - Accent2 3 12 2" xfId="18525"/>
    <cellStyle name="20% - Accent2 3 12 2 2" xfId="47223"/>
    <cellStyle name="20% - Accent2 3 12 3" xfId="38014"/>
    <cellStyle name="20% - Accent2 3 13" xfId="10453"/>
    <cellStyle name="20% - Accent2 3 13 2" xfId="19672"/>
    <cellStyle name="20% - Accent2 3 13 2 2" xfId="48370"/>
    <cellStyle name="20% - Accent2 3 13 3" xfId="39161"/>
    <cellStyle name="20% - Accent2 3 14" xfId="11541"/>
    <cellStyle name="20% - Accent2 3 14 2" xfId="40239"/>
    <cellStyle name="20% - Accent2 3 15" xfId="20805"/>
    <cellStyle name="20% - Accent2 3 15 2" xfId="49503"/>
    <cellStyle name="20% - Accent2 3 16" xfId="22016"/>
    <cellStyle name="20% - Accent2 3 16 2" xfId="50714"/>
    <cellStyle name="20% - Accent2 3 17" xfId="24295"/>
    <cellStyle name="20% - Accent2 3 17 2" xfId="52993"/>
    <cellStyle name="20% - Accent2 3 18" xfId="28876"/>
    <cellStyle name="20% - Accent2 3 18 2" xfId="57573"/>
    <cellStyle name="20% - Accent2 3 19" xfId="31030"/>
    <cellStyle name="20% - Accent2 3 2" xfId="274"/>
    <cellStyle name="20% - Accent2 3 2 10" xfId="8165"/>
    <cellStyle name="20% - Accent2 3 2 10 2" xfId="17389"/>
    <cellStyle name="20% - Accent2 3 2 10 2 2" xfId="46087"/>
    <cellStyle name="20% - Accent2 3 2 10 3" xfId="36878"/>
    <cellStyle name="20% - Accent2 3 2 11" xfId="9305"/>
    <cellStyle name="20% - Accent2 3 2 11 2" xfId="18526"/>
    <cellStyle name="20% - Accent2 3 2 11 2 2" xfId="47224"/>
    <cellStyle name="20% - Accent2 3 2 11 3" xfId="38015"/>
    <cellStyle name="20% - Accent2 3 2 12" xfId="10454"/>
    <cellStyle name="20% - Accent2 3 2 12 2" xfId="19673"/>
    <cellStyle name="20% - Accent2 3 2 12 2 2" xfId="48371"/>
    <cellStyle name="20% - Accent2 3 2 12 3" xfId="39162"/>
    <cellStyle name="20% - Accent2 3 2 13" xfId="11584"/>
    <cellStyle name="20% - Accent2 3 2 13 2" xfId="40282"/>
    <cellStyle name="20% - Accent2 3 2 14" xfId="20806"/>
    <cellStyle name="20% - Accent2 3 2 14 2" xfId="49504"/>
    <cellStyle name="20% - Accent2 3 2 15" xfId="22017"/>
    <cellStyle name="20% - Accent2 3 2 15 2" xfId="50715"/>
    <cellStyle name="20% - Accent2 3 2 16" xfId="24296"/>
    <cellStyle name="20% - Accent2 3 2 16 2" xfId="52994"/>
    <cellStyle name="20% - Accent2 3 2 17" xfId="28877"/>
    <cellStyle name="20% - Accent2 3 2 17 2" xfId="57574"/>
    <cellStyle name="20% - Accent2 3 2 18" xfId="31073"/>
    <cellStyle name="20% - Accent2 3 2 2" xfId="360"/>
    <cellStyle name="20% - Accent2 3 2 2 10" xfId="9306"/>
    <cellStyle name="20% - Accent2 3 2 2 10 2" xfId="18527"/>
    <cellStyle name="20% - Accent2 3 2 2 10 2 2" xfId="47225"/>
    <cellStyle name="20% - Accent2 3 2 2 10 3" xfId="38016"/>
    <cellStyle name="20% - Accent2 3 2 2 11" xfId="10455"/>
    <cellStyle name="20% - Accent2 3 2 2 11 2" xfId="19674"/>
    <cellStyle name="20% - Accent2 3 2 2 11 2 2" xfId="48372"/>
    <cellStyle name="20% - Accent2 3 2 2 11 3" xfId="39163"/>
    <cellStyle name="20% - Accent2 3 2 2 12" xfId="11670"/>
    <cellStyle name="20% - Accent2 3 2 2 12 2" xfId="40368"/>
    <cellStyle name="20% - Accent2 3 2 2 13" xfId="20807"/>
    <cellStyle name="20% - Accent2 3 2 2 13 2" xfId="49505"/>
    <cellStyle name="20% - Accent2 3 2 2 14" xfId="22018"/>
    <cellStyle name="20% - Accent2 3 2 2 14 2" xfId="50716"/>
    <cellStyle name="20% - Accent2 3 2 2 15" xfId="24297"/>
    <cellStyle name="20% - Accent2 3 2 2 15 2" xfId="52995"/>
    <cellStyle name="20% - Accent2 3 2 2 16" xfId="28878"/>
    <cellStyle name="20% - Accent2 3 2 2 16 2" xfId="57575"/>
    <cellStyle name="20% - Accent2 3 2 2 17" xfId="31159"/>
    <cellStyle name="20% - Accent2 3 2 2 2" xfId="1205"/>
    <cellStyle name="20% - Accent2 3 2 2 2 10" xfId="11856"/>
    <cellStyle name="20% - Accent2 3 2 2 2 10 2" xfId="40554"/>
    <cellStyle name="20% - Accent2 3 2 2 2 11" xfId="20808"/>
    <cellStyle name="20% - Accent2 3 2 2 2 11 2" xfId="49506"/>
    <cellStyle name="20% - Accent2 3 2 2 2 12" xfId="22019"/>
    <cellStyle name="20% - Accent2 3 2 2 2 12 2" xfId="50717"/>
    <cellStyle name="20% - Accent2 3 2 2 2 13" xfId="24298"/>
    <cellStyle name="20% - Accent2 3 2 2 2 13 2" xfId="52996"/>
    <cellStyle name="20% - Accent2 3 2 2 2 14" xfId="28879"/>
    <cellStyle name="20% - Accent2 3 2 2 2 14 2" xfId="57576"/>
    <cellStyle name="20% - Accent2 3 2 2 2 15" xfId="31345"/>
    <cellStyle name="20% - Accent2 3 2 2 2 2" xfId="3471"/>
    <cellStyle name="20% - Accent2 3 2 2 2 2 10" xfId="22020"/>
    <cellStyle name="20% - Accent2 3 2 2 2 2 10 2" xfId="50718"/>
    <cellStyle name="20% - Accent2 3 2 2 2 2 11" xfId="24299"/>
    <cellStyle name="20% - Accent2 3 2 2 2 2 11 2" xfId="52997"/>
    <cellStyle name="20% - Accent2 3 2 2 2 2 12" xfId="28880"/>
    <cellStyle name="20% - Accent2 3 2 2 2 2 12 2" xfId="57577"/>
    <cellStyle name="20% - Accent2 3 2 2 2 2 13" xfId="32443"/>
    <cellStyle name="20% - Accent2 3 2 2 2 2 2" xfId="3923"/>
    <cellStyle name="20% - Accent2 3 2 2 2 2 2 2" xfId="13151"/>
    <cellStyle name="20% - Accent2 3 2 2 2 2 2 2 2" xfId="27633"/>
    <cellStyle name="20% - Accent2 3 2 2 2 2 2 2 2 2" xfId="56331"/>
    <cellStyle name="20% - Accent2 3 2 2 2 2 2 2 3" xfId="41849"/>
    <cellStyle name="20% - Accent2 3 2 2 2 2 2 3" xfId="22021"/>
    <cellStyle name="20% - Accent2 3 2 2 2 2 2 3 2" xfId="50719"/>
    <cellStyle name="20% - Accent2 3 2 2 2 2 2 4" xfId="24300"/>
    <cellStyle name="20% - Accent2 3 2 2 2 2 2 4 2" xfId="52998"/>
    <cellStyle name="20% - Accent2 3 2 2 2 2 2 5" xfId="28881"/>
    <cellStyle name="20% - Accent2 3 2 2 2 2 2 5 2" xfId="57578"/>
    <cellStyle name="20% - Accent2 3 2 2 2 2 2 6" xfId="32640"/>
    <cellStyle name="20% - Accent2 3 2 2 2 2 3" xfId="6408"/>
    <cellStyle name="20% - Accent2 3 2 2 2 2 3 2" xfId="15636"/>
    <cellStyle name="20% - Accent2 3 2 2 2 2 3 2 2" xfId="44334"/>
    <cellStyle name="20% - Accent2 3 2 2 2 2 3 3" xfId="26500"/>
    <cellStyle name="20% - Accent2 3 2 2 2 2 3 3 2" xfId="55198"/>
    <cellStyle name="20% - Accent2 3 2 2 2 2 3 4" xfId="35125"/>
    <cellStyle name="20% - Accent2 3 2 2 2 2 4" xfId="7960"/>
    <cellStyle name="20% - Accent2 3 2 2 2 2 4 2" xfId="17185"/>
    <cellStyle name="20% - Accent2 3 2 2 2 2 4 2 2" xfId="45883"/>
    <cellStyle name="20% - Accent2 3 2 2 2 2 4 3" xfId="36674"/>
    <cellStyle name="20% - Accent2 3 2 2 2 2 5" xfId="9111"/>
    <cellStyle name="20% - Accent2 3 2 2 2 2 5 2" xfId="18334"/>
    <cellStyle name="20% - Accent2 3 2 2 2 2 5 2 2" xfId="47032"/>
    <cellStyle name="20% - Accent2 3 2 2 2 2 5 3" xfId="37823"/>
    <cellStyle name="20% - Accent2 3 2 2 2 2 6" xfId="9308"/>
    <cellStyle name="20% - Accent2 3 2 2 2 2 6 2" xfId="18529"/>
    <cellStyle name="20% - Accent2 3 2 2 2 2 6 2 2" xfId="47227"/>
    <cellStyle name="20% - Accent2 3 2 2 2 2 6 3" xfId="38018"/>
    <cellStyle name="20% - Accent2 3 2 2 2 2 7" xfId="10457"/>
    <cellStyle name="20% - Accent2 3 2 2 2 2 7 2" xfId="19676"/>
    <cellStyle name="20% - Accent2 3 2 2 2 2 7 2 2" xfId="48374"/>
    <cellStyle name="20% - Accent2 3 2 2 2 2 7 3" xfId="39165"/>
    <cellStyle name="20% - Accent2 3 2 2 2 2 8" xfId="12954"/>
    <cellStyle name="20% - Accent2 3 2 2 2 2 8 2" xfId="41652"/>
    <cellStyle name="20% - Accent2 3 2 2 2 2 9" xfId="20809"/>
    <cellStyle name="20% - Accent2 3 2 2 2 2 9 2" xfId="49507"/>
    <cellStyle name="20% - Accent2 3 2 2 2 3" xfId="2862"/>
    <cellStyle name="20% - Accent2 3 2 2 2 3 2" xfId="6027"/>
    <cellStyle name="20% - Accent2 3 2 2 2 3 2 2" xfId="15255"/>
    <cellStyle name="20% - Accent2 3 2 2 2 3 2 2 2" xfId="43953"/>
    <cellStyle name="20% - Accent2 3 2 2 2 3 2 3" xfId="27632"/>
    <cellStyle name="20% - Accent2 3 2 2 2 3 2 3 2" xfId="56330"/>
    <cellStyle name="20% - Accent2 3 2 2 2 3 2 4" xfId="34744"/>
    <cellStyle name="20% - Accent2 3 2 2 2 3 3" xfId="7577"/>
    <cellStyle name="20% - Accent2 3 2 2 2 3 3 2" xfId="16803"/>
    <cellStyle name="20% - Accent2 3 2 2 2 3 3 2 2" xfId="45501"/>
    <cellStyle name="20% - Accent2 3 2 2 2 3 3 3" xfId="36292"/>
    <cellStyle name="20% - Accent2 3 2 2 2 3 4" xfId="12573"/>
    <cellStyle name="20% - Accent2 3 2 2 2 3 4 2" xfId="41271"/>
    <cellStyle name="20% - Accent2 3 2 2 2 3 5" xfId="22022"/>
    <cellStyle name="20% - Accent2 3 2 2 2 3 5 2" xfId="50720"/>
    <cellStyle name="20% - Accent2 3 2 2 2 3 6" xfId="24301"/>
    <cellStyle name="20% - Accent2 3 2 2 2 3 6 2" xfId="52999"/>
    <cellStyle name="20% - Accent2 3 2 2 2 3 7" xfId="28882"/>
    <cellStyle name="20% - Accent2 3 2 2 2 3 7 2" xfId="57579"/>
    <cellStyle name="20% - Accent2 3 2 2 2 3 8" xfId="32062"/>
    <cellStyle name="20% - Accent2 3 2 2 2 4" xfId="3922"/>
    <cellStyle name="20% - Accent2 3 2 2 2 4 2" xfId="13150"/>
    <cellStyle name="20% - Accent2 3 2 2 2 4 2 2" xfId="41848"/>
    <cellStyle name="20% - Accent2 3 2 2 2 4 3" xfId="26499"/>
    <cellStyle name="20% - Accent2 3 2 2 2 4 3 2" xfId="55197"/>
    <cellStyle name="20% - Accent2 3 2 2 2 4 4" xfId="32639"/>
    <cellStyle name="20% - Accent2 3 2 2 2 5" xfId="5310"/>
    <cellStyle name="20% - Accent2 3 2 2 2 5 2" xfId="14538"/>
    <cellStyle name="20% - Accent2 3 2 2 2 5 2 2" xfId="43236"/>
    <cellStyle name="20% - Accent2 3 2 2 2 5 3" xfId="34027"/>
    <cellStyle name="20% - Accent2 3 2 2 2 6" xfId="6859"/>
    <cellStyle name="20% - Accent2 3 2 2 2 6 2" xfId="16086"/>
    <cellStyle name="20% - Accent2 3 2 2 2 6 2 2" xfId="44784"/>
    <cellStyle name="20% - Accent2 3 2 2 2 6 3" xfId="35575"/>
    <cellStyle name="20% - Accent2 3 2 2 2 7" xfId="8729"/>
    <cellStyle name="20% - Accent2 3 2 2 2 7 2" xfId="17953"/>
    <cellStyle name="20% - Accent2 3 2 2 2 7 2 2" xfId="46651"/>
    <cellStyle name="20% - Accent2 3 2 2 2 7 3" xfId="37442"/>
    <cellStyle name="20% - Accent2 3 2 2 2 8" xfId="9307"/>
    <cellStyle name="20% - Accent2 3 2 2 2 8 2" xfId="18528"/>
    <cellStyle name="20% - Accent2 3 2 2 2 8 2 2" xfId="47226"/>
    <cellStyle name="20% - Accent2 3 2 2 2 8 3" xfId="38017"/>
    <cellStyle name="20% - Accent2 3 2 2 2 9" xfId="10456"/>
    <cellStyle name="20% - Accent2 3 2 2 2 9 2" xfId="19675"/>
    <cellStyle name="20% - Accent2 3 2 2 2 9 2 2" xfId="48373"/>
    <cellStyle name="20% - Accent2 3 2 2 2 9 3" xfId="39164"/>
    <cellStyle name="20% - Accent2 3 2 2 3" xfId="2587"/>
    <cellStyle name="20% - Accent2 3 2 2 3 10" xfId="22023"/>
    <cellStyle name="20% - Accent2 3 2 2 3 10 2" xfId="50721"/>
    <cellStyle name="20% - Accent2 3 2 2 3 11" xfId="24302"/>
    <cellStyle name="20% - Accent2 3 2 2 3 11 2" xfId="53000"/>
    <cellStyle name="20% - Accent2 3 2 2 3 12" xfId="28883"/>
    <cellStyle name="20% - Accent2 3 2 2 3 12 2" xfId="57580"/>
    <cellStyle name="20% - Accent2 3 2 2 3 13" xfId="31877"/>
    <cellStyle name="20% - Accent2 3 2 2 3 2" xfId="3924"/>
    <cellStyle name="20% - Accent2 3 2 2 3 2 2" xfId="13152"/>
    <cellStyle name="20% - Accent2 3 2 2 3 2 2 2" xfId="27634"/>
    <cellStyle name="20% - Accent2 3 2 2 3 2 2 2 2" xfId="56332"/>
    <cellStyle name="20% - Accent2 3 2 2 3 2 2 3" xfId="41850"/>
    <cellStyle name="20% - Accent2 3 2 2 3 2 3" xfId="22024"/>
    <cellStyle name="20% - Accent2 3 2 2 3 2 3 2" xfId="50722"/>
    <cellStyle name="20% - Accent2 3 2 2 3 2 4" xfId="24303"/>
    <cellStyle name="20% - Accent2 3 2 2 3 2 4 2" xfId="53001"/>
    <cellStyle name="20% - Accent2 3 2 2 3 2 5" xfId="28884"/>
    <cellStyle name="20% - Accent2 3 2 2 3 2 5 2" xfId="57581"/>
    <cellStyle name="20% - Accent2 3 2 2 3 2 6" xfId="32641"/>
    <cellStyle name="20% - Accent2 3 2 2 3 3" xfId="5842"/>
    <cellStyle name="20% - Accent2 3 2 2 3 3 2" xfId="15070"/>
    <cellStyle name="20% - Accent2 3 2 2 3 3 2 2" xfId="43768"/>
    <cellStyle name="20% - Accent2 3 2 2 3 3 3" xfId="26501"/>
    <cellStyle name="20% - Accent2 3 2 2 3 3 3 2" xfId="55199"/>
    <cellStyle name="20% - Accent2 3 2 2 3 3 4" xfId="34559"/>
    <cellStyle name="20% - Accent2 3 2 2 3 4" xfId="7392"/>
    <cellStyle name="20% - Accent2 3 2 2 3 4 2" xfId="16618"/>
    <cellStyle name="20% - Accent2 3 2 2 3 4 2 2" xfId="45316"/>
    <cellStyle name="20% - Accent2 3 2 2 3 4 3" xfId="36107"/>
    <cellStyle name="20% - Accent2 3 2 2 3 5" xfId="8544"/>
    <cellStyle name="20% - Accent2 3 2 2 3 5 2" xfId="17768"/>
    <cellStyle name="20% - Accent2 3 2 2 3 5 2 2" xfId="46466"/>
    <cellStyle name="20% - Accent2 3 2 2 3 5 3" xfId="37257"/>
    <cellStyle name="20% - Accent2 3 2 2 3 6" xfId="9309"/>
    <cellStyle name="20% - Accent2 3 2 2 3 6 2" xfId="18530"/>
    <cellStyle name="20% - Accent2 3 2 2 3 6 2 2" xfId="47228"/>
    <cellStyle name="20% - Accent2 3 2 2 3 6 3" xfId="38019"/>
    <cellStyle name="20% - Accent2 3 2 2 3 7" xfId="10458"/>
    <cellStyle name="20% - Accent2 3 2 2 3 7 2" xfId="19677"/>
    <cellStyle name="20% - Accent2 3 2 2 3 7 2 2" xfId="48375"/>
    <cellStyle name="20% - Accent2 3 2 2 3 7 3" xfId="39166"/>
    <cellStyle name="20% - Accent2 3 2 2 3 8" xfId="12388"/>
    <cellStyle name="20% - Accent2 3 2 2 3 8 2" xfId="41086"/>
    <cellStyle name="20% - Accent2 3 2 2 3 9" xfId="20810"/>
    <cellStyle name="20% - Accent2 3 2 2 3 9 2" xfId="49508"/>
    <cellStyle name="20% - Accent2 3 2 2 4" xfId="3249"/>
    <cellStyle name="20% - Accent2 3 2 2 4 10" xfId="22025"/>
    <cellStyle name="20% - Accent2 3 2 2 4 10 2" xfId="50723"/>
    <cellStyle name="20% - Accent2 3 2 2 4 11" xfId="24304"/>
    <cellStyle name="20% - Accent2 3 2 2 4 11 2" xfId="53002"/>
    <cellStyle name="20% - Accent2 3 2 2 4 12" xfId="28885"/>
    <cellStyle name="20% - Accent2 3 2 2 4 12 2" xfId="57582"/>
    <cellStyle name="20% - Accent2 3 2 2 4 13" xfId="32258"/>
    <cellStyle name="20% - Accent2 3 2 2 4 2" xfId="3925"/>
    <cellStyle name="20% - Accent2 3 2 2 4 2 2" xfId="13153"/>
    <cellStyle name="20% - Accent2 3 2 2 4 2 2 2" xfId="27635"/>
    <cellStyle name="20% - Accent2 3 2 2 4 2 2 2 2" xfId="56333"/>
    <cellStyle name="20% - Accent2 3 2 2 4 2 2 3" xfId="41851"/>
    <cellStyle name="20% - Accent2 3 2 2 4 2 3" xfId="22026"/>
    <cellStyle name="20% - Accent2 3 2 2 4 2 3 2" xfId="50724"/>
    <cellStyle name="20% - Accent2 3 2 2 4 2 4" xfId="24305"/>
    <cellStyle name="20% - Accent2 3 2 2 4 2 4 2" xfId="53003"/>
    <cellStyle name="20% - Accent2 3 2 2 4 2 5" xfId="28886"/>
    <cellStyle name="20% - Accent2 3 2 2 4 2 5 2" xfId="57583"/>
    <cellStyle name="20% - Accent2 3 2 2 4 2 6" xfId="32642"/>
    <cellStyle name="20% - Accent2 3 2 2 4 3" xfId="6223"/>
    <cellStyle name="20% - Accent2 3 2 2 4 3 2" xfId="15451"/>
    <cellStyle name="20% - Accent2 3 2 2 4 3 2 2" xfId="44149"/>
    <cellStyle name="20% - Accent2 3 2 2 4 3 3" xfId="26502"/>
    <cellStyle name="20% - Accent2 3 2 2 4 3 3 2" xfId="55200"/>
    <cellStyle name="20% - Accent2 3 2 2 4 3 4" xfId="34940"/>
    <cellStyle name="20% - Accent2 3 2 2 4 4" xfId="7775"/>
    <cellStyle name="20% - Accent2 3 2 2 4 4 2" xfId="17000"/>
    <cellStyle name="20% - Accent2 3 2 2 4 4 2 2" xfId="45698"/>
    <cellStyle name="20% - Accent2 3 2 2 4 4 3" xfId="36489"/>
    <cellStyle name="20% - Accent2 3 2 2 4 5" xfId="8926"/>
    <cellStyle name="20% - Accent2 3 2 2 4 5 2" xfId="18149"/>
    <cellStyle name="20% - Accent2 3 2 2 4 5 2 2" xfId="46847"/>
    <cellStyle name="20% - Accent2 3 2 2 4 5 3" xfId="37638"/>
    <cellStyle name="20% - Accent2 3 2 2 4 6" xfId="9310"/>
    <cellStyle name="20% - Accent2 3 2 2 4 6 2" xfId="18531"/>
    <cellStyle name="20% - Accent2 3 2 2 4 6 2 2" xfId="47229"/>
    <cellStyle name="20% - Accent2 3 2 2 4 6 3" xfId="38020"/>
    <cellStyle name="20% - Accent2 3 2 2 4 7" xfId="10459"/>
    <cellStyle name="20% - Accent2 3 2 2 4 7 2" xfId="19678"/>
    <cellStyle name="20% - Accent2 3 2 2 4 7 2 2" xfId="48376"/>
    <cellStyle name="20% - Accent2 3 2 2 4 7 3" xfId="39167"/>
    <cellStyle name="20% - Accent2 3 2 2 4 8" xfId="12769"/>
    <cellStyle name="20% - Accent2 3 2 2 4 8 2" xfId="41467"/>
    <cellStyle name="20% - Accent2 3 2 2 4 9" xfId="20811"/>
    <cellStyle name="20% - Accent2 3 2 2 4 9 2" xfId="49509"/>
    <cellStyle name="20% - Accent2 3 2 2 5" xfId="2213"/>
    <cellStyle name="20% - Accent2 3 2 2 5 2" xfId="5647"/>
    <cellStyle name="20% - Accent2 3 2 2 5 2 2" xfId="14875"/>
    <cellStyle name="20% - Accent2 3 2 2 5 2 2 2" xfId="43573"/>
    <cellStyle name="20% - Accent2 3 2 2 5 2 3" xfId="27631"/>
    <cellStyle name="20% - Accent2 3 2 2 5 2 3 2" xfId="56329"/>
    <cellStyle name="20% - Accent2 3 2 2 5 2 4" xfId="34364"/>
    <cellStyle name="20% - Accent2 3 2 2 5 3" xfId="7196"/>
    <cellStyle name="20% - Accent2 3 2 2 5 3 2" xfId="16423"/>
    <cellStyle name="20% - Accent2 3 2 2 5 3 2 2" xfId="45121"/>
    <cellStyle name="20% - Accent2 3 2 2 5 3 3" xfId="35912"/>
    <cellStyle name="20% - Accent2 3 2 2 5 4" xfId="12193"/>
    <cellStyle name="20% - Accent2 3 2 2 5 4 2" xfId="40891"/>
    <cellStyle name="20% - Accent2 3 2 2 5 5" xfId="22027"/>
    <cellStyle name="20% - Accent2 3 2 2 5 5 2" xfId="50725"/>
    <cellStyle name="20% - Accent2 3 2 2 5 6" xfId="24306"/>
    <cellStyle name="20% - Accent2 3 2 2 5 6 2" xfId="53004"/>
    <cellStyle name="20% - Accent2 3 2 2 5 7" xfId="28887"/>
    <cellStyle name="20% - Accent2 3 2 2 5 7 2" xfId="57584"/>
    <cellStyle name="20% - Accent2 3 2 2 5 8" xfId="31682"/>
    <cellStyle name="20% - Accent2 3 2 2 6" xfId="3921"/>
    <cellStyle name="20% - Accent2 3 2 2 6 2" xfId="13149"/>
    <cellStyle name="20% - Accent2 3 2 2 6 2 2" xfId="41847"/>
    <cellStyle name="20% - Accent2 3 2 2 6 3" xfId="26498"/>
    <cellStyle name="20% - Accent2 3 2 2 6 3 2" xfId="55196"/>
    <cellStyle name="20% - Accent2 3 2 2 6 4" xfId="32638"/>
    <cellStyle name="20% - Accent2 3 2 2 7" xfId="5124"/>
    <cellStyle name="20% - Accent2 3 2 2 7 2" xfId="14352"/>
    <cellStyle name="20% - Accent2 3 2 2 7 2 2" xfId="43050"/>
    <cellStyle name="20% - Accent2 3 2 2 7 3" xfId="33841"/>
    <cellStyle name="20% - Accent2 3 2 2 8" xfId="6673"/>
    <cellStyle name="20% - Accent2 3 2 2 8 2" xfId="15900"/>
    <cellStyle name="20% - Accent2 3 2 2 8 2 2" xfId="44598"/>
    <cellStyle name="20% - Accent2 3 2 2 8 3" xfId="35389"/>
    <cellStyle name="20% - Accent2 3 2 2 9" xfId="8349"/>
    <cellStyle name="20% - Accent2 3 2 2 9 2" xfId="17573"/>
    <cellStyle name="20% - Accent2 3 2 2 9 2 2" xfId="46271"/>
    <cellStyle name="20% - Accent2 3 2 2 9 3" xfId="37062"/>
    <cellStyle name="20% - Accent2 3 2 3" xfId="1119"/>
    <cellStyle name="20% - Accent2 3 2 3 10" xfId="10460"/>
    <cellStyle name="20% - Accent2 3 2 3 10 2" xfId="19679"/>
    <cellStyle name="20% - Accent2 3 2 3 10 2 2" xfId="48377"/>
    <cellStyle name="20% - Accent2 3 2 3 10 3" xfId="39168"/>
    <cellStyle name="20% - Accent2 3 2 3 11" xfId="11770"/>
    <cellStyle name="20% - Accent2 3 2 3 11 2" xfId="40468"/>
    <cellStyle name="20% - Accent2 3 2 3 12" xfId="20812"/>
    <cellStyle name="20% - Accent2 3 2 3 12 2" xfId="49510"/>
    <cellStyle name="20% - Accent2 3 2 3 13" xfId="22028"/>
    <cellStyle name="20% - Accent2 3 2 3 13 2" xfId="50726"/>
    <cellStyle name="20% - Accent2 3 2 3 14" xfId="24307"/>
    <cellStyle name="20% - Accent2 3 2 3 14 2" xfId="53005"/>
    <cellStyle name="20% - Accent2 3 2 3 15" xfId="28888"/>
    <cellStyle name="20% - Accent2 3 2 3 15 2" xfId="57585"/>
    <cellStyle name="20% - Accent2 3 2 3 16" xfId="31259"/>
    <cellStyle name="20% - Accent2 3 2 3 2" xfId="2776"/>
    <cellStyle name="20% - Accent2 3 2 3 2 10" xfId="22029"/>
    <cellStyle name="20% - Accent2 3 2 3 2 10 2" xfId="50727"/>
    <cellStyle name="20% - Accent2 3 2 3 2 11" xfId="24308"/>
    <cellStyle name="20% - Accent2 3 2 3 2 11 2" xfId="53006"/>
    <cellStyle name="20% - Accent2 3 2 3 2 12" xfId="28889"/>
    <cellStyle name="20% - Accent2 3 2 3 2 12 2" xfId="57586"/>
    <cellStyle name="20% - Accent2 3 2 3 2 13" xfId="31977"/>
    <cellStyle name="20% - Accent2 3 2 3 2 2" xfId="3927"/>
    <cellStyle name="20% - Accent2 3 2 3 2 2 2" xfId="13155"/>
    <cellStyle name="20% - Accent2 3 2 3 2 2 2 2" xfId="27637"/>
    <cellStyle name="20% - Accent2 3 2 3 2 2 2 2 2" xfId="56335"/>
    <cellStyle name="20% - Accent2 3 2 3 2 2 2 3" xfId="41853"/>
    <cellStyle name="20% - Accent2 3 2 3 2 2 3" xfId="22030"/>
    <cellStyle name="20% - Accent2 3 2 3 2 2 3 2" xfId="50728"/>
    <cellStyle name="20% - Accent2 3 2 3 2 2 4" xfId="24309"/>
    <cellStyle name="20% - Accent2 3 2 3 2 2 4 2" xfId="53007"/>
    <cellStyle name="20% - Accent2 3 2 3 2 2 5" xfId="28890"/>
    <cellStyle name="20% - Accent2 3 2 3 2 2 5 2" xfId="57587"/>
    <cellStyle name="20% - Accent2 3 2 3 2 2 6" xfId="32644"/>
    <cellStyle name="20% - Accent2 3 2 3 2 3" xfId="5942"/>
    <cellStyle name="20% - Accent2 3 2 3 2 3 2" xfId="15170"/>
    <cellStyle name="20% - Accent2 3 2 3 2 3 2 2" xfId="43868"/>
    <cellStyle name="20% - Accent2 3 2 3 2 3 3" xfId="26504"/>
    <cellStyle name="20% - Accent2 3 2 3 2 3 3 2" xfId="55202"/>
    <cellStyle name="20% - Accent2 3 2 3 2 3 4" xfId="34659"/>
    <cellStyle name="20% - Accent2 3 2 3 2 4" xfId="7492"/>
    <cellStyle name="20% - Accent2 3 2 3 2 4 2" xfId="16718"/>
    <cellStyle name="20% - Accent2 3 2 3 2 4 2 2" xfId="45416"/>
    <cellStyle name="20% - Accent2 3 2 3 2 4 3" xfId="36207"/>
    <cellStyle name="20% - Accent2 3 2 3 2 5" xfId="8644"/>
    <cellStyle name="20% - Accent2 3 2 3 2 5 2" xfId="17868"/>
    <cellStyle name="20% - Accent2 3 2 3 2 5 2 2" xfId="46566"/>
    <cellStyle name="20% - Accent2 3 2 3 2 5 3" xfId="37357"/>
    <cellStyle name="20% - Accent2 3 2 3 2 6" xfId="9312"/>
    <cellStyle name="20% - Accent2 3 2 3 2 6 2" xfId="18533"/>
    <cellStyle name="20% - Accent2 3 2 3 2 6 2 2" xfId="47231"/>
    <cellStyle name="20% - Accent2 3 2 3 2 6 3" xfId="38022"/>
    <cellStyle name="20% - Accent2 3 2 3 2 7" xfId="10461"/>
    <cellStyle name="20% - Accent2 3 2 3 2 7 2" xfId="19680"/>
    <cellStyle name="20% - Accent2 3 2 3 2 7 2 2" xfId="48378"/>
    <cellStyle name="20% - Accent2 3 2 3 2 7 3" xfId="39169"/>
    <cellStyle name="20% - Accent2 3 2 3 2 8" xfId="12488"/>
    <cellStyle name="20% - Accent2 3 2 3 2 8 2" xfId="41186"/>
    <cellStyle name="20% - Accent2 3 2 3 2 9" xfId="20813"/>
    <cellStyle name="20% - Accent2 3 2 3 2 9 2" xfId="49511"/>
    <cellStyle name="20% - Accent2 3 2 3 3" xfId="3386"/>
    <cellStyle name="20% - Accent2 3 2 3 3 10" xfId="22031"/>
    <cellStyle name="20% - Accent2 3 2 3 3 10 2" xfId="50729"/>
    <cellStyle name="20% - Accent2 3 2 3 3 11" xfId="24310"/>
    <cellStyle name="20% - Accent2 3 2 3 3 11 2" xfId="53008"/>
    <cellStyle name="20% - Accent2 3 2 3 3 12" xfId="28891"/>
    <cellStyle name="20% - Accent2 3 2 3 3 12 2" xfId="57588"/>
    <cellStyle name="20% - Accent2 3 2 3 3 13" xfId="32358"/>
    <cellStyle name="20% - Accent2 3 2 3 3 2" xfId="3928"/>
    <cellStyle name="20% - Accent2 3 2 3 3 2 2" xfId="13156"/>
    <cellStyle name="20% - Accent2 3 2 3 3 2 2 2" xfId="27638"/>
    <cellStyle name="20% - Accent2 3 2 3 3 2 2 2 2" xfId="56336"/>
    <cellStyle name="20% - Accent2 3 2 3 3 2 2 3" xfId="41854"/>
    <cellStyle name="20% - Accent2 3 2 3 3 2 3" xfId="22032"/>
    <cellStyle name="20% - Accent2 3 2 3 3 2 3 2" xfId="50730"/>
    <cellStyle name="20% - Accent2 3 2 3 3 2 4" xfId="24311"/>
    <cellStyle name="20% - Accent2 3 2 3 3 2 4 2" xfId="53009"/>
    <cellStyle name="20% - Accent2 3 2 3 3 2 5" xfId="28892"/>
    <cellStyle name="20% - Accent2 3 2 3 3 2 5 2" xfId="57589"/>
    <cellStyle name="20% - Accent2 3 2 3 3 2 6" xfId="32645"/>
    <cellStyle name="20% - Accent2 3 2 3 3 3" xfId="6323"/>
    <cellStyle name="20% - Accent2 3 2 3 3 3 2" xfId="15551"/>
    <cellStyle name="20% - Accent2 3 2 3 3 3 2 2" xfId="44249"/>
    <cellStyle name="20% - Accent2 3 2 3 3 3 3" xfId="26505"/>
    <cellStyle name="20% - Accent2 3 2 3 3 3 3 2" xfId="55203"/>
    <cellStyle name="20% - Accent2 3 2 3 3 3 4" xfId="35040"/>
    <cellStyle name="20% - Accent2 3 2 3 3 4" xfId="7875"/>
    <cellStyle name="20% - Accent2 3 2 3 3 4 2" xfId="17100"/>
    <cellStyle name="20% - Accent2 3 2 3 3 4 2 2" xfId="45798"/>
    <cellStyle name="20% - Accent2 3 2 3 3 4 3" xfId="36589"/>
    <cellStyle name="20% - Accent2 3 2 3 3 5" xfId="9026"/>
    <cellStyle name="20% - Accent2 3 2 3 3 5 2" xfId="18249"/>
    <cellStyle name="20% - Accent2 3 2 3 3 5 2 2" xfId="46947"/>
    <cellStyle name="20% - Accent2 3 2 3 3 5 3" xfId="37738"/>
    <cellStyle name="20% - Accent2 3 2 3 3 6" xfId="9313"/>
    <cellStyle name="20% - Accent2 3 2 3 3 6 2" xfId="18534"/>
    <cellStyle name="20% - Accent2 3 2 3 3 6 2 2" xfId="47232"/>
    <cellStyle name="20% - Accent2 3 2 3 3 6 3" xfId="38023"/>
    <cellStyle name="20% - Accent2 3 2 3 3 7" xfId="10462"/>
    <cellStyle name="20% - Accent2 3 2 3 3 7 2" xfId="19681"/>
    <cellStyle name="20% - Accent2 3 2 3 3 7 2 2" xfId="48379"/>
    <cellStyle name="20% - Accent2 3 2 3 3 7 3" xfId="39170"/>
    <cellStyle name="20% - Accent2 3 2 3 3 8" xfId="12869"/>
    <cellStyle name="20% - Accent2 3 2 3 3 8 2" xfId="41567"/>
    <cellStyle name="20% - Accent2 3 2 3 3 9" xfId="20814"/>
    <cellStyle name="20% - Accent2 3 2 3 3 9 2" xfId="49512"/>
    <cellStyle name="20% - Accent2 3 2 3 4" xfId="2128"/>
    <cellStyle name="20% - Accent2 3 2 3 4 2" xfId="5562"/>
    <cellStyle name="20% - Accent2 3 2 3 4 2 2" xfId="14790"/>
    <cellStyle name="20% - Accent2 3 2 3 4 2 2 2" xfId="43488"/>
    <cellStyle name="20% - Accent2 3 2 3 4 2 3" xfId="27636"/>
    <cellStyle name="20% - Accent2 3 2 3 4 2 3 2" xfId="56334"/>
    <cellStyle name="20% - Accent2 3 2 3 4 2 4" xfId="34279"/>
    <cellStyle name="20% - Accent2 3 2 3 4 3" xfId="7111"/>
    <cellStyle name="20% - Accent2 3 2 3 4 3 2" xfId="16338"/>
    <cellStyle name="20% - Accent2 3 2 3 4 3 2 2" xfId="45036"/>
    <cellStyle name="20% - Accent2 3 2 3 4 3 3" xfId="35827"/>
    <cellStyle name="20% - Accent2 3 2 3 4 4" xfId="12108"/>
    <cellStyle name="20% - Accent2 3 2 3 4 4 2" xfId="40806"/>
    <cellStyle name="20% - Accent2 3 2 3 4 5" xfId="22033"/>
    <cellStyle name="20% - Accent2 3 2 3 4 5 2" xfId="50731"/>
    <cellStyle name="20% - Accent2 3 2 3 4 6" xfId="24312"/>
    <cellStyle name="20% - Accent2 3 2 3 4 6 2" xfId="53010"/>
    <cellStyle name="20% - Accent2 3 2 3 4 7" xfId="28893"/>
    <cellStyle name="20% - Accent2 3 2 3 4 7 2" xfId="57590"/>
    <cellStyle name="20% - Accent2 3 2 3 4 8" xfId="31597"/>
    <cellStyle name="20% - Accent2 3 2 3 5" xfId="3926"/>
    <cellStyle name="20% - Accent2 3 2 3 5 2" xfId="13154"/>
    <cellStyle name="20% - Accent2 3 2 3 5 2 2" xfId="41852"/>
    <cellStyle name="20% - Accent2 3 2 3 5 3" xfId="26503"/>
    <cellStyle name="20% - Accent2 3 2 3 5 3 2" xfId="55201"/>
    <cellStyle name="20% - Accent2 3 2 3 5 4" xfId="32643"/>
    <cellStyle name="20% - Accent2 3 2 3 6" xfId="5224"/>
    <cellStyle name="20% - Accent2 3 2 3 6 2" xfId="14452"/>
    <cellStyle name="20% - Accent2 3 2 3 6 2 2" xfId="43150"/>
    <cellStyle name="20% - Accent2 3 2 3 6 3" xfId="33941"/>
    <cellStyle name="20% - Accent2 3 2 3 7" xfId="6773"/>
    <cellStyle name="20% - Accent2 3 2 3 7 2" xfId="16000"/>
    <cellStyle name="20% - Accent2 3 2 3 7 2 2" xfId="44698"/>
    <cellStyle name="20% - Accent2 3 2 3 7 3" xfId="35489"/>
    <cellStyle name="20% - Accent2 3 2 3 8" xfId="8264"/>
    <cellStyle name="20% - Accent2 3 2 3 8 2" xfId="17488"/>
    <cellStyle name="20% - Accent2 3 2 3 8 2 2" xfId="46186"/>
    <cellStyle name="20% - Accent2 3 2 3 8 3" xfId="36977"/>
    <cellStyle name="20% - Accent2 3 2 3 9" xfId="9311"/>
    <cellStyle name="20% - Accent2 3 2 3 9 2" xfId="18532"/>
    <cellStyle name="20% - Accent2 3 2 3 9 2 2" xfId="47230"/>
    <cellStyle name="20% - Accent2 3 2 3 9 3" xfId="38021"/>
    <cellStyle name="20% - Accent2 3 2 4" xfId="2502"/>
    <cellStyle name="20% - Accent2 3 2 4 10" xfId="22034"/>
    <cellStyle name="20% - Accent2 3 2 4 10 2" xfId="50732"/>
    <cellStyle name="20% - Accent2 3 2 4 11" xfId="24313"/>
    <cellStyle name="20% - Accent2 3 2 4 11 2" xfId="53011"/>
    <cellStyle name="20% - Accent2 3 2 4 12" xfId="28894"/>
    <cellStyle name="20% - Accent2 3 2 4 12 2" xfId="57591"/>
    <cellStyle name="20% - Accent2 3 2 4 13" xfId="31792"/>
    <cellStyle name="20% - Accent2 3 2 4 2" xfId="3929"/>
    <cellStyle name="20% - Accent2 3 2 4 2 2" xfId="13157"/>
    <cellStyle name="20% - Accent2 3 2 4 2 2 2" xfId="27639"/>
    <cellStyle name="20% - Accent2 3 2 4 2 2 2 2" xfId="56337"/>
    <cellStyle name="20% - Accent2 3 2 4 2 2 3" xfId="41855"/>
    <cellStyle name="20% - Accent2 3 2 4 2 3" xfId="22035"/>
    <cellStyle name="20% - Accent2 3 2 4 2 3 2" xfId="50733"/>
    <cellStyle name="20% - Accent2 3 2 4 2 4" xfId="24314"/>
    <cellStyle name="20% - Accent2 3 2 4 2 4 2" xfId="53012"/>
    <cellStyle name="20% - Accent2 3 2 4 2 5" xfId="28895"/>
    <cellStyle name="20% - Accent2 3 2 4 2 5 2" xfId="57592"/>
    <cellStyle name="20% - Accent2 3 2 4 2 6" xfId="32646"/>
    <cellStyle name="20% - Accent2 3 2 4 3" xfId="5757"/>
    <cellStyle name="20% - Accent2 3 2 4 3 2" xfId="14985"/>
    <cellStyle name="20% - Accent2 3 2 4 3 2 2" xfId="43683"/>
    <cellStyle name="20% - Accent2 3 2 4 3 3" xfId="26506"/>
    <cellStyle name="20% - Accent2 3 2 4 3 3 2" xfId="55204"/>
    <cellStyle name="20% - Accent2 3 2 4 3 4" xfId="34474"/>
    <cellStyle name="20% - Accent2 3 2 4 4" xfId="7307"/>
    <cellStyle name="20% - Accent2 3 2 4 4 2" xfId="16533"/>
    <cellStyle name="20% - Accent2 3 2 4 4 2 2" xfId="45231"/>
    <cellStyle name="20% - Accent2 3 2 4 4 3" xfId="36022"/>
    <cellStyle name="20% - Accent2 3 2 4 5" xfId="8459"/>
    <cellStyle name="20% - Accent2 3 2 4 5 2" xfId="17683"/>
    <cellStyle name="20% - Accent2 3 2 4 5 2 2" xfId="46381"/>
    <cellStyle name="20% - Accent2 3 2 4 5 3" xfId="37172"/>
    <cellStyle name="20% - Accent2 3 2 4 6" xfId="9314"/>
    <cellStyle name="20% - Accent2 3 2 4 6 2" xfId="18535"/>
    <cellStyle name="20% - Accent2 3 2 4 6 2 2" xfId="47233"/>
    <cellStyle name="20% - Accent2 3 2 4 6 3" xfId="38024"/>
    <cellStyle name="20% - Accent2 3 2 4 7" xfId="10463"/>
    <cellStyle name="20% - Accent2 3 2 4 7 2" xfId="19682"/>
    <cellStyle name="20% - Accent2 3 2 4 7 2 2" xfId="48380"/>
    <cellStyle name="20% - Accent2 3 2 4 7 3" xfId="39171"/>
    <cellStyle name="20% - Accent2 3 2 4 8" xfId="12303"/>
    <cellStyle name="20% - Accent2 3 2 4 8 2" xfId="41001"/>
    <cellStyle name="20% - Accent2 3 2 4 9" xfId="20815"/>
    <cellStyle name="20% - Accent2 3 2 4 9 2" xfId="49513"/>
    <cellStyle name="20% - Accent2 3 2 5" xfId="3164"/>
    <cellStyle name="20% - Accent2 3 2 5 10" xfId="22036"/>
    <cellStyle name="20% - Accent2 3 2 5 10 2" xfId="50734"/>
    <cellStyle name="20% - Accent2 3 2 5 11" xfId="24315"/>
    <cellStyle name="20% - Accent2 3 2 5 11 2" xfId="53013"/>
    <cellStyle name="20% - Accent2 3 2 5 12" xfId="28896"/>
    <cellStyle name="20% - Accent2 3 2 5 12 2" xfId="57593"/>
    <cellStyle name="20% - Accent2 3 2 5 13" xfId="32173"/>
    <cellStyle name="20% - Accent2 3 2 5 2" xfId="3930"/>
    <cellStyle name="20% - Accent2 3 2 5 2 2" xfId="13158"/>
    <cellStyle name="20% - Accent2 3 2 5 2 2 2" xfId="27640"/>
    <cellStyle name="20% - Accent2 3 2 5 2 2 2 2" xfId="56338"/>
    <cellStyle name="20% - Accent2 3 2 5 2 2 3" xfId="41856"/>
    <cellStyle name="20% - Accent2 3 2 5 2 3" xfId="22037"/>
    <cellStyle name="20% - Accent2 3 2 5 2 3 2" xfId="50735"/>
    <cellStyle name="20% - Accent2 3 2 5 2 4" xfId="24316"/>
    <cellStyle name="20% - Accent2 3 2 5 2 4 2" xfId="53014"/>
    <cellStyle name="20% - Accent2 3 2 5 2 5" xfId="28897"/>
    <cellStyle name="20% - Accent2 3 2 5 2 5 2" xfId="57594"/>
    <cellStyle name="20% - Accent2 3 2 5 2 6" xfId="32647"/>
    <cellStyle name="20% - Accent2 3 2 5 3" xfId="6138"/>
    <cellStyle name="20% - Accent2 3 2 5 3 2" xfId="15366"/>
    <cellStyle name="20% - Accent2 3 2 5 3 2 2" xfId="44064"/>
    <cellStyle name="20% - Accent2 3 2 5 3 3" xfId="26507"/>
    <cellStyle name="20% - Accent2 3 2 5 3 3 2" xfId="55205"/>
    <cellStyle name="20% - Accent2 3 2 5 3 4" xfId="34855"/>
    <cellStyle name="20% - Accent2 3 2 5 4" xfId="7690"/>
    <cellStyle name="20% - Accent2 3 2 5 4 2" xfId="16915"/>
    <cellStyle name="20% - Accent2 3 2 5 4 2 2" xfId="45613"/>
    <cellStyle name="20% - Accent2 3 2 5 4 3" xfId="36404"/>
    <cellStyle name="20% - Accent2 3 2 5 5" xfId="8841"/>
    <cellStyle name="20% - Accent2 3 2 5 5 2" xfId="18064"/>
    <cellStyle name="20% - Accent2 3 2 5 5 2 2" xfId="46762"/>
    <cellStyle name="20% - Accent2 3 2 5 5 3" xfId="37553"/>
    <cellStyle name="20% - Accent2 3 2 5 6" xfId="9315"/>
    <cellStyle name="20% - Accent2 3 2 5 6 2" xfId="18536"/>
    <cellStyle name="20% - Accent2 3 2 5 6 2 2" xfId="47234"/>
    <cellStyle name="20% - Accent2 3 2 5 6 3" xfId="38025"/>
    <cellStyle name="20% - Accent2 3 2 5 7" xfId="10464"/>
    <cellStyle name="20% - Accent2 3 2 5 7 2" xfId="19683"/>
    <cellStyle name="20% - Accent2 3 2 5 7 2 2" xfId="48381"/>
    <cellStyle name="20% - Accent2 3 2 5 7 3" xfId="39172"/>
    <cellStyle name="20% - Accent2 3 2 5 8" xfId="12684"/>
    <cellStyle name="20% - Accent2 3 2 5 8 2" xfId="41382"/>
    <cellStyle name="20% - Accent2 3 2 5 9" xfId="20816"/>
    <cellStyle name="20% - Accent2 3 2 5 9 2" xfId="49514"/>
    <cellStyle name="20% - Accent2 3 2 6" xfId="1987"/>
    <cellStyle name="20% - Accent2 3 2 6 2" xfId="5463"/>
    <cellStyle name="20% - Accent2 3 2 6 2 2" xfId="14691"/>
    <cellStyle name="20% - Accent2 3 2 6 2 2 2" xfId="43389"/>
    <cellStyle name="20% - Accent2 3 2 6 2 3" xfId="27630"/>
    <cellStyle name="20% - Accent2 3 2 6 2 3 2" xfId="56328"/>
    <cellStyle name="20% - Accent2 3 2 6 2 4" xfId="34180"/>
    <cellStyle name="20% - Accent2 3 2 6 3" xfId="7012"/>
    <cellStyle name="20% - Accent2 3 2 6 3 2" xfId="16239"/>
    <cellStyle name="20% - Accent2 3 2 6 3 2 2" xfId="44937"/>
    <cellStyle name="20% - Accent2 3 2 6 3 3" xfId="35728"/>
    <cellStyle name="20% - Accent2 3 2 6 4" xfId="12009"/>
    <cellStyle name="20% - Accent2 3 2 6 4 2" xfId="40707"/>
    <cellStyle name="20% - Accent2 3 2 6 5" xfId="22038"/>
    <cellStyle name="20% - Accent2 3 2 6 5 2" xfId="50736"/>
    <cellStyle name="20% - Accent2 3 2 6 6" xfId="24317"/>
    <cellStyle name="20% - Accent2 3 2 6 6 2" xfId="53015"/>
    <cellStyle name="20% - Accent2 3 2 6 7" xfId="28898"/>
    <cellStyle name="20% - Accent2 3 2 6 7 2" xfId="57595"/>
    <cellStyle name="20% - Accent2 3 2 6 8" xfId="31498"/>
    <cellStyle name="20% - Accent2 3 2 7" xfId="3920"/>
    <cellStyle name="20% - Accent2 3 2 7 2" xfId="13148"/>
    <cellStyle name="20% - Accent2 3 2 7 2 2" xfId="41846"/>
    <cellStyle name="20% - Accent2 3 2 7 3" xfId="26497"/>
    <cellStyle name="20% - Accent2 3 2 7 3 2" xfId="55195"/>
    <cellStyle name="20% - Accent2 3 2 7 4" xfId="32637"/>
    <cellStyle name="20% - Accent2 3 2 8" xfId="5038"/>
    <cellStyle name="20% - Accent2 3 2 8 2" xfId="14266"/>
    <cellStyle name="20% - Accent2 3 2 8 2 2" xfId="42964"/>
    <cellStyle name="20% - Accent2 3 2 8 3" xfId="33755"/>
    <cellStyle name="20% - Accent2 3 2 9" xfId="6587"/>
    <cellStyle name="20% - Accent2 3 2 9 2" xfId="15814"/>
    <cellStyle name="20% - Accent2 3 2 9 2 2" xfId="44512"/>
    <cellStyle name="20% - Accent2 3 2 9 3" xfId="35303"/>
    <cellStyle name="20% - Accent2 3 3" xfId="317"/>
    <cellStyle name="20% - Accent2 3 3 10" xfId="9316"/>
    <cellStyle name="20% - Accent2 3 3 10 2" xfId="18537"/>
    <cellStyle name="20% - Accent2 3 3 10 2 2" xfId="47235"/>
    <cellStyle name="20% - Accent2 3 3 10 3" xfId="38026"/>
    <cellStyle name="20% - Accent2 3 3 11" xfId="10465"/>
    <cellStyle name="20% - Accent2 3 3 11 2" xfId="19684"/>
    <cellStyle name="20% - Accent2 3 3 11 2 2" xfId="48382"/>
    <cellStyle name="20% - Accent2 3 3 11 3" xfId="39173"/>
    <cellStyle name="20% - Accent2 3 3 12" xfId="11627"/>
    <cellStyle name="20% - Accent2 3 3 12 2" xfId="40325"/>
    <cellStyle name="20% - Accent2 3 3 13" xfId="20817"/>
    <cellStyle name="20% - Accent2 3 3 13 2" xfId="49515"/>
    <cellStyle name="20% - Accent2 3 3 14" xfId="22039"/>
    <cellStyle name="20% - Accent2 3 3 14 2" xfId="50737"/>
    <cellStyle name="20% - Accent2 3 3 15" xfId="24318"/>
    <cellStyle name="20% - Accent2 3 3 15 2" xfId="53016"/>
    <cellStyle name="20% - Accent2 3 3 16" xfId="28899"/>
    <cellStyle name="20% - Accent2 3 3 16 2" xfId="57596"/>
    <cellStyle name="20% - Accent2 3 3 17" xfId="31116"/>
    <cellStyle name="20% - Accent2 3 3 2" xfId="1162"/>
    <cellStyle name="20% - Accent2 3 3 2 10" xfId="11813"/>
    <cellStyle name="20% - Accent2 3 3 2 10 2" xfId="40511"/>
    <cellStyle name="20% - Accent2 3 3 2 11" xfId="20818"/>
    <cellStyle name="20% - Accent2 3 3 2 11 2" xfId="49516"/>
    <cellStyle name="20% - Accent2 3 3 2 12" xfId="22040"/>
    <cellStyle name="20% - Accent2 3 3 2 12 2" xfId="50738"/>
    <cellStyle name="20% - Accent2 3 3 2 13" xfId="24319"/>
    <cellStyle name="20% - Accent2 3 3 2 13 2" xfId="53017"/>
    <cellStyle name="20% - Accent2 3 3 2 14" xfId="28900"/>
    <cellStyle name="20% - Accent2 3 3 2 14 2" xfId="57597"/>
    <cellStyle name="20% - Accent2 3 3 2 15" xfId="31302"/>
    <cellStyle name="20% - Accent2 3 3 2 2" xfId="3428"/>
    <cellStyle name="20% - Accent2 3 3 2 2 10" xfId="22041"/>
    <cellStyle name="20% - Accent2 3 3 2 2 10 2" xfId="50739"/>
    <cellStyle name="20% - Accent2 3 3 2 2 11" xfId="24320"/>
    <cellStyle name="20% - Accent2 3 3 2 2 11 2" xfId="53018"/>
    <cellStyle name="20% - Accent2 3 3 2 2 12" xfId="28901"/>
    <cellStyle name="20% - Accent2 3 3 2 2 12 2" xfId="57598"/>
    <cellStyle name="20% - Accent2 3 3 2 2 13" xfId="32400"/>
    <cellStyle name="20% - Accent2 3 3 2 2 2" xfId="3933"/>
    <cellStyle name="20% - Accent2 3 3 2 2 2 2" xfId="13161"/>
    <cellStyle name="20% - Accent2 3 3 2 2 2 2 2" xfId="27643"/>
    <cellStyle name="20% - Accent2 3 3 2 2 2 2 2 2" xfId="56341"/>
    <cellStyle name="20% - Accent2 3 3 2 2 2 2 3" xfId="41859"/>
    <cellStyle name="20% - Accent2 3 3 2 2 2 3" xfId="22042"/>
    <cellStyle name="20% - Accent2 3 3 2 2 2 3 2" xfId="50740"/>
    <cellStyle name="20% - Accent2 3 3 2 2 2 4" xfId="24321"/>
    <cellStyle name="20% - Accent2 3 3 2 2 2 4 2" xfId="53019"/>
    <cellStyle name="20% - Accent2 3 3 2 2 2 5" xfId="28902"/>
    <cellStyle name="20% - Accent2 3 3 2 2 2 5 2" xfId="57599"/>
    <cellStyle name="20% - Accent2 3 3 2 2 2 6" xfId="32650"/>
    <cellStyle name="20% - Accent2 3 3 2 2 3" xfId="6365"/>
    <cellStyle name="20% - Accent2 3 3 2 2 3 2" xfId="15593"/>
    <cellStyle name="20% - Accent2 3 3 2 2 3 2 2" xfId="44291"/>
    <cellStyle name="20% - Accent2 3 3 2 2 3 3" xfId="26510"/>
    <cellStyle name="20% - Accent2 3 3 2 2 3 3 2" xfId="55208"/>
    <cellStyle name="20% - Accent2 3 3 2 2 3 4" xfId="35082"/>
    <cellStyle name="20% - Accent2 3 3 2 2 4" xfId="7917"/>
    <cellStyle name="20% - Accent2 3 3 2 2 4 2" xfId="17142"/>
    <cellStyle name="20% - Accent2 3 3 2 2 4 2 2" xfId="45840"/>
    <cellStyle name="20% - Accent2 3 3 2 2 4 3" xfId="36631"/>
    <cellStyle name="20% - Accent2 3 3 2 2 5" xfId="9068"/>
    <cellStyle name="20% - Accent2 3 3 2 2 5 2" xfId="18291"/>
    <cellStyle name="20% - Accent2 3 3 2 2 5 2 2" xfId="46989"/>
    <cellStyle name="20% - Accent2 3 3 2 2 5 3" xfId="37780"/>
    <cellStyle name="20% - Accent2 3 3 2 2 6" xfId="9318"/>
    <cellStyle name="20% - Accent2 3 3 2 2 6 2" xfId="18539"/>
    <cellStyle name="20% - Accent2 3 3 2 2 6 2 2" xfId="47237"/>
    <cellStyle name="20% - Accent2 3 3 2 2 6 3" xfId="38028"/>
    <cellStyle name="20% - Accent2 3 3 2 2 7" xfId="10467"/>
    <cellStyle name="20% - Accent2 3 3 2 2 7 2" xfId="19686"/>
    <cellStyle name="20% - Accent2 3 3 2 2 7 2 2" xfId="48384"/>
    <cellStyle name="20% - Accent2 3 3 2 2 7 3" xfId="39175"/>
    <cellStyle name="20% - Accent2 3 3 2 2 8" xfId="12911"/>
    <cellStyle name="20% - Accent2 3 3 2 2 8 2" xfId="41609"/>
    <cellStyle name="20% - Accent2 3 3 2 2 9" xfId="20819"/>
    <cellStyle name="20% - Accent2 3 3 2 2 9 2" xfId="49517"/>
    <cellStyle name="20% - Accent2 3 3 2 3" xfId="2819"/>
    <cellStyle name="20% - Accent2 3 3 2 3 2" xfId="5984"/>
    <cellStyle name="20% - Accent2 3 3 2 3 2 2" xfId="15212"/>
    <cellStyle name="20% - Accent2 3 3 2 3 2 2 2" xfId="43910"/>
    <cellStyle name="20% - Accent2 3 3 2 3 2 3" xfId="27642"/>
    <cellStyle name="20% - Accent2 3 3 2 3 2 3 2" xfId="56340"/>
    <cellStyle name="20% - Accent2 3 3 2 3 2 4" xfId="34701"/>
    <cellStyle name="20% - Accent2 3 3 2 3 3" xfId="7534"/>
    <cellStyle name="20% - Accent2 3 3 2 3 3 2" xfId="16760"/>
    <cellStyle name="20% - Accent2 3 3 2 3 3 2 2" xfId="45458"/>
    <cellStyle name="20% - Accent2 3 3 2 3 3 3" xfId="36249"/>
    <cellStyle name="20% - Accent2 3 3 2 3 4" xfId="12530"/>
    <cellStyle name="20% - Accent2 3 3 2 3 4 2" xfId="41228"/>
    <cellStyle name="20% - Accent2 3 3 2 3 5" xfId="22043"/>
    <cellStyle name="20% - Accent2 3 3 2 3 5 2" xfId="50741"/>
    <cellStyle name="20% - Accent2 3 3 2 3 6" xfId="24322"/>
    <cellStyle name="20% - Accent2 3 3 2 3 6 2" xfId="53020"/>
    <cellStyle name="20% - Accent2 3 3 2 3 7" xfId="28903"/>
    <cellStyle name="20% - Accent2 3 3 2 3 7 2" xfId="57600"/>
    <cellStyle name="20% - Accent2 3 3 2 3 8" xfId="32019"/>
    <cellStyle name="20% - Accent2 3 3 2 4" xfId="3932"/>
    <cellStyle name="20% - Accent2 3 3 2 4 2" xfId="13160"/>
    <cellStyle name="20% - Accent2 3 3 2 4 2 2" xfId="41858"/>
    <cellStyle name="20% - Accent2 3 3 2 4 3" xfId="26509"/>
    <cellStyle name="20% - Accent2 3 3 2 4 3 2" xfId="55207"/>
    <cellStyle name="20% - Accent2 3 3 2 4 4" xfId="32649"/>
    <cellStyle name="20% - Accent2 3 3 2 5" xfId="5267"/>
    <cellStyle name="20% - Accent2 3 3 2 5 2" xfId="14495"/>
    <cellStyle name="20% - Accent2 3 3 2 5 2 2" xfId="43193"/>
    <cellStyle name="20% - Accent2 3 3 2 5 3" xfId="33984"/>
    <cellStyle name="20% - Accent2 3 3 2 6" xfId="6816"/>
    <cellStyle name="20% - Accent2 3 3 2 6 2" xfId="16043"/>
    <cellStyle name="20% - Accent2 3 3 2 6 2 2" xfId="44741"/>
    <cellStyle name="20% - Accent2 3 3 2 6 3" xfId="35532"/>
    <cellStyle name="20% - Accent2 3 3 2 7" xfId="8686"/>
    <cellStyle name="20% - Accent2 3 3 2 7 2" xfId="17910"/>
    <cellStyle name="20% - Accent2 3 3 2 7 2 2" xfId="46608"/>
    <cellStyle name="20% - Accent2 3 3 2 7 3" xfId="37399"/>
    <cellStyle name="20% - Accent2 3 3 2 8" xfId="9317"/>
    <cellStyle name="20% - Accent2 3 3 2 8 2" xfId="18538"/>
    <cellStyle name="20% - Accent2 3 3 2 8 2 2" xfId="47236"/>
    <cellStyle name="20% - Accent2 3 3 2 8 3" xfId="38027"/>
    <cellStyle name="20% - Accent2 3 3 2 9" xfId="10466"/>
    <cellStyle name="20% - Accent2 3 3 2 9 2" xfId="19685"/>
    <cellStyle name="20% - Accent2 3 3 2 9 2 2" xfId="48383"/>
    <cellStyle name="20% - Accent2 3 3 2 9 3" xfId="39174"/>
    <cellStyle name="20% - Accent2 3 3 3" xfId="2544"/>
    <cellStyle name="20% - Accent2 3 3 3 10" xfId="22044"/>
    <cellStyle name="20% - Accent2 3 3 3 10 2" xfId="50742"/>
    <cellStyle name="20% - Accent2 3 3 3 11" xfId="24323"/>
    <cellStyle name="20% - Accent2 3 3 3 11 2" xfId="53021"/>
    <cellStyle name="20% - Accent2 3 3 3 12" xfId="28904"/>
    <cellStyle name="20% - Accent2 3 3 3 12 2" xfId="57601"/>
    <cellStyle name="20% - Accent2 3 3 3 13" xfId="31834"/>
    <cellStyle name="20% - Accent2 3 3 3 2" xfId="3934"/>
    <cellStyle name="20% - Accent2 3 3 3 2 2" xfId="13162"/>
    <cellStyle name="20% - Accent2 3 3 3 2 2 2" xfId="27644"/>
    <cellStyle name="20% - Accent2 3 3 3 2 2 2 2" xfId="56342"/>
    <cellStyle name="20% - Accent2 3 3 3 2 2 3" xfId="41860"/>
    <cellStyle name="20% - Accent2 3 3 3 2 3" xfId="22045"/>
    <cellStyle name="20% - Accent2 3 3 3 2 3 2" xfId="50743"/>
    <cellStyle name="20% - Accent2 3 3 3 2 4" xfId="24324"/>
    <cellStyle name="20% - Accent2 3 3 3 2 4 2" xfId="53022"/>
    <cellStyle name="20% - Accent2 3 3 3 2 5" xfId="28905"/>
    <cellStyle name="20% - Accent2 3 3 3 2 5 2" xfId="57602"/>
    <cellStyle name="20% - Accent2 3 3 3 2 6" xfId="32651"/>
    <cellStyle name="20% - Accent2 3 3 3 3" xfId="5799"/>
    <cellStyle name="20% - Accent2 3 3 3 3 2" xfId="15027"/>
    <cellStyle name="20% - Accent2 3 3 3 3 2 2" xfId="43725"/>
    <cellStyle name="20% - Accent2 3 3 3 3 3" xfId="26511"/>
    <cellStyle name="20% - Accent2 3 3 3 3 3 2" xfId="55209"/>
    <cellStyle name="20% - Accent2 3 3 3 3 4" xfId="34516"/>
    <cellStyle name="20% - Accent2 3 3 3 4" xfId="7349"/>
    <cellStyle name="20% - Accent2 3 3 3 4 2" xfId="16575"/>
    <cellStyle name="20% - Accent2 3 3 3 4 2 2" xfId="45273"/>
    <cellStyle name="20% - Accent2 3 3 3 4 3" xfId="36064"/>
    <cellStyle name="20% - Accent2 3 3 3 5" xfId="8501"/>
    <cellStyle name="20% - Accent2 3 3 3 5 2" xfId="17725"/>
    <cellStyle name="20% - Accent2 3 3 3 5 2 2" xfId="46423"/>
    <cellStyle name="20% - Accent2 3 3 3 5 3" xfId="37214"/>
    <cellStyle name="20% - Accent2 3 3 3 6" xfId="9319"/>
    <cellStyle name="20% - Accent2 3 3 3 6 2" xfId="18540"/>
    <cellStyle name="20% - Accent2 3 3 3 6 2 2" xfId="47238"/>
    <cellStyle name="20% - Accent2 3 3 3 6 3" xfId="38029"/>
    <cellStyle name="20% - Accent2 3 3 3 7" xfId="10468"/>
    <cellStyle name="20% - Accent2 3 3 3 7 2" xfId="19687"/>
    <cellStyle name="20% - Accent2 3 3 3 7 2 2" xfId="48385"/>
    <cellStyle name="20% - Accent2 3 3 3 7 3" xfId="39176"/>
    <cellStyle name="20% - Accent2 3 3 3 8" xfId="12345"/>
    <cellStyle name="20% - Accent2 3 3 3 8 2" xfId="41043"/>
    <cellStyle name="20% - Accent2 3 3 3 9" xfId="20820"/>
    <cellStyle name="20% - Accent2 3 3 3 9 2" xfId="49518"/>
    <cellStyle name="20% - Accent2 3 3 4" xfId="3206"/>
    <cellStyle name="20% - Accent2 3 3 4 10" xfId="22046"/>
    <cellStyle name="20% - Accent2 3 3 4 10 2" xfId="50744"/>
    <cellStyle name="20% - Accent2 3 3 4 11" xfId="24325"/>
    <cellStyle name="20% - Accent2 3 3 4 11 2" xfId="53023"/>
    <cellStyle name="20% - Accent2 3 3 4 12" xfId="28906"/>
    <cellStyle name="20% - Accent2 3 3 4 12 2" xfId="57603"/>
    <cellStyle name="20% - Accent2 3 3 4 13" xfId="32215"/>
    <cellStyle name="20% - Accent2 3 3 4 2" xfId="3935"/>
    <cellStyle name="20% - Accent2 3 3 4 2 2" xfId="13163"/>
    <cellStyle name="20% - Accent2 3 3 4 2 2 2" xfId="27645"/>
    <cellStyle name="20% - Accent2 3 3 4 2 2 2 2" xfId="56343"/>
    <cellStyle name="20% - Accent2 3 3 4 2 2 3" xfId="41861"/>
    <cellStyle name="20% - Accent2 3 3 4 2 3" xfId="22047"/>
    <cellStyle name="20% - Accent2 3 3 4 2 3 2" xfId="50745"/>
    <cellStyle name="20% - Accent2 3 3 4 2 4" xfId="24326"/>
    <cellStyle name="20% - Accent2 3 3 4 2 4 2" xfId="53024"/>
    <cellStyle name="20% - Accent2 3 3 4 2 5" xfId="28907"/>
    <cellStyle name="20% - Accent2 3 3 4 2 5 2" xfId="57604"/>
    <cellStyle name="20% - Accent2 3 3 4 2 6" xfId="32652"/>
    <cellStyle name="20% - Accent2 3 3 4 3" xfId="6180"/>
    <cellStyle name="20% - Accent2 3 3 4 3 2" xfId="15408"/>
    <cellStyle name="20% - Accent2 3 3 4 3 2 2" xfId="44106"/>
    <cellStyle name="20% - Accent2 3 3 4 3 3" xfId="26512"/>
    <cellStyle name="20% - Accent2 3 3 4 3 3 2" xfId="55210"/>
    <cellStyle name="20% - Accent2 3 3 4 3 4" xfId="34897"/>
    <cellStyle name="20% - Accent2 3 3 4 4" xfId="7732"/>
    <cellStyle name="20% - Accent2 3 3 4 4 2" xfId="16957"/>
    <cellStyle name="20% - Accent2 3 3 4 4 2 2" xfId="45655"/>
    <cellStyle name="20% - Accent2 3 3 4 4 3" xfId="36446"/>
    <cellStyle name="20% - Accent2 3 3 4 5" xfId="8883"/>
    <cellStyle name="20% - Accent2 3 3 4 5 2" xfId="18106"/>
    <cellStyle name="20% - Accent2 3 3 4 5 2 2" xfId="46804"/>
    <cellStyle name="20% - Accent2 3 3 4 5 3" xfId="37595"/>
    <cellStyle name="20% - Accent2 3 3 4 6" xfId="9320"/>
    <cellStyle name="20% - Accent2 3 3 4 6 2" xfId="18541"/>
    <cellStyle name="20% - Accent2 3 3 4 6 2 2" xfId="47239"/>
    <cellStyle name="20% - Accent2 3 3 4 6 3" xfId="38030"/>
    <cellStyle name="20% - Accent2 3 3 4 7" xfId="10469"/>
    <cellStyle name="20% - Accent2 3 3 4 7 2" xfId="19688"/>
    <cellStyle name="20% - Accent2 3 3 4 7 2 2" xfId="48386"/>
    <cellStyle name="20% - Accent2 3 3 4 7 3" xfId="39177"/>
    <cellStyle name="20% - Accent2 3 3 4 8" xfId="12726"/>
    <cellStyle name="20% - Accent2 3 3 4 8 2" xfId="41424"/>
    <cellStyle name="20% - Accent2 3 3 4 9" xfId="20821"/>
    <cellStyle name="20% - Accent2 3 3 4 9 2" xfId="49519"/>
    <cellStyle name="20% - Accent2 3 3 5" xfId="2170"/>
    <cellStyle name="20% - Accent2 3 3 5 2" xfId="5604"/>
    <cellStyle name="20% - Accent2 3 3 5 2 2" xfId="14832"/>
    <cellStyle name="20% - Accent2 3 3 5 2 2 2" xfId="43530"/>
    <cellStyle name="20% - Accent2 3 3 5 2 3" xfId="27641"/>
    <cellStyle name="20% - Accent2 3 3 5 2 3 2" xfId="56339"/>
    <cellStyle name="20% - Accent2 3 3 5 2 4" xfId="34321"/>
    <cellStyle name="20% - Accent2 3 3 5 3" xfId="7153"/>
    <cellStyle name="20% - Accent2 3 3 5 3 2" xfId="16380"/>
    <cellStyle name="20% - Accent2 3 3 5 3 2 2" xfId="45078"/>
    <cellStyle name="20% - Accent2 3 3 5 3 3" xfId="35869"/>
    <cellStyle name="20% - Accent2 3 3 5 4" xfId="12150"/>
    <cellStyle name="20% - Accent2 3 3 5 4 2" xfId="40848"/>
    <cellStyle name="20% - Accent2 3 3 5 5" xfId="22048"/>
    <cellStyle name="20% - Accent2 3 3 5 5 2" xfId="50746"/>
    <cellStyle name="20% - Accent2 3 3 5 6" xfId="24327"/>
    <cellStyle name="20% - Accent2 3 3 5 6 2" xfId="53025"/>
    <cellStyle name="20% - Accent2 3 3 5 7" xfId="28908"/>
    <cellStyle name="20% - Accent2 3 3 5 7 2" xfId="57605"/>
    <cellStyle name="20% - Accent2 3 3 5 8" xfId="31639"/>
    <cellStyle name="20% - Accent2 3 3 6" xfId="3931"/>
    <cellStyle name="20% - Accent2 3 3 6 2" xfId="13159"/>
    <cellStyle name="20% - Accent2 3 3 6 2 2" xfId="41857"/>
    <cellStyle name="20% - Accent2 3 3 6 3" xfId="26508"/>
    <cellStyle name="20% - Accent2 3 3 6 3 2" xfId="55206"/>
    <cellStyle name="20% - Accent2 3 3 6 4" xfId="32648"/>
    <cellStyle name="20% - Accent2 3 3 7" xfId="5081"/>
    <cellStyle name="20% - Accent2 3 3 7 2" xfId="14309"/>
    <cellStyle name="20% - Accent2 3 3 7 2 2" xfId="43007"/>
    <cellStyle name="20% - Accent2 3 3 7 3" xfId="33798"/>
    <cellStyle name="20% - Accent2 3 3 8" xfId="6630"/>
    <cellStyle name="20% - Accent2 3 3 8 2" xfId="15857"/>
    <cellStyle name="20% - Accent2 3 3 8 2 2" xfId="44555"/>
    <cellStyle name="20% - Accent2 3 3 8 3" xfId="35346"/>
    <cellStyle name="20% - Accent2 3 3 9" xfId="8306"/>
    <cellStyle name="20% - Accent2 3 3 9 2" xfId="17530"/>
    <cellStyle name="20% - Accent2 3 3 9 2 2" xfId="46228"/>
    <cellStyle name="20% - Accent2 3 3 9 3" xfId="37019"/>
    <cellStyle name="20% - Accent2 3 4" xfId="410"/>
    <cellStyle name="20% - Accent2 3 4 10" xfId="22049"/>
    <cellStyle name="20% - Accent2 3 4 10 2" xfId="50747"/>
    <cellStyle name="20% - Accent2 3 4 11" xfId="24328"/>
    <cellStyle name="20% - Accent2 3 4 11 2" xfId="53026"/>
    <cellStyle name="20% - Accent2 3 4 12" xfId="28909"/>
    <cellStyle name="20% - Accent2 3 4 12 2" xfId="57606"/>
    <cellStyle name="20% - Accent2 3 4 2" xfId="2734"/>
    <cellStyle name="20% - Accent2 3 4 2 10" xfId="20823"/>
    <cellStyle name="20% - Accent2 3 4 2 10 2" xfId="49521"/>
    <cellStyle name="20% - Accent2 3 4 2 11" xfId="22050"/>
    <cellStyle name="20% - Accent2 3 4 2 11 2" xfId="50748"/>
    <cellStyle name="20% - Accent2 3 4 2 12" xfId="24329"/>
    <cellStyle name="20% - Accent2 3 4 2 12 2" xfId="53027"/>
    <cellStyle name="20% - Accent2 3 4 2 13" xfId="28910"/>
    <cellStyle name="20% - Accent2 3 4 2 13 2" xfId="57607"/>
    <cellStyle name="20% - Accent2 3 4 2 14" xfId="31936"/>
    <cellStyle name="20% - Accent2 3 4 2 2" xfId="3554"/>
    <cellStyle name="20% - Accent2 3 4 2 3" xfId="3937"/>
    <cellStyle name="20% - Accent2 3 4 2 3 2" xfId="13165"/>
    <cellStyle name="20% - Accent2 3 4 2 3 2 2" xfId="27647"/>
    <cellStyle name="20% - Accent2 3 4 2 3 2 2 2" xfId="56345"/>
    <cellStyle name="20% - Accent2 3 4 2 3 2 3" xfId="41863"/>
    <cellStyle name="20% - Accent2 3 4 2 3 3" xfId="22051"/>
    <cellStyle name="20% - Accent2 3 4 2 3 3 2" xfId="50749"/>
    <cellStyle name="20% - Accent2 3 4 2 3 4" xfId="24330"/>
    <cellStyle name="20% - Accent2 3 4 2 3 4 2" xfId="53028"/>
    <cellStyle name="20% - Accent2 3 4 2 3 5" xfId="28911"/>
    <cellStyle name="20% - Accent2 3 4 2 3 5 2" xfId="57608"/>
    <cellStyle name="20% - Accent2 3 4 2 3 6" xfId="32654"/>
    <cellStyle name="20% - Accent2 3 4 2 4" xfId="5901"/>
    <cellStyle name="20% - Accent2 3 4 2 4 2" xfId="15129"/>
    <cellStyle name="20% - Accent2 3 4 2 4 2 2" xfId="43827"/>
    <cellStyle name="20% - Accent2 3 4 2 4 3" xfId="26514"/>
    <cellStyle name="20% - Accent2 3 4 2 4 3 2" xfId="55212"/>
    <cellStyle name="20% - Accent2 3 4 2 4 4" xfId="34618"/>
    <cellStyle name="20% - Accent2 3 4 2 5" xfId="7451"/>
    <cellStyle name="20% - Accent2 3 4 2 5 2" xfId="16677"/>
    <cellStyle name="20% - Accent2 3 4 2 5 2 2" xfId="45375"/>
    <cellStyle name="20% - Accent2 3 4 2 5 3" xfId="36166"/>
    <cellStyle name="20% - Accent2 3 4 2 6" xfId="8603"/>
    <cellStyle name="20% - Accent2 3 4 2 6 2" xfId="17827"/>
    <cellStyle name="20% - Accent2 3 4 2 6 2 2" xfId="46525"/>
    <cellStyle name="20% - Accent2 3 4 2 6 3" xfId="37316"/>
    <cellStyle name="20% - Accent2 3 4 2 7" xfId="9322"/>
    <cellStyle name="20% - Accent2 3 4 2 7 2" xfId="18543"/>
    <cellStyle name="20% - Accent2 3 4 2 7 2 2" xfId="47241"/>
    <cellStyle name="20% - Accent2 3 4 2 7 3" xfId="38032"/>
    <cellStyle name="20% - Accent2 3 4 2 8" xfId="10471"/>
    <cellStyle name="20% - Accent2 3 4 2 8 2" xfId="19690"/>
    <cellStyle name="20% - Accent2 3 4 2 8 2 2" xfId="48388"/>
    <cellStyle name="20% - Accent2 3 4 2 8 3" xfId="39179"/>
    <cellStyle name="20% - Accent2 3 4 2 9" xfId="12447"/>
    <cellStyle name="20% - Accent2 3 4 2 9 2" xfId="41145"/>
    <cellStyle name="20% - Accent2 3 4 3" xfId="3344"/>
    <cellStyle name="20% - Accent2 3 4 3 10" xfId="22052"/>
    <cellStyle name="20% - Accent2 3 4 3 10 2" xfId="50750"/>
    <cellStyle name="20% - Accent2 3 4 3 11" xfId="24331"/>
    <cellStyle name="20% - Accent2 3 4 3 11 2" xfId="53029"/>
    <cellStyle name="20% - Accent2 3 4 3 12" xfId="28912"/>
    <cellStyle name="20% - Accent2 3 4 3 12 2" xfId="57609"/>
    <cellStyle name="20% - Accent2 3 4 3 13" xfId="32317"/>
    <cellStyle name="20% - Accent2 3 4 3 2" xfId="3938"/>
    <cellStyle name="20% - Accent2 3 4 3 2 2" xfId="13166"/>
    <cellStyle name="20% - Accent2 3 4 3 2 2 2" xfId="27648"/>
    <cellStyle name="20% - Accent2 3 4 3 2 2 2 2" xfId="56346"/>
    <cellStyle name="20% - Accent2 3 4 3 2 2 3" xfId="41864"/>
    <cellStyle name="20% - Accent2 3 4 3 2 3" xfId="22053"/>
    <cellStyle name="20% - Accent2 3 4 3 2 3 2" xfId="50751"/>
    <cellStyle name="20% - Accent2 3 4 3 2 4" xfId="24332"/>
    <cellStyle name="20% - Accent2 3 4 3 2 4 2" xfId="53030"/>
    <cellStyle name="20% - Accent2 3 4 3 2 5" xfId="28913"/>
    <cellStyle name="20% - Accent2 3 4 3 2 5 2" xfId="57610"/>
    <cellStyle name="20% - Accent2 3 4 3 2 6" xfId="32655"/>
    <cellStyle name="20% - Accent2 3 4 3 3" xfId="6282"/>
    <cellStyle name="20% - Accent2 3 4 3 3 2" xfId="15510"/>
    <cellStyle name="20% - Accent2 3 4 3 3 2 2" xfId="44208"/>
    <cellStyle name="20% - Accent2 3 4 3 3 3" xfId="26515"/>
    <cellStyle name="20% - Accent2 3 4 3 3 3 2" xfId="55213"/>
    <cellStyle name="20% - Accent2 3 4 3 3 4" xfId="34999"/>
    <cellStyle name="20% - Accent2 3 4 3 4" xfId="7834"/>
    <cellStyle name="20% - Accent2 3 4 3 4 2" xfId="17059"/>
    <cellStyle name="20% - Accent2 3 4 3 4 2 2" xfId="45757"/>
    <cellStyle name="20% - Accent2 3 4 3 4 3" xfId="36548"/>
    <cellStyle name="20% - Accent2 3 4 3 5" xfId="8985"/>
    <cellStyle name="20% - Accent2 3 4 3 5 2" xfId="18208"/>
    <cellStyle name="20% - Accent2 3 4 3 5 2 2" xfId="46906"/>
    <cellStyle name="20% - Accent2 3 4 3 5 3" xfId="37697"/>
    <cellStyle name="20% - Accent2 3 4 3 6" xfId="9323"/>
    <cellStyle name="20% - Accent2 3 4 3 6 2" xfId="18544"/>
    <cellStyle name="20% - Accent2 3 4 3 6 2 2" xfId="47242"/>
    <cellStyle name="20% - Accent2 3 4 3 6 3" xfId="38033"/>
    <cellStyle name="20% - Accent2 3 4 3 7" xfId="10472"/>
    <cellStyle name="20% - Accent2 3 4 3 7 2" xfId="19691"/>
    <cellStyle name="20% - Accent2 3 4 3 7 2 2" xfId="48389"/>
    <cellStyle name="20% - Accent2 3 4 3 7 3" xfId="39180"/>
    <cellStyle name="20% - Accent2 3 4 3 8" xfId="12828"/>
    <cellStyle name="20% - Accent2 3 4 3 8 2" xfId="41526"/>
    <cellStyle name="20% - Accent2 3 4 3 9" xfId="20824"/>
    <cellStyle name="20% - Accent2 3 4 3 9 2" xfId="49522"/>
    <cellStyle name="20% - Accent2 3 4 4" xfId="2043"/>
    <cellStyle name="20% - Accent2 3 4 4 2" xfId="5518"/>
    <cellStyle name="20% - Accent2 3 4 4 2 2" xfId="14746"/>
    <cellStyle name="20% - Accent2 3 4 4 2 2 2" xfId="43444"/>
    <cellStyle name="20% - Accent2 3 4 4 2 3" xfId="27646"/>
    <cellStyle name="20% - Accent2 3 4 4 2 3 2" xfId="56344"/>
    <cellStyle name="20% - Accent2 3 4 4 2 4" xfId="34235"/>
    <cellStyle name="20% - Accent2 3 4 4 3" xfId="7067"/>
    <cellStyle name="20% - Accent2 3 4 4 3 2" xfId="16294"/>
    <cellStyle name="20% - Accent2 3 4 4 3 2 2" xfId="44992"/>
    <cellStyle name="20% - Accent2 3 4 4 3 3" xfId="35783"/>
    <cellStyle name="20% - Accent2 3 4 4 4" xfId="12064"/>
    <cellStyle name="20% - Accent2 3 4 4 4 2" xfId="40762"/>
    <cellStyle name="20% - Accent2 3 4 4 5" xfId="22054"/>
    <cellStyle name="20% - Accent2 3 4 4 5 2" xfId="50752"/>
    <cellStyle name="20% - Accent2 3 4 4 6" xfId="24333"/>
    <cellStyle name="20% - Accent2 3 4 4 6 2" xfId="53031"/>
    <cellStyle name="20% - Accent2 3 4 4 7" xfId="28914"/>
    <cellStyle name="20% - Accent2 3 4 4 7 2" xfId="57611"/>
    <cellStyle name="20% - Accent2 3 4 4 8" xfId="31553"/>
    <cellStyle name="20% - Accent2 3 4 5" xfId="3936"/>
    <cellStyle name="20% - Accent2 3 4 5 2" xfId="13164"/>
    <cellStyle name="20% - Accent2 3 4 5 2 2" xfId="41862"/>
    <cellStyle name="20% - Accent2 3 4 5 3" xfId="26513"/>
    <cellStyle name="20% - Accent2 3 4 5 3 2" xfId="55211"/>
    <cellStyle name="20% - Accent2 3 4 5 4" xfId="32653"/>
    <cellStyle name="20% - Accent2 3 4 6" xfId="8220"/>
    <cellStyle name="20% - Accent2 3 4 6 2" xfId="17444"/>
    <cellStyle name="20% - Accent2 3 4 6 2 2" xfId="46142"/>
    <cellStyle name="20% - Accent2 3 4 6 3" xfId="36933"/>
    <cellStyle name="20% - Accent2 3 4 7" xfId="9321"/>
    <cellStyle name="20% - Accent2 3 4 7 2" xfId="18542"/>
    <cellStyle name="20% - Accent2 3 4 7 2 2" xfId="47240"/>
    <cellStyle name="20% - Accent2 3 4 7 3" xfId="38031"/>
    <cellStyle name="20% - Accent2 3 4 8" xfId="10470"/>
    <cellStyle name="20% - Accent2 3 4 8 2" xfId="19689"/>
    <cellStyle name="20% - Accent2 3 4 8 2 2" xfId="48387"/>
    <cellStyle name="20% - Accent2 3 4 8 3" xfId="39178"/>
    <cellStyle name="20% - Accent2 3 4 9" xfId="20822"/>
    <cellStyle name="20% - Accent2 3 4 9 2" xfId="49520"/>
    <cellStyle name="20% - Accent2 3 5" xfId="1076"/>
    <cellStyle name="20% - Accent2 3 5 10" xfId="11727"/>
    <cellStyle name="20% - Accent2 3 5 10 2" xfId="40425"/>
    <cellStyle name="20% - Accent2 3 5 11" xfId="20825"/>
    <cellStyle name="20% - Accent2 3 5 11 2" xfId="49523"/>
    <cellStyle name="20% - Accent2 3 5 12" xfId="22055"/>
    <cellStyle name="20% - Accent2 3 5 12 2" xfId="50753"/>
    <cellStyle name="20% - Accent2 3 5 13" xfId="24334"/>
    <cellStyle name="20% - Accent2 3 5 13 2" xfId="53032"/>
    <cellStyle name="20% - Accent2 3 5 14" xfId="28915"/>
    <cellStyle name="20% - Accent2 3 5 14 2" xfId="57612"/>
    <cellStyle name="20% - Accent2 3 5 15" xfId="31216"/>
    <cellStyle name="20% - Accent2 3 5 2" xfId="3555"/>
    <cellStyle name="20% - Accent2 3 5 2 10" xfId="22056"/>
    <cellStyle name="20% - Accent2 3 5 2 10 2" xfId="50754"/>
    <cellStyle name="20% - Accent2 3 5 2 11" xfId="24335"/>
    <cellStyle name="20% - Accent2 3 5 2 11 2" xfId="53033"/>
    <cellStyle name="20% - Accent2 3 5 2 12" xfId="28916"/>
    <cellStyle name="20% - Accent2 3 5 2 12 2" xfId="57613"/>
    <cellStyle name="20% - Accent2 3 5 2 13" xfId="32486"/>
    <cellStyle name="20% - Accent2 3 5 2 2" xfId="3940"/>
    <cellStyle name="20% - Accent2 3 5 2 2 2" xfId="13168"/>
    <cellStyle name="20% - Accent2 3 5 2 2 2 2" xfId="27650"/>
    <cellStyle name="20% - Accent2 3 5 2 2 2 2 2" xfId="56348"/>
    <cellStyle name="20% - Accent2 3 5 2 2 2 3" xfId="41866"/>
    <cellStyle name="20% - Accent2 3 5 2 2 3" xfId="22057"/>
    <cellStyle name="20% - Accent2 3 5 2 2 3 2" xfId="50755"/>
    <cellStyle name="20% - Accent2 3 5 2 2 4" xfId="24336"/>
    <cellStyle name="20% - Accent2 3 5 2 2 4 2" xfId="53034"/>
    <cellStyle name="20% - Accent2 3 5 2 2 5" xfId="28917"/>
    <cellStyle name="20% - Accent2 3 5 2 2 5 2" xfId="57614"/>
    <cellStyle name="20% - Accent2 3 5 2 2 6" xfId="32657"/>
    <cellStyle name="20% - Accent2 3 5 2 3" xfId="6451"/>
    <cellStyle name="20% - Accent2 3 5 2 3 2" xfId="15679"/>
    <cellStyle name="20% - Accent2 3 5 2 3 2 2" xfId="44377"/>
    <cellStyle name="20% - Accent2 3 5 2 3 3" xfId="26517"/>
    <cellStyle name="20% - Accent2 3 5 2 3 3 2" xfId="55215"/>
    <cellStyle name="20% - Accent2 3 5 2 3 4" xfId="35168"/>
    <cellStyle name="20% - Accent2 3 5 2 4" xfId="8003"/>
    <cellStyle name="20% - Accent2 3 5 2 4 2" xfId="17228"/>
    <cellStyle name="20% - Accent2 3 5 2 4 2 2" xfId="45926"/>
    <cellStyle name="20% - Accent2 3 5 2 4 3" xfId="36717"/>
    <cellStyle name="20% - Accent2 3 5 2 5" xfId="9154"/>
    <cellStyle name="20% - Accent2 3 5 2 5 2" xfId="18377"/>
    <cellStyle name="20% - Accent2 3 5 2 5 2 2" xfId="47075"/>
    <cellStyle name="20% - Accent2 3 5 2 5 3" xfId="37866"/>
    <cellStyle name="20% - Accent2 3 5 2 6" xfId="9325"/>
    <cellStyle name="20% - Accent2 3 5 2 6 2" xfId="18546"/>
    <cellStyle name="20% - Accent2 3 5 2 6 2 2" xfId="47244"/>
    <cellStyle name="20% - Accent2 3 5 2 6 3" xfId="38035"/>
    <cellStyle name="20% - Accent2 3 5 2 7" xfId="10474"/>
    <cellStyle name="20% - Accent2 3 5 2 7 2" xfId="19693"/>
    <cellStyle name="20% - Accent2 3 5 2 7 2 2" xfId="48391"/>
    <cellStyle name="20% - Accent2 3 5 2 7 3" xfId="39182"/>
    <cellStyle name="20% - Accent2 3 5 2 8" xfId="12997"/>
    <cellStyle name="20% - Accent2 3 5 2 8 2" xfId="41695"/>
    <cellStyle name="20% - Accent2 3 5 2 9" xfId="20826"/>
    <cellStyle name="20% - Accent2 3 5 2 9 2" xfId="49524"/>
    <cellStyle name="20% - Accent2 3 5 3" xfId="2450"/>
    <cellStyle name="20% - Accent2 3 5 3 2" xfId="5715"/>
    <cellStyle name="20% - Accent2 3 5 3 2 2" xfId="14943"/>
    <cellStyle name="20% - Accent2 3 5 3 2 2 2" xfId="43641"/>
    <cellStyle name="20% - Accent2 3 5 3 2 3" xfId="27649"/>
    <cellStyle name="20% - Accent2 3 5 3 2 3 2" xfId="56347"/>
    <cellStyle name="20% - Accent2 3 5 3 2 4" xfId="34432"/>
    <cellStyle name="20% - Accent2 3 5 3 3" xfId="7265"/>
    <cellStyle name="20% - Accent2 3 5 3 3 2" xfId="16491"/>
    <cellStyle name="20% - Accent2 3 5 3 3 2 2" xfId="45189"/>
    <cellStyle name="20% - Accent2 3 5 3 3 3" xfId="35980"/>
    <cellStyle name="20% - Accent2 3 5 3 4" xfId="12261"/>
    <cellStyle name="20% - Accent2 3 5 3 4 2" xfId="40959"/>
    <cellStyle name="20% - Accent2 3 5 3 5" xfId="22058"/>
    <cellStyle name="20% - Accent2 3 5 3 5 2" xfId="50756"/>
    <cellStyle name="20% - Accent2 3 5 3 6" xfId="24337"/>
    <cellStyle name="20% - Accent2 3 5 3 6 2" xfId="53035"/>
    <cellStyle name="20% - Accent2 3 5 3 7" xfId="28918"/>
    <cellStyle name="20% - Accent2 3 5 3 7 2" xfId="57615"/>
    <cellStyle name="20% - Accent2 3 5 3 8" xfId="31750"/>
    <cellStyle name="20% - Accent2 3 5 4" xfId="3939"/>
    <cellStyle name="20% - Accent2 3 5 4 2" xfId="13167"/>
    <cellStyle name="20% - Accent2 3 5 4 2 2" xfId="41865"/>
    <cellStyle name="20% - Accent2 3 5 4 3" xfId="26516"/>
    <cellStyle name="20% - Accent2 3 5 4 3 2" xfId="55214"/>
    <cellStyle name="20% - Accent2 3 5 4 4" xfId="32656"/>
    <cellStyle name="20% - Accent2 3 5 5" xfId="5181"/>
    <cellStyle name="20% - Accent2 3 5 5 2" xfId="14409"/>
    <cellStyle name="20% - Accent2 3 5 5 2 2" xfId="43107"/>
    <cellStyle name="20% - Accent2 3 5 5 3" xfId="33898"/>
    <cellStyle name="20% - Accent2 3 5 6" xfId="6730"/>
    <cellStyle name="20% - Accent2 3 5 6 2" xfId="15957"/>
    <cellStyle name="20% - Accent2 3 5 6 2 2" xfId="44655"/>
    <cellStyle name="20% - Accent2 3 5 6 3" xfId="35446"/>
    <cellStyle name="20% - Accent2 3 5 7" xfId="8417"/>
    <cellStyle name="20% - Accent2 3 5 7 2" xfId="17641"/>
    <cellStyle name="20% - Accent2 3 5 7 2 2" xfId="46339"/>
    <cellStyle name="20% - Accent2 3 5 7 3" xfId="37130"/>
    <cellStyle name="20% - Accent2 3 5 8" xfId="9324"/>
    <cellStyle name="20% - Accent2 3 5 8 2" xfId="18545"/>
    <cellStyle name="20% - Accent2 3 5 8 2 2" xfId="47243"/>
    <cellStyle name="20% - Accent2 3 5 8 3" xfId="38034"/>
    <cellStyle name="20% - Accent2 3 5 9" xfId="10473"/>
    <cellStyle name="20% - Accent2 3 5 9 2" xfId="19692"/>
    <cellStyle name="20% - Accent2 3 5 9 2 2" xfId="48390"/>
    <cellStyle name="20% - Accent2 3 5 9 3" xfId="39181"/>
    <cellStyle name="20% - Accent2 3 6" xfId="3118"/>
    <cellStyle name="20% - Accent2 3 6 10" xfId="22059"/>
    <cellStyle name="20% - Accent2 3 6 10 2" xfId="50757"/>
    <cellStyle name="20% - Accent2 3 6 11" xfId="24338"/>
    <cellStyle name="20% - Accent2 3 6 11 2" xfId="53036"/>
    <cellStyle name="20% - Accent2 3 6 12" xfId="28919"/>
    <cellStyle name="20% - Accent2 3 6 12 2" xfId="57616"/>
    <cellStyle name="20% - Accent2 3 6 13" xfId="32129"/>
    <cellStyle name="20% - Accent2 3 6 2" xfId="3941"/>
    <cellStyle name="20% - Accent2 3 6 2 2" xfId="13169"/>
    <cellStyle name="20% - Accent2 3 6 2 2 2" xfId="27651"/>
    <cellStyle name="20% - Accent2 3 6 2 2 2 2" xfId="56349"/>
    <cellStyle name="20% - Accent2 3 6 2 2 3" xfId="41867"/>
    <cellStyle name="20% - Accent2 3 6 2 3" xfId="22060"/>
    <cellStyle name="20% - Accent2 3 6 2 3 2" xfId="50758"/>
    <cellStyle name="20% - Accent2 3 6 2 4" xfId="24339"/>
    <cellStyle name="20% - Accent2 3 6 2 4 2" xfId="53037"/>
    <cellStyle name="20% - Accent2 3 6 2 5" xfId="28920"/>
    <cellStyle name="20% - Accent2 3 6 2 5 2" xfId="57617"/>
    <cellStyle name="20% - Accent2 3 6 2 6" xfId="32658"/>
    <cellStyle name="20% - Accent2 3 6 3" xfId="6094"/>
    <cellStyle name="20% - Accent2 3 6 3 2" xfId="15322"/>
    <cellStyle name="20% - Accent2 3 6 3 2 2" xfId="44020"/>
    <cellStyle name="20% - Accent2 3 6 3 3" xfId="26518"/>
    <cellStyle name="20% - Accent2 3 6 3 3 2" xfId="55216"/>
    <cellStyle name="20% - Accent2 3 6 3 4" xfId="34811"/>
    <cellStyle name="20% - Accent2 3 6 4" xfId="7646"/>
    <cellStyle name="20% - Accent2 3 6 4 2" xfId="16871"/>
    <cellStyle name="20% - Accent2 3 6 4 2 2" xfId="45569"/>
    <cellStyle name="20% - Accent2 3 6 4 3" xfId="36360"/>
    <cellStyle name="20% - Accent2 3 6 5" xfId="8797"/>
    <cellStyle name="20% - Accent2 3 6 5 2" xfId="18020"/>
    <cellStyle name="20% - Accent2 3 6 5 2 2" xfId="46718"/>
    <cellStyle name="20% - Accent2 3 6 5 3" xfId="37509"/>
    <cellStyle name="20% - Accent2 3 6 6" xfId="9326"/>
    <cellStyle name="20% - Accent2 3 6 6 2" xfId="18547"/>
    <cellStyle name="20% - Accent2 3 6 6 2 2" xfId="47245"/>
    <cellStyle name="20% - Accent2 3 6 6 3" xfId="38036"/>
    <cellStyle name="20% - Accent2 3 6 7" xfId="10475"/>
    <cellStyle name="20% - Accent2 3 6 7 2" xfId="19694"/>
    <cellStyle name="20% - Accent2 3 6 7 2 2" xfId="48392"/>
    <cellStyle name="20% - Accent2 3 6 7 3" xfId="39183"/>
    <cellStyle name="20% - Accent2 3 6 8" xfId="12640"/>
    <cellStyle name="20% - Accent2 3 6 8 2" xfId="41338"/>
    <cellStyle name="20% - Accent2 3 6 9" xfId="20827"/>
    <cellStyle name="20% - Accent2 3 6 9 2" xfId="49525"/>
    <cellStyle name="20% - Accent2 3 7" xfId="1711"/>
    <cellStyle name="20% - Accent2 3 7 2" xfId="5409"/>
    <cellStyle name="20% - Accent2 3 7 2 2" xfId="14637"/>
    <cellStyle name="20% - Accent2 3 7 2 2 2" xfId="43335"/>
    <cellStyle name="20% - Accent2 3 7 2 3" xfId="27629"/>
    <cellStyle name="20% - Accent2 3 7 2 3 2" xfId="56327"/>
    <cellStyle name="20% - Accent2 3 7 2 4" xfId="34126"/>
    <cellStyle name="20% - Accent2 3 7 3" xfId="6958"/>
    <cellStyle name="20% - Accent2 3 7 3 2" xfId="16185"/>
    <cellStyle name="20% - Accent2 3 7 3 2 2" xfId="44883"/>
    <cellStyle name="20% - Accent2 3 7 3 3" xfId="35674"/>
    <cellStyle name="20% - Accent2 3 7 4" xfId="11955"/>
    <cellStyle name="20% - Accent2 3 7 4 2" xfId="40653"/>
    <cellStyle name="20% - Accent2 3 7 5" xfId="22061"/>
    <cellStyle name="20% - Accent2 3 7 5 2" xfId="50759"/>
    <cellStyle name="20% - Accent2 3 7 6" xfId="24340"/>
    <cellStyle name="20% - Accent2 3 7 6 2" xfId="53038"/>
    <cellStyle name="20% - Accent2 3 7 7" xfId="28921"/>
    <cellStyle name="20% - Accent2 3 7 7 2" xfId="57618"/>
    <cellStyle name="20% - Accent2 3 7 8" xfId="31444"/>
    <cellStyle name="20% - Accent2 3 8" xfId="3919"/>
    <cellStyle name="20% - Accent2 3 8 2" xfId="13147"/>
    <cellStyle name="20% - Accent2 3 8 2 2" xfId="41845"/>
    <cellStyle name="20% - Accent2 3 8 3" xfId="26496"/>
    <cellStyle name="20% - Accent2 3 8 3 2" xfId="55194"/>
    <cellStyle name="20% - Accent2 3 8 4" xfId="32636"/>
    <cellStyle name="20% - Accent2 3 9" xfId="4995"/>
    <cellStyle name="20% - Accent2 3 9 2" xfId="14223"/>
    <cellStyle name="20% - Accent2 3 9 2 2" xfId="42921"/>
    <cellStyle name="20% - Accent2 3 9 3" xfId="33712"/>
    <cellStyle name="20% - Accent2 30" xfId="498"/>
    <cellStyle name="20% - Accent2 31" xfId="499"/>
    <cellStyle name="20% - Accent2 32" xfId="500"/>
    <cellStyle name="20% - Accent2 33" xfId="501"/>
    <cellStyle name="20% - Accent2 34" xfId="502"/>
    <cellStyle name="20% - Accent2 35" xfId="503"/>
    <cellStyle name="20% - Accent2 36" xfId="504"/>
    <cellStyle name="20% - Accent2 37" xfId="505"/>
    <cellStyle name="20% - Accent2 38" xfId="506"/>
    <cellStyle name="20% - Accent2 39" xfId="507"/>
    <cellStyle name="20% - Accent2 4" xfId="184"/>
    <cellStyle name="20% - Accent2 4 10" xfId="6558"/>
    <cellStyle name="20% - Accent2 4 10 2" xfId="15785"/>
    <cellStyle name="20% - Accent2 4 10 2 2" xfId="44483"/>
    <cellStyle name="20% - Accent2 4 10 3" xfId="35274"/>
    <cellStyle name="20% - Accent2 4 11" xfId="8125"/>
    <cellStyle name="20% - Accent2 4 11 2" xfId="17349"/>
    <cellStyle name="20% - Accent2 4 11 2 2" xfId="46047"/>
    <cellStyle name="20% - Accent2 4 11 3" xfId="36838"/>
    <cellStyle name="20% - Accent2 4 12" xfId="9327"/>
    <cellStyle name="20% - Accent2 4 12 2" xfId="18548"/>
    <cellStyle name="20% - Accent2 4 12 2 2" xfId="47246"/>
    <cellStyle name="20% - Accent2 4 12 3" xfId="38037"/>
    <cellStyle name="20% - Accent2 4 13" xfId="10476"/>
    <cellStyle name="20% - Accent2 4 13 2" xfId="19695"/>
    <cellStyle name="20% - Accent2 4 13 2 2" xfId="48393"/>
    <cellStyle name="20% - Accent2 4 13 3" xfId="39184"/>
    <cellStyle name="20% - Accent2 4 14" xfId="11555"/>
    <cellStyle name="20% - Accent2 4 14 2" xfId="40253"/>
    <cellStyle name="20% - Accent2 4 15" xfId="20828"/>
    <cellStyle name="20% - Accent2 4 15 2" xfId="49526"/>
    <cellStyle name="20% - Accent2 4 16" xfId="22062"/>
    <cellStyle name="20% - Accent2 4 16 2" xfId="50760"/>
    <cellStyle name="20% - Accent2 4 17" xfId="24341"/>
    <cellStyle name="20% - Accent2 4 17 2" xfId="53039"/>
    <cellStyle name="20% - Accent2 4 18" xfId="28922"/>
    <cellStyle name="20% - Accent2 4 18 2" xfId="57619"/>
    <cellStyle name="20% - Accent2 4 19" xfId="31044"/>
    <cellStyle name="20% - Accent2 4 2" xfId="288"/>
    <cellStyle name="20% - Accent2 4 2 10" xfId="8179"/>
    <cellStyle name="20% - Accent2 4 2 10 2" xfId="17403"/>
    <cellStyle name="20% - Accent2 4 2 10 2 2" xfId="46101"/>
    <cellStyle name="20% - Accent2 4 2 10 3" xfId="36892"/>
    <cellStyle name="20% - Accent2 4 2 11" xfId="9328"/>
    <cellStyle name="20% - Accent2 4 2 11 2" xfId="18549"/>
    <cellStyle name="20% - Accent2 4 2 11 2 2" xfId="47247"/>
    <cellStyle name="20% - Accent2 4 2 11 3" xfId="38038"/>
    <cellStyle name="20% - Accent2 4 2 12" xfId="10477"/>
    <cellStyle name="20% - Accent2 4 2 12 2" xfId="19696"/>
    <cellStyle name="20% - Accent2 4 2 12 2 2" xfId="48394"/>
    <cellStyle name="20% - Accent2 4 2 12 3" xfId="39185"/>
    <cellStyle name="20% - Accent2 4 2 13" xfId="11598"/>
    <cellStyle name="20% - Accent2 4 2 13 2" xfId="40296"/>
    <cellStyle name="20% - Accent2 4 2 14" xfId="20829"/>
    <cellStyle name="20% - Accent2 4 2 14 2" xfId="49527"/>
    <cellStyle name="20% - Accent2 4 2 15" xfId="22063"/>
    <cellStyle name="20% - Accent2 4 2 15 2" xfId="50761"/>
    <cellStyle name="20% - Accent2 4 2 16" xfId="24342"/>
    <cellStyle name="20% - Accent2 4 2 16 2" xfId="53040"/>
    <cellStyle name="20% - Accent2 4 2 17" xfId="28923"/>
    <cellStyle name="20% - Accent2 4 2 17 2" xfId="57620"/>
    <cellStyle name="20% - Accent2 4 2 18" xfId="31087"/>
    <cellStyle name="20% - Accent2 4 2 2" xfId="374"/>
    <cellStyle name="20% - Accent2 4 2 2 10" xfId="9329"/>
    <cellStyle name="20% - Accent2 4 2 2 10 2" xfId="18550"/>
    <cellStyle name="20% - Accent2 4 2 2 10 2 2" xfId="47248"/>
    <cellStyle name="20% - Accent2 4 2 2 10 3" xfId="38039"/>
    <cellStyle name="20% - Accent2 4 2 2 11" xfId="10478"/>
    <cellStyle name="20% - Accent2 4 2 2 11 2" xfId="19697"/>
    <cellStyle name="20% - Accent2 4 2 2 11 2 2" xfId="48395"/>
    <cellStyle name="20% - Accent2 4 2 2 11 3" xfId="39186"/>
    <cellStyle name="20% - Accent2 4 2 2 12" xfId="11684"/>
    <cellStyle name="20% - Accent2 4 2 2 12 2" xfId="40382"/>
    <cellStyle name="20% - Accent2 4 2 2 13" xfId="20830"/>
    <cellStyle name="20% - Accent2 4 2 2 13 2" xfId="49528"/>
    <cellStyle name="20% - Accent2 4 2 2 14" xfId="22064"/>
    <cellStyle name="20% - Accent2 4 2 2 14 2" xfId="50762"/>
    <cellStyle name="20% - Accent2 4 2 2 15" xfId="24343"/>
    <cellStyle name="20% - Accent2 4 2 2 15 2" xfId="53041"/>
    <cellStyle name="20% - Accent2 4 2 2 16" xfId="28924"/>
    <cellStyle name="20% - Accent2 4 2 2 16 2" xfId="57621"/>
    <cellStyle name="20% - Accent2 4 2 2 17" xfId="31173"/>
    <cellStyle name="20% - Accent2 4 2 2 2" xfId="1219"/>
    <cellStyle name="20% - Accent2 4 2 2 2 10" xfId="11870"/>
    <cellStyle name="20% - Accent2 4 2 2 2 10 2" xfId="40568"/>
    <cellStyle name="20% - Accent2 4 2 2 2 11" xfId="20831"/>
    <cellStyle name="20% - Accent2 4 2 2 2 11 2" xfId="49529"/>
    <cellStyle name="20% - Accent2 4 2 2 2 12" xfId="22065"/>
    <cellStyle name="20% - Accent2 4 2 2 2 12 2" xfId="50763"/>
    <cellStyle name="20% - Accent2 4 2 2 2 13" xfId="24344"/>
    <cellStyle name="20% - Accent2 4 2 2 2 13 2" xfId="53042"/>
    <cellStyle name="20% - Accent2 4 2 2 2 14" xfId="28925"/>
    <cellStyle name="20% - Accent2 4 2 2 2 14 2" xfId="57622"/>
    <cellStyle name="20% - Accent2 4 2 2 2 15" xfId="31359"/>
    <cellStyle name="20% - Accent2 4 2 2 2 2" xfId="3485"/>
    <cellStyle name="20% - Accent2 4 2 2 2 2 10" xfId="22066"/>
    <cellStyle name="20% - Accent2 4 2 2 2 2 10 2" xfId="50764"/>
    <cellStyle name="20% - Accent2 4 2 2 2 2 11" xfId="24345"/>
    <cellStyle name="20% - Accent2 4 2 2 2 2 11 2" xfId="53043"/>
    <cellStyle name="20% - Accent2 4 2 2 2 2 12" xfId="28926"/>
    <cellStyle name="20% - Accent2 4 2 2 2 2 12 2" xfId="57623"/>
    <cellStyle name="20% - Accent2 4 2 2 2 2 13" xfId="32457"/>
    <cellStyle name="20% - Accent2 4 2 2 2 2 2" xfId="3946"/>
    <cellStyle name="20% - Accent2 4 2 2 2 2 2 2" xfId="13174"/>
    <cellStyle name="20% - Accent2 4 2 2 2 2 2 2 2" xfId="27656"/>
    <cellStyle name="20% - Accent2 4 2 2 2 2 2 2 2 2" xfId="56354"/>
    <cellStyle name="20% - Accent2 4 2 2 2 2 2 2 3" xfId="41872"/>
    <cellStyle name="20% - Accent2 4 2 2 2 2 2 3" xfId="22067"/>
    <cellStyle name="20% - Accent2 4 2 2 2 2 2 3 2" xfId="50765"/>
    <cellStyle name="20% - Accent2 4 2 2 2 2 2 4" xfId="24346"/>
    <cellStyle name="20% - Accent2 4 2 2 2 2 2 4 2" xfId="53044"/>
    <cellStyle name="20% - Accent2 4 2 2 2 2 2 5" xfId="28927"/>
    <cellStyle name="20% - Accent2 4 2 2 2 2 2 5 2" xfId="57624"/>
    <cellStyle name="20% - Accent2 4 2 2 2 2 2 6" xfId="32663"/>
    <cellStyle name="20% - Accent2 4 2 2 2 2 3" xfId="6422"/>
    <cellStyle name="20% - Accent2 4 2 2 2 2 3 2" xfId="15650"/>
    <cellStyle name="20% - Accent2 4 2 2 2 2 3 2 2" xfId="44348"/>
    <cellStyle name="20% - Accent2 4 2 2 2 2 3 3" xfId="26523"/>
    <cellStyle name="20% - Accent2 4 2 2 2 2 3 3 2" xfId="55221"/>
    <cellStyle name="20% - Accent2 4 2 2 2 2 3 4" xfId="35139"/>
    <cellStyle name="20% - Accent2 4 2 2 2 2 4" xfId="7974"/>
    <cellStyle name="20% - Accent2 4 2 2 2 2 4 2" xfId="17199"/>
    <cellStyle name="20% - Accent2 4 2 2 2 2 4 2 2" xfId="45897"/>
    <cellStyle name="20% - Accent2 4 2 2 2 2 4 3" xfId="36688"/>
    <cellStyle name="20% - Accent2 4 2 2 2 2 5" xfId="9125"/>
    <cellStyle name="20% - Accent2 4 2 2 2 2 5 2" xfId="18348"/>
    <cellStyle name="20% - Accent2 4 2 2 2 2 5 2 2" xfId="47046"/>
    <cellStyle name="20% - Accent2 4 2 2 2 2 5 3" xfId="37837"/>
    <cellStyle name="20% - Accent2 4 2 2 2 2 6" xfId="9331"/>
    <cellStyle name="20% - Accent2 4 2 2 2 2 6 2" xfId="18552"/>
    <cellStyle name="20% - Accent2 4 2 2 2 2 6 2 2" xfId="47250"/>
    <cellStyle name="20% - Accent2 4 2 2 2 2 6 3" xfId="38041"/>
    <cellStyle name="20% - Accent2 4 2 2 2 2 7" xfId="10480"/>
    <cellStyle name="20% - Accent2 4 2 2 2 2 7 2" xfId="19699"/>
    <cellStyle name="20% - Accent2 4 2 2 2 2 7 2 2" xfId="48397"/>
    <cellStyle name="20% - Accent2 4 2 2 2 2 7 3" xfId="39188"/>
    <cellStyle name="20% - Accent2 4 2 2 2 2 8" xfId="12968"/>
    <cellStyle name="20% - Accent2 4 2 2 2 2 8 2" xfId="41666"/>
    <cellStyle name="20% - Accent2 4 2 2 2 2 9" xfId="20832"/>
    <cellStyle name="20% - Accent2 4 2 2 2 2 9 2" xfId="49530"/>
    <cellStyle name="20% - Accent2 4 2 2 2 3" xfId="2876"/>
    <cellStyle name="20% - Accent2 4 2 2 2 3 2" xfId="6041"/>
    <cellStyle name="20% - Accent2 4 2 2 2 3 2 2" xfId="15269"/>
    <cellStyle name="20% - Accent2 4 2 2 2 3 2 2 2" xfId="43967"/>
    <cellStyle name="20% - Accent2 4 2 2 2 3 2 3" xfId="27655"/>
    <cellStyle name="20% - Accent2 4 2 2 2 3 2 3 2" xfId="56353"/>
    <cellStyle name="20% - Accent2 4 2 2 2 3 2 4" xfId="34758"/>
    <cellStyle name="20% - Accent2 4 2 2 2 3 3" xfId="7591"/>
    <cellStyle name="20% - Accent2 4 2 2 2 3 3 2" xfId="16817"/>
    <cellStyle name="20% - Accent2 4 2 2 2 3 3 2 2" xfId="45515"/>
    <cellStyle name="20% - Accent2 4 2 2 2 3 3 3" xfId="36306"/>
    <cellStyle name="20% - Accent2 4 2 2 2 3 4" xfId="12587"/>
    <cellStyle name="20% - Accent2 4 2 2 2 3 4 2" xfId="41285"/>
    <cellStyle name="20% - Accent2 4 2 2 2 3 5" xfId="22068"/>
    <cellStyle name="20% - Accent2 4 2 2 2 3 5 2" xfId="50766"/>
    <cellStyle name="20% - Accent2 4 2 2 2 3 6" xfId="24347"/>
    <cellStyle name="20% - Accent2 4 2 2 2 3 6 2" xfId="53045"/>
    <cellStyle name="20% - Accent2 4 2 2 2 3 7" xfId="28928"/>
    <cellStyle name="20% - Accent2 4 2 2 2 3 7 2" xfId="57625"/>
    <cellStyle name="20% - Accent2 4 2 2 2 3 8" xfId="32076"/>
    <cellStyle name="20% - Accent2 4 2 2 2 4" xfId="3945"/>
    <cellStyle name="20% - Accent2 4 2 2 2 4 2" xfId="13173"/>
    <cellStyle name="20% - Accent2 4 2 2 2 4 2 2" xfId="41871"/>
    <cellStyle name="20% - Accent2 4 2 2 2 4 3" xfId="26522"/>
    <cellStyle name="20% - Accent2 4 2 2 2 4 3 2" xfId="55220"/>
    <cellStyle name="20% - Accent2 4 2 2 2 4 4" xfId="32662"/>
    <cellStyle name="20% - Accent2 4 2 2 2 5" xfId="5324"/>
    <cellStyle name="20% - Accent2 4 2 2 2 5 2" xfId="14552"/>
    <cellStyle name="20% - Accent2 4 2 2 2 5 2 2" xfId="43250"/>
    <cellStyle name="20% - Accent2 4 2 2 2 5 3" xfId="34041"/>
    <cellStyle name="20% - Accent2 4 2 2 2 6" xfId="6873"/>
    <cellStyle name="20% - Accent2 4 2 2 2 6 2" xfId="16100"/>
    <cellStyle name="20% - Accent2 4 2 2 2 6 2 2" xfId="44798"/>
    <cellStyle name="20% - Accent2 4 2 2 2 6 3" xfId="35589"/>
    <cellStyle name="20% - Accent2 4 2 2 2 7" xfId="8743"/>
    <cellStyle name="20% - Accent2 4 2 2 2 7 2" xfId="17967"/>
    <cellStyle name="20% - Accent2 4 2 2 2 7 2 2" xfId="46665"/>
    <cellStyle name="20% - Accent2 4 2 2 2 7 3" xfId="37456"/>
    <cellStyle name="20% - Accent2 4 2 2 2 8" xfId="9330"/>
    <cellStyle name="20% - Accent2 4 2 2 2 8 2" xfId="18551"/>
    <cellStyle name="20% - Accent2 4 2 2 2 8 2 2" xfId="47249"/>
    <cellStyle name="20% - Accent2 4 2 2 2 8 3" xfId="38040"/>
    <cellStyle name="20% - Accent2 4 2 2 2 9" xfId="10479"/>
    <cellStyle name="20% - Accent2 4 2 2 2 9 2" xfId="19698"/>
    <cellStyle name="20% - Accent2 4 2 2 2 9 2 2" xfId="48396"/>
    <cellStyle name="20% - Accent2 4 2 2 2 9 3" xfId="39187"/>
    <cellStyle name="20% - Accent2 4 2 2 3" xfId="2601"/>
    <cellStyle name="20% - Accent2 4 2 2 3 10" xfId="22069"/>
    <cellStyle name="20% - Accent2 4 2 2 3 10 2" xfId="50767"/>
    <cellStyle name="20% - Accent2 4 2 2 3 11" xfId="24348"/>
    <cellStyle name="20% - Accent2 4 2 2 3 11 2" xfId="53046"/>
    <cellStyle name="20% - Accent2 4 2 2 3 12" xfId="28929"/>
    <cellStyle name="20% - Accent2 4 2 2 3 12 2" xfId="57626"/>
    <cellStyle name="20% - Accent2 4 2 2 3 13" xfId="31891"/>
    <cellStyle name="20% - Accent2 4 2 2 3 2" xfId="3947"/>
    <cellStyle name="20% - Accent2 4 2 2 3 2 2" xfId="13175"/>
    <cellStyle name="20% - Accent2 4 2 2 3 2 2 2" xfId="27657"/>
    <cellStyle name="20% - Accent2 4 2 2 3 2 2 2 2" xfId="56355"/>
    <cellStyle name="20% - Accent2 4 2 2 3 2 2 3" xfId="41873"/>
    <cellStyle name="20% - Accent2 4 2 2 3 2 3" xfId="22070"/>
    <cellStyle name="20% - Accent2 4 2 2 3 2 3 2" xfId="50768"/>
    <cellStyle name="20% - Accent2 4 2 2 3 2 4" xfId="24349"/>
    <cellStyle name="20% - Accent2 4 2 2 3 2 4 2" xfId="53047"/>
    <cellStyle name="20% - Accent2 4 2 2 3 2 5" xfId="28930"/>
    <cellStyle name="20% - Accent2 4 2 2 3 2 5 2" xfId="57627"/>
    <cellStyle name="20% - Accent2 4 2 2 3 2 6" xfId="32664"/>
    <cellStyle name="20% - Accent2 4 2 2 3 3" xfId="5856"/>
    <cellStyle name="20% - Accent2 4 2 2 3 3 2" xfId="15084"/>
    <cellStyle name="20% - Accent2 4 2 2 3 3 2 2" xfId="43782"/>
    <cellStyle name="20% - Accent2 4 2 2 3 3 3" xfId="26524"/>
    <cellStyle name="20% - Accent2 4 2 2 3 3 3 2" xfId="55222"/>
    <cellStyle name="20% - Accent2 4 2 2 3 3 4" xfId="34573"/>
    <cellStyle name="20% - Accent2 4 2 2 3 4" xfId="7406"/>
    <cellStyle name="20% - Accent2 4 2 2 3 4 2" xfId="16632"/>
    <cellStyle name="20% - Accent2 4 2 2 3 4 2 2" xfId="45330"/>
    <cellStyle name="20% - Accent2 4 2 2 3 4 3" xfId="36121"/>
    <cellStyle name="20% - Accent2 4 2 2 3 5" xfId="8558"/>
    <cellStyle name="20% - Accent2 4 2 2 3 5 2" xfId="17782"/>
    <cellStyle name="20% - Accent2 4 2 2 3 5 2 2" xfId="46480"/>
    <cellStyle name="20% - Accent2 4 2 2 3 5 3" xfId="37271"/>
    <cellStyle name="20% - Accent2 4 2 2 3 6" xfId="9332"/>
    <cellStyle name="20% - Accent2 4 2 2 3 6 2" xfId="18553"/>
    <cellStyle name="20% - Accent2 4 2 2 3 6 2 2" xfId="47251"/>
    <cellStyle name="20% - Accent2 4 2 2 3 6 3" xfId="38042"/>
    <cellStyle name="20% - Accent2 4 2 2 3 7" xfId="10481"/>
    <cellStyle name="20% - Accent2 4 2 2 3 7 2" xfId="19700"/>
    <cellStyle name="20% - Accent2 4 2 2 3 7 2 2" xfId="48398"/>
    <cellStyle name="20% - Accent2 4 2 2 3 7 3" xfId="39189"/>
    <cellStyle name="20% - Accent2 4 2 2 3 8" xfId="12402"/>
    <cellStyle name="20% - Accent2 4 2 2 3 8 2" xfId="41100"/>
    <cellStyle name="20% - Accent2 4 2 2 3 9" xfId="20833"/>
    <cellStyle name="20% - Accent2 4 2 2 3 9 2" xfId="49531"/>
    <cellStyle name="20% - Accent2 4 2 2 4" xfId="3263"/>
    <cellStyle name="20% - Accent2 4 2 2 4 10" xfId="22071"/>
    <cellStyle name="20% - Accent2 4 2 2 4 10 2" xfId="50769"/>
    <cellStyle name="20% - Accent2 4 2 2 4 11" xfId="24350"/>
    <cellStyle name="20% - Accent2 4 2 2 4 11 2" xfId="53048"/>
    <cellStyle name="20% - Accent2 4 2 2 4 12" xfId="28931"/>
    <cellStyle name="20% - Accent2 4 2 2 4 12 2" xfId="57628"/>
    <cellStyle name="20% - Accent2 4 2 2 4 13" xfId="32272"/>
    <cellStyle name="20% - Accent2 4 2 2 4 2" xfId="3948"/>
    <cellStyle name="20% - Accent2 4 2 2 4 2 2" xfId="13176"/>
    <cellStyle name="20% - Accent2 4 2 2 4 2 2 2" xfId="27658"/>
    <cellStyle name="20% - Accent2 4 2 2 4 2 2 2 2" xfId="56356"/>
    <cellStyle name="20% - Accent2 4 2 2 4 2 2 3" xfId="41874"/>
    <cellStyle name="20% - Accent2 4 2 2 4 2 3" xfId="22072"/>
    <cellStyle name="20% - Accent2 4 2 2 4 2 3 2" xfId="50770"/>
    <cellStyle name="20% - Accent2 4 2 2 4 2 4" xfId="24351"/>
    <cellStyle name="20% - Accent2 4 2 2 4 2 4 2" xfId="53049"/>
    <cellStyle name="20% - Accent2 4 2 2 4 2 5" xfId="28932"/>
    <cellStyle name="20% - Accent2 4 2 2 4 2 5 2" xfId="57629"/>
    <cellStyle name="20% - Accent2 4 2 2 4 2 6" xfId="32665"/>
    <cellStyle name="20% - Accent2 4 2 2 4 3" xfId="6237"/>
    <cellStyle name="20% - Accent2 4 2 2 4 3 2" xfId="15465"/>
    <cellStyle name="20% - Accent2 4 2 2 4 3 2 2" xfId="44163"/>
    <cellStyle name="20% - Accent2 4 2 2 4 3 3" xfId="26525"/>
    <cellStyle name="20% - Accent2 4 2 2 4 3 3 2" xfId="55223"/>
    <cellStyle name="20% - Accent2 4 2 2 4 3 4" xfId="34954"/>
    <cellStyle name="20% - Accent2 4 2 2 4 4" xfId="7789"/>
    <cellStyle name="20% - Accent2 4 2 2 4 4 2" xfId="17014"/>
    <cellStyle name="20% - Accent2 4 2 2 4 4 2 2" xfId="45712"/>
    <cellStyle name="20% - Accent2 4 2 2 4 4 3" xfId="36503"/>
    <cellStyle name="20% - Accent2 4 2 2 4 5" xfId="8940"/>
    <cellStyle name="20% - Accent2 4 2 2 4 5 2" xfId="18163"/>
    <cellStyle name="20% - Accent2 4 2 2 4 5 2 2" xfId="46861"/>
    <cellStyle name="20% - Accent2 4 2 2 4 5 3" xfId="37652"/>
    <cellStyle name="20% - Accent2 4 2 2 4 6" xfId="9333"/>
    <cellStyle name="20% - Accent2 4 2 2 4 6 2" xfId="18554"/>
    <cellStyle name="20% - Accent2 4 2 2 4 6 2 2" xfId="47252"/>
    <cellStyle name="20% - Accent2 4 2 2 4 6 3" xfId="38043"/>
    <cellStyle name="20% - Accent2 4 2 2 4 7" xfId="10482"/>
    <cellStyle name="20% - Accent2 4 2 2 4 7 2" xfId="19701"/>
    <cellStyle name="20% - Accent2 4 2 2 4 7 2 2" xfId="48399"/>
    <cellStyle name="20% - Accent2 4 2 2 4 7 3" xfId="39190"/>
    <cellStyle name="20% - Accent2 4 2 2 4 8" xfId="12783"/>
    <cellStyle name="20% - Accent2 4 2 2 4 8 2" xfId="41481"/>
    <cellStyle name="20% - Accent2 4 2 2 4 9" xfId="20834"/>
    <cellStyle name="20% - Accent2 4 2 2 4 9 2" xfId="49532"/>
    <cellStyle name="20% - Accent2 4 2 2 5" xfId="2227"/>
    <cellStyle name="20% - Accent2 4 2 2 5 2" xfId="5661"/>
    <cellStyle name="20% - Accent2 4 2 2 5 2 2" xfId="14889"/>
    <cellStyle name="20% - Accent2 4 2 2 5 2 2 2" xfId="43587"/>
    <cellStyle name="20% - Accent2 4 2 2 5 2 3" xfId="27654"/>
    <cellStyle name="20% - Accent2 4 2 2 5 2 3 2" xfId="56352"/>
    <cellStyle name="20% - Accent2 4 2 2 5 2 4" xfId="34378"/>
    <cellStyle name="20% - Accent2 4 2 2 5 3" xfId="7210"/>
    <cellStyle name="20% - Accent2 4 2 2 5 3 2" xfId="16437"/>
    <cellStyle name="20% - Accent2 4 2 2 5 3 2 2" xfId="45135"/>
    <cellStyle name="20% - Accent2 4 2 2 5 3 3" xfId="35926"/>
    <cellStyle name="20% - Accent2 4 2 2 5 4" xfId="12207"/>
    <cellStyle name="20% - Accent2 4 2 2 5 4 2" xfId="40905"/>
    <cellStyle name="20% - Accent2 4 2 2 5 5" xfId="22073"/>
    <cellStyle name="20% - Accent2 4 2 2 5 5 2" xfId="50771"/>
    <cellStyle name="20% - Accent2 4 2 2 5 6" xfId="24352"/>
    <cellStyle name="20% - Accent2 4 2 2 5 6 2" xfId="53050"/>
    <cellStyle name="20% - Accent2 4 2 2 5 7" xfId="28933"/>
    <cellStyle name="20% - Accent2 4 2 2 5 7 2" xfId="57630"/>
    <cellStyle name="20% - Accent2 4 2 2 5 8" xfId="31696"/>
    <cellStyle name="20% - Accent2 4 2 2 6" xfId="3944"/>
    <cellStyle name="20% - Accent2 4 2 2 6 2" xfId="13172"/>
    <cellStyle name="20% - Accent2 4 2 2 6 2 2" xfId="41870"/>
    <cellStyle name="20% - Accent2 4 2 2 6 3" xfId="26521"/>
    <cellStyle name="20% - Accent2 4 2 2 6 3 2" xfId="55219"/>
    <cellStyle name="20% - Accent2 4 2 2 6 4" xfId="32661"/>
    <cellStyle name="20% - Accent2 4 2 2 7" xfId="5138"/>
    <cellStyle name="20% - Accent2 4 2 2 7 2" xfId="14366"/>
    <cellStyle name="20% - Accent2 4 2 2 7 2 2" xfId="43064"/>
    <cellStyle name="20% - Accent2 4 2 2 7 3" xfId="33855"/>
    <cellStyle name="20% - Accent2 4 2 2 8" xfId="6687"/>
    <cellStyle name="20% - Accent2 4 2 2 8 2" xfId="15914"/>
    <cellStyle name="20% - Accent2 4 2 2 8 2 2" xfId="44612"/>
    <cellStyle name="20% - Accent2 4 2 2 8 3" xfId="35403"/>
    <cellStyle name="20% - Accent2 4 2 2 9" xfId="8363"/>
    <cellStyle name="20% - Accent2 4 2 2 9 2" xfId="17587"/>
    <cellStyle name="20% - Accent2 4 2 2 9 2 2" xfId="46285"/>
    <cellStyle name="20% - Accent2 4 2 2 9 3" xfId="37076"/>
    <cellStyle name="20% - Accent2 4 2 3" xfId="1133"/>
    <cellStyle name="20% - Accent2 4 2 3 10" xfId="10483"/>
    <cellStyle name="20% - Accent2 4 2 3 10 2" xfId="19702"/>
    <cellStyle name="20% - Accent2 4 2 3 10 2 2" xfId="48400"/>
    <cellStyle name="20% - Accent2 4 2 3 10 3" xfId="39191"/>
    <cellStyle name="20% - Accent2 4 2 3 11" xfId="11784"/>
    <cellStyle name="20% - Accent2 4 2 3 11 2" xfId="40482"/>
    <cellStyle name="20% - Accent2 4 2 3 12" xfId="20835"/>
    <cellStyle name="20% - Accent2 4 2 3 12 2" xfId="49533"/>
    <cellStyle name="20% - Accent2 4 2 3 13" xfId="22074"/>
    <cellStyle name="20% - Accent2 4 2 3 13 2" xfId="50772"/>
    <cellStyle name="20% - Accent2 4 2 3 14" xfId="24353"/>
    <cellStyle name="20% - Accent2 4 2 3 14 2" xfId="53051"/>
    <cellStyle name="20% - Accent2 4 2 3 15" xfId="28934"/>
    <cellStyle name="20% - Accent2 4 2 3 15 2" xfId="57631"/>
    <cellStyle name="20% - Accent2 4 2 3 16" xfId="31273"/>
    <cellStyle name="20% - Accent2 4 2 3 2" xfId="2790"/>
    <cellStyle name="20% - Accent2 4 2 3 2 10" xfId="22075"/>
    <cellStyle name="20% - Accent2 4 2 3 2 10 2" xfId="50773"/>
    <cellStyle name="20% - Accent2 4 2 3 2 11" xfId="24354"/>
    <cellStyle name="20% - Accent2 4 2 3 2 11 2" xfId="53052"/>
    <cellStyle name="20% - Accent2 4 2 3 2 12" xfId="28935"/>
    <cellStyle name="20% - Accent2 4 2 3 2 12 2" xfId="57632"/>
    <cellStyle name="20% - Accent2 4 2 3 2 13" xfId="31991"/>
    <cellStyle name="20% - Accent2 4 2 3 2 2" xfId="3950"/>
    <cellStyle name="20% - Accent2 4 2 3 2 2 2" xfId="13178"/>
    <cellStyle name="20% - Accent2 4 2 3 2 2 2 2" xfId="27660"/>
    <cellStyle name="20% - Accent2 4 2 3 2 2 2 2 2" xfId="56358"/>
    <cellStyle name="20% - Accent2 4 2 3 2 2 2 3" xfId="41876"/>
    <cellStyle name="20% - Accent2 4 2 3 2 2 3" xfId="22076"/>
    <cellStyle name="20% - Accent2 4 2 3 2 2 3 2" xfId="50774"/>
    <cellStyle name="20% - Accent2 4 2 3 2 2 4" xfId="24355"/>
    <cellStyle name="20% - Accent2 4 2 3 2 2 4 2" xfId="53053"/>
    <cellStyle name="20% - Accent2 4 2 3 2 2 5" xfId="28936"/>
    <cellStyle name="20% - Accent2 4 2 3 2 2 5 2" xfId="57633"/>
    <cellStyle name="20% - Accent2 4 2 3 2 2 6" xfId="32667"/>
    <cellStyle name="20% - Accent2 4 2 3 2 3" xfId="5956"/>
    <cellStyle name="20% - Accent2 4 2 3 2 3 2" xfId="15184"/>
    <cellStyle name="20% - Accent2 4 2 3 2 3 2 2" xfId="43882"/>
    <cellStyle name="20% - Accent2 4 2 3 2 3 3" xfId="26527"/>
    <cellStyle name="20% - Accent2 4 2 3 2 3 3 2" xfId="55225"/>
    <cellStyle name="20% - Accent2 4 2 3 2 3 4" xfId="34673"/>
    <cellStyle name="20% - Accent2 4 2 3 2 4" xfId="7506"/>
    <cellStyle name="20% - Accent2 4 2 3 2 4 2" xfId="16732"/>
    <cellStyle name="20% - Accent2 4 2 3 2 4 2 2" xfId="45430"/>
    <cellStyle name="20% - Accent2 4 2 3 2 4 3" xfId="36221"/>
    <cellStyle name="20% - Accent2 4 2 3 2 5" xfId="8658"/>
    <cellStyle name="20% - Accent2 4 2 3 2 5 2" xfId="17882"/>
    <cellStyle name="20% - Accent2 4 2 3 2 5 2 2" xfId="46580"/>
    <cellStyle name="20% - Accent2 4 2 3 2 5 3" xfId="37371"/>
    <cellStyle name="20% - Accent2 4 2 3 2 6" xfId="9335"/>
    <cellStyle name="20% - Accent2 4 2 3 2 6 2" xfId="18556"/>
    <cellStyle name="20% - Accent2 4 2 3 2 6 2 2" xfId="47254"/>
    <cellStyle name="20% - Accent2 4 2 3 2 6 3" xfId="38045"/>
    <cellStyle name="20% - Accent2 4 2 3 2 7" xfId="10484"/>
    <cellStyle name="20% - Accent2 4 2 3 2 7 2" xfId="19703"/>
    <cellStyle name="20% - Accent2 4 2 3 2 7 2 2" xfId="48401"/>
    <cellStyle name="20% - Accent2 4 2 3 2 7 3" xfId="39192"/>
    <cellStyle name="20% - Accent2 4 2 3 2 8" xfId="12502"/>
    <cellStyle name="20% - Accent2 4 2 3 2 8 2" xfId="41200"/>
    <cellStyle name="20% - Accent2 4 2 3 2 9" xfId="20836"/>
    <cellStyle name="20% - Accent2 4 2 3 2 9 2" xfId="49534"/>
    <cellStyle name="20% - Accent2 4 2 3 3" xfId="3400"/>
    <cellStyle name="20% - Accent2 4 2 3 3 10" xfId="22077"/>
    <cellStyle name="20% - Accent2 4 2 3 3 10 2" xfId="50775"/>
    <cellStyle name="20% - Accent2 4 2 3 3 11" xfId="24356"/>
    <cellStyle name="20% - Accent2 4 2 3 3 11 2" xfId="53054"/>
    <cellStyle name="20% - Accent2 4 2 3 3 12" xfId="28937"/>
    <cellStyle name="20% - Accent2 4 2 3 3 12 2" xfId="57634"/>
    <cellStyle name="20% - Accent2 4 2 3 3 13" xfId="32372"/>
    <cellStyle name="20% - Accent2 4 2 3 3 2" xfId="3951"/>
    <cellStyle name="20% - Accent2 4 2 3 3 2 2" xfId="13179"/>
    <cellStyle name="20% - Accent2 4 2 3 3 2 2 2" xfId="27661"/>
    <cellStyle name="20% - Accent2 4 2 3 3 2 2 2 2" xfId="56359"/>
    <cellStyle name="20% - Accent2 4 2 3 3 2 2 3" xfId="41877"/>
    <cellStyle name="20% - Accent2 4 2 3 3 2 3" xfId="22078"/>
    <cellStyle name="20% - Accent2 4 2 3 3 2 3 2" xfId="50776"/>
    <cellStyle name="20% - Accent2 4 2 3 3 2 4" xfId="24357"/>
    <cellStyle name="20% - Accent2 4 2 3 3 2 4 2" xfId="53055"/>
    <cellStyle name="20% - Accent2 4 2 3 3 2 5" xfId="28938"/>
    <cellStyle name="20% - Accent2 4 2 3 3 2 5 2" xfId="57635"/>
    <cellStyle name="20% - Accent2 4 2 3 3 2 6" xfId="32668"/>
    <cellStyle name="20% - Accent2 4 2 3 3 3" xfId="6337"/>
    <cellStyle name="20% - Accent2 4 2 3 3 3 2" xfId="15565"/>
    <cellStyle name="20% - Accent2 4 2 3 3 3 2 2" xfId="44263"/>
    <cellStyle name="20% - Accent2 4 2 3 3 3 3" xfId="26528"/>
    <cellStyle name="20% - Accent2 4 2 3 3 3 3 2" xfId="55226"/>
    <cellStyle name="20% - Accent2 4 2 3 3 3 4" xfId="35054"/>
    <cellStyle name="20% - Accent2 4 2 3 3 4" xfId="7889"/>
    <cellStyle name="20% - Accent2 4 2 3 3 4 2" xfId="17114"/>
    <cellStyle name="20% - Accent2 4 2 3 3 4 2 2" xfId="45812"/>
    <cellStyle name="20% - Accent2 4 2 3 3 4 3" xfId="36603"/>
    <cellStyle name="20% - Accent2 4 2 3 3 5" xfId="9040"/>
    <cellStyle name="20% - Accent2 4 2 3 3 5 2" xfId="18263"/>
    <cellStyle name="20% - Accent2 4 2 3 3 5 2 2" xfId="46961"/>
    <cellStyle name="20% - Accent2 4 2 3 3 5 3" xfId="37752"/>
    <cellStyle name="20% - Accent2 4 2 3 3 6" xfId="9336"/>
    <cellStyle name="20% - Accent2 4 2 3 3 6 2" xfId="18557"/>
    <cellStyle name="20% - Accent2 4 2 3 3 6 2 2" xfId="47255"/>
    <cellStyle name="20% - Accent2 4 2 3 3 6 3" xfId="38046"/>
    <cellStyle name="20% - Accent2 4 2 3 3 7" xfId="10485"/>
    <cellStyle name="20% - Accent2 4 2 3 3 7 2" xfId="19704"/>
    <cellStyle name="20% - Accent2 4 2 3 3 7 2 2" xfId="48402"/>
    <cellStyle name="20% - Accent2 4 2 3 3 7 3" xfId="39193"/>
    <cellStyle name="20% - Accent2 4 2 3 3 8" xfId="12883"/>
    <cellStyle name="20% - Accent2 4 2 3 3 8 2" xfId="41581"/>
    <cellStyle name="20% - Accent2 4 2 3 3 9" xfId="20837"/>
    <cellStyle name="20% - Accent2 4 2 3 3 9 2" xfId="49535"/>
    <cellStyle name="20% - Accent2 4 2 3 4" xfId="2141"/>
    <cellStyle name="20% - Accent2 4 2 3 4 2" xfId="5575"/>
    <cellStyle name="20% - Accent2 4 2 3 4 2 2" xfId="14803"/>
    <cellStyle name="20% - Accent2 4 2 3 4 2 2 2" xfId="43501"/>
    <cellStyle name="20% - Accent2 4 2 3 4 2 3" xfId="27659"/>
    <cellStyle name="20% - Accent2 4 2 3 4 2 3 2" xfId="56357"/>
    <cellStyle name="20% - Accent2 4 2 3 4 2 4" xfId="34292"/>
    <cellStyle name="20% - Accent2 4 2 3 4 3" xfId="7124"/>
    <cellStyle name="20% - Accent2 4 2 3 4 3 2" xfId="16351"/>
    <cellStyle name="20% - Accent2 4 2 3 4 3 2 2" xfId="45049"/>
    <cellStyle name="20% - Accent2 4 2 3 4 3 3" xfId="35840"/>
    <cellStyle name="20% - Accent2 4 2 3 4 4" xfId="12121"/>
    <cellStyle name="20% - Accent2 4 2 3 4 4 2" xfId="40819"/>
    <cellStyle name="20% - Accent2 4 2 3 4 5" xfId="22079"/>
    <cellStyle name="20% - Accent2 4 2 3 4 5 2" xfId="50777"/>
    <cellStyle name="20% - Accent2 4 2 3 4 6" xfId="24358"/>
    <cellStyle name="20% - Accent2 4 2 3 4 6 2" xfId="53056"/>
    <cellStyle name="20% - Accent2 4 2 3 4 7" xfId="28939"/>
    <cellStyle name="20% - Accent2 4 2 3 4 7 2" xfId="57636"/>
    <cellStyle name="20% - Accent2 4 2 3 4 8" xfId="31610"/>
    <cellStyle name="20% - Accent2 4 2 3 5" xfId="3949"/>
    <cellStyle name="20% - Accent2 4 2 3 5 2" xfId="13177"/>
    <cellStyle name="20% - Accent2 4 2 3 5 2 2" xfId="41875"/>
    <cellStyle name="20% - Accent2 4 2 3 5 3" xfId="26526"/>
    <cellStyle name="20% - Accent2 4 2 3 5 3 2" xfId="55224"/>
    <cellStyle name="20% - Accent2 4 2 3 5 4" xfId="32666"/>
    <cellStyle name="20% - Accent2 4 2 3 6" xfId="5238"/>
    <cellStyle name="20% - Accent2 4 2 3 6 2" xfId="14466"/>
    <cellStyle name="20% - Accent2 4 2 3 6 2 2" xfId="43164"/>
    <cellStyle name="20% - Accent2 4 2 3 6 3" xfId="33955"/>
    <cellStyle name="20% - Accent2 4 2 3 7" xfId="6787"/>
    <cellStyle name="20% - Accent2 4 2 3 7 2" xfId="16014"/>
    <cellStyle name="20% - Accent2 4 2 3 7 2 2" xfId="44712"/>
    <cellStyle name="20% - Accent2 4 2 3 7 3" xfId="35503"/>
    <cellStyle name="20% - Accent2 4 2 3 8" xfId="8277"/>
    <cellStyle name="20% - Accent2 4 2 3 8 2" xfId="17501"/>
    <cellStyle name="20% - Accent2 4 2 3 8 2 2" xfId="46199"/>
    <cellStyle name="20% - Accent2 4 2 3 8 3" xfId="36990"/>
    <cellStyle name="20% - Accent2 4 2 3 9" xfId="9334"/>
    <cellStyle name="20% - Accent2 4 2 3 9 2" xfId="18555"/>
    <cellStyle name="20% - Accent2 4 2 3 9 2 2" xfId="47253"/>
    <cellStyle name="20% - Accent2 4 2 3 9 3" xfId="38044"/>
    <cellStyle name="20% - Accent2 4 2 4" xfId="2515"/>
    <cellStyle name="20% - Accent2 4 2 4 10" xfId="22080"/>
    <cellStyle name="20% - Accent2 4 2 4 10 2" xfId="50778"/>
    <cellStyle name="20% - Accent2 4 2 4 11" xfId="24359"/>
    <cellStyle name="20% - Accent2 4 2 4 11 2" xfId="53057"/>
    <cellStyle name="20% - Accent2 4 2 4 12" xfId="28940"/>
    <cellStyle name="20% - Accent2 4 2 4 12 2" xfId="57637"/>
    <cellStyle name="20% - Accent2 4 2 4 13" xfId="31805"/>
    <cellStyle name="20% - Accent2 4 2 4 2" xfId="3952"/>
    <cellStyle name="20% - Accent2 4 2 4 2 2" xfId="13180"/>
    <cellStyle name="20% - Accent2 4 2 4 2 2 2" xfId="27662"/>
    <cellStyle name="20% - Accent2 4 2 4 2 2 2 2" xfId="56360"/>
    <cellStyle name="20% - Accent2 4 2 4 2 2 3" xfId="41878"/>
    <cellStyle name="20% - Accent2 4 2 4 2 3" xfId="22081"/>
    <cellStyle name="20% - Accent2 4 2 4 2 3 2" xfId="50779"/>
    <cellStyle name="20% - Accent2 4 2 4 2 4" xfId="24360"/>
    <cellStyle name="20% - Accent2 4 2 4 2 4 2" xfId="53058"/>
    <cellStyle name="20% - Accent2 4 2 4 2 5" xfId="28941"/>
    <cellStyle name="20% - Accent2 4 2 4 2 5 2" xfId="57638"/>
    <cellStyle name="20% - Accent2 4 2 4 2 6" xfId="32669"/>
    <cellStyle name="20% - Accent2 4 2 4 3" xfId="5770"/>
    <cellStyle name="20% - Accent2 4 2 4 3 2" xfId="14998"/>
    <cellStyle name="20% - Accent2 4 2 4 3 2 2" xfId="43696"/>
    <cellStyle name="20% - Accent2 4 2 4 3 3" xfId="26529"/>
    <cellStyle name="20% - Accent2 4 2 4 3 3 2" xfId="55227"/>
    <cellStyle name="20% - Accent2 4 2 4 3 4" xfId="34487"/>
    <cellStyle name="20% - Accent2 4 2 4 4" xfId="7320"/>
    <cellStyle name="20% - Accent2 4 2 4 4 2" xfId="16546"/>
    <cellStyle name="20% - Accent2 4 2 4 4 2 2" xfId="45244"/>
    <cellStyle name="20% - Accent2 4 2 4 4 3" xfId="36035"/>
    <cellStyle name="20% - Accent2 4 2 4 5" xfId="8472"/>
    <cellStyle name="20% - Accent2 4 2 4 5 2" xfId="17696"/>
    <cellStyle name="20% - Accent2 4 2 4 5 2 2" xfId="46394"/>
    <cellStyle name="20% - Accent2 4 2 4 5 3" xfId="37185"/>
    <cellStyle name="20% - Accent2 4 2 4 6" xfId="9337"/>
    <cellStyle name="20% - Accent2 4 2 4 6 2" xfId="18558"/>
    <cellStyle name="20% - Accent2 4 2 4 6 2 2" xfId="47256"/>
    <cellStyle name="20% - Accent2 4 2 4 6 3" xfId="38047"/>
    <cellStyle name="20% - Accent2 4 2 4 7" xfId="10486"/>
    <cellStyle name="20% - Accent2 4 2 4 7 2" xfId="19705"/>
    <cellStyle name="20% - Accent2 4 2 4 7 2 2" xfId="48403"/>
    <cellStyle name="20% - Accent2 4 2 4 7 3" xfId="39194"/>
    <cellStyle name="20% - Accent2 4 2 4 8" xfId="12316"/>
    <cellStyle name="20% - Accent2 4 2 4 8 2" xfId="41014"/>
    <cellStyle name="20% - Accent2 4 2 4 9" xfId="20838"/>
    <cellStyle name="20% - Accent2 4 2 4 9 2" xfId="49536"/>
    <cellStyle name="20% - Accent2 4 2 5" xfId="3177"/>
    <cellStyle name="20% - Accent2 4 2 5 10" xfId="22082"/>
    <cellStyle name="20% - Accent2 4 2 5 10 2" xfId="50780"/>
    <cellStyle name="20% - Accent2 4 2 5 11" xfId="24361"/>
    <cellStyle name="20% - Accent2 4 2 5 11 2" xfId="53059"/>
    <cellStyle name="20% - Accent2 4 2 5 12" xfId="28942"/>
    <cellStyle name="20% - Accent2 4 2 5 12 2" xfId="57639"/>
    <cellStyle name="20% - Accent2 4 2 5 13" xfId="32186"/>
    <cellStyle name="20% - Accent2 4 2 5 2" xfId="3953"/>
    <cellStyle name="20% - Accent2 4 2 5 2 2" xfId="13181"/>
    <cellStyle name="20% - Accent2 4 2 5 2 2 2" xfId="27663"/>
    <cellStyle name="20% - Accent2 4 2 5 2 2 2 2" xfId="56361"/>
    <cellStyle name="20% - Accent2 4 2 5 2 2 3" xfId="41879"/>
    <cellStyle name="20% - Accent2 4 2 5 2 3" xfId="22083"/>
    <cellStyle name="20% - Accent2 4 2 5 2 3 2" xfId="50781"/>
    <cellStyle name="20% - Accent2 4 2 5 2 4" xfId="24362"/>
    <cellStyle name="20% - Accent2 4 2 5 2 4 2" xfId="53060"/>
    <cellStyle name="20% - Accent2 4 2 5 2 5" xfId="28943"/>
    <cellStyle name="20% - Accent2 4 2 5 2 5 2" xfId="57640"/>
    <cellStyle name="20% - Accent2 4 2 5 2 6" xfId="32670"/>
    <cellStyle name="20% - Accent2 4 2 5 3" xfId="6151"/>
    <cellStyle name="20% - Accent2 4 2 5 3 2" xfId="15379"/>
    <cellStyle name="20% - Accent2 4 2 5 3 2 2" xfId="44077"/>
    <cellStyle name="20% - Accent2 4 2 5 3 3" xfId="26530"/>
    <cellStyle name="20% - Accent2 4 2 5 3 3 2" xfId="55228"/>
    <cellStyle name="20% - Accent2 4 2 5 3 4" xfId="34868"/>
    <cellStyle name="20% - Accent2 4 2 5 4" xfId="7703"/>
    <cellStyle name="20% - Accent2 4 2 5 4 2" xfId="16928"/>
    <cellStyle name="20% - Accent2 4 2 5 4 2 2" xfId="45626"/>
    <cellStyle name="20% - Accent2 4 2 5 4 3" xfId="36417"/>
    <cellStyle name="20% - Accent2 4 2 5 5" xfId="8854"/>
    <cellStyle name="20% - Accent2 4 2 5 5 2" xfId="18077"/>
    <cellStyle name="20% - Accent2 4 2 5 5 2 2" xfId="46775"/>
    <cellStyle name="20% - Accent2 4 2 5 5 3" xfId="37566"/>
    <cellStyle name="20% - Accent2 4 2 5 6" xfId="9338"/>
    <cellStyle name="20% - Accent2 4 2 5 6 2" xfId="18559"/>
    <cellStyle name="20% - Accent2 4 2 5 6 2 2" xfId="47257"/>
    <cellStyle name="20% - Accent2 4 2 5 6 3" xfId="38048"/>
    <cellStyle name="20% - Accent2 4 2 5 7" xfId="10487"/>
    <cellStyle name="20% - Accent2 4 2 5 7 2" xfId="19706"/>
    <cellStyle name="20% - Accent2 4 2 5 7 2 2" xfId="48404"/>
    <cellStyle name="20% - Accent2 4 2 5 7 3" xfId="39195"/>
    <cellStyle name="20% - Accent2 4 2 5 8" xfId="12697"/>
    <cellStyle name="20% - Accent2 4 2 5 8 2" xfId="41395"/>
    <cellStyle name="20% - Accent2 4 2 5 9" xfId="20839"/>
    <cellStyle name="20% - Accent2 4 2 5 9 2" xfId="49537"/>
    <cellStyle name="20% - Accent2 4 2 6" xfId="2001"/>
    <cellStyle name="20% - Accent2 4 2 6 2" xfId="5477"/>
    <cellStyle name="20% - Accent2 4 2 6 2 2" xfId="14705"/>
    <cellStyle name="20% - Accent2 4 2 6 2 2 2" xfId="43403"/>
    <cellStyle name="20% - Accent2 4 2 6 2 3" xfId="27653"/>
    <cellStyle name="20% - Accent2 4 2 6 2 3 2" xfId="56351"/>
    <cellStyle name="20% - Accent2 4 2 6 2 4" xfId="34194"/>
    <cellStyle name="20% - Accent2 4 2 6 3" xfId="7026"/>
    <cellStyle name="20% - Accent2 4 2 6 3 2" xfId="16253"/>
    <cellStyle name="20% - Accent2 4 2 6 3 2 2" xfId="44951"/>
    <cellStyle name="20% - Accent2 4 2 6 3 3" xfId="35742"/>
    <cellStyle name="20% - Accent2 4 2 6 4" xfId="12023"/>
    <cellStyle name="20% - Accent2 4 2 6 4 2" xfId="40721"/>
    <cellStyle name="20% - Accent2 4 2 6 5" xfId="22084"/>
    <cellStyle name="20% - Accent2 4 2 6 5 2" xfId="50782"/>
    <cellStyle name="20% - Accent2 4 2 6 6" xfId="24363"/>
    <cellStyle name="20% - Accent2 4 2 6 6 2" xfId="53061"/>
    <cellStyle name="20% - Accent2 4 2 6 7" xfId="28944"/>
    <cellStyle name="20% - Accent2 4 2 6 7 2" xfId="57641"/>
    <cellStyle name="20% - Accent2 4 2 6 8" xfId="31512"/>
    <cellStyle name="20% - Accent2 4 2 7" xfId="3943"/>
    <cellStyle name="20% - Accent2 4 2 7 2" xfId="13171"/>
    <cellStyle name="20% - Accent2 4 2 7 2 2" xfId="41869"/>
    <cellStyle name="20% - Accent2 4 2 7 3" xfId="26520"/>
    <cellStyle name="20% - Accent2 4 2 7 3 2" xfId="55218"/>
    <cellStyle name="20% - Accent2 4 2 7 4" xfId="32660"/>
    <cellStyle name="20% - Accent2 4 2 8" xfId="5052"/>
    <cellStyle name="20% - Accent2 4 2 8 2" xfId="14280"/>
    <cellStyle name="20% - Accent2 4 2 8 2 2" xfId="42978"/>
    <cellStyle name="20% - Accent2 4 2 8 3" xfId="33769"/>
    <cellStyle name="20% - Accent2 4 2 9" xfId="6601"/>
    <cellStyle name="20% - Accent2 4 2 9 2" xfId="15828"/>
    <cellStyle name="20% - Accent2 4 2 9 2 2" xfId="44526"/>
    <cellStyle name="20% - Accent2 4 2 9 3" xfId="35317"/>
    <cellStyle name="20% - Accent2 4 3" xfId="331"/>
    <cellStyle name="20% - Accent2 4 3 10" xfId="9339"/>
    <cellStyle name="20% - Accent2 4 3 10 2" xfId="18560"/>
    <cellStyle name="20% - Accent2 4 3 10 2 2" xfId="47258"/>
    <cellStyle name="20% - Accent2 4 3 10 3" xfId="38049"/>
    <cellStyle name="20% - Accent2 4 3 11" xfId="10488"/>
    <cellStyle name="20% - Accent2 4 3 11 2" xfId="19707"/>
    <cellStyle name="20% - Accent2 4 3 11 2 2" xfId="48405"/>
    <cellStyle name="20% - Accent2 4 3 11 3" xfId="39196"/>
    <cellStyle name="20% - Accent2 4 3 12" xfId="11641"/>
    <cellStyle name="20% - Accent2 4 3 12 2" xfId="40339"/>
    <cellStyle name="20% - Accent2 4 3 13" xfId="20840"/>
    <cellStyle name="20% - Accent2 4 3 13 2" xfId="49538"/>
    <cellStyle name="20% - Accent2 4 3 14" xfId="22085"/>
    <cellStyle name="20% - Accent2 4 3 14 2" xfId="50783"/>
    <cellStyle name="20% - Accent2 4 3 15" xfId="24364"/>
    <cellStyle name="20% - Accent2 4 3 15 2" xfId="53062"/>
    <cellStyle name="20% - Accent2 4 3 16" xfId="28945"/>
    <cellStyle name="20% - Accent2 4 3 16 2" xfId="57642"/>
    <cellStyle name="20% - Accent2 4 3 17" xfId="31130"/>
    <cellStyle name="20% - Accent2 4 3 2" xfId="1176"/>
    <cellStyle name="20% - Accent2 4 3 2 10" xfId="11827"/>
    <cellStyle name="20% - Accent2 4 3 2 10 2" xfId="40525"/>
    <cellStyle name="20% - Accent2 4 3 2 11" xfId="20841"/>
    <cellStyle name="20% - Accent2 4 3 2 11 2" xfId="49539"/>
    <cellStyle name="20% - Accent2 4 3 2 12" xfId="22086"/>
    <cellStyle name="20% - Accent2 4 3 2 12 2" xfId="50784"/>
    <cellStyle name="20% - Accent2 4 3 2 13" xfId="24365"/>
    <cellStyle name="20% - Accent2 4 3 2 13 2" xfId="53063"/>
    <cellStyle name="20% - Accent2 4 3 2 14" xfId="28946"/>
    <cellStyle name="20% - Accent2 4 3 2 14 2" xfId="57643"/>
    <cellStyle name="20% - Accent2 4 3 2 15" xfId="31316"/>
    <cellStyle name="20% - Accent2 4 3 2 2" xfId="3442"/>
    <cellStyle name="20% - Accent2 4 3 2 2 10" xfId="22087"/>
    <cellStyle name="20% - Accent2 4 3 2 2 10 2" xfId="50785"/>
    <cellStyle name="20% - Accent2 4 3 2 2 11" xfId="24366"/>
    <cellStyle name="20% - Accent2 4 3 2 2 11 2" xfId="53064"/>
    <cellStyle name="20% - Accent2 4 3 2 2 12" xfId="28947"/>
    <cellStyle name="20% - Accent2 4 3 2 2 12 2" xfId="57644"/>
    <cellStyle name="20% - Accent2 4 3 2 2 13" xfId="32414"/>
    <cellStyle name="20% - Accent2 4 3 2 2 2" xfId="3956"/>
    <cellStyle name="20% - Accent2 4 3 2 2 2 2" xfId="13184"/>
    <cellStyle name="20% - Accent2 4 3 2 2 2 2 2" xfId="27666"/>
    <cellStyle name="20% - Accent2 4 3 2 2 2 2 2 2" xfId="56364"/>
    <cellStyle name="20% - Accent2 4 3 2 2 2 2 3" xfId="41882"/>
    <cellStyle name="20% - Accent2 4 3 2 2 2 3" xfId="22088"/>
    <cellStyle name="20% - Accent2 4 3 2 2 2 3 2" xfId="50786"/>
    <cellStyle name="20% - Accent2 4 3 2 2 2 4" xfId="24367"/>
    <cellStyle name="20% - Accent2 4 3 2 2 2 4 2" xfId="53065"/>
    <cellStyle name="20% - Accent2 4 3 2 2 2 5" xfId="28948"/>
    <cellStyle name="20% - Accent2 4 3 2 2 2 5 2" xfId="57645"/>
    <cellStyle name="20% - Accent2 4 3 2 2 2 6" xfId="32673"/>
    <cellStyle name="20% - Accent2 4 3 2 2 3" xfId="6379"/>
    <cellStyle name="20% - Accent2 4 3 2 2 3 2" xfId="15607"/>
    <cellStyle name="20% - Accent2 4 3 2 2 3 2 2" xfId="44305"/>
    <cellStyle name="20% - Accent2 4 3 2 2 3 3" xfId="26533"/>
    <cellStyle name="20% - Accent2 4 3 2 2 3 3 2" xfId="55231"/>
    <cellStyle name="20% - Accent2 4 3 2 2 3 4" xfId="35096"/>
    <cellStyle name="20% - Accent2 4 3 2 2 4" xfId="7931"/>
    <cellStyle name="20% - Accent2 4 3 2 2 4 2" xfId="17156"/>
    <cellStyle name="20% - Accent2 4 3 2 2 4 2 2" xfId="45854"/>
    <cellStyle name="20% - Accent2 4 3 2 2 4 3" xfId="36645"/>
    <cellStyle name="20% - Accent2 4 3 2 2 5" xfId="9082"/>
    <cellStyle name="20% - Accent2 4 3 2 2 5 2" xfId="18305"/>
    <cellStyle name="20% - Accent2 4 3 2 2 5 2 2" xfId="47003"/>
    <cellStyle name="20% - Accent2 4 3 2 2 5 3" xfId="37794"/>
    <cellStyle name="20% - Accent2 4 3 2 2 6" xfId="9341"/>
    <cellStyle name="20% - Accent2 4 3 2 2 6 2" xfId="18562"/>
    <cellStyle name="20% - Accent2 4 3 2 2 6 2 2" xfId="47260"/>
    <cellStyle name="20% - Accent2 4 3 2 2 6 3" xfId="38051"/>
    <cellStyle name="20% - Accent2 4 3 2 2 7" xfId="10490"/>
    <cellStyle name="20% - Accent2 4 3 2 2 7 2" xfId="19709"/>
    <cellStyle name="20% - Accent2 4 3 2 2 7 2 2" xfId="48407"/>
    <cellStyle name="20% - Accent2 4 3 2 2 7 3" xfId="39198"/>
    <cellStyle name="20% - Accent2 4 3 2 2 8" xfId="12925"/>
    <cellStyle name="20% - Accent2 4 3 2 2 8 2" xfId="41623"/>
    <cellStyle name="20% - Accent2 4 3 2 2 9" xfId="20842"/>
    <cellStyle name="20% - Accent2 4 3 2 2 9 2" xfId="49540"/>
    <cellStyle name="20% - Accent2 4 3 2 3" xfId="2833"/>
    <cellStyle name="20% - Accent2 4 3 2 3 2" xfId="5998"/>
    <cellStyle name="20% - Accent2 4 3 2 3 2 2" xfId="15226"/>
    <cellStyle name="20% - Accent2 4 3 2 3 2 2 2" xfId="43924"/>
    <cellStyle name="20% - Accent2 4 3 2 3 2 3" xfId="27665"/>
    <cellStyle name="20% - Accent2 4 3 2 3 2 3 2" xfId="56363"/>
    <cellStyle name="20% - Accent2 4 3 2 3 2 4" xfId="34715"/>
    <cellStyle name="20% - Accent2 4 3 2 3 3" xfId="7548"/>
    <cellStyle name="20% - Accent2 4 3 2 3 3 2" xfId="16774"/>
    <cellStyle name="20% - Accent2 4 3 2 3 3 2 2" xfId="45472"/>
    <cellStyle name="20% - Accent2 4 3 2 3 3 3" xfId="36263"/>
    <cellStyle name="20% - Accent2 4 3 2 3 4" xfId="12544"/>
    <cellStyle name="20% - Accent2 4 3 2 3 4 2" xfId="41242"/>
    <cellStyle name="20% - Accent2 4 3 2 3 5" xfId="22089"/>
    <cellStyle name="20% - Accent2 4 3 2 3 5 2" xfId="50787"/>
    <cellStyle name="20% - Accent2 4 3 2 3 6" xfId="24368"/>
    <cellStyle name="20% - Accent2 4 3 2 3 6 2" xfId="53066"/>
    <cellStyle name="20% - Accent2 4 3 2 3 7" xfId="28949"/>
    <cellStyle name="20% - Accent2 4 3 2 3 7 2" xfId="57646"/>
    <cellStyle name="20% - Accent2 4 3 2 3 8" xfId="32033"/>
    <cellStyle name="20% - Accent2 4 3 2 4" xfId="3955"/>
    <cellStyle name="20% - Accent2 4 3 2 4 2" xfId="13183"/>
    <cellStyle name="20% - Accent2 4 3 2 4 2 2" xfId="41881"/>
    <cellStyle name="20% - Accent2 4 3 2 4 3" xfId="26532"/>
    <cellStyle name="20% - Accent2 4 3 2 4 3 2" xfId="55230"/>
    <cellStyle name="20% - Accent2 4 3 2 4 4" xfId="32672"/>
    <cellStyle name="20% - Accent2 4 3 2 5" xfId="5281"/>
    <cellStyle name="20% - Accent2 4 3 2 5 2" xfId="14509"/>
    <cellStyle name="20% - Accent2 4 3 2 5 2 2" xfId="43207"/>
    <cellStyle name="20% - Accent2 4 3 2 5 3" xfId="33998"/>
    <cellStyle name="20% - Accent2 4 3 2 6" xfId="6830"/>
    <cellStyle name="20% - Accent2 4 3 2 6 2" xfId="16057"/>
    <cellStyle name="20% - Accent2 4 3 2 6 2 2" xfId="44755"/>
    <cellStyle name="20% - Accent2 4 3 2 6 3" xfId="35546"/>
    <cellStyle name="20% - Accent2 4 3 2 7" xfId="8700"/>
    <cellStyle name="20% - Accent2 4 3 2 7 2" xfId="17924"/>
    <cellStyle name="20% - Accent2 4 3 2 7 2 2" xfId="46622"/>
    <cellStyle name="20% - Accent2 4 3 2 7 3" xfId="37413"/>
    <cellStyle name="20% - Accent2 4 3 2 8" xfId="9340"/>
    <cellStyle name="20% - Accent2 4 3 2 8 2" xfId="18561"/>
    <cellStyle name="20% - Accent2 4 3 2 8 2 2" xfId="47259"/>
    <cellStyle name="20% - Accent2 4 3 2 8 3" xfId="38050"/>
    <cellStyle name="20% - Accent2 4 3 2 9" xfId="10489"/>
    <cellStyle name="20% - Accent2 4 3 2 9 2" xfId="19708"/>
    <cellStyle name="20% - Accent2 4 3 2 9 2 2" xfId="48406"/>
    <cellStyle name="20% - Accent2 4 3 2 9 3" xfId="39197"/>
    <cellStyle name="20% - Accent2 4 3 3" xfId="2558"/>
    <cellStyle name="20% - Accent2 4 3 3 10" xfId="22090"/>
    <cellStyle name="20% - Accent2 4 3 3 10 2" xfId="50788"/>
    <cellStyle name="20% - Accent2 4 3 3 11" xfId="24369"/>
    <cellStyle name="20% - Accent2 4 3 3 11 2" xfId="53067"/>
    <cellStyle name="20% - Accent2 4 3 3 12" xfId="28950"/>
    <cellStyle name="20% - Accent2 4 3 3 12 2" xfId="57647"/>
    <cellStyle name="20% - Accent2 4 3 3 13" xfId="31848"/>
    <cellStyle name="20% - Accent2 4 3 3 2" xfId="3957"/>
    <cellStyle name="20% - Accent2 4 3 3 2 2" xfId="13185"/>
    <cellStyle name="20% - Accent2 4 3 3 2 2 2" xfId="27667"/>
    <cellStyle name="20% - Accent2 4 3 3 2 2 2 2" xfId="56365"/>
    <cellStyle name="20% - Accent2 4 3 3 2 2 3" xfId="41883"/>
    <cellStyle name="20% - Accent2 4 3 3 2 3" xfId="22091"/>
    <cellStyle name="20% - Accent2 4 3 3 2 3 2" xfId="50789"/>
    <cellStyle name="20% - Accent2 4 3 3 2 4" xfId="24370"/>
    <cellStyle name="20% - Accent2 4 3 3 2 4 2" xfId="53068"/>
    <cellStyle name="20% - Accent2 4 3 3 2 5" xfId="28951"/>
    <cellStyle name="20% - Accent2 4 3 3 2 5 2" xfId="57648"/>
    <cellStyle name="20% - Accent2 4 3 3 2 6" xfId="32674"/>
    <cellStyle name="20% - Accent2 4 3 3 3" xfId="5813"/>
    <cellStyle name="20% - Accent2 4 3 3 3 2" xfId="15041"/>
    <cellStyle name="20% - Accent2 4 3 3 3 2 2" xfId="43739"/>
    <cellStyle name="20% - Accent2 4 3 3 3 3" xfId="26534"/>
    <cellStyle name="20% - Accent2 4 3 3 3 3 2" xfId="55232"/>
    <cellStyle name="20% - Accent2 4 3 3 3 4" xfId="34530"/>
    <cellStyle name="20% - Accent2 4 3 3 4" xfId="7363"/>
    <cellStyle name="20% - Accent2 4 3 3 4 2" xfId="16589"/>
    <cellStyle name="20% - Accent2 4 3 3 4 2 2" xfId="45287"/>
    <cellStyle name="20% - Accent2 4 3 3 4 3" xfId="36078"/>
    <cellStyle name="20% - Accent2 4 3 3 5" xfId="8515"/>
    <cellStyle name="20% - Accent2 4 3 3 5 2" xfId="17739"/>
    <cellStyle name="20% - Accent2 4 3 3 5 2 2" xfId="46437"/>
    <cellStyle name="20% - Accent2 4 3 3 5 3" xfId="37228"/>
    <cellStyle name="20% - Accent2 4 3 3 6" xfId="9342"/>
    <cellStyle name="20% - Accent2 4 3 3 6 2" xfId="18563"/>
    <cellStyle name="20% - Accent2 4 3 3 6 2 2" xfId="47261"/>
    <cellStyle name="20% - Accent2 4 3 3 6 3" xfId="38052"/>
    <cellStyle name="20% - Accent2 4 3 3 7" xfId="10491"/>
    <cellStyle name="20% - Accent2 4 3 3 7 2" xfId="19710"/>
    <cellStyle name="20% - Accent2 4 3 3 7 2 2" xfId="48408"/>
    <cellStyle name="20% - Accent2 4 3 3 7 3" xfId="39199"/>
    <cellStyle name="20% - Accent2 4 3 3 8" xfId="12359"/>
    <cellStyle name="20% - Accent2 4 3 3 8 2" xfId="41057"/>
    <cellStyle name="20% - Accent2 4 3 3 9" xfId="20843"/>
    <cellStyle name="20% - Accent2 4 3 3 9 2" xfId="49541"/>
    <cellStyle name="20% - Accent2 4 3 4" xfId="3220"/>
    <cellStyle name="20% - Accent2 4 3 4 10" xfId="22092"/>
    <cellStyle name="20% - Accent2 4 3 4 10 2" xfId="50790"/>
    <cellStyle name="20% - Accent2 4 3 4 11" xfId="24371"/>
    <cellStyle name="20% - Accent2 4 3 4 11 2" xfId="53069"/>
    <cellStyle name="20% - Accent2 4 3 4 12" xfId="28952"/>
    <cellStyle name="20% - Accent2 4 3 4 12 2" xfId="57649"/>
    <cellStyle name="20% - Accent2 4 3 4 13" xfId="32229"/>
    <cellStyle name="20% - Accent2 4 3 4 2" xfId="3958"/>
    <cellStyle name="20% - Accent2 4 3 4 2 2" xfId="13186"/>
    <cellStyle name="20% - Accent2 4 3 4 2 2 2" xfId="27668"/>
    <cellStyle name="20% - Accent2 4 3 4 2 2 2 2" xfId="56366"/>
    <cellStyle name="20% - Accent2 4 3 4 2 2 3" xfId="41884"/>
    <cellStyle name="20% - Accent2 4 3 4 2 3" xfId="22093"/>
    <cellStyle name="20% - Accent2 4 3 4 2 3 2" xfId="50791"/>
    <cellStyle name="20% - Accent2 4 3 4 2 4" xfId="24372"/>
    <cellStyle name="20% - Accent2 4 3 4 2 4 2" xfId="53070"/>
    <cellStyle name="20% - Accent2 4 3 4 2 5" xfId="28953"/>
    <cellStyle name="20% - Accent2 4 3 4 2 5 2" xfId="57650"/>
    <cellStyle name="20% - Accent2 4 3 4 2 6" xfId="32675"/>
    <cellStyle name="20% - Accent2 4 3 4 3" xfId="6194"/>
    <cellStyle name="20% - Accent2 4 3 4 3 2" xfId="15422"/>
    <cellStyle name="20% - Accent2 4 3 4 3 2 2" xfId="44120"/>
    <cellStyle name="20% - Accent2 4 3 4 3 3" xfId="26535"/>
    <cellStyle name="20% - Accent2 4 3 4 3 3 2" xfId="55233"/>
    <cellStyle name="20% - Accent2 4 3 4 3 4" xfId="34911"/>
    <cellStyle name="20% - Accent2 4 3 4 4" xfId="7746"/>
    <cellStyle name="20% - Accent2 4 3 4 4 2" xfId="16971"/>
    <cellStyle name="20% - Accent2 4 3 4 4 2 2" xfId="45669"/>
    <cellStyle name="20% - Accent2 4 3 4 4 3" xfId="36460"/>
    <cellStyle name="20% - Accent2 4 3 4 5" xfId="8897"/>
    <cellStyle name="20% - Accent2 4 3 4 5 2" xfId="18120"/>
    <cellStyle name="20% - Accent2 4 3 4 5 2 2" xfId="46818"/>
    <cellStyle name="20% - Accent2 4 3 4 5 3" xfId="37609"/>
    <cellStyle name="20% - Accent2 4 3 4 6" xfId="9343"/>
    <cellStyle name="20% - Accent2 4 3 4 6 2" xfId="18564"/>
    <cellStyle name="20% - Accent2 4 3 4 6 2 2" xfId="47262"/>
    <cellStyle name="20% - Accent2 4 3 4 6 3" xfId="38053"/>
    <cellStyle name="20% - Accent2 4 3 4 7" xfId="10492"/>
    <cellStyle name="20% - Accent2 4 3 4 7 2" xfId="19711"/>
    <cellStyle name="20% - Accent2 4 3 4 7 2 2" xfId="48409"/>
    <cellStyle name="20% - Accent2 4 3 4 7 3" xfId="39200"/>
    <cellStyle name="20% - Accent2 4 3 4 8" xfId="12740"/>
    <cellStyle name="20% - Accent2 4 3 4 8 2" xfId="41438"/>
    <cellStyle name="20% - Accent2 4 3 4 9" xfId="20844"/>
    <cellStyle name="20% - Accent2 4 3 4 9 2" xfId="49542"/>
    <cellStyle name="20% - Accent2 4 3 5" xfId="2184"/>
    <cellStyle name="20% - Accent2 4 3 5 2" xfId="5618"/>
    <cellStyle name="20% - Accent2 4 3 5 2 2" xfId="14846"/>
    <cellStyle name="20% - Accent2 4 3 5 2 2 2" xfId="43544"/>
    <cellStyle name="20% - Accent2 4 3 5 2 3" xfId="27664"/>
    <cellStyle name="20% - Accent2 4 3 5 2 3 2" xfId="56362"/>
    <cellStyle name="20% - Accent2 4 3 5 2 4" xfId="34335"/>
    <cellStyle name="20% - Accent2 4 3 5 3" xfId="7167"/>
    <cellStyle name="20% - Accent2 4 3 5 3 2" xfId="16394"/>
    <cellStyle name="20% - Accent2 4 3 5 3 2 2" xfId="45092"/>
    <cellStyle name="20% - Accent2 4 3 5 3 3" xfId="35883"/>
    <cellStyle name="20% - Accent2 4 3 5 4" xfId="12164"/>
    <cellStyle name="20% - Accent2 4 3 5 4 2" xfId="40862"/>
    <cellStyle name="20% - Accent2 4 3 5 5" xfId="22094"/>
    <cellStyle name="20% - Accent2 4 3 5 5 2" xfId="50792"/>
    <cellStyle name="20% - Accent2 4 3 5 6" xfId="24373"/>
    <cellStyle name="20% - Accent2 4 3 5 6 2" xfId="53071"/>
    <cellStyle name="20% - Accent2 4 3 5 7" xfId="28954"/>
    <cellStyle name="20% - Accent2 4 3 5 7 2" xfId="57651"/>
    <cellStyle name="20% - Accent2 4 3 5 8" xfId="31653"/>
    <cellStyle name="20% - Accent2 4 3 6" xfId="3954"/>
    <cellStyle name="20% - Accent2 4 3 6 2" xfId="13182"/>
    <cellStyle name="20% - Accent2 4 3 6 2 2" xfId="41880"/>
    <cellStyle name="20% - Accent2 4 3 6 3" xfId="26531"/>
    <cellStyle name="20% - Accent2 4 3 6 3 2" xfId="55229"/>
    <cellStyle name="20% - Accent2 4 3 6 4" xfId="32671"/>
    <cellStyle name="20% - Accent2 4 3 7" xfId="5095"/>
    <cellStyle name="20% - Accent2 4 3 7 2" xfId="14323"/>
    <cellStyle name="20% - Accent2 4 3 7 2 2" xfId="43021"/>
    <cellStyle name="20% - Accent2 4 3 7 3" xfId="33812"/>
    <cellStyle name="20% - Accent2 4 3 8" xfId="6644"/>
    <cellStyle name="20% - Accent2 4 3 8 2" xfId="15871"/>
    <cellStyle name="20% - Accent2 4 3 8 2 2" xfId="44569"/>
    <cellStyle name="20% - Accent2 4 3 8 3" xfId="35360"/>
    <cellStyle name="20% - Accent2 4 3 9" xfId="8320"/>
    <cellStyle name="20% - Accent2 4 3 9 2" xfId="17544"/>
    <cellStyle name="20% - Accent2 4 3 9 2 2" xfId="46242"/>
    <cellStyle name="20% - Accent2 4 3 9 3" xfId="37033"/>
    <cellStyle name="20% - Accent2 4 4" xfId="508"/>
    <cellStyle name="20% - Accent2 4 4 10" xfId="22095"/>
    <cellStyle name="20% - Accent2 4 4 10 2" xfId="50793"/>
    <cellStyle name="20% - Accent2 4 4 11" xfId="24374"/>
    <cellStyle name="20% - Accent2 4 4 11 2" xfId="53072"/>
    <cellStyle name="20% - Accent2 4 4 12" xfId="28955"/>
    <cellStyle name="20% - Accent2 4 4 12 2" xfId="57652"/>
    <cellStyle name="20% - Accent2 4 4 2" xfId="2748"/>
    <cellStyle name="20% - Accent2 4 4 2 10" xfId="20846"/>
    <cellStyle name="20% - Accent2 4 4 2 10 2" xfId="49544"/>
    <cellStyle name="20% - Accent2 4 4 2 11" xfId="22096"/>
    <cellStyle name="20% - Accent2 4 4 2 11 2" xfId="50794"/>
    <cellStyle name="20% - Accent2 4 4 2 12" xfId="24375"/>
    <cellStyle name="20% - Accent2 4 4 2 12 2" xfId="53073"/>
    <cellStyle name="20% - Accent2 4 4 2 13" xfId="28956"/>
    <cellStyle name="20% - Accent2 4 4 2 13 2" xfId="57653"/>
    <cellStyle name="20% - Accent2 4 4 2 14" xfId="31950"/>
    <cellStyle name="20% - Accent2 4 4 2 2" xfId="3556"/>
    <cellStyle name="20% - Accent2 4 4 2 3" xfId="3960"/>
    <cellStyle name="20% - Accent2 4 4 2 3 2" xfId="13188"/>
    <cellStyle name="20% - Accent2 4 4 2 3 2 2" xfId="27670"/>
    <cellStyle name="20% - Accent2 4 4 2 3 2 2 2" xfId="56368"/>
    <cellStyle name="20% - Accent2 4 4 2 3 2 3" xfId="41886"/>
    <cellStyle name="20% - Accent2 4 4 2 3 3" xfId="22097"/>
    <cellStyle name="20% - Accent2 4 4 2 3 3 2" xfId="50795"/>
    <cellStyle name="20% - Accent2 4 4 2 3 4" xfId="24376"/>
    <cellStyle name="20% - Accent2 4 4 2 3 4 2" xfId="53074"/>
    <cellStyle name="20% - Accent2 4 4 2 3 5" xfId="28957"/>
    <cellStyle name="20% - Accent2 4 4 2 3 5 2" xfId="57654"/>
    <cellStyle name="20% - Accent2 4 4 2 3 6" xfId="32677"/>
    <cellStyle name="20% - Accent2 4 4 2 4" xfId="5915"/>
    <cellStyle name="20% - Accent2 4 4 2 4 2" xfId="15143"/>
    <cellStyle name="20% - Accent2 4 4 2 4 2 2" xfId="43841"/>
    <cellStyle name="20% - Accent2 4 4 2 4 3" xfId="26537"/>
    <cellStyle name="20% - Accent2 4 4 2 4 3 2" xfId="55235"/>
    <cellStyle name="20% - Accent2 4 4 2 4 4" xfId="34632"/>
    <cellStyle name="20% - Accent2 4 4 2 5" xfId="7465"/>
    <cellStyle name="20% - Accent2 4 4 2 5 2" xfId="16691"/>
    <cellStyle name="20% - Accent2 4 4 2 5 2 2" xfId="45389"/>
    <cellStyle name="20% - Accent2 4 4 2 5 3" xfId="36180"/>
    <cellStyle name="20% - Accent2 4 4 2 6" xfId="8617"/>
    <cellStyle name="20% - Accent2 4 4 2 6 2" xfId="17841"/>
    <cellStyle name="20% - Accent2 4 4 2 6 2 2" xfId="46539"/>
    <cellStyle name="20% - Accent2 4 4 2 6 3" xfId="37330"/>
    <cellStyle name="20% - Accent2 4 4 2 7" xfId="9345"/>
    <cellStyle name="20% - Accent2 4 4 2 7 2" xfId="18566"/>
    <cellStyle name="20% - Accent2 4 4 2 7 2 2" xfId="47264"/>
    <cellStyle name="20% - Accent2 4 4 2 7 3" xfId="38055"/>
    <cellStyle name="20% - Accent2 4 4 2 8" xfId="10494"/>
    <cellStyle name="20% - Accent2 4 4 2 8 2" xfId="19713"/>
    <cellStyle name="20% - Accent2 4 4 2 8 2 2" xfId="48411"/>
    <cellStyle name="20% - Accent2 4 4 2 8 3" xfId="39202"/>
    <cellStyle name="20% - Accent2 4 4 2 9" xfId="12461"/>
    <cellStyle name="20% - Accent2 4 4 2 9 2" xfId="41159"/>
    <cellStyle name="20% - Accent2 4 4 3" xfId="3358"/>
    <cellStyle name="20% - Accent2 4 4 3 10" xfId="22098"/>
    <cellStyle name="20% - Accent2 4 4 3 10 2" xfId="50796"/>
    <cellStyle name="20% - Accent2 4 4 3 11" xfId="24377"/>
    <cellStyle name="20% - Accent2 4 4 3 11 2" xfId="53075"/>
    <cellStyle name="20% - Accent2 4 4 3 12" xfId="28958"/>
    <cellStyle name="20% - Accent2 4 4 3 12 2" xfId="57655"/>
    <cellStyle name="20% - Accent2 4 4 3 13" xfId="32331"/>
    <cellStyle name="20% - Accent2 4 4 3 2" xfId="3961"/>
    <cellStyle name="20% - Accent2 4 4 3 2 2" xfId="13189"/>
    <cellStyle name="20% - Accent2 4 4 3 2 2 2" xfId="27671"/>
    <cellStyle name="20% - Accent2 4 4 3 2 2 2 2" xfId="56369"/>
    <cellStyle name="20% - Accent2 4 4 3 2 2 3" xfId="41887"/>
    <cellStyle name="20% - Accent2 4 4 3 2 3" xfId="22099"/>
    <cellStyle name="20% - Accent2 4 4 3 2 3 2" xfId="50797"/>
    <cellStyle name="20% - Accent2 4 4 3 2 4" xfId="24378"/>
    <cellStyle name="20% - Accent2 4 4 3 2 4 2" xfId="53076"/>
    <cellStyle name="20% - Accent2 4 4 3 2 5" xfId="28959"/>
    <cellStyle name="20% - Accent2 4 4 3 2 5 2" xfId="57656"/>
    <cellStyle name="20% - Accent2 4 4 3 2 6" xfId="32678"/>
    <cellStyle name="20% - Accent2 4 4 3 3" xfId="6296"/>
    <cellStyle name="20% - Accent2 4 4 3 3 2" xfId="15524"/>
    <cellStyle name="20% - Accent2 4 4 3 3 2 2" xfId="44222"/>
    <cellStyle name="20% - Accent2 4 4 3 3 3" xfId="26538"/>
    <cellStyle name="20% - Accent2 4 4 3 3 3 2" xfId="55236"/>
    <cellStyle name="20% - Accent2 4 4 3 3 4" xfId="35013"/>
    <cellStyle name="20% - Accent2 4 4 3 4" xfId="7848"/>
    <cellStyle name="20% - Accent2 4 4 3 4 2" xfId="17073"/>
    <cellStyle name="20% - Accent2 4 4 3 4 2 2" xfId="45771"/>
    <cellStyle name="20% - Accent2 4 4 3 4 3" xfId="36562"/>
    <cellStyle name="20% - Accent2 4 4 3 5" xfId="8999"/>
    <cellStyle name="20% - Accent2 4 4 3 5 2" xfId="18222"/>
    <cellStyle name="20% - Accent2 4 4 3 5 2 2" xfId="46920"/>
    <cellStyle name="20% - Accent2 4 4 3 5 3" xfId="37711"/>
    <cellStyle name="20% - Accent2 4 4 3 6" xfId="9346"/>
    <cellStyle name="20% - Accent2 4 4 3 6 2" xfId="18567"/>
    <cellStyle name="20% - Accent2 4 4 3 6 2 2" xfId="47265"/>
    <cellStyle name="20% - Accent2 4 4 3 6 3" xfId="38056"/>
    <cellStyle name="20% - Accent2 4 4 3 7" xfId="10495"/>
    <cellStyle name="20% - Accent2 4 4 3 7 2" xfId="19714"/>
    <cellStyle name="20% - Accent2 4 4 3 7 2 2" xfId="48412"/>
    <cellStyle name="20% - Accent2 4 4 3 7 3" xfId="39203"/>
    <cellStyle name="20% - Accent2 4 4 3 8" xfId="12842"/>
    <cellStyle name="20% - Accent2 4 4 3 8 2" xfId="41540"/>
    <cellStyle name="20% - Accent2 4 4 3 9" xfId="20847"/>
    <cellStyle name="20% - Accent2 4 4 3 9 2" xfId="49545"/>
    <cellStyle name="20% - Accent2 4 4 4" xfId="2057"/>
    <cellStyle name="20% - Accent2 4 4 4 2" xfId="5532"/>
    <cellStyle name="20% - Accent2 4 4 4 2 2" xfId="14760"/>
    <cellStyle name="20% - Accent2 4 4 4 2 2 2" xfId="43458"/>
    <cellStyle name="20% - Accent2 4 4 4 2 3" xfId="27669"/>
    <cellStyle name="20% - Accent2 4 4 4 2 3 2" xfId="56367"/>
    <cellStyle name="20% - Accent2 4 4 4 2 4" xfId="34249"/>
    <cellStyle name="20% - Accent2 4 4 4 3" xfId="7081"/>
    <cellStyle name="20% - Accent2 4 4 4 3 2" xfId="16308"/>
    <cellStyle name="20% - Accent2 4 4 4 3 2 2" xfId="45006"/>
    <cellStyle name="20% - Accent2 4 4 4 3 3" xfId="35797"/>
    <cellStyle name="20% - Accent2 4 4 4 4" xfId="12078"/>
    <cellStyle name="20% - Accent2 4 4 4 4 2" xfId="40776"/>
    <cellStyle name="20% - Accent2 4 4 4 5" xfId="22100"/>
    <cellStyle name="20% - Accent2 4 4 4 5 2" xfId="50798"/>
    <cellStyle name="20% - Accent2 4 4 4 6" xfId="24379"/>
    <cellStyle name="20% - Accent2 4 4 4 6 2" xfId="53077"/>
    <cellStyle name="20% - Accent2 4 4 4 7" xfId="28960"/>
    <cellStyle name="20% - Accent2 4 4 4 7 2" xfId="57657"/>
    <cellStyle name="20% - Accent2 4 4 4 8" xfId="31567"/>
    <cellStyle name="20% - Accent2 4 4 5" xfId="3959"/>
    <cellStyle name="20% - Accent2 4 4 5 2" xfId="13187"/>
    <cellStyle name="20% - Accent2 4 4 5 2 2" xfId="41885"/>
    <cellStyle name="20% - Accent2 4 4 5 3" xfId="26536"/>
    <cellStyle name="20% - Accent2 4 4 5 3 2" xfId="55234"/>
    <cellStyle name="20% - Accent2 4 4 5 4" xfId="32676"/>
    <cellStyle name="20% - Accent2 4 4 6" xfId="8234"/>
    <cellStyle name="20% - Accent2 4 4 6 2" xfId="17458"/>
    <cellStyle name="20% - Accent2 4 4 6 2 2" xfId="46156"/>
    <cellStyle name="20% - Accent2 4 4 6 3" xfId="36947"/>
    <cellStyle name="20% - Accent2 4 4 7" xfId="9344"/>
    <cellStyle name="20% - Accent2 4 4 7 2" xfId="18565"/>
    <cellStyle name="20% - Accent2 4 4 7 2 2" xfId="47263"/>
    <cellStyle name="20% - Accent2 4 4 7 3" xfId="38054"/>
    <cellStyle name="20% - Accent2 4 4 8" xfId="10493"/>
    <cellStyle name="20% - Accent2 4 4 8 2" xfId="19712"/>
    <cellStyle name="20% - Accent2 4 4 8 2 2" xfId="48410"/>
    <cellStyle name="20% - Accent2 4 4 8 3" xfId="39201"/>
    <cellStyle name="20% - Accent2 4 4 9" xfId="20845"/>
    <cellStyle name="20% - Accent2 4 4 9 2" xfId="49543"/>
    <cellStyle name="20% - Accent2 4 5" xfId="1090"/>
    <cellStyle name="20% - Accent2 4 5 10" xfId="11741"/>
    <cellStyle name="20% - Accent2 4 5 10 2" xfId="40439"/>
    <cellStyle name="20% - Accent2 4 5 11" xfId="20848"/>
    <cellStyle name="20% - Accent2 4 5 11 2" xfId="49546"/>
    <cellStyle name="20% - Accent2 4 5 12" xfId="22101"/>
    <cellStyle name="20% - Accent2 4 5 12 2" xfId="50799"/>
    <cellStyle name="20% - Accent2 4 5 13" xfId="24380"/>
    <cellStyle name="20% - Accent2 4 5 13 2" xfId="53078"/>
    <cellStyle name="20% - Accent2 4 5 14" xfId="28961"/>
    <cellStyle name="20% - Accent2 4 5 14 2" xfId="57658"/>
    <cellStyle name="20% - Accent2 4 5 15" xfId="31230"/>
    <cellStyle name="20% - Accent2 4 5 2" xfId="3557"/>
    <cellStyle name="20% - Accent2 4 5 2 10" xfId="22102"/>
    <cellStyle name="20% - Accent2 4 5 2 10 2" xfId="50800"/>
    <cellStyle name="20% - Accent2 4 5 2 11" xfId="24381"/>
    <cellStyle name="20% - Accent2 4 5 2 11 2" xfId="53079"/>
    <cellStyle name="20% - Accent2 4 5 2 12" xfId="28962"/>
    <cellStyle name="20% - Accent2 4 5 2 12 2" xfId="57659"/>
    <cellStyle name="20% - Accent2 4 5 2 13" xfId="32487"/>
    <cellStyle name="20% - Accent2 4 5 2 2" xfId="3963"/>
    <cellStyle name="20% - Accent2 4 5 2 2 2" xfId="13191"/>
    <cellStyle name="20% - Accent2 4 5 2 2 2 2" xfId="27673"/>
    <cellStyle name="20% - Accent2 4 5 2 2 2 2 2" xfId="56371"/>
    <cellStyle name="20% - Accent2 4 5 2 2 2 3" xfId="41889"/>
    <cellStyle name="20% - Accent2 4 5 2 2 3" xfId="22103"/>
    <cellStyle name="20% - Accent2 4 5 2 2 3 2" xfId="50801"/>
    <cellStyle name="20% - Accent2 4 5 2 2 4" xfId="24382"/>
    <cellStyle name="20% - Accent2 4 5 2 2 4 2" xfId="53080"/>
    <cellStyle name="20% - Accent2 4 5 2 2 5" xfId="28963"/>
    <cellStyle name="20% - Accent2 4 5 2 2 5 2" xfId="57660"/>
    <cellStyle name="20% - Accent2 4 5 2 2 6" xfId="32680"/>
    <cellStyle name="20% - Accent2 4 5 2 3" xfId="6452"/>
    <cellStyle name="20% - Accent2 4 5 2 3 2" xfId="15680"/>
    <cellStyle name="20% - Accent2 4 5 2 3 2 2" xfId="44378"/>
    <cellStyle name="20% - Accent2 4 5 2 3 3" xfId="26540"/>
    <cellStyle name="20% - Accent2 4 5 2 3 3 2" xfId="55238"/>
    <cellStyle name="20% - Accent2 4 5 2 3 4" xfId="35169"/>
    <cellStyle name="20% - Accent2 4 5 2 4" xfId="8004"/>
    <cellStyle name="20% - Accent2 4 5 2 4 2" xfId="17229"/>
    <cellStyle name="20% - Accent2 4 5 2 4 2 2" xfId="45927"/>
    <cellStyle name="20% - Accent2 4 5 2 4 3" xfId="36718"/>
    <cellStyle name="20% - Accent2 4 5 2 5" xfId="9155"/>
    <cellStyle name="20% - Accent2 4 5 2 5 2" xfId="18378"/>
    <cellStyle name="20% - Accent2 4 5 2 5 2 2" xfId="47076"/>
    <cellStyle name="20% - Accent2 4 5 2 5 3" xfId="37867"/>
    <cellStyle name="20% - Accent2 4 5 2 6" xfId="9348"/>
    <cellStyle name="20% - Accent2 4 5 2 6 2" xfId="18569"/>
    <cellStyle name="20% - Accent2 4 5 2 6 2 2" xfId="47267"/>
    <cellStyle name="20% - Accent2 4 5 2 6 3" xfId="38058"/>
    <cellStyle name="20% - Accent2 4 5 2 7" xfId="10497"/>
    <cellStyle name="20% - Accent2 4 5 2 7 2" xfId="19716"/>
    <cellStyle name="20% - Accent2 4 5 2 7 2 2" xfId="48414"/>
    <cellStyle name="20% - Accent2 4 5 2 7 3" xfId="39205"/>
    <cellStyle name="20% - Accent2 4 5 2 8" xfId="12998"/>
    <cellStyle name="20% - Accent2 4 5 2 8 2" xfId="41696"/>
    <cellStyle name="20% - Accent2 4 5 2 9" xfId="20849"/>
    <cellStyle name="20% - Accent2 4 5 2 9 2" xfId="49547"/>
    <cellStyle name="20% - Accent2 4 5 3" xfId="2464"/>
    <cellStyle name="20% - Accent2 4 5 3 2" xfId="5729"/>
    <cellStyle name="20% - Accent2 4 5 3 2 2" xfId="14957"/>
    <cellStyle name="20% - Accent2 4 5 3 2 2 2" xfId="43655"/>
    <cellStyle name="20% - Accent2 4 5 3 2 3" xfId="27672"/>
    <cellStyle name="20% - Accent2 4 5 3 2 3 2" xfId="56370"/>
    <cellStyle name="20% - Accent2 4 5 3 2 4" xfId="34446"/>
    <cellStyle name="20% - Accent2 4 5 3 3" xfId="7279"/>
    <cellStyle name="20% - Accent2 4 5 3 3 2" xfId="16505"/>
    <cellStyle name="20% - Accent2 4 5 3 3 2 2" xfId="45203"/>
    <cellStyle name="20% - Accent2 4 5 3 3 3" xfId="35994"/>
    <cellStyle name="20% - Accent2 4 5 3 4" xfId="12275"/>
    <cellStyle name="20% - Accent2 4 5 3 4 2" xfId="40973"/>
    <cellStyle name="20% - Accent2 4 5 3 5" xfId="22104"/>
    <cellStyle name="20% - Accent2 4 5 3 5 2" xfId="50802"/>
    <cellStyle name="20% - Accent2 4 5 3 6" xfId="24383"/>
    <cellStyle name="20% - Accent2 4 5 3 6 2" xfId="53081"/>
    <cellStyle name="20% - Accent2 4 5 3 7" xfId="28964"/>
    <cellStyle name="20% - Accent2 4 5 3 7 2" xfId="57661"/>
    <cellStyle name="20% - Accent2 4 5 3 8" xfId="31764"/>
    <cellStyle name="20% - Accent2 4 5 4" xfId="3962"/>
    <cellStyle name="20% - Accent2 4 5 4 2" xfId="13190"/>
    <cellStyle name="20% - Accent2 4 5 4 2 2" xfId="41888"/>
    <cellStyle name="20% - Accent2 4 5 4 3" xfId="26539"/>
    <cellStyle name="20% - Accent2 4 5 4 3 2" xfId="55237"/>
    <cellStyle name="20% - Accent2 4 5 4 4" xfId="32679"/>
    <cellStyle name="20% - Accent2 4 5 5" xfId="5195"/>
    <cellStyle name="20% - Accent2 4 5 5 2" xfId="14423"/>
    <cellStyle name="20% - Accent2 4 5 5 2 2" xfId="43121"/>
    <cellStyle name="20% - Accent2 4 5 5 3" xfId="33912"/>
    <cellStyle name="20% - Accent2 4 5 6" xfId="6744"/>
    <cellStyle name="20% - Accent2 4 5 6 2" xfId="15971"/>
    <cellStyle name="20% - Accent2 4 5 6 2 2" xfId="44669"/>
    <cellStyle name="20% - Accent2 4 5 6 3" xfId="35460"/>
    <cellStyle name="20% - Accent2 4 5 7" xfId="8431"/>
    <cellStyle name="20% - Accent2 4 5 7 2" xfId="17655"/>
    <cellStyle name="20% - Accent2 4 5 7 2 2" xfId="46353"/>
    <cellStyle name="20% - Accent2 4 5 7 3" xfId="37144"/>
    <cellStyle name="20% - Accent2 4 5 8" xfId="9347"/>
    <cellStyle name="20% - Accent2 4 5 8 2" xfId="18568"/>
    <cellStyle name="20% - Accent2 4 5 8 2 2" xfId="47266"/>
    <cellStyle name="20% - Accent2 4 5 8 3" xfId="38057"/>
    <cellStyle name="20% - Accent2 4 5 9" xfId="10496"/>
    <cellStyle name="20% - Accent2 4 5 9 2" xfId="19715"/>
    <cellStyle name="20% - Accent2 4 5 9 2 2" xfId="48413"/>
    <cellStyle name="20% - Accent2 4 5 9 3" xfId="39204"/>
    <cellStyle name="20% - Accent2 4 6" xfId="3132"/>
    <cellStyle name="20% - Accent2 4 6 10" xfId="22105"/>
    <cellStyle name="20% - Accent2 4 6 10 2" xfId="50803"/>
    <cellStyle name="20% - Accent2 4 6 11" xfId="24384"/>
    <cellStyle name="20% - Accent2 4 6 11 2" xfId="53082"/>
    <cellStyle name="20% - Accent2 4 6 12" xfId="28965"/>
    <cellStyle name="20% - Accent2 4 6 12 2" xfId="57662"/>
    <cellStyle name="20% - Accent2 4 6 13" xfId="32143"/>
    <cellStyle name="20% - Accent2 4 6 2" xfId="3964"/>
    <cellStyle name="20% - Accent2 4 6 2 2" xfId="13192"/>
    <cellStyle name="20% - Accent2 4 6 2 2 2" xfId="27674"/>
    <cellStyle name="20% - Accent2 4 6 2 2 2 2" xfId="56372"/>
    <cellStyle name="20% - Accent2 4 6 2 2 3" xfId="41890"/>
    <cellStyle name="20% - Accent2 4 6 2 3" xfId="22106"/>
    <cellStyle name="20% - Accent2 4 6 2 3 2" xfId="50804"/>
    <cellStyle name="20% - Accent2 4 6 2 4" xfId="24385"/>
    <cellStyle name="20% - Accent2 4 6 2 4 2" xfId="53083"/>
    <cellStyle name="20% - Accent2 4 6 2 5" xfId="28966"/>
    <cellStyle name="20% - Accent2 4 6 2 5 2" xfId="57663"/>
    <cellStyle name="20% - Accent2 4 6 2 6" xfId="32681"/>
    <cellStyle name="20% - Accent2 4 6 3" xfId="6108"/>
    <cellStyle name="20% - Accent2 4 6 3 2" xfId="15336"/>
    <cellStyle name="20% - Accent2 4 6 3 2 2" xfId="44034"/>
    <cellStyle name="20% - Accent2 4 6 3 3" xfId="26541"/>
    <cellStyle name="20% - Accent2 4 6 3 3 2" xfId="55239"/>
    <cellStyle name="20% - Accent2 4 6 3 4" xfId="34825"/>
    <cellStyle name="20% - Accent2 4 6 4" xfId="7660"/>
    <cellStyle name="20% - Accent2 4 6 4 2" xfId="16885"/>
    <cellStyle name="20% - Accent2 4 6 4 2 2" xfId="45583"/>
    <cellStyle name="20% - Accent2 4 6 4 3" xfId="36374"/>
    <cellStyle name="20% - Accent2 4 6 5" xfId="8811"/>
    <cellStyle name="20% - Accent2 4 6 5 2" xfId="18034"/>
    <cellStyle name="20% - Accent2 4 6 5 2 2" xfId="46732"/>
    <cellStyle name="20% - Accent2 4 6 5 3" xfId="37523"/>
    <cellStyle name="20% - Accent2 4 6 6" xfId="9349"/>
    <cellStyle name="20% - Accent2 4 6 6 2" xfId="18570"/>
    <cellStyle name="20% - Accent2 4 6 6 2 2" xfId="47268"/>
    <cellStyle name="20% - Accent2 4 6 6 3" xfId="38059"/>
    <cellStyle name="20% - Accent2 4 6 7" xfId="10498"/>
    <cellStyle name="20% - Accent2 4 6 7 2" xfId="19717"/>
    <cellStyle name="20% - Accent2 4 6 7 2 2" xfId="48415"/>
    <cellStyle name="20% - Accent2 4 6 7 3" xfId="39206"/>
    <cellStyle name="20% - Accent2 4 6 8" xfId="12654"/>
    <cellStyle name="20% - Accent2 4 6 8 2" xfId="41352"/>
    <cellStyle name="20% - Accent2 4 6 9" xfId="20850"/>
    <cellStyle name="20% - Accent2 4 6 9 2" xfId="49548"/>
    <cellStyle name="20% - Accent2 4 7" xfId="1725"/>
    <cellStyle name="20% - Accent2 4 7 2" xfId="5423"/>
    <cellStyle name="20% - Accent2 4 7 2 2" xfId="14651"/>
    <cellStyle name="20% - Accent2 4 7 2 2 2" xfId="43349"/>
    <cellStyle name="20% - Accent2 4 7 2 3" xfId="27652"/>
    <cellStyle name="20% - Accent2 4 7 2 3 2" xfId="56350"/>
    <cellStyle name="20% - Accent2 4 7 2 4" xfId="34140"/>
    <cellStyle name="20% - Accent2 4 7 3" xfId="6972"/>
    <cellStyle name="20% - Accent2 4 7 3 2" xfId="16199"/>
    <cellStyle name="20% - Accent2 4 7 3 2 2" xfId="44897"/>
    <cellStyle name="20% - Accent2 4 7 3 3" xfId="35688"/>
    <cellStyle name="20% - Accent2 4 7 4" xfId="11969"/>
    <cellStyle name="20% - Accent2 4 7 4 2" xfId="40667"/>
    <cellStyle name="20% - Accent2 4 7 5" xfId="22107"/>
    <cellStyle name="20% - Accent2 4 7 5 2" xfId="50805"/>
    <cellStyle name="20% - Accent2 4 7 6" xfId="24386"/>
    <cellStyle name="20% - Accent2 4 7 6 2" xfId="53084"/>
    <cellStyle name="20% - Accent2 4 7 7" xfId="28967"/>
    <cellStyle name="20% - Accent2 4 7 7 2" xfId="57664"/>
    <cellStyle name="20% - Accent2 4 7 8" xfId="31458"/>
    <cellStyle name="20% - Accent2 4 8" xfId="3942"/>
    <cellStyle name="20% - Accent2 4 8 2" xfId="13170"/>
    <cellStyle name="20% - Accent2 4 8 2 2" xfId="41868"/>
    <cellStyle name="20% - Accent2 4 8 3" xfId="26519"/>
    <cellStyle name="20% - Accent2 4 8 3 2" xfId="55217"/>
    <cellStyle name="20% - Accent2 4 8 4" xfId="32659"/>
    <cellStyle name="20% - Accent2 4 9" xfId="5009"/>
    <cellStyle name="20% - Accent2 4 9 2" xfId="14237"/>
    <cellStyle name="20% - Accent2 4 9 2 2" xfId="42935"/>
    <cellStyle name="20% - Accent2 4 9 3" xfId="33726"/>
    <cellStyle name="20% - Accent2 40" xfId="509"/>
    <cellStyle name="20% - Accent2 41" xfId="510"/>
    <cellStyle name="20% - Accent2 42" xfId="1060"/>
    <cellStyle name="20% - Accent2 42 10" xfId="20851"/>
    <cellStyle name="20% - Accent2 42 10 2" xfId="49549"/>
    <cellStyle name="20% - Accent2 42 11" xfId="22108"/>
    <cellStyle name="20% - Accent2 42 11 2" xfId="50806"/>
    <cellStyle name="20% - Accent2 42 12" xfId="24387"/>
    <cellStyle name="20% - Accent2 42 12 2" xfId="53085"/>
    <cellStyle name="20% - Accent2 42 13" xfId="28968"/>
    <cellStyle name="20% - Accent2 42 13 2" xfId="57665"/>
    <cellStyle name="20% - Accent2 42 14" xfId="31200"/>
    <cellStyle name="20% - Accent2 42 2" xfId="3558"/>
    <cellStyle name="20% - Accent2 42 2 2" xfId="6453"/>
    <cellStyle name="20% - Accent2 42 2 2 2" xfId="15681"/>
    <cellStyle name="20% - Accent2 42 2 2 2 2" xfId="44379"/>
    <cellStyle name="20% - Accent2 42 2 2 3" xfId="27675"/>
    <cellStyle name="20% - Accent2 42 2 2 3 2" xfId="56373"/>
    <cellStyle name="20% - Accent2 42 2 2 4" xfId="35170"/>
    <cellStyle name="20% - Accent2 42 2 3" xfId="8005"/>
    <cellStyle name="20% - Accent2 42 2 3 2" xfId="17230"/>
    <cellStyle name="20% - Accent2 42 2 3 2 2" xfId="45928"/>
    <cellStyle name="20% - Accent2 42 2 3 3" xfId="36719"/>
    <cellStyle name="20% - Accent2 42 2 4" xfId="12999"/>
    <cellStyle name="20% - Accent2 42 2 4 2" xfId="41697"/>
    <cellStyle name="20% - Accent2 42 2 5" xfId="22109"/>
    <cellStyle name="20% - Accent2 42 2 5 2" xfId="50807"/>
    <cellStyle name="20% - Accent2 42 2 6" xfId="24388"/>
    <cellStyle name="20% - Accent2 42 2 6 2" xfId="53086"/>
    <cellStyle name="20% - Accent2 42 2 7" xfId="28969"/>
    <cellStyle name="20% - Accent2 42 2 7 2" xfId="57666"/>
    <cellStyle name="20% - Accent2 42 2 8" xfId="32488"/>
    <cellStyle name="20% - Accent2 42 3" xfId="3965"/>
    <cellStyle name="20% - Accent2 42 3 2" xfId="13193"/>
    <cellStyle name="20% - Accent2 42 3 2 2" xfId="41891"/>
    <cellStyle name="20% - Accent2 42 3 3" xfId="26542"/>
    <cellStyle name="20% - Accent2 42 3 3 2" xfId="55240"/>
    <cellStyle name="20% - Accent2 42 3 4" xfId="32682"/>
    <cellStyle name="20% - Accent2 42 4" xfId="5165"/>
    <cellStyle name="20% - Accent2 42 4 2" xfId="14393"/>
    <cellStyle name="20% - Accent2 42 4 2 2" xfId="43091"/>
    <cellStyle name="20% - Accent2 42 4 3" xfId="33882"/>
    <cellStyle name="20% - Accent2 42 5" xfId="6714"/>
    <cellStyle name="20% - Accent2 42 5 2" xfId="15941"/>
    <cellStyle name="20% - Accent2 42 5 2 2" xfId="44639"/>
    <cellStyle name="20% - Accent2 42 5 3" xfId="35430"/>
    <cellStyle name="20% - Accent2 42 6" xfId="9156"/>
    <cellStyle name="20% - Accent2 42 6 2" xfId="18379"/>
    <cellStyle name="20% - Accent2 42 6 2 2" xfId="47077"/>
    <cellStyle name="20% - Accent2 42 6 3" xfId="37868"/>
    <cellStyle name="20% - Accent2 42 7" xfId="9350"/>
    <cellStyle name="20% - Accent2 42 7 2" xfId="18571"/>
    <cellStyle name="20% - Accent2 42 7 2 2" xfId="47269"/>
    <cellStyle name="20% - Accent2 42 7 3" xfId="38060"/>
    <cellStyle name="20% - Accent2 42 8" xfId="10499"/>
    <cellStyle name="20% - Accent2 42 8 2" xfId="19718"/>
    <cellStyle name="20% - Accent2 42 8 2 2" xfId="48416"/>
    <cellStyle name="20% - Accent2 42 8 3" xfId="39207"/>
    <cellStyle name="20% - Accent2 42 9" xfId="11711"/>
    <cellStyle name="20% - Accent2 42 9 2" xfId="40409"/>
    <cellStyle name="20% - Accent2 43" xfId="1285"/>
    <cellStyle name="20% - Accent2 43 10" xfId="20852"/>
    <cellStyle name="20% - Accent2 43 10 2" xfId="49550"/>
    <cellStyle name="20% - Accent2 43 11" xfId="22110"/>
    <cellStyle name="20% - Accent2 43 11 2" xfId="50808"/>
    <cellStyle name="20% - Accent2 43 12" xfId="24389"/>
    <cellStyle name="20% - Accent2 43 12 2" xfId="53087"/>
    <cellStyle name="20% - Accent2 43 13" xfId="28970"/>
    <cellStyle name="20% - Accent2 43 13 2" xfId="57667"/>
    <cellStyle name="20% - Accent2 43 14" xfId="31387"/>
    <cellStyle name="20% - Accent2 43 2" xfId="3104"/>
    <cellStyle name="20% - Accent2 43 2 2" xfId="6080"/>
    <cellStyle name="20% - Accent2 43 2 2 2" xfId="15308"/>
    <cellStyle name="20% - Accent2 43 2 2 2 2" xfId="44006"/>
    <cellStyle name="20% - Accent2 43 2 2 3" xfId="27676"/>
    <cellStyle name="20% - Accent2 43 2 2 3 2" xfId="56374"/>
    <cellStyle name="20% - Accent2 43 2 2 4" xfId="34797"/>
    <cellStyle name="20% - Accent2 43 2 3" xfId="7632"/>
    <cellStyle name="20% - Accent2 43 2 3 2" xfId="16857"/>
    <cellStyle name="20% - Accent2 43 2 3 2 2" xfId="45555"/>
    <cellStyle name="20% - Accent2 43 2 3 3" xfId="36346"/>
    <cellStyle name="20% - Accent2 43 2 4" xfId="12626"/>
    <cellStyle name="20% - Accent2 43 2 4 2" xfId="41324"/>
    <cellStyle name="20% - Accent2 43 2 5" xfId="22111"/>
    <cellStyle name="20% - Accent2 43 2 5 2" xfId="50809"/>
    <cellStyle name="20% - Accent2 43 2 6" xfId="24390"/>
    <cellStyle name="20% - Accent2 43 2 6 2" xfId="53088"/>
    <cellStyle name="20% - Accent2 43 2 7" xfId="28971"/>
    <cellStyle name="20% - Accent2 43 2 7 2" xfId="57668"/>
    <cellStyle name="20% - Accent2 43 2 8" xfId="32115"/>
    <cellStyle name="20% - Accent2 43 3" xfId="3966"/>
    <cellStyle name="20% - Accent2 43 3 2" xfId="13194"/>
    <cellStyle name="20% - Accent2 43 3 2 2" xfId="41892"/>
    <cellStyle name="20% - Accent2 43 3 3" xfId="26543"/>
    <cellStyle name="20% - Accent2 43 3 3 2" xfId="55241"/>
    <cellStyle name="20% - Accent2 43 3 4" xfId="32683"/>
    <cellStyle name="20% - Accent2 43 4" xfId="5352"/>
    <cellStyle name="20% - Accent2 43 4 2" xfId="14580"/>
    <cellStyle name="20% - Accent2 43 4 2 2" xfId="43278"/>
    <cellStyle name="20% - Accent2 43 4 3" xfId="34069"/>
    <cellStyle name="20% - Accent2 43 5" xfId="6901"/>
    <cellStyle name="20% - Accent2 43 5 2" xfId="16128"/>
    <cellStyle name="20% - Accent2 43 5 2 2" xfId="44826"/>
    <cellStyle name="20% - Accent2 43 5 3" xfId="35617"/>
    <cellStyle name="20% - Accent2 43 6" xfId="8783"/>
    <cellStyle name="20% - Accent2 43 6 2" xfId="18006"/>
    <cellStyle name="20% - Accent2 43 6 2 2" xfId="46704"/>
    <cellStyle name="20% - Accent2 43 6 3" xfId="37495"/>
    <cellStyle name="20% - Accent2 43 7" xfId="9351"/>
    <cellStyle name="20% - Accent2 43 7 2" xfId="18572"/>
    <cellStyle name="20% - Accent2 43 7 2 2" xfId="47270"/>
    <cellStyle name="20% - Accent2 43 7 3" xfId="38061"/>
    <cellStyle name="20% - Accent2 43 8" xfId="10500"/>
    <cellStyle name="20% - Accent2 43 8 2" xfId="19719"/>
    <cellStyle name="20% - Accent2 43 8 2 2" xfId="48417"/>
    <cellStyle name="20% - Accent2 43 8 3" xfId="39208"/>
    <cellStyle name="20% - Accent2 43 9" xfId="11898"/>
    <cellStyle name="20% - Accent2 43 9 2" xfId="40596"/>
    <cellStyle name="20% - Accent2 44" xfId="1299"/>
    <cellStyle name="20% - Accent2 44 2" xfId="5366"/>
    <cellStyle name="20% - Accent2 44 2 2" xfId="14594"/>
    <cellStyle name="20% - Accent2 44 2 2 2" xfId="43292"/>
    <cellStyle name="20% - Accent2 44 2 3" xfId="34083"/>
    <cellStyle name="20% - Accent2 44 3" xfId="6915"/>
    <cellStyle name="20% - Accent2 44 3 2" xfId="16142"/>
    <cellStyle name="20% - Accent2 44 3 2 2" xfId="44840"/>
    <cellStyle name="20% - Accent2 44 3 3" xfId="35631"/>
    <cellStyle name="20% - Accent2 44 4" xfId="11912"/>
    <cellStyle name="20% - Accent2 44 4 2" xfId="40610"/>
    <cellStyle name="20% - Accent2 44 5" xfId="22112"/>
    <cellStyle name="20% - Accent2 44 5 2" xfId="50810"/>
    <cellStyle name="20% - Accent2 44 6" xfId="24391"/>
    <cellStyle name="20% - Accent2 44 6 2" xfId="53089"/>
    <cellStyle name="20% - Accent2 44 7" xfId="28972"/>
    <cellStyle name="20% - Accent2 44 7 2" xfId="57669"/>
    <cellStyle name="20% - Accent2 44 8" xfId="31401"/>
    <cellStyle name="20% - Accent2 45" xfId="1312"/>
    <cellStyle name="20% - Accent2 45 2" xfId="5379"/>
    <cellStyle name="20% - Accent2 45 2 2" xfId="14607"/>
    <cellStyle name="20% - Accent2 45 2 2 2" xfId="43305"/>
    <cellStyle name="20% - Accent2 45 2 3" xfId="34096"/>
    <cellStyle name="20% - Accent2 45 3" xfId="6928"/>
    <cellStyle name="20% - Accent2 45 3 2" xfId="16155"/>
    <cellStyle name="20% - Accent2 45 3 2 2" xfId="44853"/>
    <cellStyle name="20% - Accent2 45 3 3" xfId="35644"/>
    <cellStyle name="20% - Accent2 45 4" xfId="11925"/>
    <cellStyle name="20% - Accent2 45 4 2" xfId="40623"/>
    <cellStyle name="20% - Accent2 45 5" xfId="31414"/>
    <cellStyle name="20% - Accent2 46" xfId="4979"/>
    <cellStyle name="20% - Accent2 46 2" xfId="14207"/>
    <cellStyle name="20% - Accent2 46 2 2" xfId="42905"/>
    <cellStyle name="20% - Accent2 46 3" xfId="33696"/>
    <cellStyle name="20% - Accent2 47" xfId="6528"/>
    <cellStyle name="20% - Accent2 47 2" xfId="15755"/>
    <cellStyle name="20% - Accent2 47 2 2" xfId="44453"/>
    <cellStyle name="20% - Accent2 47 3" xfId="35244"/>
    <cellStyle name="20% - Accent2 48" xfId="8081"/>
    <cellStyle name="20% - Accent2 48 2" xfId="17305"/>
    <cellStyle name="20% - Accent2 48 2 2" xfId="46003"/>
    <cellStyle name="20% - Accent2 48 3" xfId="36794"/>
    <cellStyle name="20% - Accent2 49" xfId="10367"/>
    <cellStyle name="20% - Accent2 49 2" xfId="19586"/>
    <cellStyle name="20% - Accent2 49 2 2" xfId="48284"/>
    <cellStyle name="20% - Accent2 49 3" xfId="39075"/>
    <cellStyle name="20% - Accent2 5" xfId="258"/>
    <cellStyle name="20% - Accent2 5 10" xfId="8151"/>
    <cellStyle name="20% - Accent2 5 10 2" xfId="17375"/>
    <cellStyle name="20% - Accent2 5 10 2 2" xfId="46073"/>
    <cellStyle name="20% - Accent2 5 10 3" xfId="36864"/>
    <cellStyle name="20% - Accent2 5 11" xfId="9352"/>
    <cellStyle name="20% - Accent2 5 11 2" xfId="18573"/>
    <cellStyle name="20% - Accent2 5 11 2 2" xfId="47271"/>
    <cellStyle name="20% - Accent2 5 11 3" xfId="38062"/>
    <cellStyle name="20% - Accent2 5 12" xfId="10501"/>
    <cellStyle name="20% - Accent2 5 12 2" xfId="19720"/>
    <cellStyle name="20% - Accent2 5 12 2 2" xfId="48418"/>
    <cellStyle name="20% - Accent2 5 12 3" xfId="39209"/>
    <cellStyle name="20% - Accent2 5 13" xfId="11568"/>
    <cellStyle name="20% - Accent2 5 13 2" xfId="40266"/>
    <cellStyle name="20% - Accent2 5 14" xfId="20853"/>
    <cellStyle name="20% - Accent2 5 14 2" xfId="49551"/>
    <cellStyle name="20% - Accent2 5 15" xfId="22113"/>
    <cellStyle name="20% - Accent2 5 15 2" xfId="50811"/>
    <cellStyle name="20% - Accent2 5 16" xfId="24392"/>
    <cellStyle name="20% - Accent2 5 16 2" xfId="53090"/>
    <cellStyle name="20% - Accent2 5 17" xfId="28973"/>
    <cellStyle name="20% - Accent2 5 17 2" xfId="57670"/>
    <cellStyle name="20% - Accent2 5 18" xfId="31057"/>
    <cellStyle name="20% - Accent2 5 2" xfId="344"/>
    <cellStyle name="20% - Accent2 5 2 10" xfId="9353"/>
    <cellStyle name="20% - Accent2 5 2 10 2" xfId="18574"/>
    <cellStyle name="20% - Accent2 5 2 10 2 2" xfId="47272"/>
    <cellStyle name="20% - Accent2 5 2 10 3" xfId="38063"/>
    <cellStyle name="20% - Accent2 5 2 11" xfId="10502"/>
    <cellStyle name="20% - Accent2 5 2 11 2" xfId="19721"/>
    <cellStyle name="20% - Accent2 5 2 11 2 2" xfId="48419"/>
    <cellStyle name="20% - Accent2 5 2 11 3" xfId="39210"/>
    <cellStyle name="20% - Accent2 5 2 12" xfId="11654"/>
    <cellStyle name="20% - Accent2 5 2 12 2" xfId="40352"/>
    <cellStyle name="20% - Accent2 5 2 13" xfId="20854"/>
    <cellStyle name="20% - Accent2 5 2 13 2" xfId="49552"/>
    <cellStyle name="20% - Accent2 5 2 14" xfId="22114"/>
    <cellStyle name="20% - Accent2 5 2 14 2" xfId="50812"/>
    <cellStyle name="20% - Accent2 5 2 15" xfId="24393"/>
    <cellStyle name="20% - Accent2 5 2 15 2" xfId="53091"/>
    <cellStyle name="20% - Accent2 5 2 16" xfId="28974"/>
    <cellStyle name="20% - Accent2 5 2 16 2" xfId="57671"/>
    <cellStyle name="20% - Accent2 5 2 17" xfId="31143"/>
    <cellStyle name="20% - Accent2 5 2 2" xfId="1189"/>
    <cellStyle name="20% - Accent2 5 2 2 10" xfId="11840"/>
    <cellStyle name="20% - Accent2 5 2 2 10 2" xfId="40538"/>
    <cellStyle name="20% - Accent2 5 2 2 11" xfId="20855"/>
    <cellStyle name="20% - Accent2 5 2 2 11 2" xfId="49553"/>
    <cellStyle name="20% - Accent2 5 2 2 12" xfId="22115"/>
    <cellStyle name="20% - Accent2 5 2 2 12 2" xfId="50813"/>
    <cellStyle name="20% - Accent2 5 2 2 13" xfId="24394"/>
    <cellStyle name="20% - Accent2 5 2 2 13 2" xfId="53092"/>
    <cellStyle name="20% - Accent2 5 2 2 14" xfId="28975"/>
    <cellStyle name="20% - Accent2 5 2 2 14 2" xfId="57672"/>
    <cellStyle name="20% - Accent2 5 2 2 15" xfId="31329"/>
    <cellStyle name="20% - Accent2 5 2 2 2" xfId="3455"/>
    <cellStyle name="20% - Accent2 5 2 2 2 10" xfId="22116"/>
    <cellStyle name="20% - Accent2 5 2 2 2 10 2" xfId="50814"/>
    <cellStyle name="20% - Accent2 5 2 2 2 11" xfId="24395"/>
    <cellStyle name="20% - Accent2 5 2 2 2 11 2" xfId="53093"/>
    <cellStyle name="20% - Accent2 5 2 2 2 12" xfId="28976"/>
    <cellStyle name="20% - Accent2 5 2 2 2 12 2" xfId="57673"/>
    <cellStyle name="20% - Accent2 5 2 2 2 13" xfId="32427"/>
    <cellStyle name="20% - Accent2 5 2 2 2 2" xfId="3970"/>
    <cellStyle name="20% - Accent2 5 2 2 2 2 2" xfId="13198"/>
    <cellStyle name="20% - Accent2 5 2 2 2 2 2 2" xfId="27680"/>
    <cellStyle name="20% - Accent2 5 2 2 2 2 2 2 2" xfId="56378"/>
    <cellStyle name="20% - Accent2 5 2 2 2 2 2 3" xfId="41896"/>
    <cellStyle name="20% - Accent2 5 2 2 2 2 3" xfId="22117"/>
    <cellStyle name="20% - Accent2 5 2 2 2 2 3 2" xfId="50815"/>
    <cellStyle name="20% - Accent2 5 2 2 2 2 4" xfId="24396"/>
    <cellStyle name="20% - Accent2 5 2 2 2 2 4 2" xfId="53094"/>
    <cellStyle name="20% - Accent2 5 2 2 2 2 5" xfId="28977"/>
    <cellStyle name="20% - Accent2 5 2 2 2 2 5 2" xfId="57674"/>
    <cellStyle name="20% - Accent2 5 2 2 2 2 6" xfId="32687"/>
    <cellStyle name="20% - Accent2 5 2 2 2 3" xfId="6392"/>
    <cellStyle name="20% - Accent2 5 2 2 2 3 2" xfId="15620"/>
    <cellStyle name="20% - Accent2 5 2 2 2 3 2 2" xfId="44318"/>
    <cellStyle name="20% - Accent2 5 2 2 2 3 3" xfId="26547"/>
    <cellStyle name="20% - Accent2 5 2 2 2 3 3 2" xfId="55245"/>
    <cellStyle name="20% - Accent2 5 2 2 2 3 4" xfId="35109"/>
    <cellStyle name="20% - Accent2 5 2 2 2 4" xfId="7944"/>
    <cellStyle name="20% - Accent2 5 2 2 2 4 2" xfId="17169"/>
    <cellStyle name="20% - Accent2 5 2 2 2 4 2 2" xfId="45867"/>
    <cellStyle name="20% - Accent2 5 2 2 2 4 3" xfId="36658"/>
    <cellStyle name="20% - Accent2 5 2 2 2 5" xfId="9095"/>
    <cellStyle name="20% - Accent2 5 2 2 2 5 2" xfId="18318"/>
    <cellStyle name="20% - Accent2 5 2 2 2 5 2 2" xfId="47016"/>
    <cellStyle name="20% - Accent2 5 2 2 2 5 3" xfId="37807"/>
    <cellStyle name="20% - Accent2 5 2 2 2 6" xfId="9355"/>
    <cellStyle name="20% - Accent2 5 2 2 2 6 2" xfId="18576"/>
    <cellStyle name="20% - Accent2 5 2 2 2 6 2 2" xfId="47274"/>
    <cellStyle name="20% - Accent2 5 2 2 2 6 3" xfId="38065"/>
    <cellStyle name="20% - Accent2 5 2 2 2 7" xfId="10504"/>
    <cellStyle name="20% - Accent2 5 2 2 2 7 2" xfId="19723"/>
    <cellStyle name="20% - Accent2 5 2 2 2 7 2 2" xfId="48421"/>
    <cellStyle name="20% - Accent2 5 2 2 2 7 3" xfId="39212"/>
    <cellStyle name="20% - Accent2 5 2 2 2 8" xfId="12938"/>
    <cellStyle name="20% - Accent2 5 2 2 2 8 2" xfId="41636"/>
    <cellStyle name="20% - Accent2 5 2 2 2 9" xfId="20856"/>
    <cellStyle name="20% - Accent2 5 2 2 2 9 2" xfId="49554"/>
    <cellStyle name="20% - Accent2 5 2 2 3" xfId="2846"/>
    <cellStyle name="20% - Accent2 5 2 2 3 2" xfId="6011"/>
    <cellStyle name="20% - Accent2 5 2 2 3 2 2" xfId="15239"/>
    <cellStyle name="20% - Accent2 5 2 2 3 2 2 2" xfId="43937"/>
    <cellStyle name="20% - Accent2 5 2 2 3 2 3" xfId="27679"/>
    <cellStyle name="20% - Accent2 5 2 2 3 2 3 2" xfId="56377"/>
    <cellStyle name="20% - Accent2 5 2 2 3 2 4" xfId="34728"/>
    <cellStyle name="20% - Accent2 5 2 2 3 3" xfId="7561"/>
    <cellStyle name="20% - Accent2 5 2 2 3 3 2" xfId="16787"/>
    <cellStyle name="20% - Accent2 5 2 2 3 3 2 2" xfId="45485"/>
    <cellStyle name="20% - Accent2 5 2 2 3 3 3" xfId="36276"/>
    <cellStyle name="20% - Accent2 5 2 2 3 4" xfId="12557"/>
    <cellStyle name="20% - Accent2 5 2 2 3 4 2" xfId="41255"/>
    <cellStyle name="20% - Accent2 5 2 2 3 5" xfId="22118"/>
    <cellStyle name="20% - Accent2 5 2 2 3 5 2" xfId="50816"/>
    <cellStyle name="20% - Accent2 5 2 2 3 6" xfId="24397"/>
    <cellStyle name="20% - Accent2 5 2 2 3 6 2" xfId="53095"/>
    <cellStyle name="20% - Accent2 5 2 2 3 7" xfId="28978"/>
    <cellStyle name="20% - Accent2 5 2 2 3 7 2" xfId="57675"/>
    <cellStyle name="20% - Accent2 5 2 2 3 8" xfId="32046"/>
    <cellStyle name="20% - Accent2 5 2 2 4" xfId="3969"/>
    <cellStyle name="20% - Accent2 5 2 2 4 2" xfId="13197"/>
    <cellStyle name="20% - Accent2 5 2 2 4 2 2" xfId="41895"/>
    <cellStyle name="20% - Accent2 5 2 2 4 3" xfId="26546"/>
    <cellStyle name="20% - Accent2 5 2 2 4 3 2" xfId="55244"/>
    <cellStyle name="20% - Accent2 5 2 2 4 4" xfId="32686"/>
    <cellStyle name="20% - Accent2 5 2 2 5" xfId="5294"/>
    <cellStyle name="20% - Accent2 5 2 2 5 2" xfId="14522"/>
    <cellStyle name="20% - Accent2 5 2 2 5 2 2" xfId="43220"/>
    <cellStyle name="20% - Accent2 5 2 2 5 3" xfId="34011"/>
    <cellStyle name="20% - Accent2 5 2 2 6" xfId="6843"/>
    <cellStyle name="20% - Accent2 5 2 2 6 2" xfId="16070"/>
    <cellStyle name="20% - Accent2 5 2 2 6 2 2" xfId="44768"/>
    <cellStyle name="20% - Accent2 5 2 2 6 3" xfId="35559"/>
    <cellStyle name="20% - Accent2 5 2 2 7" xfId="8713"/>
    <cellStyle name="20% - Accent2 5 2 2 7 2" xfId="17937"/>
    <cellStyle name="20% - Accent2 5 2 2 7 2 2" xfId="46635"/>
    <cellStyle name="20% - Accent2 5 2 2 7 3" xfId="37426"/>
    <cellStyle name="20% - Accent2 5 2 2 8" xfId="9354"/>
    <cellStyle name="20% - Accent2 5 2 2 8 2" xfId="18575"/>
    <cellStyle name="20% - Accent2 5 2 2 8 2 2" xfId="47273"/>
    <cellStyle name="20% - Accent2 5 2 2 8 3" xfId="38064"/>
    <cellStyle name="20% - Accent2 5 2 2 9" xfId="10503"/>
    <cellStyle name="20% - Accent2 5 2 2 9 2" xfId="19722"/>
    <cellStyle name="20% - Accent2 5 2 2 9 2 2" xfId="48420"/>
    <cellStyle name="20% - Accent2 5 2 2 9 3" xfId="39211"/>
    <cellStyle name="20% - Accent2 5 2 3" xfId="2571"/>
    <cellStyle name="20% - Accent2 5 2 3 10" xfId="22119"/>
    <cellStyle name="20% - Accent2 5 2 3 10 2" xfId="50817"/>
    <cellStyle name="20% - Accent2 5 2 3 11" xfId="24398"/>
    <cellStyle name="20% - Accent2 5 2 3 11 2" xfId="53096"/>
    <cellStyle name="20% - Accent2 5 2 3 12" xfId="28979"/>
    <cellStyle name="20% - Accent2 5 2 3 12 2" xfId="57676"/>
    <cellStyle name="20% - Accent2 5 2 3 13" xfId="31861"/>
    <cellStyle name="20% - Accent2 5 2 3 2" xfId="3971"/>
    <cellStyle name="20% - Accent2 5 2 3 2 2" xfId="13199"/>
    <cellStyle name="20% - Accent2 5 2 3 2 2 2" xfId="27681"/>
    <cellStyle name="20% - Accent2 5 2 3 2 2 2 2" xfId="56379"/>
    <cellStyle name="20% - Accent2 5 2 3 2 2 3" xfId="41897"/>
    <cellStyle name="20% - Accent2 5 2 3 2 3" xfId="22120"/>
    <cellStyle name="20% - Accent2 5 2 3 2 3 2" xfId="50818"/>
    <cellStyle name="20% - Accent2 5 2 3 2 4" xfId="24399"/>
    <cellStyle name="20% - Accent2 5 2 3 2 4 2" xfId="53097"/>
    <cellStyle name="20% - Accent2 5 2 3 2 5" xfId="28980"/>
    <cellStyle name="20% - Accent2 5 2 3 2 5 2" xfId="57677"/>
    <cellStyle name="20% - Accent2 5 2 3 2 6" xfId="32688"/>
    <cellStyle name="20% - Accent2 5 2 3 3" xfId="5826"/>
    <cellStyle name="20% - Accent2 5 2 3 3 2" xfId="15054"/>
    <cellStyle name="20% - Accent2 5 2 3 3 2 2" xfId="43752"/>
    <cellStyle name="20% - Accent2 5 2 3 3 3" xfId="26548"/>
    <cellStyle name="20% - Accent2 5 2 3 3 3 2" xfId="55246"/>
    <cellStyle name="20% - Accent2 5 2 3 3 4" xfId="34543"/>
    <cellStyle name="20% - Accent2 5 2 3 4" xfId="7376"/>
    <cellStyle name="20% - Accent2 5 2 3 4 2" xfId="16602"/>
    <cellStyle name="20% - Accent2 5 2 3 4 2 2" xfId="45300"/>
    <cellStyle name="20% - Accent2 5 2 3 4 3" xfId="36091"/>
    <cellStyle name="20% - Accent2 5 2 3 5" xfId="8528"/>
    <cellStyle name="20% - Accent2 5 2 3 5 2" xfId="17752"/>
    <cellStyle name="20% - Accent2 5 2 3 5 2 2" xfId="46450"/>
    <cellStyle name="20% - Accent2 5 2 3 5 3" xfId="37241"/>
    <cellStyle name="20% - Accent2 5 2 3 6" xfId="9356"/>
    <cellStyle name="20% - Accent2 5 2 3 6 2" xfId="18577"/>
    <cellStyle name="20% - Accent2 5 2 3 6 2 2" xfId="47275"/>
    <cellStyle name="20% - Accent2 5 2 3 6 3" xfId="38066"/>
    <cellStyle name="20% - Accent2 5 2 3 7" xfId="10505"/>
    <cellStyle name="20% - Accent2 5 2 3 7 2" xfId="19724"/>
    <cellStyle name="20% - Accent2 5 2 3 7 2 2" xfId="48422"/>
    <cellStyle name="20% - Accent2 5 2 3 7 3" xfId="39213"/>
    <cellStyle name="20% - Accent2 5 2 3 8" xfId="12372"/>
    <cellStyle name="20% - Accent2 5 2 3 8 2" xfId="41070"/>
    <cellStyle name="20% - Accent2 5 2 3 9" xfId="20857"/>
    <cellStyle name="20% - Accent2 5 2 3 9 2" xfId="49555"/>
    <cellStyle name="20% - Accent2 5 2 4" xfId="3233"/>
    <cellStyle name="20% - Accent2 5 2 4 10" xfId="22121"/>
    <cellStyle name="20% - Accent2 5 2 4 10 2" xfId="50819"/>
    <cellStyle name="20% - Accent2 5 2 4 11" xfId="24400"/>
    <cellStyle name="20% - Accent2 5 2 4 11 2" xfId="53098"/>
    <cellStyle name="20% - Accent2 5 2 4 12" xfId="28981"/>
    <cellStyle name="20% - Accent2 5 2 4 12 2" xfId="57678"/>
    <cellStyle name="20% - Accent2 5 2 4 13" xfId="32242"/>
    <cellStyle name="20% - Accent2 5 2 4 2" xfId="3972"/>
    <cellStyle name="20% - Accent2 5 2 4 2 2" xfId="13200"/>
    <cellStyle name="20% - Accent2 5 2 4 2 2 2" xfId="27682"/>
    <cellStyle name="20% - Accent2 5 2 4 2 2 2 2" xfId="56380"/>
    <cellStyle name="20% - Accent2 5 2 4 2 2 3" xfId="41898"/>
    <cellStyle name="20% - Accent2 5 2 4 2 3" xfId="22122"/>
    <cellStyle name="20% - Accent2 5 2 4 2 3 2" xfId="50820"/>
    <cellStyle name="20% - Accent2 5 2 4 2 4" xfId="24401"/>
    <cellStyle name="20% - Accent2 5 2 4 2 4 2" xfId="53099"/>
    <cellStyle name="20% - Accent2 5 2 4 2 5" xfId="28982"/>
    <cellStyle name="20% - Accent2 5 2 4 2 5 2" xfId="57679"/>
    <cellStyle name="20% - Accent2 5 2 4 2 6" xfId="32689"/>
    <cellStyle name="20% - Accent2 5 2 4 3" xfId="6207"/>
    <cellStyle name="20% - Accent2 5 2 4 3 2" xfId="15435"/>
    <cellStyle name="20% - Accent2 5 2 4 3 2 2" xfId="44133"/>
    <cellStyle name="20% - Accent2 5 2 4 3 3" xfId="26549"/>
    <cellStyle name="20% - Accent2 5 2 4 3 3 2" xfId="55247"/>
    <cellStyle name="20% - Accent2 5 2 4 3 4" xfId="34924"/>
    <cellStyle name="20% - Accent2 5 2 4 4" xfId="7759"/>
    <cellStyle name="20% - Accent2 5 2 4 4 2" xfId="16984"/>
    <cellStyle name="20% - Accent2 5 2 4 4 2 2" xfId="45682"/>
    <cellStyle name="20% - Accent2 5 2 4 4 3" xfId="36473"/>
    <cellStyle name="20% - Accent2 5 2 4 5" xfId="8910"/>
    <cellStyle name="20% - Accent2 5 2 4 5 2" xfId="18133"/>
    <cellStyle name="20% - Accent2 5 2 4 5 2 2" xfId="46831"/>
    <cellStyle name="20% - Accent2 5 2 4 5 3" xfId="37622"/>
    <cellStyle name="20% - Accent2 5 2 4 6" xfId="9357"/>
    <cellStyle name="20% - Accent2 5 2 4 6 2" xfId="18578"/>
    <cellStyle name="20% - Accent2 5 2 4 6 2 2" xfId="47276"/>
    <cellStyle name="20% - Accent2 5 2 4 6 3" xfId="38067"/>
    <cellStyle name="20% - Accent2 5 2 4 7" xfId="10506"/>
    <cellStyle name="20% - Accent2 5 2 4 7 2" xfId="19725"/>
    <cellStyle name="20% - Accent2 5 2 4 7 2 2" xfId="48423"/>
    <cellStyle name="20% - Accent2 5 2 4 7 3" xfId="39214"/>
    <cellStyle name="20% - Accent2 5 2 4 8" xfId="12753"/>
    <cellStyle name="20% - Accent2 5 2 4 8 2" xfId="41451"/>
    <cellStyle name="20% - Accent2 5 2 4 9" xfId="20858"/>
    <cellStyle name="20% - Accent2 5 2 4 9 2" xfId="49556"/>
    <cellStyle name="20% - Accent2 5 2 5" xfId="2197"/>
    <cellStyle name="20% - Accent2 5 2 5 2" xfId="5631"/>
    <cellStyle name="20% - Accent2 5 2 5 2 2" xfId="14859"/>
    <cellStyle name="20% - Accent2 5 2 5 2 2 2" xfId="43557"/>
    <cellStyle name="20% - Accent2 5 2 5 2 3" xfId="27678"/>
    <cellStyle name="20% - Accent2 5 2 5 2 3 2" xfId="56376"/>
    <cellStyle name="20% - Accent2 5 2 5 2 4" xfId="34348"/>
    <cellStyle name="20% - Accent2 5 2 5 3" xfId="7180"/>
    <cellStyle name="20% - Accent2 5 2 5 3 2" xfId="16407"/>
    <cellStyle name="20% - Accent2 5 2 5 3 2 2" xfId="45105"/>
    <cellStyle name="20% - Accent2 5 2 5 3 3" xfId="35896"/>
    <cellStyle name="20% - Accent2 5 2 5 4" xfId="12177"/>
    <cellStyle name="20% - Accent2 5 2 5 4 2" xfId="40875"/>
    <cellStyle name="20% - Accent2 5 2 5 5" xfId="22123"/>
    <cellStyle name="20% - Accent2 5 2 5 5 2" xfId="50821"/>
    <cellStyle name="20% - Accent2 5 2 5 6" xfId="24402"/>
    <cellStyle name="20% - Accent2 5 2 5 6 2" xfId="53100"/>
    <cellStyle name="20% - Accent2 5 2 5 7" xfId="28983"/>
    <cellStyle name="20% - Accent2 5 2 5 7 2" xfId="57680"/>
    <cellStyle name="20% - Accent2 5 2 5 8" xfId="31666"/>
    <cellStyle name="20% - Accent2 5 2 6" xfId="3968"/>
    <cellStyle name="20% - Accent2 5 2 6 2" xfId="13196"/>
    <cellStyle name="20% - Accent2 5 2 6 2 2" xfId="41894"/>
    <cellStyle name="20% - Accent2 5 2 6 3" xfId="26545"/>
    <cellStyle name="20% - Accent2 5 2 6 3 2" xfId="55243"/>
    <cellStyle name="20% - Accent2 5 2 6 4" xfId="32685"/>
    <cellStyle name="20% - Accent2 5 2 7" xfId="5108"/>
    <cellStyle name="20% - Accent2 5 2 7 2" xfId="14336"/>
    <cellStyle name="20% - Accent2 5 2 7 2 2" xfId="43034"/>
    <cellStyle name="20% - Accent2 5 2 7 3" xfId="33825"/>
    <cellStyle name="20% - Accent2 5 2 8" xfId="6657"/>
    <cellStyle name="20% - Accent2 5 2 8 2" xfId="15884"/>
    <cellStyle name="20% - Accent2 5 2 8 2 2" xfId="44582"/>
    <cellStyle name="20% - Accent2 5 2 8 3" xfId="35373"/>
    <cellStyle name="20% - Accent2 5 2 9" xfId="8333"/>
    <cellStyle name="20% - Accent2 5 2 9 2" xfId="17557"/>
    <cellStyle name="20% - Accent2 5 2 9 2 2" xfId="46255"/>
    <cellStyle name="20% - Accent2 5 2 9 3" xfId="37046"/>
    <cellStyle name="20% - Accent2 5 3" xfId="511"/>
    <cellStyle name="20% - Accent2 5 3 10" xfId="22124"/>
    <cellStyle name="20% - Accent2 5 3 10 2" xfId="50822"/>
    <cellStyle name="20% - Accent2 5 3 11" xfId="24403"/>
    <cellStyle name="20% - Accent2 5 3 11 2" xfId="53101"/>
    <cellStyle name="20% - Accent2 5 3 12" xfId="28984"/>
    <cellStyle name="20% - Accent2 5 3 12 2" xfId="57681"/>
    <cellStyle name="20% - Accent2 5 3 2" xfId="2760"/>
    <cellStyle name="20% - Accent2 5 3 2 10" xfId="20860"/>
    <cellStyle name="20% - Accent2 5 3 2 10 2" xfId="49558"/>
    <cellStyle name="20% - Accent2 5 3 2 11" xfId="22125"/>
    <cellStyle name="20% - Accent2 5 3 2 11 2" xfId="50823"/>
    <cellStyle name="20% - Accent2 5 3 2 12" xfId="24404"/>
    <cellStyle name="20% - Accent2 5 3 2 12 2" xfId="53102"/>
    <cellStyle name="20% - Accent2 5 3 2 13" xfId="28985"/>
    <cellStyle name="20% - Accent2 5 3 2 13 2" xfId="57682"/>
    <cellStyle name="20% - Accent2 5 3 2 14" xfId="31962"/>
    <cellStyle name="20% - Accent2 5 3 2 2" xfId="3559"/>
    <cellStyle name="20% - Accent2 5 3 2 3" xfId="3974"/>
    <cellStyle name="20% - Accent2 5 3 2 3 2" xfId="13202"/>
    <cellStyle name="20% - Accent2 5 3 2 3 2 2" xfId="27684"/>
    <cellStyle name="20% - Accent2 5 3 2 3 2 2 2" xfId="56382"/>
    <cellStyle name="20% - Accent2 5 3 2 3 2 3" xfId="41900"/>
    <cellStyle name="20% - Accent2 5 3 2 3 3" xfId="22126"/>
    <cellStyle name="20% - Accent2 5 3 2 3 3 2" xfId="50824"/>
    <cellStyle name="20% - Accent2 5 3 2 3 4" xfId="24405"/>
    <cellStyle name="20% - Accent2 5 3 2 3 4 2" xfId="53103"/>
    <cellStyle name="20% - Accent2 5 3 2 3 5" xfId="28986"/>
    <cellStyle name="20% - Accent2 5 3 2 3 5 2" xfId="57683"/>
    <cellStyle name="20% - Accent2 5 3 2 3 6" xfId="32691"/>
    <cellStyle name="20% - Accent2 5 3 2 4" xfId="5927"/>
    <cellStyle name="20% - Accent2 5 3 2 4 2" xfId="15155"/>
    <cellStyle name="20% - Accent2 5 3 2 4 2 2" xfId="43853"/>
    <cellStyle name="20% - Accent2 5 3 2 4 3" xfId="26551"/>
    <cellStyle name="20% - Accent2 5 3 2 4 3 2" xfId="55249"/>
    <cellStyle name="20% - Accent2 5 3 2 4 4" xfId="34644"/>
    <cellStyle name="20% - Accent2 5 3 2 5" xfId="7477"/>
    <cellStyle name="20% - Accent2 5 3 2 5 2" xfId="16703"/>
    <cellStyle name="20% - Accent2 5 3 2 5 2 2" xfId="45401"/>
    <cellStyle name="20% - Accent2 5 3 2 5 3" xfId="36192"/>
    <cellStyle name="20% - Accent2 5 3 2 6" xfId="8629"/>
    <cellStyle name="20% - Accent2 5 3 2 6 2" xfId="17853"/>
    <cellStyle name="20% - Accent2 5 3 2 6 2 2" xfId="46551"/>
    <cellStyle name="20% - Accent2 5 3 2 6 3" xfId="37342"/>
    <cellStyle name="20% - Accent2 5 3 2 7" xfId="9359"/>
    <cellStyle name="20% - Accent2 5 3 2 7 2" xfId="18580"/>
    <cellStyle name="20% - Accent2 5 3 2 7 2 2" xfId="47278"/>
    <cellStyle name="20% - Accent2 5 3 2 7 3" xfId="38069"/>
    <cellStyle name="20% - Accent2 5 3 2 8" xfId="10508"/>
    <cellStyle name="20% - Accent2 5 3 2 8 2" xfId="19727"/>
    <cellStyle name="20% - Accent2 5 3 2 8 2 2" xfId="48425"/>
    <cellStyle name="20% - Accent2 5 3 2 8 3" xfId="39216"/>
    <cellStyle name="20% - Accent2 5 3 2 9" xfId="12473"/>
    <cellStyle name="20% - Accent2 5 3 2 9 2" xfId="41171"/>
    <cellStyle name="20% - Accent2 5 3 3" xfId="3370"/>
    <cellStyle name="20% - Accent2 5 3 3 10" xfId="22127"/>
    <cellStyle name="20% - Accent2 5 3 3 10 2" xfId="50825"/>
    <cellStyle name="20% - Accent2 5 3 3 11" xfId="24406"/>
    <cellStyle name="20% - Accent2 5 3 3 11 2" xfId="53104"/>
    <cellStyle name="20% - Accent2 5 3 3 12" xfId="28987"/>
    <cellStyle name="20% - Accent2 5 3 3 12 2" xfId="57684"/>
    <cellStyle name="20% - Accent2 5 3 3 13" xfId="32343"/>
    <cellStyle name="20% - Accent2 5 3 3 2" xfId="3975"/>
    <cellStyle name="20% - Accent2 5 3 3 2 2" xfId="13203"/>
    <cellStyle name="20% - Accent2 5 3 3 2 2 2" xfId="27685"/>
    <cellStyle name="20% - Accent2 5 3 3 2 2 2 2" xfId="56383"/>
    <cellStyle name="20% - Accent2 5 3 3 2 2 3" xfId="41901"/>
    <cellStyle name="20% - Accent2 5 3 3 2 3" xfId="22128"/>
    <cellStyle name="20% - Accent2 5 3 3 2 3 2" xfId="50826"/>
    <cellStyle name="20% - Accent2 5 3 3 2 4" xfId="24407"/>
    <cellStyle name="20% - Accent2 5 3 3 2 4 2" xfId="53105"/>
    <cellStyle name="20% - Accent2 5 3 3 2 5" xfId="28988"/>
    <cellStyle name="20% - Accent2 5 3 3 2 5 2" xfId="57685"/>
    <cellStyle name="20% - Accent2 5 3 3 2 6" xfId="32692"/>
    <cellStyle name="20% - Accent2 5 3 3 3" xfId="6308"/>
    <cellStyle name="20% - Accent2 5 3 3 3 2" xfId="15536"/>
    <cellStyle name="20% - Accent2 5 3 3 3 2 2" xfId="44234"/>
    <cellStyle name="20% - Accent2 5 3 3 3 3" xfId="26552"/>
    <cellStyle name="20% - Accent2 5 3 3 3 3 2" xfId="55250"/>
    <cellStyle name="20% - Accent2 5 3 3 3 4" xfId="35025"/>
    <cellStyle name="20% - Accent2 5 3 3 4" xfId="7860"/>
    <cellStyle name="20% - Accent2 5 3 3 4 2" xfId="17085"/>
    <cellStyle name="20% - Accent2 5 3 3 4 2 2" xfId="45783"/>
    <cellStyle name="20% - Accent2 5 3 3 4 3" xfId="36574"/>
    <cellStyle name="20% - Accent2 5 3 3 5" xfId="9011"/>
    <cellStyle name="20% - Accent2 5 3 3 5 2" xfId="18234"/>
    <cellStyle name="20% - Accent2 5 3 3 5 2 2" xfId="46932"/>
    <cellStyle name="20% - Accent2 5 3 3 5 3" xfId="37723"/>
    <cellStyle name="20% - Accent2 5 3 3 6" xfId="9360"/>
    <cellStyle name="20% - Accent2 5 3 3 6 2" xfId="18581"/>
    <cellStyle name="20% - Accent2 5 3 3 6 2 2" xfId="47279"/>
    <cellStyle name="20% - Accent2 5 3 3 6 3" xfId="38070"/>
    <cellStyle name="20% - Accent2 5 3 3 7" xfId="10509"/>
    <cellStyle name="20% - Accent2 5 3 3 7 2" xfId="19728"/>
    <cellStyle name="20% - Accent2 5 3 3 7 2 2" xfId="48426"/>
    <cellStyle name="20% - Accent2 5 3 3 7 3" xfId="39217"/>
    <cellStyle name="20% - Accent2 5 3 3 8" xfId="12854"/>
    <cellStyle name="20% - Accent2 5 3 3 8 2" xfId="41552"/>
    <cellStyle name="20% - Accent2 5 3 3 9" xfId="20861"/>
    <cellStyle name="20% - Accent2 5 3 3 9 2" xfId="49559"/>
    <cellStyle name="20% - Accent2 5 3 4" xfId="2113"/>
    <cellStyle name="20% - Accent2 5 3 4 2" xfId="5547"/>
    <cellStyle name="20% - Accent2 5 3 4 2 2" xfId="14775"/>
    <cellStyle name="20% - Accent2 5 3 4 2 2 2" xfId="43473"/>
    <cellStyle name="20% - Accent2 5 3 4 2 3" xfId="27683"/>
    <cellStyle name="20% - Accent2 5 3 4 2 3 2" xfId="56381"/>
    <cellStyle name="20% - Accent2 5 3 4 2 4" xfId="34264"/>
    <cellStyle name="20% - Accent2 5 3 4 3" xfId="7096"/>
    <cellStyle name="20% - Accent2 5 3 4 3 2" xfId="16323"/>
    <cellStyle name="20% - Accent2 5 3 4 3 2 2" xfId="45021"/>
    <cellStyle name="20% - Accent2 5 3 4 3 3" xfId="35812"/>
    <cellStyle name="20% - Accent2 5 3 4 4" xfId="12093"/>
    <cellStyle name="20% - Accent2 5 3 4 4 2" xfId="40791"/>
    <cellStyle name="20% - Accent2 5 3 4 5" xfId="22129"/>
    <cellStyle name="20% - Accent2 5 3 4 5 2" xfId="50827"/>
    <cellStyle name="20% - Accent2 5 3 4 6" xfId="24408"/>
    <cellStyle name="20% - Accent2 5 3 4 6 2" xfId="53106"/>
    <cellStyle name="20% - Accent2 5 3 4 7" xfId="28989"/>
    <cellStyle name="20% - Accent2 5 3 4 7 2" xfId="57686"/>
    <cellStyle name="20% - Accent2 5 3 4 8" xfId="31582"/>
    <cellStyle name="20% - Accent2 5 3 5" xfId="3973"/>
    <cellStyle name="20% - Accent2 5 3 5 2" xfId="13201"/>
    <cellStyle name="20% - Accent2 5 3 5 2 2" xfId="41899"/>
    <cellStyle name="20% - Accent2 5 3 5 3" xfId="26550"/>
    <cellStyle name="20% - Accent2 5 3 5 3 2" xfId="55248"/>
    <cellStyle name="20% - Accent2 5 3 5 4" xfId="32690"/>
    <cellStyle name="20% - Accent2 5 3 6" xfId="8249"/>
    <cellStyle name="20% - Accent2 5 3 6 2" xfId="17473"/>
    <cellStyle name="20% - Accent2 5 3 6 2 2" xfId="46171"/>
    <cellStyle name="20% - Accent2 5 3 6 3" xfId="36962"/>
    <cellStyle name="20% - Accent2 5 3 7" xfId="9358"/>
    <cellStyle name="20% - Accent2 5 3 7 2" xfId="18579"/>
    <cellStyle name="20% - Accent2 5 3 7 2 2" xfId="47277"/>
    <cellStyle name="20% - Accent2 5 3 7 3" xfId="38068"/>
    <cellStyle name="20% - Accent2 5 3 8" xfId="10507"/>
    <cellStyle name="20% - Accent2 5 3 8 2" xfId="19726"/>
    <cellStyle name="20% - Accent2 5 3 8 2 2" xfId="48424"/>
    <cellStyle name="20% - Accent2 5 3 8 3" xfId="39215"/>
    <cellStyle name="20% - Accent2 5 3 9" xfId="20859"/>
    <cellStyle name="20% - Accent2 5 3 9 2" xfId="49557"/>
    <cellStyle name="20% - Accent2 5 4" xfId="1103"/>
    <cellStyle name="20% - Accent2 5 4 10" xfId="11754"/>
    <cellStyle name="20% - Accent2 5 4 10 2" xfId="40452"/>
    <cellStyle name="20% - Accent2 5 4 11" xfId="20862"/>
    <cellStyle name="20% - Accent2 5 4 11 2" xfId="49560"/>
    <cellStyle name="20% - Accent2 5 4 12" xfId="22130"/>
    <cellStyle name="20% - Accent2 5 4 12 2" xfId="50828"/>
    <cellStyle name="20% - Accent2 5 4 13" xfId="24409"/>
    <cellStyle name="20% - Accent2 5 4 13 2" xfId="53107"/>
    <cellStyle name="20% - Accent2 5 4 14" xfId="28990"/>
    <cellStyle name="20% - Accent2 5 4 14 2" xfId="57687"/>
    <cellStyle name="20% - Accent2 5 4 15" xfId="31243"/>
    <cellStyle name="20% - Accent2 5 4 2" xfId="3560"/>
    <cellStyle name="20% - Accent2 5 4 2 10" xfId="22131"/>
    <cellStyle name="20% - Accent2 5 4 2 10 2" xfId="50829"/>
    <cellStyle name="20% - Accent2 5 4 2 11" xfId="24410"/>
    <cellStyle name="20% - Accent2 5 4 2 11 2" xfId="53108"/>
    <cellStyle name="20% - Accent2 5 4 2 12" xfId="28991"/>
    <cellStyle name="20% - Accent2 5 4 2 12 2" xfId="57688"/>
    <cellStyle name="20% - Accent2 5 4 2 13" xfId="32489"/>
    <cellStyle name="20% - Accent2 5 4 2 2" xfId="3977"/>
    <cellStyle name="20% - Accent2 5 4 2 2 2" xfId="13205"/>
    <cellStyle name="20% - Accent2 5 4 2 2 2 2" xfId="27687"/>
    <cellStyle name="20% - Accent2 5 4 2 2 2 2 2" xfId="56385"/>
    <cellStyle name="20% - Accent2 5 4 2 2 2 3" xfId="41903"/>
    <cellStyle name="20% - Accent2 5 4 2 2 3" xfId="22132"/>
    <cellStyle name="20% - Accent2 5 4 2 2 3 2" xfId="50830"/>
    <cellStyle name="20% - Accent2 5 4 2 2 4" xfId="24411"/>
    <cellStyle name="20% - Accent2 5 4 2 2 4 2" xfId="53109"/>
    <cellStyle name="20% - Accent2 5 4 2 2 5" xfId="28992"/>
    <cellStyle name="20% - Accent2 5 4 2 2 5 2" xfId="57689"/>
    <cellStyle name="20% - Accent2 5 4 2 2 6" xfId="32694"/>
    <cellStyle name="20% - Accent2 5 4 2 3" xfId="6454"/>
    <cellStyle name="20% - Accent2 5 4 2 3 2" xfId="15682"/>
    <cellStyle name="20% - Accent2 5 4 2 3 2 2" xfId="44380"/>
    <cellStyle name="20% - Accent2 5 4 2 3 3" xfId="26554"/>
    <cellStyle name="20% - Accent2 5 4 2 3 3 2" xfId="55252"/>
    <cellStyle name="20% - Accent2 5 4 2 3 4" xfId="35171"/>
    <cellStyle name="20% - Accent2 5 4 2 4" xfId="8006"/>
    <cellStyle name="20% - Accent2 5 4 2 4 2" xfId="17231"/>
    <cellStyle name="20% - Accent2 5 4 2 4 2 2" xfId="45929"/>
    <cellStyle name="20% - Accent2 5 4 2 4 3" xfId="36720"/>
    <cellStyle name="20% - Accent2 5 4 2 5" xfId="9157"/>
    <cellStyle name="20% - Accent2 5 4 2 5 2" xfId="18380"/>
    <cellStyle name="20% - Accent2 5 4 2 5 2 2" xfId="47078"/>
    <cellStyle name="20% - Accent2 5 4 2 5 3" xfId="37869"/>
    <cellStyle name="20% - Accent2 5 4 2 6" xfId="9362"/>
    <cellStyle name="20% - Accent2 5 4 2 6 2" xfId="18583"/>
    <cellStyle name="20% - Accent2 5 4 2 6 2 2" xfId="47281"/>
    <cellStyle name="20% - Accent2 5 4 2 6 3" xfId="38072"/>
    <cellStyle name="20% - Accent2 5 4 2 7" xfId="10511"/>
    <cellStyle name="20% - Accent2 5 4 2 7 2" xfId="19730"/>
    <cellStyle name="20% - Accent2 5 4 2 7 2 2" xfId="48428"/>
    <cellStyle name="20% - Accent2 5 4 2 7 3" xfId="39219"/>
    <cellStyle name="20% - Accent2 5 4 2 8" xfId="13000"/>
    <cellStyle name="20% - Accent2 5 4 2 8 2" xfId="41698"/>
    <cellStyle name="20% - Accent2 5 4 2 9" xfId="20863"/>
    <cellStyle name="20% - Accent2 5 4 2 9 2" xfId="49561"/>
    <cellStyle name="20% - Accent2 5 4 3" xfId="2487"/>
    <cellStyle name="20% - Accent2 5 4 3 2" xfId="5742"/>
    <cellStyle name="20% - Accent2 5 4 3 2 2" xfId="14970"/>
    <cellStyle name="20% - Accent2 5 4 3 2 2 2" xfId="43668"/>
    <cellStyle name="20% - Accent2 5 4 3 2 3" xfId="27686"/>
    <cellStyle name="20% - Accent2 5 4 3 2 3 2" xfId="56384"/>
    <cellStyle name="20% - Accent2 5 4 3 2 4" xfId="34459"/>
    <cellStyle name="20% - Accent2 5 4 3 3" xfId="7292"/>
    <cellStyle name="20% - Accent2 5 4 3 3 2" xfId="16518"/>
    <cellStyle name="20% - Accent2 5 4 3 3 2 2" xfId="45216"/>
    <cellStyle name="20% - Accent2 5 4 3 3 3" xfId="36007"/>
    <cellStyle name="20% - Accent2 5 4 3 4" xfId="12288"/>
    <cellStyle name="20% - Accent2 5 4 3 4 2" xfId="40986"/>
    <cellStyle name="20% - Accent2 5 4 3 5" xfId="22133"/>
    <cellStyle name="20% - Accent2 5 4 3 5 2" xfId="50831"/>
    <cellStyle name="20% - Accent2 5 4 3 6" xfId="24412"/>
    <cellStyle name="20% - Accent2 5 4 3 6 2" xfId="53110"/>
    <cellStyle name="20% - Accent2 5 4 3 7" xfId="28993"/>
    <cellStyle name="20% - Accent2 5 4 3 7 2" xfId="57690"/>
    <cellStyle name="20% - Accent2 5 4 3 8" xfId="31777"/>
    <cellStyle name="20% - Accent2 5 4 4" xfId="3976"/>
    <cellStyle name="20% - Accent2 5 4 4 2" xfId="13204"/>
    <cellStyle name="20% - Accent2 5 4 4 2 2" xfId="41902"/>
    <cellStyle name="20% - Accent2 5 4 4 3" xfId="26553"/>
    <cellStyle name="20% - Accent2 5 4 4 3 2" xfId="55251"/>
    <cellStyle name="20% - Accent2 5 4 4 4" xfId="32693"/>
    <cellStyle name="20% - Accent2 5 4 5" xfId="5208"/>
    <cellStyle name="20% - Accent2 5 4 5 2" xfId="14436"/>
    <cellStyle name="20% - Accent2 5 4 5 2 2" xfId="43134"/>
    <cellStyle name="20% - Accent2 5 4 5 3" xfId="33925"/>
    <cellStyle name="20% - Accent2 5 4 6" xfId="6757"/>
    <cellStyle name="20% - Accent2 5 4 6 2" xfId="15984"/>
    <cellStyle name="20% - Accent2 5 4 6 2 2" xfId="44682"/>
    <cellStyle name="20% - Accent2 5 4 6 3" xfId="35473"/>
    <cellStyle name="20% - Accent2 5 4 7" xfId="8444"/>
    <cellStyle name="20% - Accent2 5 4 7 2" xfId="17668"/>
    <cellStyle name="20% - Accent2 5 4 7 2 2" xfId="46366"/>
    <cellStyle name="20% - Accent2 5 4 7 3" xfId="37157"/>
    <cellStyle name="20% - Accent2 5 4 8" xfId="9361"/>
    <cellStyle name="20% - Accent2 5 4 8 2" xfId="18582"/>
    <cellStyle name="20% - Accent2 5 4 8 2 2" xfId="47280"/>
    <cellStyle name="20% - Accent2 5 4 8 3" xfId="38071"/>
    <cellStyle name="20% - Accent2 5 4 9" xfId="10510"/>
    <cellStyle name="20% - Accent2 5 4 9 2" xfId="19729"/>
    <cellStyle name="20% - Accent2 5 4 9 2 2" xfId="48427"/>
    <cellStyle name="20% - Accent2 5 4 9 3" xfId="39218"/>
    <cellStyle name="20% - Accent2 5 5" xfId="3149"/>
    <cellStyle name="20% - Accent2 5 5 10" xfId="22134"/>
    <cellStyle name="20% - Accent2 5 5 10 2" xfId="50832"/>
    <cellStyle name="20% - Accent2 5 5 11" xfId="24413"/>
    <cellStyle name="20% - Accent2 5 5 11 2" xfId="53111"/>
    <cellStyle name="20% - Accent2 5 5 12" xfId="28994"/>
    <cellStyle name="20% - Accent2 5 5 12 2" xfId="57691"/>
    <cellStyle name="20% - Accent2 5 5 13" xfId="32158"/>
    <cellStyle name="20% - Accent2 5 5 2" xfId="3978"/>
    <cellStyle name="20% - Accent2 5 5 2 2" xfId="13206"/>
    <cellStyle name="20% - Accent2 5 5 2 2 2" xfId="27688"/>
    <cellStyle name="20% - Accent2 5 5 2 2 2 2" xfId="56386"/>
    <cellStyle name="20% - Accent2 5 5 2 2 3" xfId="41904"/>
    <cellStyle name="20% - Accent2 5 5 2 3" xfId="22135"/>
    <cellStyle name="20% - Accent2 5 5 2 3 2" xfId="50833"/>
    <cellStyle name="20% - Accent2 5 5 2 4" xfId="24414"/>
    <cellStyle name="20% - Accent2 5 5 2 4 2" xfId="53112"/>
    <cellStyle name="20% - Accent2 5 5 2 5" xfId="28995"/>
    <cellStyle name="20% - Accent2 5 5 2 5 2" xfId="57692"/>
    <cellStyle name="20% - Accent2 5 5 2 6" xfId="32695"/>
    <cellStyle name="20% - Accent2 5 5 3" xfId="6123"/>
    <cellStyle name="20% - Accent2 5 5 3 2" xfId="15351"/>
    <cellStyle name="20% - Accent2 5 5 3 2 2" xfId="44049"/>
    <cellStyle name="20% - Accent2 5 5 3 3" xfId="26555"/>
    <cellStyle name="20% - Accent2 5 5 3 3 2" xfId="55253"/>
    <cellStyle name="20% - Accent2 5 5 3 4" xfId="34840"/>
    <cellStyle name="20% - Accent2 5 5 4" xfId="7675"/>
    <cellStyle name="20% - Accent2 5 5 4 2" xfId="16900"/>
    <cellStyle name="20% - Accent2 5 5 4 2 2" xfId="45598"/>
    <cellStyle name="20% - Accent2 5 5 4 3" xfId="36389"/>
    <cellStyle name="20% - Accent2 5 5 5" xfId="8826"/>
    <cellStyle name="20% - Accent2 5 5 5 2" xfId="18049"/>
    <cellStyle name="20% - Accent2 5 5 5 2 2" xfId="46747"/>
    <cellStyle name="20% - Accent2 5 5 5 3" xfId="37538"/>
    <cellStyle name="20% - Accent2 5 5 6" xfId="9363"/>
    <cellStyle name="20% - Accent2 5 5 6 2" xfId="18584"/>
    <cellStyle name="20% - Accent2 5 5 6 2 2" xfId="47282"/>
    <cellStyle name="20% - Accent2 5 5 6 3" xfId="38073"/>
    <cellStyle name="20% - Accent2 5 5 7" xfId="10512"/>
    <cellStyle name="20% - Accent2 5 5 7 2" xfId="19731"/>
    <cellStyle name="20% - Accent2 5 5 7 2 2" xfId="48429"/>
    <cellStyle name="20% - Accent2 5 5 7 3" xfId="39220"/>
    <cellStyle name="20% - Accent2 5 5 8" xfId="12669"/>
    <cellStyle name="20% - Accent2 5 5 8 2" xfId="41367"/>
    <cellStyle name="20% - Accent2 5 5 9" xfId="20864"/>
    <cellStyle name="20% - Accent2 5 5 9 2" xfId="49562"/>
    <cellStyle name="20% - Accent2 5 6" xfId="1973"/>
    <cellStyle name="20% - Accent2 5 6 2" xfId="5449"/>
    <cellStyle name="20% - Accent2 5 6 2 2" xfId="14677"/>
    <cellStyle name="20% - Accent2 5 6 2 2 2" xfId="43375"/>
    <cellStyle name="20% - Accent2 5 6 2 3" xfId="27677"/>
    <cellStyle name="20% - Accent2 5 6 2 3 2" xfId="56375"/>
    <cellStyle name="20% - Accent2 5 6 2 4" xfId="34166"/>
    <cellStyle name="20% - Accent2 5 6 3" xfId="6998"/>
    <cellStyle name="20% - Accent2 5 6 3 2" xfId="16225"/>
    <cellStyle name="20% - Accent2 5 6 3 2 2" xfId="44923"/>
    <cellStyle name="20% - Accent2 5 6 3 3" xfId="35714"/>
    <cellStyle name="20% - Accent2 5 6 4" xfId="11995"/>
    <cellStyle name="20% - Accent2 5 6 4 2" xfId="40693"/>
    <cellStyle name="20% - Accent2 5 6 5" xfId="22136"/>
    <cellStyle name="20% - Accent2 5 6 5 2" xfId="50834"/>
    <cellStyle name="20% - Accent2 5 6 6" xfId="24415"/>
    <cellStyle name="20% - Accent2 5 6 6 2" xfId="53113"/>
    <cellStyle name="20% - Accent2 5 6 7" xfId="28996"/>
    <cellStyle name="20% - Accent2 5 6 7 2" xfId="57693"/>
    <cellStyle name="20% - Accent2 5 6 8" xfId="31484"/>
    <cellStyle name="20% - Accent2 5 7" xfId="3967"/>
    <cellStyle name="20% - Accent2 5 7 2" xfId="13195"/>
    <cellStyle name="20% - Accent2 5 7 2 2" xfId="41893"/>
    <cellStyle name="20% - Accent2 5 7 3" xfId="26544"/>
    <cellStyle name="20% - Accent2 5 7 3 2" xfId="55242"/>
    <cellStyle name="20% - Accent2 5 7 4" xfId="32684"/>
    <cellStyle name="20% - Accent2 5 8" xfId="5022"/>
    <cellStyle name="20% - Accent2 5 8 2" xfId="14250"/>
    <cellStyle name="20% - Accent2 5 8 2 2" xfId="42948"/>
    <cellStyle name="20% - Accent2 5 8 3" xfId="33739"/>
    <cellStyle name="20% - Accent2 5 9" xfId="6571"/>
    <cellStyle name="20% - Accent2 5 9 2" xfId="15798"/>
    <cellStyle name="20% - Accent2 5 9 2 2" xfId="44496"/>
    <cellStyle name="20% - Accent2 5 9 3" xfId="35287"/>
    <cellStyle name="20% - Accent2 50" xfId="11515"/>
    <cellStyle name="20% - Accent2 50 2" xfId="40222"/>
    <cellStyle name="20% - Accent2 51" xfId="28696"/>
    <cellStyle name="20% - Accent2 51 2" xfId="57393"/>
    <cellStyle name="20% - Accent2 52" xfId="28713"/>
    <cellStyle name="20% - Accent2 52 2" xfId="57410"/>
    <cellStyle name="20% - Accent2 53" xfId="31005"/>
    <cellStyle name="20% - Accent2 6" xfId="301"/>
    <cellStyle name="20% - Accent2 6 10" xfId="9364"/>
    <cellStyle name="20% - Accent2 6 10 2" xfId="18585"/>
    <cellStyle name="20% - Accent2 6 10 2 2" xfId="47283"/>
    <cellStyle name="20% - Accent2 6 10 3" xfId="38074"/>
    <cellStyle name="20% - Accent2 6 11" xfId="10513"/>
    <cellStyle name="20% - Accent2 6 11 2" xfId="19732"/>
    <cellStyle name="20% - Accent2 6 11 2 2" xfId="48430"/>
    <cellStyle name="20% - Accent2 6 11 3" xfId="39221"/>
    <cellStyle name="20% - Accent2 6 12" xfId="11611"/>
    <cellStyle name="20% - Accent2 6 12 2" xfId="40309"/>
    <cellStyle name="20% - Accent2 6 13" xfId="20865"/>
    <cellStyle name="20% - Accent2 6 13 2" xfId="49563"/>
    <cellStyle name="20% - Accent2 6 14" xfId="22137"/>
    <cellStyle name="20% - Accent2 6 14 2" xfId="50835"/>
    <cellStyle name="20% - Accent2 6 15" xfId="24416"/>
    <cellStyle name="20% - Accent2 6 15 2" xfId="53114"/>
    <cellStyle name="20% - Accent2 6 16" xfId="28997"/>
    <cellStyle name="20% - Accent2 6 16 2" xfId="57694"/>
    <cellStyle name="20% - Accent2 6 17" xfId="31100"/>
    <cellStyle name="20% - Accent2 6 2" xfId="512"/>
    <cellStyle name="20% - Accent2 6 2 10" xfId="22138"/>
    <cellStyle name="20% - Accent2 6 2 10 2" xfId="50836"/>
    <cellStyle name="20% - Accent2 6 2 11" xfId="24417"/>
    <cellStyle name="20% - Accent2 6 2 11 2" xfId="53115"/>
    <cellStyle name="20% - Accent2 6 2 12" xfId="28998"/>
    <cellStyle name="20% - Accent2 6 2 12 2" xfId="57695"/>
    <cellStyle name="20% - Accent2 6 2 2" xfId="3561"/>
    <cellStyle name="20% - Accent2 6 2 3" xfId="3412"/>
    <cellStyle name="20% - Accent2 6 2 3 10" xfId="22139"/>
    <cellStyle name="20% - Accent2 6 2 3 10 2" xfId="50837"/>
    <cellStyle name="20% - Accent2 6 2 3 11" xfId="24418"/>
    <cellStyle name="20% - Accent2 6 2 3 11 2" xfId="53116"/>
    <cellStyle name="20% - Accent2 6 2 3 12" xfId="28999"/>
    <cellStyle name="20% - Accent2 6 2 3 12 2" xfId="57696"/>
    <cellStyle name="20% - Accent2 6 2 3 13" xfId="32384"/>
    <cellStyle name="20% - Accent2 6 2 3 2" xfId="3981"/>
    <cellStyle name="20% - Accent2 6 2 3 2 2" xfId="13209"/>
    <cellStyle name="20% - Accent2 6 2 3 2 2 2" xfId="27691"/>
    <cellStyle name="20% - Accent2 6 2 3 2 2 2 2" xfId="56389"/>
    <cellStyle name="20% - Accent2 6 2 3 2 2 3" xfId="41907"/>
    <cellStyle name="20% - Accent2 6 2 3 2 3" xfId="22140"/>
    <cellStyle name="20% - Accent2 6 2 3 2 3 2" xfId="50838"/>
    <cellStyle name="20% - Accent2 6 2 3 2 4" xfId="24419"/>
    <cellStyle name="20% - Accent2 6 2 3 2 4 2" xfId="53117"/>
    <cellStyle name="20% - Accent2 6 2 3 2 5" xfId="29000"/>
    <cellStyle name="20% - Accent2 6 2 3 2 5 2" xfId="57697"/>
    <cellStyle name="20% - Accent2 6 2 3 2 6" xfId="32698"/>
    <cellStyle name="20% - Accent2 6 2 3 3" xfId="6349"/>
    <cellStyle name="20% - Accent2 6 2 3 3 2" xfId="15577"/>
    <cellStyle name="20% - Accent2 6 2 3 3 2 2" xfId="44275"/>
    <cellStyle name="20% - Accent2 6 2 3 3 3" xfId="26558"/>
    <cellStyle name="20% - Accent2 6 2 3 3 3 2" xfId="55256"/>
    <cellStyle name="20% - Accent2 6 2 3 3 4" xfId="35066"/>
    <cellStyle name="20% - Accent2 6 2 3 4" xfId="7901"/>
    <cellStyle name="20% - Accent2 6 2 3 4 2" xfId="17126"/>
    <cellStyle name="20% - Accent2 6 2 3 4 2 2" xfId="45824"/>
    <cellStyle name="20% - Accent2 6 2 3 4 3" xfId="36615"/>
    <cellStyle name="20% - Accent2 6 2 3 5" xfId="9052"/>
    <cellStyle name="20% - Accent2 6 2 3 5 2" xfId="18275"/>
    <cellStyle name="20% - Accent2 6 2 3 5 2 2" xfId="46973"/>
    <cellStyle name="20% - Accent2 6 2 3 5 3" xfId="37764"/>
    <cellStyle name="20% - Accent2 6 2 3 6" xfId="9366"/>
    <cellStyle name="20% - Accent2 6 2 3 6 2" xfId="18587"/>
    <cellStyle name="20% - Accent2 6 2 3 6 2 2" xfId="47285"/>
    <cellStyle name="20% - Accent2 6 2 3 6 3" xfId="38076"/>
    <cellStyle name="20% - Accent2 6 2 3 7" xfId="10515"/>
    <cellStyle name="20% - Accent2 6 2 3 7 2" xfId="19734"/>
    <cellStyle name="20% - Accent2 6 2 3 7 2 2" xfId="48432"/>
    <cellStyle name="20% - Accent2 6 2 3 7 3" xfId="39223"/>
    <cellStyle name="20% - Accent2 6 2 3 8" xfId="12895"/>
    <cellStyle name="20% - Accent2 6 2 3 8 2" xfId="41593"/>
    <cellStyle name="20% - Accent2 6 2 3 9" xfId="20867"/>
    <cellStyle name="20% - Accent2 6 2 3 9 2" xfId="49565"/>
    <cellStyle name="20% - Accent2 6 2 4" xfId="2803"/>
    <cellStyle name="20% - Accent2 6 2 4 2" xfId="5968"/>
    <cellStyle name="20% - Accent2 6 2 4 2 2" xfId="15196"/>
    <cellStyle name="20% - Accent2 6 2 4 2 2 2" xfId="43894"/>
    <cellStyle name="20% - Accent2 6 2 4 2 3" xfId="27690"/>
    <cellStyle name="20% - Accent2 6 2 4 2 3 2" xfId="56388"/>
    <cellStyle name="20% - Accent2 6 2 4 2 4" xfId="34685"/>
    <cellStyle name="20% - Accent2 6 2 4 3" xfId="7518"/>
    <cellStyle name="20% - Accent2 6 2 4 3 2" xfId="16744"/>
    <cellStyle name="20% - Accent2 6 2 4 3 2 2" xfId="45442"/>
    <cellStyle name="20% - Accent2 6 2 4 3 3" xfId="36233"/>
    <cellStyle name="20% - Accent2 6 2 4 4" xfId="12514"/>
    <cellStyle name="20% - Accent2 6 2 4 4 2" xfId="41212"/>
    <cellStyle name="20% - Accent2 6 2 4 5" xfId="22141"/>
    <cellStyle name="20% - Accent2 6 2 4 5 2" xfId="50839"/>
    <cellStyle name="20% - Accent2 6 2 4 6" xfId="24420"/>
    <cellStyle name="20% - Accent2 6 2 4 6 2" xfId="53118"/>
    <cellStyle name="20% - Accent2 6 2 4 7" xfId="29001"/>
    <cellStyle name="20% - Accent2 6 2 4 7 2" xfId="57698"/>
    <cellStyle name="20% - Accent2 6 2 4 8" xfId="32003"/>
    <cellStyle name="20% - Accent2 6 2 5" xfId="3980"/>
    <cellStyle name="20% - Accent2 6 2 5 2" xfId="13208"/>
    <cellStyle name="20% - Accent2 6 2 5 2 2" xfId="41906"/>
    <cellStyle name="20% - Accent2 6 2 5 3" xfId="26557"/>
    <cellStyle name="20% - Accent2 6 2 5 3 2" xfId="55255"/>
    <cellStyle name="20% - Accent2 6 2 5 4" xfId="32697"/>
    <cellStyle name="20% - Accent2 6 2 6" xfId="8670"/>
    <cellStyle name="20% - Accent2 6 2 6 2" xfId="17894"/>
    <cellStyle name="20% - Accent2 6 2 6 2 2" xfId="46592"/>
    <cellStyle name="20% - Accent2 6 2 6 3" xfId="37383"/>
    <cellStyle name="20% - Accent2 6 2 7" xfId="9365"/>
    <cellStyle name="20% - Accent2 6 2 7 2" xfId="18586"/>
    <cellStyle name="20% - Accent2 6 2 7 2 2" xfId="47284"/>
    <cellStyle name="20% - Accent2 6 2 7 3" xfId="38075"/>
    <cellStyle name="20% - Accent2 6 2 8" xfId="10514"/>
    <cellStyle name="20% - Accent2 6 2 8 2" xfId="19733"/>
    <cellStyle name="20% - Accent2 6 2 8 2 2" xfId="48431"/>
    <cellStyle name="20% - Accent2 6 2 8 3" xfId="39222"/>
    <cellStyle name="20% - Accent2 6 2 9" xfId="20866"/>
    <cellStyle name="20% - Accent2 6 2 9 2" xfId="49564"/>
    <cellStyle name="20% - Accent2 6 3" xfId="1146"/>
    <cellStyle name="20% - Accent2 6 3 10" xfId="11797"/>
    <cellStyle name="20% - Accent2 6 3 10 2" xfId="40495"/>
    <cellStyle name="20% - Accent2 6 3 11" xfId="20868"/>
    <cellStyle name="20% - Accent2 6 3 11 2" xfId="49566"/>
    <cellStyle name="20% - Accent2 6 3 12" xfId="22142"/>
    <cellStyle name="20% - Accent2 6 3 12 2" xfId="50840"/>
    <cellStyle name="20% - Accent2 6 3 13" xfId="24421"/>
    <cellStyle name="20% - Accent2 6 3 13 2" xfId="53119"/>
    <cellStyle name="20% - Accent2 6 3 14" xfId="29002"/>
    <cellStyle name="20% - Accent2 6 3 14 2" xfId="57699"/>
    <cellStyle name="20% - Accent2 6 3 15" xfId="31286"/>
    <cellStyle name="20% - Accent2 6 3 2" xfId="3562"/>
    <cellStyle name="20% - Accent2 6 3 2 10" xfId="22143"/>
    <cellStyle name="20% - Accent2 6 3 2 10 2" xfId="50841"/>
    <cellStyle name="20% - Accent2 6 3 2 11" xfId="24422"/>
    <cellStyle name="20% - Accent2 6 3 2 11 2" xfId="53120"/>
    <cellStyle name="20% - Accent2 6 3 2 12" xfId="29003"/>
    <cellStyle name="20% - Accent2 6 3 2 12 2" xfId="57700"/>
    <cellStyle name="20% - Accent2 6 3 2 13" xfId="32490"/>
    <cellStyle name="20% - Accent2 6 3 2 2" xfId="3983"/>
    <cellStyle name="20% - Accent2 6 3 2 2 2" xfId="13211"/>
    <cellStyle name="20% - Accent2 6 3 2 2 2 2" xfId="27693"/>
    <cellStyle name="20% - Accent2 6 3 2 2 2 2 2" xfId="56391"/>
    <cellStyle name="20% - Accent2 6 3 2 2 2 3" xfId="41909"/>
    <cellStyle name="20% - Accent2 6 3 2 2 3" xfId="22144"/>
    <cellStyle name="20% - Accent2 6 3 2 2 3 2" xfId="50842"/>
    <cellStyle name="20% - Accent2 6 3 2 2 4" xfId="24423"/>
    <cellStyle name="20% - Accent2 6 3 2 2 4 2" xfId="53121"/>
    <cellStyle name="20% - Accent2 6 3 2 2 5" xfId="29004"/>
    <cellStyle name="20% - Accent2 6 3 2 2 5 2" xfId="57701"/>
    <cellStyle name="20% - Accent2 6 3 2 2 6" xfId="32700"/>
    <cellStyle name="20% - Accent2 6 3 2 3" xfId="6455"/>
    <cellStyle name="20% - Accent2 6 3 2 3 2" xfId="15683"/>
    <cellStyle name="20% - Accent2 6 3 2 3 2 2" xfId="44381"/>
    <cellStyle name="20% - Accent2 6 3 2 3 3" xfId="26560"/>
    <cellStyle name="20% - Accent2 6 3 2 3 3 2" xfId="55258"/>
    <cellStyle name="20% - Accent2 6 3 2 3 4" xfId="35172"/>
    <cellStyle name="20% - Accent2 6 3 2 4" xfId="8007"/>
    <cellStyle name="20% - Accent2 6 3 2 4 2" xfId="17232"/>
    <cellStyle name="20% - Accent2 6 3 2 4 2 2" xfId="45930"/>
    <cellStyle name="20% - Accent2 6 3 2 4 3" xfId="36721"/>
    <cellStyle name="20% - Accent2 6 3 2 5" xfId="9158"/>
    <cellStyle name="20% - Accent2 6 3 2 5 2" xfId="18381"/>
    <cellStyle name="20% - Accent2 6 3 2 5 2 2" xfId="47079"/>
    <cellStyle name="20% - Accent2 6 3 2 5 3" xfId="37870"/>
    <cellStyle name="20% - Accent2 6 3 2 6" xfId="9368"/>
    <cellStyle name="20% - Accent2 6 3 2 6 2" xfId="18589"/>
    <cellStyle name="20% - Accent2 6 3 2 6 2 2" xfId="47287"/>
    <cellStyle name="20% - Accent2 6 3 2 6 3" xfId="38078"/>
    <cellStyle name="20% - Accent2 6 3 2 7" xfId="10517"/>
    <cellStyle name="20% - Accent2 6 3 2 7 2" xfId="19736"/>
    <cellStyle name="20% - Accent2 6 3 2 7 2 2" xfId="48434"/>
    <cellStyle name="20% - Accent2 6 3 2 7 3" xfId="39225"/>
    <cellStyle name="20% - Accent2 6 3 2 8" xfId="13001"/>
    <cellStyle name="20% - Accent2 6 3 2 8 2" xfId="41699"/>
    <cellStyle name="20% - Accent2 6 3 2 9" xfId="20869"/>
    <cellStyle name="20% - Accent2 6 3 2 9 2" xfId="49567"/>
    <cellStyle name="20% - Accent2 6 3 3" xfId="2528"/>
    <cellStyle name="20% - Accent2 6 3 3 2" xfId="5783"/>
    <cellStyle name="20% - Accent2 6 3 3 2 2" xfId="15011"/>
    <cellStyle name="20% - Accent2 6 3 3 2 2 2" xfId="43709"/>
    <cellStyle name="20% - Accent2 6 3 3 2 3" xfId="27692"/>
    <cellStyle name="20% - Accent2 6 3 3 2 3 2" xfId="56390"/>
    <cellStyle name="20% - Accent2 6 3 3 2 4" xfId="34500"/>
    <cellStyle name="20% - Accent2 6 3 3 3" xfId="7333"/>
    <cellStyle name="20% - Accent2 6 3 3 3 2" xfId="16559"/>
    <cellStyle name="20% - Accent2 6 3 3 3 2 2" xfId="45257"/>
    <cellStyle name="20% - Accent2 6 3 3 3 3" xfId="36048"/>
    <cellStyle name="20% - Accent2 6 3 3 4" xfId="12329"/>
    <cellStyle name="20% - Accent2 6 3 3 4 2" xfId="41027"/>
    <cellStyle name="20% - Accent2 6 3 3 5" xfId="22145"/>
    <cellStyle name="20% - Accent2 6 3 3 5 2" xfId="50843"/>
    <cellStyle name="20% - Accent2 6 3 3 6" xfId="24424"/>
    <cellStyle name="20% - Accent2 6 3 3 6 2" xfId="53122"/>
    <cellStyle name="20% - Accent2 6 3 3 7" xfId="29005"/>
    <cellStyle name="20% - Accent2 6 3 3 7 2" xfId="57702"/>
    <cellStyle name="20% - Accent2 6 3 3 8" xfId="31818"/>
    <cellStyle name="20% - Accent2 6 3 4" xfId="3982"/>
    <cellStyle name="20% - Accent2 6 3 4 2" xfId="13210"/>
    <cellStyle name="20% - Accent2 6 3 4 2 2" xfId="41908"/>
    <cellStyle name="20% - Accent2 6 3 4 3" xfId="26559"/>
    <cellStyle name="20% - Accent2 6 3 4 3 2" xfId="55257"/>
    <cellStyle name="20% - Accent2 6 3 4 4" xfId="32699"/>
    <cellStyle name="20% - Accent2 6 3 5" xfId="5251"/>
    <cellStyle name="20% - Accent2 6 3 5 2" xfId="14479"/>
    <cellStyle name="20% - Accent2 6 3 5 2 2" xfId="43177"/>
    <cellStyle name="20% - Accent2 6 3 5 3" xfId="33968"/>
    <cellStyle name="20% - Accent2 6 3 6" xfId="6800"/>
    <cellStyle name="20% - Accent2 6 3 6 2" xfId="16027"/>
    <cellStyle name="20% - Accent2 6 3 6 2 2" xfId="44725"/>
    <cellStyle name="20% - Accent2 6 3 6 3" xfId="35516"/>
    <cellStyle name="20% - Accent2 6 3 7" xfId="8485"/>
    <cellStyle name="20% - Accent2 6 3 7 2" xfId="17709"/>
    <cellStyle name="20% - Accent2 6 3 7 2 2" xfId="46407"/>
    <cellStyle name="20% - Accent2 6 3 7 3" xfId="37198"/>
    <cellStyle name="20% - Accent2 6 3 8" xfId="9367"/>
    <cellStyle name="20% - Accent2 6 3 8 2" xfId="18588"/>
    <cellStyle name="20% - Accent2 6 3 8 2 2" xfId="47286"/>
    <cellStyle name="20% - Accent2 6 3 8 3" xfId="38077"/>
    <cellStyle name="20% - Accent2 6 3 9" xfId="10516"/>
    <cellStyle name="20% - Accent2 6 3 9 2" xfId="19735"/>
    <cellStyle name="20% - Accent2 6 3 9 2 2" xfId="48433"/>
    <cellStyle name="20% - Accent2 6 3 9 3" xfId="39224"/>
    <cellStyle name="20% - Accent2 6 4" xfId="3190"/>
    <cellStyle name="20% - Accent2 6 4 10" xfId="22146"/>
    <cellStyle name="20% - Accent2 6 4 10 2" xfId="50844"/>
    <cellStyle name="20% - Accent2 6 4 11" xfId="24425"/>
    <cellStyle name="20% - Accent2 6 4 11 2" xfId="53123"/>
    <cellStyle name="20% - Accent2 6 4 12" xfId="29006"/>
    <cellStyle name="20% - Accent2 6 4 12 2" xfId="57703"/>
    <cellStyle name="20% - Accent2 6 4 13" xfId="32199"/>
    <cellStyle name="20% - Accent2 6 4 2" xfId="3984"/>
    <cellStyle name="20% - Accent2 6 4 2 2" xfId="13212"/>
    <cellStyle name="20% - Accent2 6 4 2 2 2" xfId="27694"/>
    <cellStyle name="20% - Accent2 6 4 2 2 2 2" xfId="56392"/>
    <cellStyle name="20% - Accent2 6 4 2 2 3" xfId="41910"/>
    <cellStyle name="20% - Accent2 6 4 2 3" xfId="22147"/>
    <cellStyle name="20% - Accent2 6 4 2 3 2" xfId="50845"/>
    <cellStyle name="20% - Accent2 6 4 2 4" xfId="24426"/>
    <cellStyle name="20% - Accent2 6 4 2 4 2" xfId="53124"/>
    <cellStyle name="20% - Accent2 6 4 2 5" xfId="29007"/>
    <cellStyle name="20% - Accent2 6 4 2 5 2" xfId="57704"/>
    <cellStyle name="20% - Accent2 6 4 2 6" xfId="32701"/>
    <cellStyle name="20% - Accent2 6 4 3" xfId="6164"/>
    <cellStyle name="20% - Accent2 6 4 3 2" xfId="15392"/>
    <cellStyle name="20% - Accent2 6 4 3 2 2" xfId="44090"/>
    <cellStyle name="20% - Accent2 6 4 3 3" xfId="26561"/>
    <cellStyle name="20% - Accent2 6 4 3 3 2" xfId="55259"/>
    <cellStyle name="20% - Accent2 6 4 3 4" xfId="34881"/>
    <cellStyle name="20% - Accent2 6 4 4" xfId="7716"/>
    <cellStyle name="20% - Accent2 6 4 4 2" xfId="16941"/>
    <cellStyle name="20% - Accent2 6 4 4 2 2" xfId="45639"/>
    <cellStyle name="20% - Accent2 6 4 4 3" xfId="36430"/>
    <cellStyle name="20% - Accent2 6 4 5" xfId="8867"/>
    <cellStyle name="20% - Accent2 6 4 5 2" xfId="18090"/>
    <cellStyle name="20% - Accent2 6 4 5 2 2" xfId="46788"/>
    <cellStyle name="20% - Accent2 6 4 5 3" xfId="37579"/>
    <cellStyle name="20% - Accent2 6 4 6" xfId="9369"/>
    <cellStyle name="20% - Accent2 6 4 6 2" xfId="18590"/>
    <cellStyle name="20% - Accent2 6 4 6 2 2" xfId="47288"/>
    <cellStyle name="20% - Accent2 6 4 6 3" xfId="38079"/>
    <cellStyle name="20% - Accent2 6 4 7" xfId="10518"/>
    <cellStyle name="20% - Accent2 6 4 7 2" xfId="19737"/>
    <cellStyle name="20% - Accent2 6 4 7 2 2" xfId="48435"/>
    <cellStyle name="20% - Accent2 6 4 7 3" xfId="39226"/>
    <cellStyle name="20% - Accent2 6 4 8" xfId="12710"/>
    <cellStyle name="20% - Accent2 6 4 8 2" xfId="41408"/>
    <cellStyle name="20% - Accent2 6 4 9" xfId="20870"/>
    <cellStyle name="20% - Accent2 6 4 9 2" xfId="49568"/>
    <cellStyle name="20% - Accent2 6 5" xfId="2154"/>
    <cellStyle name="20% - Accent2 6 5 2" xfId="5588"/>
    <cellStyle name="20% - Accent2 6 5 2 2" xfId="14816"/>
    <cellStyle name="20% - Accent2 6 5 2 2 2" xfId="43514"/>
    <cellStyle name="20% - Accent2 6 5 2 3" xfId="27689"/>
    <cellStyle name="20% - Accent2 6 5 2 3 2" xfId="56387"/>
    <cellStyle name="20% - Accent2 6 5 2 4" xfId="34305"/>
    <cellStyle name="20% - Accent2 6 5 3" xfId="7137"/>
    <cellStyle name="20% - Accent2 6 5 3 2" xfId="16364"/>
    <cellStyle name="20% - Accent2 6 5 3 2 2" xfId="45062"/>
    <cellStyle name="20% - Accent2 6 5 3 3" xfId="35853"/>
    <cellStyle name="20% - Accent2 6 5 4" xfId="12134"/>
    <cellStyle name="20% - Accent2 6 5 4 2" xfId="40832"/>
    <cellStyle name="20% - Accent2 6 5 5" xfId="22148"/>
    <cellStyle name="20% - Accent2 6 5 5 2" xfId="50846"/>
    <cellStyle name="20% - Accent2 6 5 6" xfId="24427"/>
    <cellStyle name="20% - Accent2 6 5 6 2" xfId="53125"/>
    <cellStyle name="20% - Accent2 6 5 7" xfId="29008"/>
    <cellStyle name="20% - Accent2 6 5 7 2" xfId="57705"/>
    <cellStyle name="20% - Accent2 6 5 8" xfId="31623"/>
    <cellStyle name="20% - Accent2 6 6" xfId="3979"/>
    <cellStyle name="20% - Accent2 6 6 2" xfId="13207"/>
    <cellStyle name="20% - Accent2 6 6 2 2" xfId="41905"/>
    <cellStyle name="20% - Accent2 6 6 3" xfId="26556"/>
    <cellStyle name="20% - Accent2 6 6 3 2" xfId="55254"/>
    <cellStyle name="20% - Accent2 6 6 4" xfId="32696"/>
    <cellStyle name="20% - Accent2 6 7" xfId="5065"/>
    <cellStyle name="20% - Accent2 6 7 2" xfId="14293"/>
    <cellStyle name="20% - Accent2 6 7 2 2" xfId="42991"/>
    <cellStyle name="20% - Accent2 6 7 3" xfId="33782"/>
    <cellStyle name="20% - Accent2 6 8" xfId="6614"/>
    <cellStyle name="20% - Accent2 6 8 2" xfId="15841"/>
    <cellStyle name="20% - Accent2 6 8 2 2" xfId="44539"/>
    <cellStyle name="20% - Accent2 6 8 3" xfId="35330"/>
    <cellStyle name="20% - Accent2 6 9" xfId="8290"/>
    <cellStyle name="20% - Accent2 6 9 2" xfId="17514"/>
    <cellStyle name="20% - Accent2 6 9 2 2" xfId="46212"/>
    <cellStyle name="20% - Accent2 6 9 3" xfId="37003"/>
    <cellStyle name="20% - Accent2 7" xfId="388"/>
    <cellStyle name="20% - Accent2 7 10" xfId="9370"/>
    <cellStyle name="20% - Accent2 7 10 2" xfId="18591"/>
    <cellStyle name="20% - Accent2 7 10 2 2" xfId="47289"/>
    <cellStyle name="20% - Accent2 7 10 3" xfId="38080"/>
    <cellStyle name="20% - Accent2 7 11" xfId="10519"/>
    <cellStyle name="20% - Accent2 7 11 2" xfId="19738"/>
    <cellStyle name="20% - Accent2 7 11 2 2" xfId="48436"/>
    <cellStyle name="20% - Accent2 7 11 3" xfId="39227"/>
    <cellStyle name="20% - Accent2 7 12" xfId="11698"/>
    <cellStyle name="20% - Accent2 7 12 2" xfId="40396"/>
    <cellStyle name="20% - Accent2 7 13" xfId="20871"/>
    <cellStyle name="20% - Accent2 7 13 2" xfId="49569"/>
    <cellStyle name="20% - Accent2 7 14" xfId="22149"/>
    <cellStyle name="20% - Accent2 7 14 2" xfId="50847"/>
    <cellStyle name="20% - Accent2 7 15" xfId="24428"/>
    <cellStyle name="20% - Accent2 7 15 2" xfId="53126"/>
    <cellStyle name="20% - Accent2 7 16" xfId="29009"/>
    <cellStyle name="20% - Accent2 7 16 2" xfId="57706"/>
    <cellStyle name="20% - Accent2 7 17" xfId="31187"/>
    <cellStyle name="20% - Accent2 7 2" xfId="513"/>
    <cellStyle name="20% - Accent2 7 2 10" xfId="22150"/>
    <cellStyle name="20% - Accent2 7 2 10 2" xfId="50848"/>
    <cellStyle name="20% - Accent2 7 2 11" xfId="24429"/>
    <cellStyle name="20% - Accent2 7 2 11 2" xfId="53127"/>
    <cellStyle name="20% - Accent2 7 2 12" xfId="29010"/>
    <cellStyle name="20% - Accent2 7 2 12 2" xfId="57707"/>
    <cellStyle name="20% - Accent2 7 2 2" xfId="3563"/>
    <cellStyle name="20% - Accent2 7 2 3" xfId="3498"/>
    <cellStyle name="20% - Accent2 7 2 3 10" xfId="22151"/>
    <cellStyle name="20% - Accent2 7 2 3 10 2" xfId="50849"/>
    <cellStyle name="20% - Accent2 7 2 3 11" xfId="24430"/>
    <cellStyle name="20% - Accent2 7 2 3 11 2" xfId="53128"/>
    <cellStyle name="20% - Accent2 7 2 3 12" xfId="29011"/>
    <cellStyle name="20% - Accent2 7 2 3 12 2" xfId="57708"/>
    <cellStyle name="20% - Accent2 7 2 3 13" xfId="32470"/>
    <cellStyle name="20% - Accent2 7 2 3 2" xfId="3987"/>
    <cellStyle name="20% - Accent2 7 2 3 2 2" xfId="13215"/>
    <cellStyle name="20% - Accent2 7 2 3 2 2 2" xfId="27697"/>
    <cellStyle name="20% - Accent2 7 2 3 2 2 2 2" xfId="56395"/>
    <cellStyle name="20% - Accent2 7 2 3 2 2 3" xfId="41913"/>
    <cellStyle name="20% - Accent2 7 2 3 2 3" xfId="22152"/>
    <cellStyle name="20% - Accent2 7 2 3 2 3 2" xfId="50850"/>
    <cellStyle name="20% - Accent2 7 2 3 2 4" xfId="24431"/>
    <cellStyle name="20% - Accent2 7 2 3 2 4 2" xfId="53129"/>
    <cellStyle name="20% - Accent2 7 2 3 2 5" xfId="29012"/>
    <cellStyle name="20% - Accent2 7 2 3 2 5 2" xfId="57709"/>
    <cellStyle name="20% - Accent2 7 2 3 2 6" xfId="32704"/>
    <cellStyle name="20% - Accent2 7 2 3 3" xfId="6435"/>
    <cellStyle name="20% - Accent2 7 2 3 3 2" xfId="15663"/>
    <cellStyle name="20% - Accent2 7 2 3 3 2 2" xfId="44361"/>
    <cellStyle name="20% - Accent2 7 2 3 3 3" xfId="26564"/>
    <cellStyle name="20% - Accent2 7 2 3 3 3 2" xfId="55262"/>
    <cellStyle name="20% - Accent2 7 2 3 3 4" xfId="35152"/>
    <cellStyle name="20% - Accent2 7 2 3 4" xfId="7987"/>
    <cellStyle name="20% - Accent2 7 2 3 4 2" xfId="17212"/>
    <cellStyle name="20% - Accent2 7 2 3 4 2 2" xfId="45910"/>
    <cellStyle name="20% - Accent2 7 2 3 4 3" xfId="36701"/>
    <cellStyle name="20% - Accent2 7 2 3 5" xfId="9138"/>
    <cellStyle name="20% - Accent2 7 2 3 5 2" xfId="18361"/>
    <cellStyle name="20% - Accent2 7 2 3 5 2 2" xfId="47059"/>
    <cellStyle name="20% - Accent2 7 2 3 5 3" xfId="37850"/>
    <cellStyle name="20% - Accent2 7 2 3 6" xfId="9372"/>
    <cellStyle name="20% - Accent2 7 2 3 6 2" xfId="18593"/>
    <cellStyle name="20% - Accent2 7 2 3 6 2 2" xfId="47291"/>
    <cellStyle name="20% - Accent2 7 2 3 6 3" xfId="38082"/>
    <cellStyle name="20% - Accent2 7 2 3 7" xfId="10521"/>
    <cellStyle name="20% - Accent2 7 2 3 7 2" xfId="19740"/>
    <cellStyle name="20% - Accent2 7 2 3 7 2 2" xfId="48438"/>
    <cellStyle name="20% - Accent2 7 2 3 7 3" xfId="39229"/>
    <cellStyle name="20% - Accent2 7 2 3 8" xfId="12981"/>
    <cellStyle name="20% - Accent2 7 2 3 8 2" xfId="41679"/>
    <cellStyle name="20% - Accent2 7 2 3 9" xfId="20873"/>
    <cellStyle name="20% - Accent2 7 2 3 9 2" xfId="49571"/>
    <cellStyle name="20% - Accent2 7 2 4" xfId="2889"/>
    <cellStyle name="20% - Accent2 7 2 4 2" xfId="6054"/>
    <cellStyle name="20% - Accent2 7 2 4 2 2" xfId="15282"/>
    <cellStyle name="20% - Accent2 7 2 4 2 2 2" xfId="43980"/>
    <cellStyle name="20% - Accent2 7 2 4 2 3" xfId="27696"/>
    <cellStyle name="20% - Accent2 7 2 4 2 3 2" xfId="56394"/>
    <cellStyle name="20% - Accent2 7 2 4 2 4" xfId="34771"/>
    <cellStyle name="20% - Accent2 7 2 4 3" xfId="7604"/>
    <cellStyle name="20% - Accent2 7 2 4 3 2" xfId="16830"/>
    <cellStyle name="20% - Accent2 7 2 4 3 2 2" xfId="45528"/>
    <cellStyle name="20% - Accent2 7 2 4 3 3" xfId="36319"/>
    <cellStyle name="20% - Accent2 7 2 4 4" xfId="12600"/>
    <cellStyle name="20% - Accent2 7 2 4 4 2" xfId="41298"/>
    <cellStyle name="20% - Accent2 7 2 4 5" xfId="22153"/>
    <cellStyle name="20% - Accent2 7 2 4 5 2" xfId="50851"/>
    <cellStyle name="20% - Accent2 7 2 4 6" xfId="24432"/>
    <cellStyle name="20% - Accent2 7 2 4 6 2" xfId="53130"/>
    <cellStyle name="20% - Accent2 7 2 4 7" xfId="29013"/>
    <cellStyle name="20% - Accent2 7 2 4 7 2" xfId="57710"/>
    <cellStyle name="20% - Accent2 7 2 4 8" xfId="32089"/>
    <cellStyle name="20% - Accent2 7 2 5" xfId="3986"/>
    <cellStyle name="20% - Accent2 7 2 5 2" xfId="13214"/>
    <cellStyle name="20% - Accent2 7 2 5 2 2" xfId="41912"/>
    <cellStyle name="20% - Accent2 7 2 5 3" xfId="26563"/>
    <cellStyle name="20% - Accent2 7 2 5 3 2" xfId="55261"/>
    <cellStyle name="20% - Accent2 7 2 5 4" xfId="32703"/>
    <cellStyle name="20% - Accent2 7 2 6" xfId="8756"/>
    <cellStyle name="20% - Accent2 7 2 6 2" xfId="17980"/>
    <cellStyle name="20% - Accent2 7 2 6 2 2" xfId="46678"/>
    <cellStyle name="20% - Accent2 7 2 6 3" xfId="37469"/>
    <cellStyle name="20% - Accent2 7 2 7" xfId="9371"/>
    <cellStyle name="20% - Accent2 7 2 7 2" xfId="18592"/>
    <cellStyle name="20% - Accent2 7 2 7 2 2" xfId="47290"/>
    <cellStyle name="20% - Accent2 7 2 7 3" xfId="38081"/>
    <cellStyle name="20% - Accent2 7 2 8" xfId="10520"/>
    <cellStyle name="20% - Accent2 7 2 8 2" xfId="19739"/>
    <cellStyle name="20% - Accent2 7 2 8 2 2" xfId="48437"/>
    <cellStyle name="20% - Accent2 7 2 8 3" xfId="39228"/>
    <cellStyle name="20% - Accent2 7 2 9" xfId="20872"/>
    <cellStyle name="20% - Accent2 7 2 9 2" xfId="49570"/>
    <cellStyle name="20% - Accent2 7 3" xfId="1233"/>
    <cellStyle name="20% - Accent2 7 3 10" xfId="11884"/>
    <cellStyle name="20% - Accent2 7 3 10 2" xfId="40582"/>
    <cellStyle name="20% - Accent2 7 3 11" xfId="20874"/>
    <cellStyle name="20% - Accent2 7 3 11 2" xfId="49572"/>
    <cellStyle name="20% - Accent2 7 3 12" xfId="22154"/>
    <cellStyle name="20% - Accent2 7 3 12 2" xfId="50852"/>
    <cellStyle name="20% - Accent2 7 3 13" xfId="24433"/>
    <cellStyle name="20% - Accent2 7 3 13 2" xfId="53131"/>
    <cellStyle name="20% - Accent2 7 3 14" xfId="29014"/>
    <cellStyle name="20% - Accent2 7 3 14 2" xfId="57711"/>
    <cellStyle name="20% - Accent2 7 3 15" xfId="31373"/>
    <cellStyle name="20% - Accent2 7 3 2" xfId="3564"/>
    <cellStyle name="20% - Accent2 7 3 2 10" xfId="22155"/>
    <cellStyle name="20% - Accent2 7 3 2 10 2" xfId="50853"/>
    <cellStyle name="20% - Accent2 7 3 2 11" xfId="24434"/>
    <cellStyle name="20% - Accent2 7 3 2 11 2" xfId="53132"/>
    <cellStyle name="20% - Accent2 7 3 2 12" xfId="29015"/>
    <cellStyle name="20% - Accent2 7 3 2 12 2" xfId="57712"/>
    <cellStyle name="20% - Accent2 7 3 2 13" xfId="32491"/>
    <cellStyle name="20% - Accent2 7 3 2 2" xfId="3989"/>
    <cellStyle name="20% - Accent2 7 3 2 2 2" xfId="13217"/>
    <cellStyle name="20% - Accent2 7 3 2 2 2 2" xfId="27699"/>
    <cellStyle name="20% - Accent2 7 3 2 2 2 2 2" xfId="56397"/>
    <cellStyle name="20% - Accent2 7 3 2 2 2 3" xfId="41915"/>
    <cellStyle name="20% - Accent2 7 3 2 2 3" xfId="22156"/>
    <cellStyle name="20% - Accent2 7 3 2 2 3 2" xfId="50854"/>
    <cellStyle name="20% - Accent2 7 3 2 2 4" xfId="24435"/>
    <cellStyle name="20% - Accent2 7 3 2 2 4 2" xfId="53133"/>
    <cellStyle name="20% - Accent2 7 3 2 2 5" xfId="29016"/>
    <cellStyle name="20% - Accent2 7 3 2 2 5 2" xfId="57713"/>
    <cellStyle name="20% - Accent2 7 3 2 2 6" xfId="32706"/>
    <cellStyle name="20% - Accent2 7 3 2 3" xfId="6456"/>
    <cellStyle name="20% - Accent2 7 3 2 3 2" xfId="15684"/>
    <cellStyle name="20% - Accent2 7 3 2 3 2 2" xfId="44382"/>
    <cellStyle name="20% - Accent2 7 3 2 3 3" xfId="26566"/>
    <cellStyle name="20% - Accent2 7 3 2 3 3 2" xfId="55264"/>
    <cellStyle name="20% - Accent2 7 3 2 3 4" xfId="35173"/>
    <cellStyle name="20% - Accent2 7 3 2 4" xfId="8008"/>
    <cellStyle name="20% - Accent2 7 3 2 4 2" xfId="17233"/>
    <cellStyle name="20% - Accent2 7 3 2 4 2 2" xfId="45931"/>
    <cellStyle name="20% - Accent2 7 3 2 4 3" xfId="36722"/>
    <cellStyle name="20% - Accent2 7 3 2 5" xfId="9159"/>
    <cellStyle name="20% - Accent2 7 3 2 5 2" xfId="18382"/>
    <cellStyle name="20% - Accent2 7 3 2 5 2 2" xfId="47080"/>
    <cellStyle name="20% - Accent2 7 3 2 5 3" xfId="37871"/>
    <cellStyle name="20% - Accent2 7 3 2 6" xfId="9374"/>
    <cellStyle name="20% - Accent2 7 3 2 6 2" xfId="18595"/>
    <cellStyle name="20% - Accent2 7 3 2 6 2 2" xfId="47293"/>
    <cellStyle name="20% - Accent2 7 3 2 6 3" xfId="38084"/>
    <cellStyle name="20% - Accent2 7 3 2 7" xfId="10523"/>
    <cellStyle name="20% - Accent2 7 3 2 7 2" xfId="19742"/>
    <cellStyle name="20% - Accent2 7 3 2 7 2 2" xfId="48440"/>
    <cellStyle name="20% - Accent2 7 3 2 7 3" xfId="39231"/>
    <cellStyle name="20% - Accent2 7 3 2 8" xfId="13002"/>
    <cellStyle name="20% - Accent2 7 3 2 8 2" xfId="41700"/>
    <cellStyle name="20% - Accent2 7 3 2 9" xfId="20875"/>
    <cellStyle name="20% - Accent2 7 3 2 9 2" xfId="49573"/>
    <cellStyle name="20% - Accent2 7 3 3" xfId="2615"/>
    <cellStyle name="20% - Accent2 7 3 3 2" xfId="5870"/>
    <cellStyle name="20% - Accent2 7 3 3 2 2" xfId="15098"/>
    <cellStyle name="20% - Accent2 7 3 3 2 2 2" xfId="43796"/>
    <cellStyle name="20% - Accent2 7 3 3 2 3" xfId="27698"/>
    <cellStyle name="20% - Accent2 7 3 3 2 3 2" xfId="56396"/>
    <cellStyle name="20% - Accent2 7 3 3 2 4" xfId="34587"/>
    <cellStyle name="20% - Accent2 7 3 3 3" xfId="7420"/>
    <cellStyle name="20% - Accent2 7 3 3 3 2" xfId="16646"/>
    <cellStyle name="20% - Accent2 7 3 3 3 2 2" xfId="45344"/>
    <cellStyle name="20% - Accent2 7 3 3 3 3" xfId="36135"/>
    <cellStyle name="20% - Accent2 7 3 3 4" xfId="12416"/>
    <cellStyle name="20% - Accent2 7 3 3 4 2" xfId="41114"/>
    <cellStyle name="20% - Accent2 7 3 3 5" xfId="22157"/>
    <cellStyle name="20% - Accent2 7 3 3 5 2" xfId="50855"/>
    <cellStyle name="20% - Accent2 7 3 3 6" xfId="24436"/>
    <cellStyle name="20% - Accent2 7 3 3 6 2" xfId="53134"/>
    <cellStyle name="20% - Accent2 7 3 3 7" xfId="29017"/>
    <cellStyle name="20% - Accent2 7 3 3 7 2" xfId="57714"/>
    <cellStyle name="20% - Accent2 7 3 3 8" xfId="31905"/>
    <cellStyle name="20% - Accent2 7 3 4" xfId="3988"/>
    <cellStyle name="20% - Accent2 7 3 4 2" xfId="13216"/>
    <cellStyle name="20% - Accent2 7 3 4 2 2" xfId="41914"/>
    <cellStyle name="20% - Accent2 7 3 4 3" xfId="26565"/>
    <cellStyle name="20% - Accent2 7 3 4 3 2" xfId="55263"/>
    <cellStyle name="20% - Accent2 7 3 4 4" xfId="32705"/>
    <cellStyle name="20% - Accent2 7 3 5" xfId="5338"/>
    <cellStyle name="20% - Accent2 7 3 5 2" xfId="14566"/>
    <cellStyle name="20% - Accent2 7 3 5 2 2" xfId="43264"/>
    <cellStyle name="20% - Accent2 7 3 5 3" xfId="34055"/>
    <cellStyle name="20% - Accent2 7 3 6" xfId="6887"/>
    <cellStyle name="20% - Accent2 7 3 6 2" xfId="16114"/>
    <cellStyle name="20% - Accent2 7 3 6 2 2" xfId="44812"/>
    <cellStyle name="20% - Accent2 7 3 6 3" xfId="35603"/>
    <cellStyle name="20% - Accent2 7 3 7" xfId="8572"/>
    <cellStyle name="20% - Accent2 7 3 7 2" xfId="17796"/>
    <cellStyle name="20% - Accent2 7 3 7 2 2" xfId="46494"/>
    <cellStyle name="20% - Accent2 7 3 7 3" xfId="37285"/>
    <cellStyle name="20% - Accent2 7 3 8" xfId="9373"/>
    <cellStyle name="20% - Accent2 7 3 8 2" xfId="18594"/>
    <cellStyle name="20% - Accent2 7 3 8 2 2" xfId="47292"/>
    <cellStyle name="20% - Accent2 7 3 8 3" xfId="38083"/>
    <cellStyle name="20% - Accent2 7 3 9" xfId="10522"/>
    <cellStyle name="20% - Accent2 7 3 9 2" xfId="19741"/>
    <cellStyle name="20% - Accent2 7 3 9 2 2" xfId="48439"/>
    <cellStyle name="20% - Accent2 7 3 9 3" xfId="39230"/>
    <cellStyle name="20% - Accent2 7 4" xfId="3277"/>
    <cellStyle name="20% - Accent2 7 4 10" xfId="22158"/>
    <cellStyle name="20% - Accent2 7 4 10 2" xfId="50856"/>
    <cellStyle name="20% - Accent2 7 4 11" xfId="24437"/>
    <cellStyle name="20% - Accent2 7 4 11 2" xfId="53135"/>
    <cellStyle name="20% - Accent2 7 4 12" xfId="29018"/>
    <cellStyle name="20% - Accent2 7 4 12 2" xfId="57715"/>
    <cellStyle name="20% - Accent2 7 4 13" xfId="32286"/>
    <cellStyle name="20% - Accent2 7 4 2" xfId="3990"/>
    <cellStyle name="20% - Accent2 7 4 2 2" xfId="13218"/>
    <cellStyle name="20% - Accent2 7 4 2 2 2" xfId="27700"/>
    <cellStyle name="20% - Accent2 7 4 2 2 2 2" xfId="56398"/>
    <cellStyle name="20% - Accent2 7 4 2 2 3" xfId="41916"/>
    <cellStyle name="20% - Accent2 7 4 2 3" xfId="22159"/>
    <cellStyle name="20% - Accent2 7 4 2 3 2" xfId="50857"/>
    <cellStyle name="20% - Accent2 7 4 2 4" xfId="24438"/>
    <cellStyle name="20% - Accent2 7 4 2 4 2" xfId="53136"/>
    <cellStyle name="20% - Accent2 7 4 2 5" xfId="29019"/>
    <cellStyle name="20% - Accent2 7 4 2 5 2" xfId="57716"/>
    <cellStyle name="20% - Accent2 7 4 2 6" xfId="32707"/>
    <cellStyle name="20% - Accent2 7 4 3" xfId="6251"/>
    <cellStyle name="20% - Accent2 7 4 3 2" xfId="15479"/>
    <cellStyle name="20% - Accent2 7 4 3 2 2" xfId="44177"/>
    <cellStyle name="20% - Accent2 7 4 3 3" xfId="26567"/>
    <cellStyle name="20% - Accent2 7 4 3 3 2" xfId="55265"/>
    <cellStyle name="20% - Accent2 7 4 3 4" xfId="34968"/>
    <cellStyle name="20% - Accent2 7 4 4" xfId="7803"/>
    <cellStyle name="20% - Accent2 7 4 4 2" xfId="17028"/>
    <cellStyle name="20% - Accent2 7 4 4 2 2" xfId="45726"/>
    <cellStyle name="20% - Accent2 7 4 4 3" xfId="36517"/>
    <cellStyle name="20% - Accent2 7 4 5" xfId="8954"/>
    <cellStyle name="20% - Accent2 7 4 5 2" xfId="18177"/>
    <cellStyle name="20% - Accent2 7 4 5 2 2" xfId="46875"/>
    <cellStyle name="20% - Accent2 7 4 5 3" xfId="37666"/>
    <cellStyle name="20% - Accent2 7 4 6" xfId="9375"/>
    <cellStyle name="20% - Accent2 7 4 6 2" xfId="18596"/>
    <cellStyle name="20% - Accent2 7 4 6 2 2" xfId="47294"/>
    <cellStyle name="20% - Accent2 7 4 6 3" xfId="38085"/>
    <cellStyle name="20% - Accent2 7 4 7" xfId="10524"/>
    <cellStyle name="20% - Accent2 7 4 7 2" xfId="19743"/>
    <cellStyle name="20% - Accent2 7 4 7 2 2" xfId="48441"/>
    <cellStyle name="20% - Accent2 7 4 7 3" xfId="39232"/>
    <cellStyle name="20% - Accent2 7 4 8" xfId="12797"/>
    <cellStyle name="20% - Accent2 7 4 8 2" xfId="41495"/>
    <cellStyle name="20% - Accent2 7 4 9" xfId="20876"/>
    <cellStyle name="20% - Accent2 7 4 9 2" xfId="49574"/>
    <cellStyle name="20% - Accent2 7 5" xfId="2241"/>
    <cellStyle name="20% - Accent2 7 5 2" xfId="5675"/>
    <cellStyle name="20% - Accent2 7 5 2 2" xfId="14903"/>
    <cellStyle name="20% - Accent2 7 5 2 2 2" xfId="43601"/>
    <cellStyle name="20% - Accent2 7 5 2 3" xfId="27695"/>
    <cellStyle name="20% - Accent2 7 5 2 3 2" xfId="56393"/>
    <cellStyle name="20% - Accent2 7 5 2 4" xfId="34392"/>
    <cellStyle name="20% - Accent2 7 5 3" xfId="7224"/>
    <cellStyle name="20% - Accent2 7 5 3 2" xfId="16451"/>
    <cellStyle name="20% - Accent2 7 5 3 2 2" xfId="45149"/>
    <cellStyle name="20% - Accent2 7 5 3 3" xfId="35940"/>
    <cellStyle name="20% - Accent2 7 5 4" xfId="12221"/>
    <cellStyle name="20% - Accent2 7 5 4 2" xfId="40919"/>
    <cellStyle name="20% - Accent2 7 5 5" xfId="22160"/>
    <cellStyle name="20% - Accent2 7 5 5 2" xfId="50858"/>
    <cellStyle name="20% - Accent2 7 5 6" xfId="24439"/>
    <cellStyle name="20% - Accent2 7 5 6 2" xfId="53137"/>
    <cellStyle name="20% - Accent2 7 5 7" xfId="29020"/>
    <cellStyle name="20% - Accent2 7 5 7 2" xfId="57717"/>
    <cellStyle name="20% - Accent2 7 5 8" xfId="31710"/>
    <cellStyle name="20% - Accent2 7 6" xfId="3985"/>
    <cellStyle name="20% - Accent2 7 6 2" xfId="13213"/>
    <cellStyle name="20% - Accent2 7 6 2 2" xfId="41911"/>
    <cellStyle name="20% - Accent2 7 6 3" xfId="26562"/>
    <cellStyle name="20% - Accent2 7 6 3 2" xfId="55260"/>
    <cellStyle name="20% - Accent2 7 6 4" xfId="32702"/>
    <cellStyle name="20% - Accent2 7 7" xfId="5152"/>
    <cellStyle name="20% - Accent2 7 7 2" xfId="14380"/>
    <cellStyle name="20% - Accent2 7 7 2 2" xfId="43078"/>
    <cellStyle name="20% - Accent2 7 7 3" xfId="33869"/>
    <cellStyle name="20% - Accent2 7 8" xfId="6701"/>
    <cellStyle name="20% - Accent2 7 8 2" xfId="15928"/>
    <cellStyle name="20% - Accent2 7 8 2 2" xfId="44626"/>
    <cellStyle name="20% - Accent2 7 8 3" xfId="35417"/>
    <cellStyle name="20% - Accent2 7 9" xfId="8377"/>
    <cellStyle name="20% - Accent2 7 9 2" xfId="17601"/>
    <cellStyle name="20% - Accent2 7 9 2 2" xfId="46299"/>
    <cellStyle name="20% - Accent2 7 9 3" xfId="37090"/>
    <cellStyle name="20% - Accent2 8" xfId="514"/>
    <cellStyle name="20% - Accent2 8 10" xfId="22161"/>
    <cellStyle name="20% - Accent2 8 10 2" xfId="50859"/>
    <cellStyle name="20% - Accent2 8 11" xfId="24440"/>
    <cellStyle name="20% - Accent2 8 11 2" xfId="53138"/>
    <cellStyle name="20% - Accent2 8 12" xfId="29021"/>
    <cellStyle name="20% - Accent2 8 12 2" xfId="57718"/>
    <cellStyle name="20% - Accent2 8 2" xfId="2717"/>
    <cellStyle name="20% - Accent2 8 2 10" xfId="20878"/>
    <cellStyle name="20% - Accent2 8 2 10 2" xfId="49576"/>
    <cellStyle name="20% - Accent2 8 2 11" xfId="22162"/>
    <cellStyle name="20% - Accent2 8 2 11 2" xfId="50860"/>
    <cellStyle name="20% - Accent2 8 2 12" xfId="24441"/>
    <cellStyle name="20% - Accent2 8 2 12 2" xfId="53139"/>
    <cellStyle name="20% - Accent2 8 2 13" xfId="29022"/>
    <cellStyle name="20% - Accent2 8 2 13 2" xfId="57719"/>
    <cellStyle name="20% - Accent2 8 2 14" xfId="31919"/>
    <cellStyle name="20% - Accent2 8 2 2" xfId="3565"/>
    <cellStyle name="20% - Accent2 8 2 3" xfId="3992"/>
    <cellStyle name="20% - Accent2 8 2 3 2" xfId="13220"/>
    <cellStyle name="20% - Accent2 8 2 3 2 2" xfId="27702"/>
    <cellStyle name="20% - Accent2 8 2 3 2 2 2" xfId="56400"/>
    <cellStyle name="20% - Accent2 8 2 3 2 3" xfId="41918"/>
    <cellStyle name="20% - Accent2 8 2 3 3" xfId="22163"/>
    <cellStyle name="20% - Accent2 8 2 3 3 2" xfId="50861"/>
    <cellStyle name="20% - Accent2 8 2 3 4" xfId="24442"/>
    <cellStyle name="20% - Accent2 8 2 3 4 2" xfId="53140"/>
    <cellStyle name="20% - Accent2 8 2 3 5" xfId="29023"/>
    <cellStyle name="20% - Accent2 8 2 3 5 2" xfId="57720"/>
    <cellStyle name="20% - Accent2 8 2 3 6" xfId="32709"/>
    <cellStyle name="20% - Accent2 8 2 4" xfId="5884"/>
    <cellStyle name="20% - Accent2 8 2 4 2" xfId="15112"/>
    <cellStyle name="20% - Accent2 8 2 4 2 2" xfId="43810"/>
    <cellStyle name="20% - Accent2 8 2 4 3" xfId="26569"/>
    <cellStyle name="20% - Accent2 8 2 4 3 2" xfId="55267"/>
    <cellStyle name="20% - Accent2 8 2 4 4" xfId="34601"/>
    <cellStyle name="20% - Accent2 8 2 5" xfId="7434"/>
    <cellStyle name="20% - Accent2 8 2 5 2" xfId="16660"/>
    <cellStyle name="20% - Accent2 8 2 5 2 2" xfId="45358"/>
    <cellStyle name="20% - Accent2 8 2 5 3" xfId="36149"/>
    <cellStyle name="20% - Accent2 8 2 6" xfId="8586"/>
    <cellStyle name="20% - Accent2 8 2 6 2" xfId="17810"/>
    <cellStyle name="20% - Accent2 8 2 6 2 2" xfId="46508"/>
    <cellStyle name="20% - Accent2 8 2 6 3" xfId="37299"/>
    <cellStyle name="20% - Accent2 8 2 7" xfId="9377"/>
    <cellStyle name="20% - Accent2 8 2 7 2" xfId="18598"/>
    <cellStyle name="20% - Accent2 8 2 7 2 2" xfId="47296"/>
    <cellStyle name="20% - Accent2 8 2 7 3" xfId="38087"/>
    <cellStyle name="20% - Accent2 8 2 8" xfId="10526"/>
    <cellStyle name="20% - Accent2 8 2 8 2" xfId="19745"/>
    <cellStyle name="20% - Accent2 8 2 8 2 2" xfId="48443"/>
    <cellStyle name="20% - Accent2 8 2 8 3" xfId="39234"/>
    <cellStyle name="20% - Accent2 8 2 9" xfId="12430"/>
    <cellStyle name="20% - Accent2 8 2 9 2" xfId="41128"/>
    <cellStyle name="20% - Accent2 8 3" xfId="3327"/>
    <cellStyle name="20% - Accent2 8 3 10" xfId="22164"/>
    <cellStyle name="20% - Accent2 8 3 10 2" xfId="50862"/>
    <cellStyle name="20% - Accent2 8 3 11" xfId="24443"/>
    <cellStyle name="20% - Accent2 8 3 11 2" xfId="53141"/>
    <cellStyle name="20% - Accent2 8 3 12" xfId="29024"/>
    <cellStyle name="20% - Accent2 8 3 12 2" xfId="57721"/>
    <cellStyle name="20% - Accent2 8 3 13" xfId="32300"/>
    <cellStyle name="20% - Accent2 8 3 2" xfId="3993"/>
    <cellStyle name="20% - Accent2 8 3 2 2" xfId="13221"/>
    <cellStyle name="20% - Accent2 8 3 2 2 2" xfId="27703"/>
    <cellStyle name="20% - Accent2 8 3 2 2 2 2" xfId="56401"/>
    <cellStyle name="20% - Accent2 8 3 2 2 3" xfId="41919"/>
    <cellStyle name="20% - Accent2 8 3 2 3" xfId="22165"/>
    <cellStyle name="20% - Accent2 8 3 2 3 2" xfId="50863"/>
    <cellStyle name="20% - Accent2 8 3 2 4" xfId="24444"/>
    <cellStyle name="20% - Accent2 8 3 2 4 2" xfId="53142"/>
    <cellStyle name="20% - Accent2 8 3 2 5" xfId="29025"/>
    <cellStyle name="20% - Accent2 8 3 2 5 2" xfId="57722"/>
    <cellStyle name="20% - Accent2 8 3 2 6" xfId="32710"/>
    <cellStyle name="20% - Accent2 8 3 3" xfId="6265"/>
    <cellStyle name="20% - Accent2 8 3 3 2" xfId="15493"/>
    <cellStyle name="20% - Accent2 8 3 3 2 2" xfId="44191"/>
    <cellStyle name="20% - Accent2 8 3 3 3" xfId="26570"/>
    <cellStyle name="20% - Accent2 8 3 3 3 2" xfId="55268"/>
    <cellStyle name="20% - Accent2 8 3 3 4" xfId="34982"/>
    <cellStyle name="20% - Accent2 8 3 4" xfId="7817"/>
    <cellStyle name="20% - Accent2 8 3 4 2" xfId="17042"/>
    <cellStyle name="20% - Accent2 8 3 4 2 2" xfId="45740"/>
    <cellStyle name="20% - Accent2 8 3 4 3" xfId="36531"/>
    <cellStyle name="20% - Accent2 8 3 5" xfId="8968"/>
    <cellStyle name="20% - Accent2 8 3 5 2" xfId="18191"/>
    <cellStyle name="20% - Accent2 8 3 5 2 2" xfId="46889"/>
    <cellStyle name="20% - Accent2 8 3 5 3" xfId="37680"/>
    <cellStyle name="20% - Accent2 8 3 6" xfId="9378"/>
    <cellStyle name="20% - Accent2 8 3 6 2" xfId="18599"/>
    <cellStyle name="20% - Accent2 8 3 6 2 2" xfId="47297"/>
    <cellStyle name="20% - Accent2 8 3 6 3" xfId="38088"/>
    <cellStyle name="20% - Accent2 8 3 7" xfId="10527"/>
    <cellStyle name="20% - Accent2 8 3 7 2" xfId="19746"/>
    <cellStyle name="20% - Accent2 8 3 7 2 2" xfId="48444"/>
    <cellStyle name="20% - Accent2 8 3 7 3" xfId="39235"/>
    <cellStyle name="20% - Accent2 8 3 8" xfId="12811"/>
    <cellStyle name="20% - Accent2 8 3 8 2" xfId="41509"/>
    <cellStyle name="20% - Accent2 8 3 9" xfId="20879"/>
    <cellStyle name="20% - Accent2 8 3 9 2" xfId="49577"/>
    <cellStyle name="20% - Accent2 8 4" xfId="2029"/>
    <cellStyle name="20% - Accent2 8 4 2" xfId="5504"/>
    <cellStyle name="20% - Accent2 8 4 2 2" xfId="14732"/>
    <cellStyle name="20% - Accent2 8 4 2 2 2" xfId="43430"/>
    <cellStyle name="20% - Accent2 8 4 2 3" xfId="27701"/>
    <cellStyle name="20% - Accent2 8 4 2 3 2" xfId="56399"/>
    <cellStyle name="20% - Accent2 8 4 2 4" xfId="34221"/>
    <cellStyle name="20% - Accent2 8 4 3" xfId="7053"/>
    <cellStyle name="20% - Accent2 8 4 3 2" xfId="16280"/>
    <cellStyle name="20% - Accent2 8 4 3 2 2" xfId="44978"/>
    <cellStyle name="20% - Accent2 8 4 3 3" xfId="35769"/>
    <cellStyle name="20% - Accent2 8 4 4" xfId="12050"/>
    <cellStyle name="20% - Accent2 8 4 4 2" xfId="40748"/>
    <cellStyle name="20% - Accent2 8 4 5" xfId="22166"/>
    <cellStyle name="20% - Accent2 8 4 5 2" xfId="50864"/>
    <cellStyle name="20% - Accent2 8 4 6" xfId="24445"/>
    <cellStyle name="20% - Accent2 8 4 6 2" xfId="53143"/>
    <cellStyle name="20% - Accent2 8 4 7" xfId="29026"/>
    <cellStyle name="20% - Accent2 8 4 7 2" xfId="57723"/>
    <cellStyle name="20% - Accent2 8 4 8" xfId="31539"/>
    <cellStyle name="20% - Accent2 8 5" xfId="3991"/>
    <cellStyle name="20% - Accent2 8 5 2" xfId="13219"/>
    <cellStyle name="20% - Accent2 8 5 2 2" xfId="41917"/>
    <cellStyle name="20% - Accent2 8 5 3" xfId="26568"/>
    <cellStyle name="20% - Accent2 8 5 3 2" xfId="55266"/>
    <cellStyle name="20% - Accent2 8 5 4" xfId="32708"/>
    <cellStyle name="20% - Accent2 8 6" xfId="8206"/>
    <cellStyle name="20% - Accent2 8 6 2" xfId="17430"/>
    <cellStyle name="20% - Accent2 8 6 2 2" xfId="46128"/>
    <cellStyle name="20% - Accent2 8 6 3" xfId="36919"/>
    <cellStyle name="20% - Accent2 8 7" xfId="9376"/>
    <cellStyle name="20% - Accent2 8 7 2" xfId="18597"/>
    <cellStyle name="20% - Accent2 8 7 2 2" xfId="47295"/>
    <cellStyle name="20% - Accent2 8 7 3" xfId="38086"/>
    <cellStyle name="20% - Accent2 8 8" xfId="10525"/>
    <cellStyle name="20% - Accent2 8 8 2" xfId="19744"/>
    <cellStyle name="20% - Accent2 8 8 2 2" xfId="48442"/>
    <cellStyle name="20% - Accent2 8 8 3" xfId="39233"/>
    <cellStyle name="20% - Accent2 8 9" xfId="20877"/>
    <cellStyle name="20% - Accent2 8 9 2" xfId="49575"/>
    <cellStyle name="20% - Accent2 9" xfId="515"/>
    <cellStyle name="20% - Accent2 9 10" xfId="24446"/>
    <cellStyle name="20% - Accent2 9 10 2" xfId="53144"/>
    <cellStyle name="20% - Accent2 9 11" xfId="29027"/>
    <cellStyle name="20% - Accent2 9 11 2" xfId="57724"/>
    <cellStyle name="20% - Accent2 9 2" xfId="3566"/>
    <cellStyle name="20% - Accent2 9 3" xfId="2431"/>
    <cellStyle name="20% - Accent2 9 3 2" xfId="5701"/>
    <cellStyle name="20% - Accent2 9 3 2 2" xfId="14929"/>
    <cellStyle name="20% - Accent2 9 3 2 2 2" xfId="43627"/>
    <cellStyle name="20% - Accent2 9 3 2 3" xfId="27704"/>
    <cellStyle name="20% - Accent2 9 3 2 3 2" xfId="56402"/>
    <cellStyle name="20% - Accent2 9 3 2 4" xfId="34418"/>
    <cellStyle name="20% - Accent2 9 3 3" xfId="7250"/>
    <cellStyle name="20% - Accent2 9 3 3 2" xfId="16477"/>
    <cellStyle name="20% - Accent2 9 3 3 2 2" xfId="45175"/>
    <cellStyle name="20% - Accent2 9 3 3 3" xfId="35966"/>
    <cellStyle name="20% - Accent2 9 3 4" xfId="12247"/>
    <cellStyle name="20% - Accent2 9 3 4 2" xfId="40945"/>
    <cellStyle name="20% - Accent2 9 3 5" xfId="22168"/>
    <cellStyle name="20% - Accent2 9 3 5 2" xfId="50866"/>
    <cellStyle name="20% - Accent2 9 3 6" xfId="24447"/>
    <cellStyle name="20% - Accent2 9 3 6 2" xfId="53145"/>
    <cellStyle name="20% - Accent2 9 3 7" xfId="29028"/>
    <cellStyle name="20% - Accent2 9 3 7 2" xfId="57725"/>
    <cellStyle name="20% - Accent2 9 3 8" xfId="31736"/>
    <cellStyle name="20% - Accent2 9 4" xfId="3994"/>
    <cellStyle name="20% - Accent2 9 4 2" xfId="13222"/>
    <cellStyle name="20% - Accent2 9 4 2 2" xfId="41920"/>
    <cellStyle name="20% - Accent2 9 4 3" xfId="26571"/>
    <cellStyle name="20% - Accent2 9 4 3 2" xfId="55269"/>
    <cellStyle name="20% - Accent2 9 4 4" xfId="32711"/>
    <cellStyle name="20% - Accent2 9 5" xfId="8403"/>
    <cellStyle name="20% - Accent2 9 5 2" xfId="17627"/>
    <cellStyle name="20% - Accent2 9 5 2 2" xfId="46325"/>
    <cellStyle name="20% - Accent2 9 5 3" xfId="37116"/>
    <cellStyle name="20% - Accent2 9 6" xfId="9379"/>
    <cellStyle name="20% - Accent2 9 6 2" xfId="18600"/>
    <cellStyle name="20% - Accent2 9 6 2 2" xfId="47298"/>
    <cellStyle name="20% - Accent2 9 6 3" xfId="38089"/>
    <cellStyle name="20% - Accent2 9 7" xfId="10528"/>
    <cellStyle name="20% - Accent2 9 7 2" xfId="19747"/>
    <cellStyle name="20% - Accent2 9 7 2 2" xfId="48445"/>
    <cellStyle name="20% - Accent2 9 7 3" xfId="39236"/>
    <cellStyle name="20% - Accent2 9 8" xfId="20880"/>
    <cellStyle name="20% - Accent2 9 8 2" xfId="49578"/>
    <cellStyle name="20% - Accent2 9 9" xfId="22167"/>
    <cellStyle name="20% - Accent2 9 9 2" xfId="50865"/>
    <cellStyle name="20% - Accent3" xfId="146" builtinId="38" customBuiltin="1"/>
    <cellStyle name="20% - Accent3 10" xfId="516"/>
    <cellStyle name="20% - Accent3 11" xfId="517"/>
    <cellStyle name="20% - Accent3 12" xfId="518"/>
    <cellStyle name="20% - Accent3 13" xfId="519"/>
    <cellStyle name="20% - Accent3 14" xfId="520"/>
    <cellStyle name="20% - Accent3 15" xfId="521"/>
    <cellStyle name="20% - Accent3 16" xfId="522"/>
    <cellStyle name="20% - Accent3 17" xfId="523"/>
    <cellStyle name="20% - Accent3 18" xfId="524"/>
    <cellStyle name="20% - Accent3 19" xfId="525"/>
    <cellStyle name="20% - Accent3 2" xfId="17"/>
    <cellStyle name="20% - Accent3 2 2" xfId="935"/>
    <cellStyle name="20% - Accent3 2 3" xfId="964"/>
    <cellStyle name="20% - Accent3 20" xfId="526"/>
    <cellStyle name="20% - Accent3 21" xfId="527"/>
    <cellStyle name="20% - Accent3 22" xfId="528"/>
    <cellStyle name="20% - Accent3 23" xfId="529"/>
    <cellStyle name="20% - Accent3 24" xfId="530"/>
    <cellStyle name="20% - Accent3 25" xfId="531"/>
    <cellStyle name="20% - Accent3 26" xfId="532"/>
    <cellStyle name="20% - Accent3 27" xfId="533"/>
    <cellStyle name="20% - Accent3 28" xfId="534"/>
    <cellStyle name="20% - Accent3 29" xfId="535"/>
    <cellStyle name="20% - Accent3 3" xfId="172"/>
    <cellStyle name="20% - Accent3 3 10" xfId="6546"/>
    <cellStyle name="20% - Accent3 3 10 2" xfId="15773"/>
    <cellStyle name="20% - Accent3 3 10 2 2" xfId="44471"/>
    <cellStyle name="20% - Accent3 3 10 3" xfId="35262"/>
    <cellStyle name="20% - Accent3 3 11" xfId="8113"/>
    <cellStyle name="20% - Accent3 3 11 2" xfId="17337"/>
    <cellStyle name="20% - Accent3 3 11 2 2" xfId="46035"/>
    <cellStyle name="20% - Accent3 3 11 3" xfId="36826"/>
    <cellStyle name="20% - Accent3 3 12" xfId="9380"/>
    <cellStyle name="20% - Accent3 3 12 2" xfId="18601"/>
    <cellStyle name="20% - Accent3 3 12 2 2" xfId="47299"/>
    <cellStyle name="20% - Accent3 3 12 3" xfId="38090"/>
    <cellStyle name="20% - Accent3 3 13" xfId="10529"/>
    <cellStyle name="20% - Accent3 3 13 2" xfId="19748"/>
    <cellStyle name="20% - Accent3 3 13 2 2" xfId="48446"/>
    <cellStyle name="20% - Accent3 3 13 3" xfId="39237"/>
    <cellStyle name="20% - Accent3 3 14" xfId="11543"/>
    <cellStyle name="20% - Accent3 3 14 2" xfId="40241"/>
    <cellStyle name="20% - Accent3 3 15" xfId="20881"/>
    <cellStyle name="20% - Accent3 3 15 2" xfId="49579"/>
    <cellStyle name="20% - Accent3 3 16" xfId="22169"/>
    <cellStyle name="20% - Accent3 3 16 2" xfId="50867"/>
    <cellStyle name="20% - Accent3 3 17" xfId="24448"/>
    <cellStyle name="20% - Accent3 3 17 2" xfId="53146"/>
    <cellStyle name="20% - Accent3 3 18" xfId="29029"/>
    <cellStyle name="20% - Accent3 3 18 2" xfId="57726"/>
    <cellStyle name="20% - Accent3 3 19" xfId="31032"/>
    <cellStyle name="20% - Accent3 3 2" xfId="276"/>
    <cellStyle name="20% - Accent3 3 2 10" xfId="8167"/>
    <cellStyle name="20% - Accent3 3 2 10 2" xfId="17391"/>
    <cellStyle name="20% - Accent3 3 2 10 2 2" xfId="46089"/>
    <cellStyle name="20% - Accent3 3 2 10 3" xfId="36880"/>
    <cellStyle name="20% - Accent3 3 2 11" xfId="9381"/>
    <cellStyle name="20% - Accent3 3 2 11 2" xfId="18602"/>
    <cellStyle name="20% - Accent3 3 2 11 2 2" xfId="47300"/>
    <cellStyle name="20% - Accent3 3 2 11 3" xfId="38091"/>
    <cellStyle name="20% - Accent3 3 2 12" xfId="10530"/>
    <cellStyle name="20% - Accent3 3 2 12 2" xfId="19749"/>
    <cellStyle name="20% - Accent3 3 2 12 2 2" xfId="48447"/>
    <cellStyle name="20% - Accent3 3 2 12 3" xfId="39238"/>
    <cellStyle name="20% - Accent3 3 2 13" xfId="11586"/>
    <cellStyle name="20% - Accent3 3 2 13 2" xfId="40284"/>
    <cellStyle name="20% - Accent3 3 2 14" xfId="20882"/>
    <cellStyle name="20% - Accent3 3 2 14 2" xfId="49580"/>
    <cellStyle name="20% - Accent3 3 2 15" xfId="22170"/>
    <cellStyle name="20% - Accent3 3 2 15 2" xfId="50868"/>
    <cellStyle name="20% - Accent3 3 2 16" xfId="24449"/>
    <cellStyle name="20% - Accent3 3 2 16 2" xfId="53147"/>
    <cellStyle name="20% - Accent3 3 2 17" xfId="29030"/>
    <cellStyle name="20% - Accent3 3 2 17 2" xfId="57727"/>
    <cellStyle name="20% - Accent3 3 2 18" xfId="31075"/>
    <cellStyle name="20% - Accent3 3 2 2" xfId="362"/>
    <cellStyle name="20% - Accent3 3 2 2 10" xfId="9382"/>
    <cellStyle name="20% - Accent3 3 2 2 10 2" xfId="18603"/>
    <cellStyle name="20% - Accent3 3 2 2 10 2 2" xfId="47301"/>
    <cellStyle name="20% - Accent3 3 2 2 10 3" xfId="38092"/>
    <cellStyle name="20% - Accent3 3 2 2 11" xfId="10531"/>
    <cellStyle name="20% - Accent3 3 2 2 11 2" xfId="19750"/>
    <cellStyle name="20% - Accent3 3 2 2 11 2 2" xfId="48448"/>
    <cellStyle name="20% - Accent3 3 2 2 11 3" xfId="39239"/>
    <cellStyle name="20% - Accent3 3 2 2 12" xfId="11672"/>
    <cellStyle name="20% - Accent3 3 2 2 12 2" xfId="40370"/>
    <cellStyle name="20% - Accent3 3 2 2 13" xfId="20883"/>
    <cellStyle name="20% - Accent3 3 2 2 13 2" xfId="49581"/>
    <cellStyle name="20% - Accent3 3 2 2 14" xfId="22171"/>
    <cellStyle name="20% - Accent3 3 2 2 14 2" xfId="50869"/>
    <cellStyle name="20% - Accent3 3 2 2 15" xfId="24450"/>
    <cellStyle name="20% - Accent3 3 2 2 15 2" xfId="53148"/>
    <cellStyle name="20% - Accent3 3 2 2 16" xfId="29031"/>
    <cellStyle name="20% - Accent3 3 2 2 16 2" xfId="57728"/>
    <cellStyle name="20% - Accent3 3 2 2 17" xfId="31161"/>
    <cellStyle name="20% - Accent3 3 2 2 2" xfId="1207"/>
    <cellStyle name="20% - Accent3 3 2 2 2 10" xfId="11858"/>
    <cellStyle name="20% - Accent3 3 2 2 2 10 2" xfId="40556"/>
    <cellStyle name="20% - Accent3 3 2 2 2 11" xfId="20884"/>
    <cellStyle name="20% - Accent3 3 2 2 2 11 2" xfId="49582"/>
    <cellStyle name="20% - Accent3 3 2 2 2 12" xfId="22172"/>
    <cellStyle name="20% - Accent3 3 2 2 2 12 2" xfId="50870"/>
    <cellStyle name="20% - Accent3 3 2 2 2 13" xfId="24451"/>
    <cellStyle name="20% - Accent3 3 2 2 2 13 2" xfId="53149"/>
    <cellStyle name="20% - Accent3 3 2 2 2 14" xfId="29032"/>
    <cellStyle name="20% - Accent3 3 2 2 2 14 2" xfId="57729"/>
    <cellStyle name="20% - Accent3 3 2 2 2 15" xfId="31347"/>
    <cellStyle name="20% - Accent3 3 2 2 2 2" xfId="3473"/>
    <cellStyle name="20% - Accent3 3 2 2 2 2 10" xfId="22173"/>
    <cellStyle name="20% - Accent3 3 2 2 2 2 10 2" xfId="50871"/>
    <cellStyle name="20% - Accent3 3 2 2 2 2 11" xfId="24452"/>
    <cellStyle name="20% - Accent3 3 2 2 2 2 11 2" xfId="53150"/>
    <cellStyle name="20% - Accent3 3 2 2 2 2 12" xfId="29033"/>
    <cellStyle name="20% - Accent3 3 2 2 2 2 12 2" xfId="57730"/>
    <cellStyle name="20% - Accent3 3 2 2 2 2 13" xfId="32445"/>
    <cellStyle name="20% - Accent3 3 2 2 2 2 2" xfId="3999"/>
    <cellStyle name="20% - Accent3 3 2 2 2 2 2 2" xfId="13227"/>
    <cellStyle name="20% - Accent3 3 2 2 2 2 2 2 2" xfId="27709"/>
    <cellStyle name="20% - Accent3 3 2 2 2 2 2 2 2 2" xfId="56407"/>
    <cellStyle name="20% - Accent3 3 2 2 2 2 2 2 3" xfId="41925"/>
    <cellStyle name="20% - Accent3 3 2 2 2 2 2 3" xfId="22174"/>
    <cellStyle name="20% - Accent3 3 2 2 2 2 2 3 2" xfId="50872"/>
    <cellStyle name="20% - Accent3 3 2 2 2 2 2 4" xfId="24453"/>
    <cellStyle name="20% - Accent3 3 2 2 2 2 2 4 2" xfId="53151"/>
    <cellStyle name="20% - Accent3 3 2 2 2 2 2 5" xfId="29034"/>
    <cellStyle name="20% - Accent3 3 2 2 2 2 2 5 2" xfId="57731"/>
    <cellStyle name="20% - Accent3 3 2 2 2 2 2 6" xfId="32716"/>
    <cellStyle name="20% - Accent3 3 2 2 2 2 3" xfId="6410"/>
    <cellStyle name="20% - Accent3 3 2 2 2 2 3 2" xfId="15638"/>
    <cellStyle name="20% - Accent3 3 2 2 2 2 3 2 2" xfId="44336"/>
    <cellStyle name="20% - Accent3 3 2 2 2 2 3 3" xfId="26576"/>
    <cellStyle name="20% - Accent3 3 2 2 2 2 3 3 2" xfId="55274"/>
    <cellStyle name="20% - Accent3 3 2 2 2 2 3 4" xfId="35127"/>
    <cellStyle name="20% - Accent3 3 2 2 2 2 4" xfId="7962"/>
    <cellStyle name="20% - Accent3 3 2 2 2 2 4 2" xfId="17187"/>
    <cellStyle name="20% - Accent3 3 2 2 2 2 4 2 2" xfId="45885"/>
    <cellStyle name="20% - Accent3 3 2 2 2 2 4 3" xfId="36676"/>
    <cellStyle name="20% - Accent3 3 2 2 2 2 5" xfId="9113"/>
    <cellStyle name="20% - Accent3 3 2 2 2 2 5 2" xfId="18336"/>
    <cellStyle name="20% - Accent3 3 2 2 2 2 5 2 2" xfId="47034"/>
    <cellStyle name="20% - Accent3 3 2 2 2 2 5 3" xfId="37825"/>
    <cellStyle name="20% - Accent3 3 2 2 2 2 6" xfId="9384"/>
    <cellStyle name="20% - Accent3 3 2 2 2 2 6 2" xfId="18605"/>
    <cellStyle name="20% - Accent3 3 2 2 2 2 6 2 2" xfId="47303"/>
    <cellStyle name="20% - Accent3 3 2 2 2 2 6 3" xfId="38094"/>
    <cellStyle name="20% - Accent3 3 2 2 2 2 7" xfId="10533"/>
    <cellStyle name="20% - Accent3 3 2 2 2 2 7 2" xfId="19752"/>
    <cellStyle name="20% - Accent3 3 2 2 2 2 7 2 2" xfId="48450"/>
    <cellStyle name="20% - Accent3 3 2 2 2 2 7 3" xfId="39241"/>
    <cellStyle name="20% - Accent3 3 2 2 2 2 8" xfId="12956"/>
    <cellStyle name="20% - Accent3 3 2 2 2 2 8 2" xfId="41654"/>
    <cellStyle name="20% - Accent3 3 2 2 2 2 9" xfId="20885"/>
    <cellStyle name="20% - Accent3 3 2 2 2 2 9 2" xfId="49583"/>
    <cellStyle name="20% - Accent3 3 2 2 2 3" xfId="2864"/>
    <cellStyle name="20% - Accent3 3 2 2 2 3 2" xfId="6029"/>
    <cellStyle name="20% - Accent3 3 2 2 2 3 2 2" xfId="15257"/>
    <cellStyle name="20% - Accent3 3 2 2 2 3 2 2 2" xfId="43955"/>
    <cellStyle name="20% - Accent3 3 2 2 2 3 2 3" xfId="27708"/>
    <cellStyle name="20% - Accent3 3 2 2 2 3 2 3 2" xfId="56406"/>
    <cellStyle name="20% - Accent3 3 2 2 2 3 2 4" xfId="34746"/>
    <cellStyle name="20% - Accent3 3 2 2 2 3 3" xfId="7579"/>
    <cellStyle name="20% - Accent3 3 2 2 2 3 3 2" xfId="16805"/>
    <cellStyle name="20% - Accent3 3 2 2 2 3 3 2 2" xfId="45503"/>
    <cellStyle name="20% - Accent3 3 2 2 2 3 3 3" xfId="36294"/>
    <cellStyle name="20% - Accent3 3 2 2 2 3 4" xfId="12575"/>
    <cellStyle name="20% - Accent3 3 2 2 2 3 4 2" xfId="41273"/>
    <cellStyle name="20% - Accent3 3 2 2 2 3 5" xfId="22175"/>
    <cellStyle name="20% - Accent3 3 2 2 2 3 5 2" xfId="50873"/>
    <cellStyle name="20% - Accent3 3 2 2 2 3 6" xfId="24454"/>
    <cellStyle name="20% - Accent3 3 2 2 2 3 6 2" xfId="53152"/>
    <cellStyle name="20% - Accent3 3 2 2 2 3 7" xfId="29035"/>
    <cellStyle name="20% - Accent3 3 2 2 2 3 7 2" xfId="57732"/>
    <cellStyle name="20% - Accent3 3 2 2 2 3 8" xfId="32064"/>
    <cellStyle name="20% - Accent3 3 2 2 2 4" xfId="3998"/>
    <cellStyle name="20% - Accent3 3 2 2 2 4 2" xfId="13226"/>
    <cellStyle name="20% - Accent3 3 2 2 2 4 2 2" xfId="41924"/>
    <cellStyle name="20% - Accent3 3 2 2 2 4 3" xfId="26575"/>
    <cellStyle name="20% - Accent3 3 2 2 2 4 3 2" xfId="55273"/>
    <cellStyle name="20% - Accent3 3 2 2 2 4 4" xfId="32715"/>
    <cellStyle name="20% - Accent3 3 2 2 2 5" xfId="5312"/>
    <cellStyle name="20% - Accent3 3 2 2 2 5 2" xfId="14540"/>
    <cellStyle name="20% - Accent3 3 2 2 2 5 2 2" xfId="43238"/>
    <cellStyle name="20% - Accent3 3 2 2 2 5 3" xfId="34029"/>
    <cellStyle name="20% - Accent3 3 2 2 2 6" xfId="6861"/>
    <cellStyle name="20% - Accent3 3 2 2 2 6 2" xfId="16088"/>
    <cellStyle name="20% - Accent3 3 2 2 2 6 2 2" xfId="44786"/>
    <cellStyle name="20% - Accent3 3 2 2 2 6 3" xfId="35577"/>
    <cellStyle name="20% - Accent3 3 2 2 2 7" xfId="8731"/>
    <cellStyle name="20% - Accent3 3 2 2 2 7 2" xfId="17955"/>
    <cellStyle name="20% - Accent3 3 2 2 2 7 2 2" xfId="46653"/>
    <cellStyle name="20% - Accent3 3 2 2 2 7 3" xfId="37444"/>
    <cellStyle name="20% - Accent3 3 2 2 2 8" xfId="9383"/>
    <cellStyle name="20% - Accent3 3 2 2 2 8 2" xfId="18604"/>
    <cellStyle name="20% - Accent3 3 2 2 2 8 2 2" xfId="47302"/>
    <cellStyle name="20% - Accent3 3 2 2 2 8 3" xfId="38093"/>
    <cellStyle name="20% - Accent3 3 2 2 2 9" xfId="10532"/>
    <cellStyle name="20% - Accent3 3 2 2 2 9 2" xfId="19751"/>
    <cellStyle name="20% - Accent3 3 2 2 2 9 2 2" xfId="48449"/>
    <cellStyle name="20% - Accent3 3 2 2 2 9 3" xfId="39240"/>
    <cellStyle name="20% - Accent3 3 2 2 3" xfId="2589"/>
    <cellStyle name="20% - Accent3 3 2 2 3 10" xfId="22176"/>
    <cellStyle name="20% - Accent3 3 2 2 3 10 2" xfId="50874"/>
    <cellStyle name="20% - Accent3 3 2 2 3 11" xfId="24455"/>
    <cellStyle name="20% - Accent3 3 2 2 3 11 2" xfId="53153"/>
    <cellStyle name="20% - Accent3 3 2 2 3 12" xfId="29036"/>
    <cellStyle name="20% - Accent3 3 2 2 3 12 2" xfId="57733"/>
    <cellStyle name="20% - Accent3 3 2 2 3 13" xfId="31879"/>
    <cellStyle name="20% - Accent3 3 2 2 3 2" xfId="4000"/>
    <cellStyle name="20% - Accent3 3 2 2 3 2 2" xfId="13228"/>
    <cellStyle name="20% - Accent3 3 2 2 3 2 2 2" xfId="27710"/>
    <cellStyle name="20% - Accent3 3 2 2 3 2 2 2 2" xfId="56408"/>
    <cellStyle name="20% - Accent3 3 2 2 3 2 2 3" xfId="41926"/>
    <cellStyle name="20% - Accent3 3 2 2 3 2 3" xfId="22177"/>
    <cellStyle name="20% - Accent3 3 2 2 3 2 3 2" xfId="50875"/>
    <cellStyle name="20% - Accent3 3 2 2 3 2 4" xfId="24456"/>
    <cellStyle name="20% - Accent3 3 2 2 3 2 4 2" xfId="53154"/>
    <cellStyle name="20% - Accent3 3 2 2 3 2 5" xfId="29037"/>
    <cellStyle name="20% - Accent3 3 2 2 3 2 5 2" xfId="57734"/>
    <cellStyle name="20% - Accent3 3 2 2 3 2 6" xfId="32717"/>
    <cellStyle name="20% - Accent3 3 2 2 3 3" xfId="5844"/>
    <cellStyle name="20% - Accent3 3 2 2 3 3 2" xfId="15072"/>
    <cellStyle name="20% - Accent3 3 2 2 3 3 2 2" xfId="43770"/>
    <cellStyle name="20% - Accent3 3 2 2 3 3 3" xfId="26577"/>
    <cellStyle name="20% - Accent3 3 2 2 3 3 3 2" xfId="55275"/>
    <cellStyle name="20% - Accent3 3 2 2 3 3 4" xfId="34561"/>
    <cellStyle name="20% - Accent3 3 2 2 3 4" xfId="7394"/>
    <cellStyle name="20% - Accent3 3 2 2 3 4 2" xfId="16620"/>
    <cellStyle name="20% - Accent3 3 2 2 3 4 2 2" xfId="45318"/>
    <cellStyle name="20% - Accent3 3 2 2 3 4 3" xfId="36109"/>
    <cellStyle name="20% - Accent3 3 2 2 3 5" xfId="8546"/>
    <cellStyle name="20% - Accent3 3 2 2 3 5 2" xfId="17770"/>
    <cellStyle name="20% - Accent3 3 2 2 3 5 2 2" xfId="46468"/>
    <cellStyle name="20% - Accent3 3 2 2 3 5 3" xfId="37259"/>
    <cellStyle name="20% - Accent3 3 2 2 3 6" xfId="9385"/>
    <cellStyle name="20% - Accent3 3 2 2 3 6 2" xfId="18606"/>
    <cellStyle name="20% - Accent3 3 2 2 3 6 2 2" xfId="47304"/>
    <cellStyle name="20% - Accent3 3 2 2 3 6 3" xfId="38095"/>
    <cellStyle name="20% - Accent3 3 2 2 3 7" xfId="10534"/>
    <cellStyle name="20% - Accent3 3 2 2 3 7 2" xfId="19753"/>
    <cellStyle name="20% - Accent3 3 2 2 3 7 2 2" xfId="48451"/>
    <cellStyle name="20% - Accent3 3 2 2 3 7 3" xfId="39242"/>
    <cellStyle name="20% - Accent3 3 2 2 3 8" xfId="12390"/>
    <cellStyle name="20% - Accent3 3 2 2 3 8 2" xfId="41088"/>
    <cellStyle name="20% - Accent3 3 2 2 3 9" xfId="20886"/>
    <cellStyle name="20% - Accent3 3 2 2 3 9 2" xfId="49584"/>
    <cellStyle name="20% - Accent3 3 2 2 4" xfId="3251"/>
    <cellStyle name="20% - Accent3 3 2 2 4 10" xfId="22178"/>
    <cellStyle name="20% - Accent3 3 2 2 4 10 2" xfId="50876"/>
    <cellStyle name="20% - Accent3 3 2 2 4 11" xfId="24457"/>
    <cellStyle name="20% - Accent3 3 2 2 4 11 2" xfId="53155"/>
    <cellStyle name="20% - Accent3 3 2 2 4 12" xfId="29038"/>
    <cellStyle name="20% - Accent3 3 2 2 4 12 2" xfId="57735"/>
    <cellStyle name="20% - Accent3 3 2 2 4 13" xfId="32260"/>
    <cellStyle name="20% - Accent3 3 2 2 4 2" xfId="4001"/>
    <cellStyle name="20% - Accent3 3 2 2 4 2 2" xfId="13229"/>
    <cellStyle name="20% - Accent3 3 2 2 4 2 2 2" xfId="27711"/>
    <cellStyle name="20% - Accent3 3 2 2 4 2 2 2 2" xfId="56409"/>
    <cellStyle name="20% - Accent3 3 2 2 4 2 2 3" xfId="41927"/>
    <cellStyle name="20% - Accent3 3 2 2 4 2 3" xfId="22179"/>
    <cellStyle name="20% - Accent3 3 2 2 4 2 3 2" xfId="50877"/>
    <cellStyle name="20% - Accent3 3 2 2 4 2 4" xfId="24458"/>
    <cellStyle name="20% - Accent3 3 2 2 4 2 4 2" xfId="53156"/>
    <cellStyle name="20% - Accent3 3 2 2 4 2 5" xfId="29039"/>
    <cellStyle name="20% - Accent3 3 2 2 4 2 5 2" xfId="57736"/>
    <cellStyle name="20% - Accent3 3 2 2 4 2 6" xfId="32718"/>
    <cellStyle name="20% - Accent3 3 2 2 4 3" xfId="6225"/>
    <cellStyle name="20% - Accent3 3 2 2 4 3 2" xfId="15453"/>
    <cellStyle name="20% - Accent3 3 2 2 4 3 2 2" xfId="44151"/>
    <cellStyle name="20% - Accent3 3 2 2 4 3 3" xfId="26578"/>
    <cellStyle name="20% - Accent3 3 2 2 4 3 3 2" xfId="55276"/>
    <cellStyle name="20% - Accent3 3 2 2 4 3 4" xfId="34942"/>
    <cellStyle name="20% - Accent3 3 2 2 4 4" xfId="7777"/>
    <cellStyle name="20% - Accent3 3 2 2 4 4 2" xfId="17002"/>
    <cellStyle name="20% - Accent3 3 2 2 4 4 2 2" xfId="45700"/>
    <cellStyle name="20% - Accent3 3 2 2 4 4 3" xfId="36491"/>
    <cellStyle name="20% - Accent3 3 2 2 4 5" xfId="8928"/>
    <cellStyle name="20% - Accent3 3 2 2 4 5 2" xfId="18151"/>
    <cellStyle name="20% - Accent3 3 2 2 4 5 2 2" xfId="46849"/>
    <cellStyle name="20% - Accent3 3 2 2 4 5 3" xfId="37640"/>
    <cellStyle name="20% - Accent3 3 2 2 4 6" xfId="9386"/>
    <cellStyle name="20% - Accent3 3 2 2 4 6 2" xfId="18607"/>
    <cellStyle name="20% - Accent3 3 2 2 4 6 2 2" xfId="47305"/>
    <cellStyle name="20% - Accent3 3 2 2 4 6 3" xfId="38096"/>
    <cellStyle name="20% - Accent3 3 2 2 4 7" xfId="10535"/>
    <cellStyle name="20% - Accent3 3 2 2 4 7 2" xfId="19754"/>
    <cellStyle name="20% - Accent3 3 2 2 4 7 2 2" xfId="48452"/>
    <cellStyle name="20% - Accent3 3 2 2 4 7 3" xfId="39243"/>
    <cellStyle name="20% - Accent3 3 2 2 4 8" xfId="12771"/>
    <cellStyle name="20% - Accent3 3 2 2 4 8 2" xfId="41469"/>
    <cellStyle name="20% - Accent3 3 2 2 4 9" xfId="20887"/>
    <cellStyle name="20% - Accent3 3 2 2 4 9 2" xfId="49585"/>
    <cellStyle name="20% - Accent3 3 2 2 5" xfId="2215"/>
    <cellStyle name="20% - Accent3 3 2 2 5 2" xfId="5649"/>
    <cellStyle name="20% - Accent3 3 2 2 5 2 2" xfId="14877"/>
    <cellStyle name="20% - Accent3 3 2 2 5 2 2 2" xfId="43575"/>
    <cellStyle name="20% - Accent3 3 2 2 5 2 3" xfId="27707"/>
    <cellStyle name="20% - Accent3 3 2 2 5 2 3 2" xfId="56405"/>
    <cellStyle name="20% - Accent3 3 2 2 5 2 4" xfId="34366"/>
    <cellStyle name="20% - Accent3 3 2 2 5 3" xfId="7198"/>
    <cellStyle name="20% - Accent3 3 2 2 5 3 2" xfId="16425"/>
    <cellStyle name="20% - Accent3 3 2 2 5 3 2 2" xfId="45123"/>
    <cellStyle name="20% - Accent3 3 2 2 5 3 3" xfId="35914"/>
    <cellStyle name="20% - Accent3 3 2 2 5 4" xfId="12195"/>
    <cellStyle name="20% - Accent3 3 2 2 5 4 2" xfId="40893"/>
    <cellStyle name="20% - Accent3 3 2 2 5 5" xfId="22180"/>
    <cellStyle name="20% - Accent3 3 2 2 5 5 2" xfId="50878"/>
    <cellStyle name="20% - Accent3 3 2 2 5 6" xfId="24459"/>
    <cellStyle name="20% - Accent3 3 2 2 5 6 2" xfId="53157"/>
    <cellStyle name="20% - Accent3 3 2 2 5 7" xfId="29040"/>
    <cellStyle name="20% - Accent3 3 2 2 5 7 2" xfId="57737"/>
    <cellStyle name="20% - Accent3 3 2 2 5 8" xfId="31684"/>
    <cellStyle name="20% - Accent3 3 2 2 6" xfId="3997"/>
    <cellStyle name="20% - Accent3 3 2 2 6 2" xfId="13225"/>
    <cellStyle name="20% - Accent3 3 2 2 6 2 2" xfId="41923"/>
    <cellStyle name="20% - Accent3 3 2 2 6 3" xfId="26574"/>
    <cellStyle name="20% - Accent3 3 2 2 6 3 2" xfId="55272"/>
    <cellStyle name="20% - Accent3 3 2 2 6 4" xfId="32714"/>
    <cellStyle name="20% - Accent3 3 2 2 7" xfId="5126"/>
    <cellStyle name="20% - Accent3 3 2 2 7 2" xfId="14354"/>
    <cellStyle name="20% - Accent3 3 2 2 7 2 2" xfId="43052"/>
    <cellStyle name="20% - Accent3 3 2 2 7 3" xfId="33843"/>
    <cellStyle name="20% - Accent3 3 2 2 8" xfId="6675"/>
    <cellStyle name="20% - Accent3 3 2 2 8 2" xfId="15902"/>
    <cellStyle name="20% - Accent3 3 2 2 8 2 2" xfId="44600"/>
    <cellStyle name="20% - Accent3 3 2 2 8 3" xfId="35391"/>
    <cellStyle name="20% - Accent3 3 2 2 9" xfId="8351"/>
    <cellStyle name="20% - Accent3 3 2 2 9 2" xfId="17575"/>
    <cellStyle name="20% - Accent3 3 2 2 9 2 2" xfId="46273"/>
    <cellStyle name="20% - Accent3 3 2 2 9 3" xfId="37064"/>
    <cellStyle name="20% - Accent3 3 2 3" xfId="1121"/>
    <cellStyle name="20% - Accent3 3 2 3 10" xfId="10536"/>
    <cellStyle name="20% - Accent3 3 2 3 10 2" xfId="19755"/>
    <cellStyle name="20% - Accent3 3 2 3 10 2 2" xfId="48453"/>
    <cellStyle name="20% - Accent3 3 2 3 10 3" xfId="39244"/>
    <cellStyle name="20% - Accent3 3 2 3 11" xfId="11772"/>
    <cellStyle name="20% - Accent3 3 2 3 11 2" xfId="40470"/>
    <cellStyle name="20% - Accent3 3 2 3 12" xfId="20888"/>
    <cellStyle name="20% - Accent3 3 2 3 12 2" xfId="49586"/>
    <cellStyle name="20% - Accent3 3 2 3 13" xfId="22181"/>
    <cellStyle name="20% - Accent3 3 2 3 13 2" xfId="50879"/>
    <cellStyle name="20% - Accent3 3 2 3 14" xfId="24460"/>
    <cellStyle name="20% - Accent3 3 2 3 14 2" xfId="53158"/>
    <cellStyle name="20% - Accent3 3 2 3 15" xfId="29041"/>
    <cellStyle name="20% - Accent3 3 2 3 15 2" xfId="57738"/>
    <cellStyle name="20% - Accent3 3 2 3 16" xfId="31261"/>
    <cellStyle name="20% - Accent3 3 2 3 2" xfId="2778"/>
    <cellStyle name="20% - Accent3 3 2 3 2 10" xfId="22182"/>
    <cellStyle name="20% - Accent3 3 2 3 2 10 2" xfId="50880"/>
    <cellStyle name="20% - Accent3 3 2 3 2 11" xfId="24461"/>
    <cellStyle name="20% - Accent3 3 2 3 2 11 2" xfId="53159"/>
    <cellStyle name="20% - Accent3 3 2 3 2 12" xfId="29042"/>
    <cellStyle name="20% - Accent3 3 2 3 2 12 2" xfId="57739"/>
    <cellStyle name="20% - Accent3 3 2 3 2 13" xfId="31979"/>
    <cellStyle name="20% - Accent3 3 2 3 2 2" xfId="4003"/>
    <cellStyle name="20% - Accent3 3 2 3 2 2 2" xfId="13231"/>
    <cellStyle name="20% - Accent3 3 2 3 2 2 2 2" xfId="27713"/>
    <cellStyle name="20% - Accent3 3 2 3 2 2 2 2 2" xfId="56411"/>
    <cellStyle name="20% - Accent3 3 2 3 2 2 2 3" xfId="41929"/>
    <cellStyle name="20% - Accent3 3 2 3 2 2 3" xfId="22183"/>
    <cellStyle name="20% - Accent3 3 2 3 2 2 3 2" xfId="50881"/>
    <cellStyle name="20% - Accent3 3 2 3 2 2 4" xfId="24462"/>
    <cellStyle name="20% - Accent3 3 2 3 2 2 4 2" xfId="53160"/>
    <cellStyle name="20% - Accent3 3 2 3 2 2 5" xfId="29043"/>
    <cellStyle name="20% - Accent3 3 2 3 2 2 5 2" xfId="57740"/>
    <cellStyle name="20% - Accent3 3 2 3 2 2 6" xfId="32720"/>
    <cellStyle name="20% - Accent3 3 2 3 2 3" xfId="5944"/>
    <cellStyle name="20% - Accent3 3 2 3 2 3 2" xfId="15172"/>
    <cellStyle name="20% - Accent3 3 2 3 2 3 2 2" xfId="43870"/>
    <cellStyle name="20% - Accent3 3 2 3 2 3 3" xfId="26580"/>
    <cellStyle name="20% - Accent3 3 2 3 2 3 3 2" xfId="55278"/>
    <cellStyle name="20% - Accent3 3 2 3 2 3 4" xfId="34661"/>
    <cellStyle name="20% - Accent3 3 2 3 2 4" xfId="7494"/>
    <cellStyle name="20% - Accent3 3 2 3 2 4 2" xfId="16720"/>
    <cellStyle name="20% - Accent3 3 2 3 2 4 2 2" xfId="45418"/>
    <cellStyle name="20% - Accent3 3 2 3 2 4 3" xfId="36209"/>
    <cellStyle name="20% - Accent3 3 2 3 2 5" xfId="8646"/>
    <cellStyle name="20% - Accent3 3 2 3 2 5 2" xfId="17870"/>
    <cellStyle name="20% - Accent3 3 2 3 2 5 2 2" xfId="46568"/>
    <cellStyle name="20% - Accent3 3 2 3 2 5 3" xfId="37359"/>
    <cellStyle name="20% - Accent3 3 2 3 2 6" xfId="9388"/>
    <cellStyle name="20% - Accent3 3 2 3 2 6 2" xfId="18609"/>
    <cellStyle name="20% - Accent3 3 2 3 2 6 2 2" xfId="47307"/>
    <cellStyle name="20% - Accent3 3 2 3 2 6 3" xfId="38098"/>
    <cellStyle name="20% - Accent3 3 2 3 2 7" xfId="10537"/>
    <cellStyle name="20% - Accent3 3 2 3 2 7 2" xfId="19756"/>
    <cellStyle name="20% - Accent3 3 2 3 2 7 2 2" xfId="48454"/>
    <cellStyle name="20% - Accent3 3 2 3 2 7 3" xfId="39245"/>
    <cellStyle name="20% - Accent3 3 2 3 2 8" xfId="12490"/>
    <cellStyle name="20% - Accent3 3 2 3 2 8 2" xfId="41188"/>
    <cellStyle name="20% - Accent3 3 2 3 2 9" xfId="20889"/>
    <cellStyle name="20% - Accent3 3 2 3 2 9 2" xfId="49587"/>
    <cellStyle name="20% - Accent3 3 2 3 3" xfId="3388"/>
    <cellStyle name="20% - Accent3 3 2 3 3 10" xfId="22184"/>
    <cellStyle name="20% - Accent3 3 2 3 3 10 2" xfId="50882"/>
    <cellStyle name="20% - Accent3 3 2 3 3 11" xfId="24463"/>
    <cellStyle name="20% - Accent3 3 2 3 3 11 2" xfId="53161"/>
    <cellStyle name="20% - Accent3 3 2 3 3 12" xfId="29044"/>
    <cellStyle name="20% - Accent3 3 2 3 3 12 2" xfId="57741"/>
    <cellStyle name="20% - Accent3 3 2 3 3 13" xfId="32360"/>
    <cellStyle name="20% - Accent3 3 2 3 3 2" xfId="4004"/>
    <cellStyle name="20% - Accent3 3 2 3 3 2 2" xfId="13232"/>
    <cellStyle name="20% - Accent3 3 2 3 3 2 2 2" xfId="27714"/>
    <cellStyle name="20% - Accent3 3 2 3 3 2 2 2 2" xfId="56412"/>
    <cellStyle name="20% - Accent3 3 2 3 3 2 2 3" xfId="41930"/>
    <cellStyle name="20% - Accent3 3 2 3 3 2 3" xfId="22185"/>
    <cellStyle name="20% - Accent3 3 2 3 3 2 3 2" xfId="50883"/>
    <cellStyle name="20% - Accent3 3 2 3 3 2 4" xfId="24464"/>
    <cellStyle name="20% - Accent3 3 2 3 3 2 4 2" xfId="53162"/>
    <cellStyle name="20% - Accent3 3 2 3 3 2 5" xfId="29045"/>
    <cellStyle name="20% - Accent3 3 2 3 3 2 5 2" xfId="57742"/>
    <cellStyle name="20% - Accent3 3 2 3 3 2 6" xfId="32721"/>
    <cellStyle name="20% - Accent3 3 2 3 3 3" xfId="6325"/>
    <cellStyle name="20% - Accent3 3 2 3 3 3 2" xfId="15553"/>
    <cellStyle name="20% - Accent3 3 2 3 3 3 2 2" xfId="44251"/>
    <cellStyle name="20% - Accent3 3 2 3 3 3 3" xfId="26581"/>
    <cellStyle name="20% - Accent3 3 2 3 3 3 3 2" xfId="55279"/>
    <cellStyle name="20% - Accent3 3 2 3 3 3 4" xfId="35042"/>
    <cellStyle name="20% - Accent3 3 2 3 3 4" xfId="7877"/>
    <cellStyle name="20% - Accent3 3 2 3 3 4 2" xfId="17102"/>
    <cellStyle name="20% - Accent3 3 2 3 3 4 2 2" xfId="45800"/>
    <cellStyle name="20% - Accent3 3 2 3 3 4 3" xfId="36591"/>
    <cellStyle name="20% - Accent3 3 2 3 3 5" xfId="9028"/>
    <cellStyle name="20% - Accent3 3 2 3 3 5 2" xfId="18251"/>
    <cellStyle name="20% - Accent3 3 2 3 3 5 2 2" xfId="46949"/>
    <cellStyle name="20% - Accent3 3 2 3 3 5 3" xfId="37740"/>
    <cellStyle name="20% - Accent3 3 2 3 3 6" xfId="9389"/>
    <cellStyle name="20% - Accent3 3 2 3 3 6 2" xfId="18610"/>
    <cellStyle name="20% - Accent3 3 2 3 3 6 2 2" xfId="47308"/>
    <cellStyle name="20% - Accent3 3 2 3 3 6 3" xfId="38099"/>
    <cellStyle name="20% - Accent3 3 2 3 3 7" xfId="10538"/>
    <cellStyle name="20% - Accent3 3 2 3 3 7 2" xfId="19757"/>
    <cellStyle name="20% - Accent3 3 2 3 3 7 2 2" xfId="48455"/>
    <cellStyle name="20% - Accent3 3 2 3 3 7 3" xfId="39246"/>
    <cellStyle name="20% - Accent3 3 2 3 3 8" xfId="12871"/>
    <cellStyle name="20% - Accent3 3 2 3 3 8 2" xfId="41569"/>
    <cellStyle name="20% - Accent3 3 2 3 3 9" xfId="20890"/>
    <cellStyle name="20% - Accent3 3 2 3 3 9 2" xfId="49588"/>
    <cellStyle name="20% - Accent3 3 2 3 4" xfId="2130"/>
    <cellStyle name="20% - Accent3 3 2 3 4 2" xfId="5564"/>
    <cellStyle name="20% - Accent3 3 2 3 4 2 2" xfId="14792"/>
    <cellStyle name="20% - Accent3 3 2 3 4 2 2 2" xfId="43490"/>
    <cellStyle name="20% - Accent3 3 2 3 4 2 3" xfId="27712"/>
    <cellStyle name="20% - Accent3 3 2 3 4 2 3 2" xfId="56410"/>
    <cellStyle name="20% - Accent3 3 2 3 4 2 4" xfId="34281"/>
    <cellStyle name="20% - Accent3 3 2 3 4 3" xfId="7113"/>
    <cellStyle name="20% - Accent3 3 2 3 4 3 2" xfId="16340"/>
    <cellStyle name="20% - Accent3 3 2 3 4 3 2 2" xfId="45038"/>
    <cellStyle name="20% - Accent3 3 2 3 4 3 3" xfId="35829"/>
    <cellStyle name="20% - Accent3 3 2 3 4 4" xfId="12110"/>
    <cellStyle name="20% - Accent3 3 2 3 4 4 2" xfId="40808"/>
    <cellStyle name="20% - Accent3 3 2 3 4 5" xfId="22186"/>
    <cellStyle name="20% - Accent3 3 2 3 4 5 2" xfId="50884"/>
    <cellStyle name="20% - Accent3 3 2 3 4 6" xfId="24465"/>
    <cellStyle name="20% - Accent3 3 2 3 4 6 2" xfId="53163"/>
    <cellStyle name="20% - Accent3 3 2 3 4 7" xfId="29046"/>
    <cellStyle name="20% - Accent3 3 2 3 4 7 2" xfId="57743"/>
    <cellStyle name="20% - Accent3 3 2 3 4 8" xfId="31599"/>
    <cellStyle name="20% - Accent3 3 2 3 5" xfId="4002"/>
    <cellStyle name="20% - Accent3 3 2 3 5 2" xfId="13230"/>
    <cellStyle name="20% - Accent3 3 2 3 5 2 2" xfId="41928"/>
    <cellStyle name="20% - Accent3 3 2 3 5 3" xfId="26579"/>
    <cellStyle name="20% - Accent3 3 2 3 5 3 2" xfId="55277"/>
    <cellStyle name="20% - Accent3 3 2 3 5 4" xfId="32719"/>
    <cellStyle name="20% - Accent3 3 2 3 6" xfId="5226"/>
    <cellStyle name="20% - Accent3 3 2 3 6 2" xfId="14454"/>
    <cellStyle name="20% - Accent3 3 2 3 6 2 2" xfId="43152"/>
    <cellStyle name="20% - Accent3 3 2 3 6 3" xfId="33943"/>
    <cellStyle name="20% - Accent3 3 2 3 7" xfId="6775"/>
    <cellStyle name="20% - Accent3 3 2 3 7 2" xfId="16002"/>
    <cellStyle name="20% - Accent3 3 2 3 7 2 2" xfId="44700"/>
    <cellStyle name="20% - Accent3 3 2 3 7 3" xfId="35491"/>
    <cellStyle name="20% - Accent3 3 2 3 8" xfId="8266"/>
    <cellStyle name="20% - Accent3 3 2 3 8 2" xfId="17490"/>
    <cellStyle name="20% - Accent3 3 2 3 8 2 2" xfId="46188"/>
    <cellStyle name="20% - Accent3 3 2 3 8 3" xfId="36979"/>
    <cellStyle name="20% - Accent3 3 2 3 9" xfId="9387"/>
    <cellStyle name="20% - Accent3 3 2 3 9 2" xfId="18608"/>
    <cellStyle name="20% - Accent3 3 2 3 9 2 2" xfId="47306"/>
    <cellStyle name="20% - Accent3 3 2 3 9 3" xfId="38097"/>
    <cellStyle name="20% - Accent3 3 2 4" xfId="2504"/>
    <cellStyle name="20% - Accent3 3 2 4 10" xfId="22187"/>
    <cellStyle name="20% - Accent3 3 2 4 10 2" xfId="50885"/>
    <cellStyle name="20% - Accent3 3 2 4 11" xfId="24466"/>
    <cellStyle name="20% - Accent3 3 2 4 11 2" xfId="53164"/>
    <cellStyle name="20% - Accent3 3 2 4 12" xfId="29047"/>
    <cellStyle name="20% - Accent3 3 2 4 12 2" xfId="57744"/>
    <cellStyle name="20% - Accent3 3 2 4 13" xfId="31794"/>
    <cellStyle name="20% - Accent3 3 2 4 2" xfId="4005"/>
    <cellStyle name="20% - Accent3 3 2 4 2 2" xfId="13233"/>
    <cellStyle name="20% - Accent3 3 2 4 2 2 2" xfId="27715"/>
    <cellStyle name="20% - Accent3 3 2 4 2 2 2 2" xfId="56413"/>
    <cellStyle name="20% - Accent3 3 2 4 2 2 3" xfId="41931"/>
    <cellStyle name="20% - Accent3 3 2 4 2 3" xfId="22188"/>
    <cellStyle name="20% - Accent3 3 2 4 2 3 2" xfId="50886"/>
    <cellStyle name="20% - Accent3 3 2 4 2 4" xfId="24467"/>
    <cellStyle name="20% - Accent3 3 2 4 2 4 2" xfId="53165"/>
    <cellStyle name="20% - Accent3 3 2 4 2 5" xfId="29048"/>
    <cellStyle name="20% - Accent3 3 2 4 2 5 2" xfId="57745"/>
    <cellStyle name="20% - Accent3 3 2 4 2 6" xfId="32722"/>
    <cellStyle name="20% - Accent3 3 2 4 3" xfId="5759"/>
    <cellStyle name="20% - Accent3 3 2 4 3 2" xfId="14987"/>
    <cellStyle name="20% - Accent3 3 2 4 3 2 2" xfId="43685"/>
    <cellStyle name="20% - Accent3 3 2 4 3 3" xfId="26582"/>
    <cellStyle name="20% - Accent3 3 2 4 3 3 2" xfId="55280"/>
    <cellStyle name="20% - Accent3 3 2 4 3 4" xfId="34476"/>
    <cellStyle name="20% - Accent3 3 2 4 4" xfId="7309"/>
    <cellStyle name="20% - Accent3 3 2 4 4 2" xfId="16535"/>
    <cellStyle name="20% - Accent3 3 2 4 4 2 2" xfId="45233"/>
    <cellStyle name="20% - Accent3 3 2 4 4 3" xfId="36024"/>
    <cellStyle name="20% - Accent3 3 2 4 5" xfId="8461"/>
    <cellStyle name="20% - Accent3 3 2 4 5 2" xfId="17685"/>
    <cellStyle name="20% - Accent3 3 2 4 5 2 2" xfId="46383"/>
    <cellStyle name="20% - Accent3 3 2 4 5 3" xfId="37174"/>
    <cellStyle name="20% - Accent3 3 2 4 6" xfId="9390"/>
    <cellStyle name="20% - Accent3 3 2 4 6 2" xfId="18611"/>
    <cellStyle name="20% - Accent3 3 2 4 6 2 2" xfId="47309"/>
    <cellStyle name="20% - Accent3 3 2 4 6 3" xfId="38100"/>
    <cellStyle name="20% - Accent3 3 2 4 7" xfId="10539"/>
    <cellStyle name="20% - Accent3 3 2 4 7 2" xfId="19758"/>
    <cellStyle name="20% - Accent3 3 2 4 7 2 2" xfId="48456"/>
    <cellStyle name="20% - Accent3 3 2 4 7 3" xfId="39247"/>
    <cellStyle name="20% - Accent3 3 2 4 8" xfId="12305"/>
    <cellStyle name="20% - Accent3 3 2 4 8 2" xfId="41003"/>
    <cellStyle name="20% - Accent3 3 2 4 9" xfId="20891"/>
    <cellStyle name="20% - Accent3 3 2 4 9 2" xfId="49589"/>
    <cellStyle name="20% - Accent3 3 2 5" xfId="3166"/>
    <cellStyle name="20% - Accent3 3 2 5 10" xfId="22189"/>
    <cellStyle name="20% - Accent3 3 2 5 10 2" xfId="50887"/>
    <cellStyle name="20% - Accent3 3 2 5 11" xfId="24468"/>
    <cellStyle name="20% - Accent3 3 2 5 11 2" xfId="53166"/>
    <cellStyle name="20% - Accent3 3 2 5 12" xfId="29049"/>
    <cellStyle name="20% - Accent3 3 2 5 12 2" xfId="57746"/>
    <cellStyle name="20% - Accent3 3 2 5 13" xfId="32175"/>
    <cellStyle name="20% - Accent3 3 2 5 2" xfId="4006"/>
    <cellStyle name="20% - Accent3 3 2 5 2 2" xfId="13234"/>
    <cellStyle name="20% - Accent3 3 2 5 2 2 2" xfId="27716"/>
    <cellStyle name="20% - Accent3 3 2 5 2 2 2 2" xfId="56414"/>
    <cellStyle name="20% - Accent3 3 2 5 2 2 3" xfId="41932"/>
    <cellStyle name="20% - Accent3 3 2 5 2 3" xfId="22190"/>
    <cellStyle name="20% - Accent3 3 2 5 2 3 2" xfId="50888"/>
    <cellStyle name="20% - Accent3 3 2 5 2 4" xfId="24469"/>
    <cellStyle name="20% - Accent3 3 2 5 2 4 2" xfId="53167"/>
    <cellStyle name="20% - Accent3 3 2 5 2 5" xfId="29050"/>
    <cellStyle name="20% - Accent3 3 2 5 2 5 2" xfId="57747"/>
    <cellStyle name="20% - Accent3 3 2 5 2 6" xfId="32723"/>
    <cellStyle name="20% - Accent3 3 2 5 3" xfId="6140"/>
    <cellStyle name="20% - Accent3 3 2 5 3 2" xfId="15368"/>
    <cellStyle name="20% - Accent3 3 2 5 3 2 2" xfId="44066"/>
    <cellStyle name="20% - Accent3 3 2 5 3 3" xfId="26583"/>
    <cellStyle name="20% - Accent3 3 2 5 3 3 2" xfId="55281"/>
    <cellStyle name="20% - Accent3 3 2 5 3 4" xfId="34857"/>
    <cellStyle name="20% - Accent3 3 2 5 4" xfId="7692"/>
    <cellStyle name="20% - Accent3 3 2 5 4 2" xfId="16917"/>
    <cellStyle name="20% - Accent3 3 2 5 4 2 2" xfId="45615"/>
    <cellStyle name="20% - Accent3 3 2 5 4 3" xfId="36406"/>
    <cellStyle name="20% - Accent3 3 2 5 5" xfId="8843"/>
    <cellStyle name="20% - Accent3 3 2 5 5 2" xfId="18066"/>
    <cellStyle name="20% - Accent3 3 2 5 5 2 2" xfId="46764"/>
    <cellStyle name="20% - Accent3 3 2 5 5 3" xfId="37555"/>
    <cellStyle name="20% - Accent3 3 2 5 6" xfId="9391"/>
    <cellStyle name="20% - Accent3 3 2 5 6 2" xfId="18612"/>
    <cellStyle name="20% - Accent3 3 2 5 6 2 2" xfId="47310"/>
    <cellStyle name="20% - Accent3 3 2 5 6 3" xfId="38101"/>
    <cellStyle name="20% - Accent3 3 2 5 7" xfId="10540"/>
    <cellStyle name="20% - Accent3 3 2 5 7 2" xfId="19759"/>
    <cellStyle name="20% - Accent3 3 2 5 7 2 2" xfId="48457"/>
    <cellStyle name="20% - Accent3 3 2 5 7 3" xfId="39248"/>
    <cellStyle name="20% - Accent3 3 2 5 8" xfId="12686"/>
    <cellStyle name="20% - Accent3 3 2 5 8 2" xfId="41384"/>
    <cellStyle name="20% - Accent3 3 2 5 9" xfId="20892"/>
    <cellStyle name="20% - Accent3 3 2 5 9 2" xfId="49590"/>
    <cellStyle name="20% - Accent3 3 2 6" xfId="1989"/>
    <cellStyle name="20% - Accent3 3 2 6 2" xfId="5465"/>
    <cellStyle name="20% - Accent3 3 2 6 2 2" xfId="14693"/>
    <cellStyle name="20% - Accent3 3 2 6 2 2 2" xfId="43391"/>
    <cellStyle name="20% - Accent3 3 2 6 2 3" xfId="27706"/>
    <cellStyle name="20% - Accent3 3 2 6 2 3 2" xfId="56404"/>
    <cellStyle name="20% - Accent3 3 2 6 2 4" xfId="34182"/>
    <cellStyle name="20% - Accent3 3 2 6 3" xfId="7014"/>
    <cellStyle name="20% - Accent3 3 2 6 3 2" xfId="16241"/>
    <cellStyle name="20% - Accent3 3 2 6 3 2 2" xfId="44939"/>
    <cellStyle name="20% - Accent3 3 2 6 3 3" xfId="35730"/>
    <cellStyle name="20% - Accent3 3 2 6 4" xfId="12011"/>
    <cellStyle name="20% - Accent3 3 2 6 4 2" xfId="40709"/>
    <cellStyle name="20% - Accent3 3 2 6 5" xfId="22191"/>
    <cellStyle name="20% - Accent3 3 2 6 5 2" xfId="50889"/>
    <cellStyle name="20% - Accent3 3 2 6 6" xfId="24470"/>
    <cellStyle name="20% - Accent3 3 2 6 6 2" xfId="53168"/>
    <cellStyle name="20% - Accent3 3 2 6 7" xfId="29051"/>
    <cellStyle name="20% - Accent3 3 2 6 7 2" xfId="57748"/>
    <cellStyle name="20% - Accent3 3 2 6 8" xfId="31500"/>
    <cellStyle name="20% - Accent3 3 2 7" xfId="3996"/>
    <cellStyle name="20% - Accent3 3 2 7 2" xfId="13224"/>
    <cellStyle name="20% - Accent3 3 2 7 2 2" xfId="41922"/>
    <cellStyle name="20% - Accent3 3 2 7 3" xfId="26573"/>
    <cellStyle name="20% - Accent3 3 2 7 3 2" xfId="55271"/>
    <cellStyle name="20% - Accent3 3 2 7 4" xfId="32713"/>
    <cellStyle name="20% - Accent3 3 2 8" xfId="5040"/>
    <cellStyle name="20% - Accent3 3 2 8 2" xfId="14268"/>
    <cellStyle name="20% - Accent3 3 2 8 2 2" xfId="42966"/>
    <cellStyle name="20% - Accent3 3 2 8 3" xfId="33757"/>
    <cellStyle name="20% - Accent3 3 2 9" xfId="6589"/>
    <cellStyle name="20% - Accent3 3 2 9 2" xfId="15816"/>
    <cellStyle name="20% - Accent3 3 2 9 2 2" xfId="44514"/>
    <cellStyle name="20% - Accent3 3 2 9 3" xfId="35305"/>
    <cellStyle name="20% - Accent3 3 3" xfId="319"/>
    <cellStyle name="20% - Accent3 3 3 10" xfId="9392"/>
    <cellStyle name="20% - Accent3 3 3 10 2" xfId="18613"/>
    <cellStyle name="20% - Accent3 3 3 10 2 2" xfId="47311"/>
    <cellStyle name="20% - Accent3 3 3 10 3" xfId="38102"/>
    <cellStyle name="20% - Accent3 3 3 11" xfId="10541"/>
    <cellStyle name="20% - Accent3 3 3 11 2" xfId="19760"/>
    <cellStyle name="20% - Accent3 3 3 11 2 2" xfId="48458"/>
    <cellStyle name="20% - Accent3 3 3 11 3" xfId="39249"/>
    <cellStyle name="20% - Accent3 3 3 12" xfId="11629"/>
    <cellStyle name="20% - Accent3 3 3 12 2" xfId="40327"/>
    <cellStyle name="20% - Accent3 3 3 13" xfId="20893"/>
    <cellStyle name="20% - Accent3 3 3 13 2" xfId="49591"/>
    <cellStyle name="20% - Accent3 3 3 14" xfId="22192"/>
    <cellStyle name="20% - Accent3 3 3 14 2" xfId="50890"/>
    <cellStyle name="20% - Accent3 3 3 15" xfId="24471"/>
    <cellStyle name="20% - Accent3 3 3 15 2" xfId="53169"/>
    <cellStyle name="20% - Accent3 3 3 16" xfId="29052"/>
    <cellStyle name="20% - Accent3 3 3 16 2" xfId="57749"/>
    <cellStyle name="20% - Accent3 3 3 17" xfId="31118"/>
    <cellStyle name="20% - Accent3 3 3 2" xfId="1164"/>
    <cellStyle name="20% - Accent3 3 3 2 10" xfId="11815"/>
    <cellStyle name="20% - Accent3 3 3 2 10 2" xfId="40513"/>
    <cellStyle name="20% - Accent3 3 3 2 11" xfId="20894"/>
    <cellStyle name="20% - Accent3 3 3 2 11 2" xfId="49592"/>
    <cellStyle name="20% - Accent3 3 3 2 12" xfId="22193"/>
    <cellStyle name="20% - Accent3 3 3 2 12 2" xfId="50891"/>
    <cellStyle name="20% - Accent3 3 3 2 13" xfId="24472"/>
    <cellStyle name="20% - Accent3 3 3 2 13 2" xfId="53170"/>
    <cellStyle name="20% - Accent3 3 3 2 14" xfId="29053"/>
    <cellStyle name="20% - Accent3 3 3 2 14 2" xfId="57750"/>
    <cellStyle name="20% - Accent3 3 3 2 15" xfId="31304"/>
    <cellStyle name="20% - Accent3 3 3 2 2" xfId="3430"/>
    <cellStyle name="20% - Accent3 3 3 2 2 10" xfId="22194"/>
    <cellStyle name="20% - Accent3 3 3 2 2 10 2" xfId="50892"/>
    <cellStyle name="20% - Accent3 3 3 2 2 11" xfId="24473"/>
    <cellStyle name="20% - Accent3 3 3 2 2 11 2" xfId="53171"/>
    <cellStyle name="20% - Accent3 3 3 2 2 12" xfId="29054"/>
    <cellStyle name="20% - Accent3 3 3 2 2 12 2" xfId="57751"/>
    <cellStyle name="20% - Accent3 3 3 2 2 13" xfId="32402"/>
    <cellStyle name="20% - Accent3 3 3 2 2 2" xfId="4009"/>
    <cellStyle name="20% - Accent3 3 3 2 2 2 2" xfId="13237"/>
    <cellStyle name="20% - Accent3 3 3 2 2 2 2 2" xfId="27719"/>
    <cellStyle name="20% - Accent3 3 3 2 2 2 2 2 2" xfId="56417"/>
    <cellStyle name="20% - Accent3 3 3 2 2 2 2 3" xfId="41935"/>
    <cellStyle name="20% - Accent3 3 3 2 2 2 3" xfId="22195"/>
    <cellStyle name="20% - Accent3 3 3 2 2 2 3 2" xfId="50893"/>
    <cellStyle name="20% - Accent3 3 3 2 2 2 4" xfId="24474"/>
    <cellStyle name="20% - Accent3 3 3 2 2 2 4 2" xfId="53172"/>
    <cellStyle name="20% - Accent3 3 3 2 2 2 5" xfId="29055"/>
    <cellStyle name="20% - Accent3 3 3 2 2 2 5 2" xfId="57752"/>
    <cellStyle name="20% - Accent3 3 3 2 2 2 6" xfId="32726"/>
    <cellStyle name="20% - Accent3 3 3 2 2 3" xfId="6367"/>
    <cellStyle name="20% - Accent3 3 3 2 2 3 2" xfId="15595"/>
    <cellStyle name="20% - Accent3 3 3 2 2 3 2 2" xfId="44293"/>
    <cellStyle name="20% - Accent3 3 3 2 2 3 3" xfId="26586"/>
    <cellStyle name="20% - Accent3 3 3 2 2 3 3 2" xfId="55284"/>
    <cellStyle name="20% - Accent3 3 3 2 2 3 4" xfId="35084"/>
    <cellStyle name="20% - Accent3 3 3 2 2 4" xfId="7919"/>
    <cellStyle name="20% - Accent3 3 3 2 2 4 2" xfId="17144"/>
    <cellStyle name="20% - Accent3 3 3 2 2 4 2 2" xfId="45842"/>
    <cellStyle name="20% - Accent3 3 3 2 2 4 3" xfId="36633"/>
    <cellStyle name="20% - Accent3 3 3 2 2 5" xfId="9070"/>
    <cellStyle name="20% - Accent3 3 3 2 2 5 2" xfId="18293"/>
    <cellStyle name="20% - Accent3 3 3 2 2 5 2 2" xfId="46991"/>
    <cellStyle name="20% - Accent3 3 3 2 2 5 3" xfId="37782"/>
    <cellStyle name="20% - Accent3 3 3 2 2 6" xfId="9394"/>
    <cellStyle name="20% - Accent3 3 3 2 2 6 2" xfId="18615"/>
    <cellStyle name="20% - Accent3 3 3 2 2 6 2 2" xfId="47313"/>
    <cellStyle name="20% - Accent3 3 3 2 2 6 3" xfId="38104"/>
    <cellStyle name="20% - Accent3 3 3 2 2 7" xfId="10543"/>
    <cellStyle name="20% - Accent3 3 3 2 2 7 2" xfId="19762"/>
    <cellStyle name="20% - Accent3 3 3 2 2 7 2 2" xfId="48460"/>
    <cellStyle name="20% - Accent3 3 3 2 2 7 3" xfId="39251"/>
    <cellStyle name="20% - Accent3 3 3 2 2 8" xfId="12913"/>
    <cellStyle name="20% - Accent3 3 3 2 2 8 2" xfId="41611"/>
    <cellStyle name="20% - Accent3 3 3 2 2 9" xfId="20895"/>
    <cellStyle name="20% - Accent3 3 3 2 2 9 2" xfId="49593"/>
    <cellStyle name="20% - Accent3 3 3 2 3" xfId="2821"/>
    <cellStyle name="20% - Accent3 3 3 2 3 2" xfId="5986"/>
    <cellStyle name="20% - Accent3 3 3 2 3 2 2" xfId="15214"/>
    <cellStyle name="20% - Accent3 3 3 2 3 2 2 2" xfId="43912"/>
    <cellStyle name="20% - Accent3 3 3 2 3 2 3" xfId="27718"/>
    <cellStyle name="20% - Accent3 3 3 2 3 2 3 2" xfId="56416"/>
    <cellStyle name="20% - Accent3 3 3 2 3 2 4" xfId="34703"/>
    <cellStyle name="20% - Accent3 3 3 2 3 3" xfId="7536"/>
    <cellStyle name="20% - Accent3 3 3 2 3 3 2" xfId="16762"/>
    <cellStyle name="20% - Accent3 3 3 2 3 3 2 2" xfId="45460"/>
    <cellStyle name="20% - Accent3 3 3 2 3 3 3" xfId="36251"/>
    <cellStyle name="20% - Accent3 3 3 2 3 4" xfId="12532"/>
    <cellStyle name="20% - Accent3 3 3 2 3 4 2" xfId="41230"/>
    <cellStyle name="20% - Accent3 3 3 2 3 5" xfId="22196"/>
    <cellStyle name="20% - Accent3 3 3 2 3 5 2" xfId="50894"/>
    <cellStyle name="20% - Accent3 3 3 2 3 6" xfId="24475"/>
    <cellStyle name="20% - Accent3 3 3 2 3 6 2" xfId="53173"/>
    <cellStyle name="20% - Accent3 3 3 2 3 7" xfId="29056"/>
    <cellStyle name="20% - Accent3 3 3 2 3 7 2" xfId="57753"/>
    <cellStyle name="20% - Accent3 3 3 2 3 8" xfId="32021"/>
    <cellStyle name="20% - Accent3 3 3 2 4" xfId="4008"/>
    <cellStyle name="20% - Accent3 3 3 2 4 2" xfId="13236"/>
    <cellStyle name="20% - Accent3 3 3 2 4 2 2" xfId="41934"/>
    <cellStyle name="20% - Accent3 3 3 2 4 3" xfId="26585"/>
    <cellStyle name="20% - Accent3 3 3 2 4 3 2" xfId="55283"/>
    <cellStyle name="20% - Accent3 3 3 2 4 4" xfId="32725"/>
    <cellStyle name="20% - Accent3 3 3 2 5" xfId="5269"/>
    <cellStyle name="20% - Accent3 3 3 2 5 2" xfId="14497"/>
    <cellStyle name="20% - Accent3 3 3 2 5 2 2" xfId="43195"/>
    <cellStyle name="20% - Accent3 3 3 2 5 3" xfId="33986"/>
    <cellStyle name="20% - Accent3 3 3 2 6" xfId="6818"/>
    <cellStyle name="20% - Accent3 3 3 2 6 2" xfId="16045"/>
    <cellStyle name="20% - Accent3 3 3 2 6 2 2" xfId="44743"/>
    <cellStyle name="20% - Accent3 3 3 2 6 3" xfId="35534"/>
    <cellStyle name="20% - Accent3 3 3 2 7" xfId="8688"/>
    <cellStyle name="20% - Accent3 3 3 2 7 2" xfId="17912"/>
    <cellStyle name="20% - Accent3 3 3 2 7 2 2" xfId="46610"/>
    <cellStyle name="20% - Accent3 3 3 2 7 3" xfId="37401"/>
    <cellStyle name="20% - Accent3 3 3 2 8" xfId="9393"/>
    <cellStyle name="20% - Accent3 3 3 2 8 2" xfId="18614"/>
    <cellStyle name="20% - Accent3 3 3 2 8 2 2" xfId="47312"/>
    <cellStyle name="20% - Accent3 3 3 2 8 3" xfId="38103"/>
    <cellStyle name="20% - Accent3 3 3 2 9" xfId="10542"/>
    <cellStyle name="20% - Accent3 3 3 2 9 2" xfId="19761"/>
    <cellStyle name="20% - Accent3 3 3 2 9 2 2" xfId="48459"/>
    <cellStyle name="20% - Accent3 3 3 2 9 3" xfId="39250"/>
    <cellStyle name="20% - Accent3 3 3 3" xfId="2546"/>
    <cellStyle name="20% - Accent3 3 3 3 10" xfId="22197"/>
    <cellStyle name="20% - Accent3 3 3 3 10 2" xfId="50895"/>
    <cellStyle name="20% - Accent3 3 3 3 11" xfId="24476"/>
    <cellStyle name="20% - Accent3 3 3 3 11 2" xfId="53174"/>
    <cellStyle name="20% - Accent3 3 3 3 12" xfId="29057"/>
    <cellStyle name="20% - Accent3 3 3 3 12 2" xfId="57754"/>
    <cellStyle name="20% - Accent3 3 3 3 13" xfId="31836"/>
    <cellStyle name="20% - Accent3 3 3 3 2" xfId="4010"/>
    <cellStyle name="20% - Accent3 3 3 3 2 2" xfId="13238"/>
    <cellStyle name="20% - Accent3 3 3 3 2 2 2" xfId="27720"/>
    <cellStyle name="20% - Accent3 3 3 3 2 2 2 2" xfId="56418"/>
    <cellStyle name="20% - Accent3 3 3 3 2 2 3" xfId="41936"/>
    <cellStyle name="20% - Accent3 3 3 3 2 3" xfId="22198"/>
    <cellStyle name="20% - Accent3 3 3 3 2 3 2" xfId="50896"/>
    <cellStyle name="20% - Accent3 3 3 3 2 4" xfId="24477"/>
    <cellStyle name="20% - Accent3 3 3 3 2 4 2" xfId="53175"/>
    <cellStyle name="20% - Accent3 3 3 3 2 5" xfId="29058"/>
    <cellStyle name="20% - Accent3 3 3 3 2 5 2" xfId="57755"/>
    <cellStyle name="20% - Accent3 3 3 3 2 6" xfId="32727"/>
    <cellStyle name="20% - Accent3 3 3 3 3" xfId="5801"/>
    <cellStyle name="20% - Accent3 3 3 3 3 2" xfId="15029"/>
    <cellStyle name="20% - Accent3 3 3 3 3 2 2" xfId="43727"/>
    <cellStyle name="20% - Accent3 3 3 3 3 3" xfId="26587"/>
    <cellStyle name="20% - Accent3 3 3 3 3 3 2" xfId="55285"/>
    <cellStyle name="20% - Accent3 3 3 3 3 4" xfId="34518"/>
    <cellStyle name="20% - Accent3 3 3 3 4" xfId="7351"/>
    <cellStyle name="20% - Accent3 3 3 3 4 2" xfId="16577"/>
    <cellStyle name="20% - Accent3 3 3 3 4 2 2" xfId="45275"/>
    <cellStyle name="20% - Accent3 3 3 3 4 3" xfId="36066"/>
    <cellStyle name="20% - Accent3 3 3 3 5" xfId="8503"/>
    <cellStyle name="20% - Accent3 3 3 3 5 2" xfId="17727"/>
    <cellStyle name="20% - Accent3 3 3 3 5 2 2" xfId="46425"/>
    <cellStyle name="20% - Accent3 3 3 3 5 3" xfId="37216"/>
    <cellStyle name="20% - Accent3 3 3 3 6" xfId="9395"/>
    <cellStyle name="20% - Accent3 3 3 3 6 2" xfId="18616"/>
    <cellStyle name="20% - Accent3 3 3 3 6 2 2" xfId="47314"/>
    <cellStyle name="20% - Accent3 3 3 3 6 3" xfId="38105"/>
    <cellStyle name="20% - Accent3 3 3 3 7" xfId="10544"/>
    <cellStyle name="20% - Accent3 3 3 3 7 2" xfId="19763"/>
    <cellStyle name="20% - Accent3 3 3 3 7 2 2" xfId="48461"/>
    <cellStyle name="20% - Accent3 3 3 3 7 3" xfId="39252"/>
    <cellStyle name="20% - Accent3 3 3 3 8" xfId="12347"/>
    <cellStyle name="20% - Accent3 3 3 3 8 2" xfId="41045"/>
    <cellStyle name="20% - Accent3 3 3 3 9" xfId="20896"/>
    <cellStyle name="20% - Accent3 3 3 3 9 2" xfId="49594"/>
    <cellStyle name="20% - Accent3 3 3 4" xfId="3208"/>
    <cellStyle name="20% - Accent3 3 3 4 10" xfId="22199"/>
    <cellStyle name="20% - Accent3 3 3 4 10 2" xfId="50897"/>
    <cellStyle name="20% - Accent3 3 3 4 11" xfId="24478"/>
    <cellStyle name="20% - Accent3 3 3 4 11 2" xfId="53176"/>
    <cellStyle name="20% - Accent3 3 3 4 12" xfId="29059"/>
    <cellStyle name="20% - Accent3 3 3 4 12 2" xfId="57756"/>
    <cellStyle name="20% - Accent3 3 3 4 13" xfId="32217"/>
    <cellStyle name="20% - Accent3 3 3 4 2" xfId="4011"/>
    <cellStyle name="20% - Accent3 3 3 4 2 2" xfId="13239"/>
    <cellStyle name="20% - Accent3 3 3 4 2 2 2" xfId="27721"/>
    <cellStyle name="20% - Accent3 3 3 4 2 2 2 2" xfId="56419"/>
    <cellStyle name="20% - Accent3 3 3 4 2 2 3" xfId="41937"/>
    <cellStyle name="20% - Accent3 3 3 4 2 3" xfId="22200"/>
    <cellStyle name="20% - Accent3 3 3 4 2 3 2" xfId="50898"/>
    <cellStyle name="20% - Accent3 3 3 4 2 4" xfId="24479"/>
    <cellStyle name="20% - Accent3 3 3 4 2 4 2" xfId="53177"/>
    <cellStyle name="20% - Accent3 3 3 4 2 5" xfId="29060"/>
    <cellStyle name="20% - Accent3 3 3 4 2 5 2" xfId="57757"/>
    <cellStyle name="20% - Accent3 3 3 4 2 6" xfId="32728"/>
    <cellStyle name="20% - Accent3 3 3 4 3" xfId="6182"/>
    <cellStyle name="20% - Accent3 3 3 4 3 2" xfId="15410"/>
    <cellStyle name="20% - Accent3 3 3 4 3 2 2" xfId="44108"/>
    <cellStyle name="20% - Accent3 3 3 4 3 3" xfId="26588"/>
    <cellStyle name="20% - Accent3 3 3 4 3 3 2" xfId="55286"/>
    <cellStyle name="20% - Accent3 3 3 4 3 4" xfId="34899"/>
    <cellStyle name="20% - Accent3 3 3 4 4" xfId="7734"/>
    <cellStyle name="20% - Accent3 3 3 4 4 2" xfId="16959"/>
    <cellStyle name="20% - Accent3 3 3 4 4 2 2" xfId="45657"/>
    <cellStyle name="20% - Accent3 3 3 4 4 3" xfId="36448"/>
    <cellStyle name="20% - Accent3 3 3 4 5" xfId="8885"/>
    <cellStyle name="20% - Accent3 3 3 4 5 2" xfId="18108"/>
    <cellStyle name="20% - Accent3 3 3 4 5 2 2" xfId="46806"/>
    <cellStyle name="20% - Accent3 3 3 4 5 3" xfId="37597"/>
    <cellStyle name="20% - Accent3 3 3 4 6" xfId="9396"/>
    <cellStyle name="20% - Accent3 3 3 4 6 2" xfId="18617"/>
    <cellStyle name="20% - Accent3 3 3 4 6 2 2" xfId="47315"/>
    <cellStyle name="20% - Accent3 3 3 4 6 3" xfId="38106"/>
    <cellStyle name="20% - Accent3 3 3 4 7" xfId="10545"/>
    <cellStyle name="20% - Accent3 3 3 4 7 2" xfId="19764"/>
    <cellStyle name="20% - Accent3 3 3 4 7 2 2" xfId="48462"/>
    <cellStyle name="20% - Accent3 3 3 4 7 3" xfId="39253"/>
    <cellStyle name="20% - Accent3 3 3 4 8" xfId="12728"/>
    <cellStyle name="20% - Accent3 3 3 4 8 2" xfId="41426"/>
    <cellStyle name="20% - Accent3 3 3 4 9" xfId="20897"/>
    <cellStyle name="20% - Accent3 3 3 4 9 2" xfId="49595"/>
    <cellStyle name="20% - Accent3 3 3 5" xfId="2172"/>
    <cellStyle name="20% - Accent3 3 3 5 2" xfId="5606"/>
    <cellStyle name="20% - Accent3 3 3 5 2 2" xfId="14834"/>
    <cellStyle name="20% - Accent3 3 3 5 2 2 2" xfId="43532"/>
    <cellStyle name="20% - Accent3 3 3 5 2 3" xfId="27717"/>
    <cellStyle name="20% - Accent3 3 3 5 2 3 2" xfId="56415"/>
    <cellStyle name="20% - Accent3 3 3 5 2 4" xfId="34323"/>
    <cellStyle name="20% - Accent3 3 3 5 3" xfId="7155"/>
    <cellStyle name="20% - Accent3 3 3 5 3 2" xfId="16382"/>
    <cellStyle name="20% - Accent3 3 3 5 3 2 2" xfId="45080"/>
    <cellStyle name="20% - Accent3 3 3 5 3 3" xfId="35871"/>
    <cellStyle name="20% - Accent3 3 3 5 4" xfId="12152"/>
    <cellStyle name="20% - Accent3 3 3 5 4 2" xfId="40850"/>
    <cellStyle name="20% - Accent3 3 3 5 5" xfId="22201"/>
    <cellStyle name="20% - Accent3 3 3 5 5 2" xfId="50899"/>
    <cellStyle name="20% - Accent3 3 3 5 6" xfId="24480"/>
    <cellStyle name="20% - Accent3 3 3 5 6 2" xfId="53178"/>
    <cellStyle name="20% - Accent3 3 3 5 7" xfId="29061"/>
    <cellStyle name="20% - Accent3 3 3 5 7 2" xfId="57758"/>
    <cellStyle name="20% - Accent3 3 3 5 8" xfId="31641"/>
    <cellStyle name="20% - Accent3 3 3 6" xfId="4007"/>
    <cellStyle name="20% - Accent3 3 3 6 2" xfId="13235"/>
    <cellStyle name="20% - Accent3 3 3 6 2 2" xfId="41933"/>
    <cellStyle name="20% - Accent3 3 3 6 3" xfId="26584"/>
    <cellStyle name="20% - Accent3 3 3 6 3 2" xfId="55282"/>
    <cellStyle name="20% - Accent3 3 3 6 4" xfId="32724"/>
    <cellStyle name="20% - Accent3 3 3 7" xfId="5083"/>
    <cellStyle name="20% - Accent3 3 3 7 2" xfId="14311"/>
    <cellStyle name="20% - Accent3 3 3 7 2 2" xfId="43009"/>
    <cellStyle name="20% - Accent3 3 3 7 3" xfId="33800"/>
    <cellStyle name="20% - Accent3 3 3 8" xfId="6632"/>
    <cellStyle name="20% - Accent3 3 3 8 2" xfId="15859"/>
    <cellStyle name="20% - Accent3 3 3 8 2 2" xfId="44557"/>
    <cellStyle name="20% - Accent3 3 3 8 3" xfId="35348"/>
    <cellStyle name="20% - Accent3 3 3 9" xfId="8308"/>
    <cellStyle name="20% - Accent3 3 3 9 2" xfId="17532"/>
    <cellStyle name="20% - Accent3 3 3 9 2 2" xfId="46230"/>
    <cellStyle name="20% - Accent3 3 3 9 3" xfId="37021"/>
    <cellStyle name="20% - Accent3 3 4" xfId="409"/>
    <cellStyle name="20% - Accent3 3 4 10" xfId="22202"/>
    <cellStyle name="20% - Accent3 3 4 10 2" xfId="50900"/>
    <cellStyle name="20% - Accent3 3 4 11" xfId="24481"/>
    <cellStyle name="20% - Accent3 3 4 11 2" xfId="53179"/>
    <cellStyle name="20% - Accent3 3 4 12" xfId="29062"/>
    <cellStyle name="20% - Accent3 3 4 12 2" xfId="57759"/>
    <cellStyle name="20% - Accent3 3 4 2" xfId="2736"/>
    <cellStyle name="20% - Accent3 3 4 2 10" xfId="20899"/>
    <cellStyle name="20% - Accent3 3 4 2 10 2" xfId="49597"/>
    <cellStyle name="20% - Accent3 3 4 2 11" xfId="22203"/>
    <cellStyle name="20% - Accent3 3 4 2 11 2" xfId="50901"/>
    <cellStyle name="20% - Accent3 3 4 2 12" xfId="24482"/>
    <cellStyle name="20% - Accent3 3 4 2 12 2" xfId="53180"/>
    <cellStyle name="20% - Accent3 3 4 2 13" xfId="29063"/>
    <cellStyle name="20% - Accent3 3 4 2 13 2" xfId="57760"/>
    <cellStyle name="20% - Accent3 3 4 2 14" xfId="31938"/>
    <cellStyle name="20% - Accent3 3 4 2 2" xfId="3567"/>
    <cellStyle name="20% - Accent3 3 4 2 3" xfId="4013"/>
    <cellStyle name="20% - Accent3 3 4 2 3 2" xfId="13241"/>
    <cellStyle name="20% - Accent3 3 4 2 3 2 2" xfId="27723"/>
    <cellStyle name="20% - Accent3 3 4 2 3 2 2 2" xfId="56421"/>
    <cellStyle name="20% - Accent3 3 4 2 3 2 3" xfId="41939"/>
    <cellStyle name="20% - Accent3 3 4 2 3 3" xfId="22204"/>
    <cellStyle name="20% - Accent3 3 4 2 3 3 2" xfId="50902"/>
    <cellStyle name="20% - Accent3 3 4 2 3 4" xfId="24483"/>
    <cellStyle name="20% - Accent3 3 4 2 3 4 2" xfId="53181"/>
    <cellStyle name="20% - Accent3 3 4 2 3 5" xfId="29064"/>
    <cellStyle name="20% - Accent3 3 4 2 3 5 2" xfId="57761"/>
    <cellStyle name="20% - Accent3 3 4 2 3 6" xfId="32730"/>
    <cellStyle name="20% - Accent3 3 4 2 4" xfId="5903"/>
    <cellStyle name="20% - Accent3 3 4 2 4 2" xfId="15131"/>
    <cellStyle name="20% - Accent3 3 4 2 4 2 2" xfId="43829"/>
    <cellStyle name="20% - Accent3 3 4 2 4 3" xfId="26590"/>
    <cellStyle name="20% - Accent3 3 4 2 4 3 2" xfId="55288"/>
    <cellStyle name="20% - Accent3 3 4 2 4 4" xfId="34620"/>
    <cellStyle name="20% - Accent3 3 4 2 5" xfId="7453"/>
    <cellStyle name="20% - Accent3 3 4 2 5 2" xfId="16679"/>
    <cellStyle name="20% - Accent3 3 4 2 5 2 2" xfId="45377"/>
    <cellStyle name="20% - Accent3 3 4 2 5 3" xfId="36168"/>
    <cellStyle name="20% - Accent3 3 4 2 6" xfId="8605"/>
    <cellStyle name="20% - Accent3 3 4 2 6 2" xfId="17829"/>
    <cellStyle name="20% - Accent3 3 4 2 6 2 2" xfId="46527"/>
    <cellStyle name="20% - Accent3 3 4 2 6 3" xfId="37318"/>
    <cellStyle name="20% - Accent3 3 4 2 7" xfId="9398"/>
    <cellStyle name="20% - Accent3 3 4 2 7 2" xfId="18619"/>
    <cellStyle name="20% - Accent3 3 4 2 7 2 2" xfId="47317"/>
    <cellStyle name="20% - Accent3 3 4 2 7 3" xfId="38108"/>
    <cellStyle name="20% - Accent3 3 4 2 8" xfId="10547"/>
    <cellStyle name="20% - Accent3 3 4 2 8 2" xfId="19766"/>
    <cellStyle name="20% - Accent3 3 4 2 8 2 2" xfId="48464"/>
    <cellStyle name="20% - Accent3 3 4 2 8 3" xfId="39255"/>
    <cellStyle name="20% - Accent3 3 4 2 9" xfId="12449"/>
    <cellStyle name="20% - Accent3 3 4 2 9 2" xfId="41147"/>
    <cellStyle name="20% - Accent3 3 4 3" xfId="3346"/>
    <cellStyle name="20% - Accent3 3 4 3 10" xfId="22205"/>
    <cellStyle name="20% - Accent3 3 4 3 10 2" xfId="50903"/>
    <cellStyle name="20% - Accent3 3 4 3 11" xfId="24484"/>
    <cellStyle name="20% - Accent3 3 4 3 11 2" xfId="53182"/>
    <cellStyle name="20% - Accent3 3 4 3 12" xfId="29065"/>
    <cellStyle name="20% - Accent3 3 4 3 12 2" xfId="57762"/>
    <cellStyle name="20% - Accent3 3 4 3 13" xfId="32319"/>
    <cellStyle name="20% - Accent3 3 4 3 2" xfId="4014"/>
    <cellStyle name="20% - Accent3 3 4 3 2 2" xfId="13242"/>
    <cellStyle name="20% - Accent3 3 4 3 2 2 2" xfId="27724"/>
    <cellStyle name="20% - Accent3 3 4 3 2 2 2 2" xfId="56422"/>
    <cellStyle name="20% - Accent3 3 4 3 2 2 3" xfId="41940"/>
    <cellStyle name="20% - Accent3 3 4 3 2 3" xfId="22206"/>
    <cellStyle name="20% - Accent3 3 4 3 2 3 2" xfId="50904"/>
    <cellStyle name="20% - Accent3 3 4 3 2 4" xfId="24485"/>
    <cellStyle name="20% - Accent3 3 4 3 2 4 2" xfId="53183"/>
    <cellStyle name="20% - Accent3 3 4 3 2 5" xfId="29066"/>
    <cellStyle name="20% - Accent3 3 4 3 2 5 2" xfId="57763"/>
    <cellStyle name="20% - Accent3 3 4 3 2 6" xfId="32731"/>
    <cellStyle name="20% - Accent3 3 4 3 3" xfId="6284"/>
    <cellStyle name="20% - Accent3 3 4 3 3 2" xfId="15512"/>
    <cellStyle name="20% - Accent3 3 4 3 3 2 2" xfId="44210"/>
    <cellStyle name="20% - Accent3 3 4 3 3 3" xfId="26591"/>
    <cellStyle name="20% - Accent3 3 4 3 3 3 2" xfId="55289"/>
    <cellStyle name="20% - Accent3 3 4 3 3 4" xfId="35001"/>
    <cellStyle name="20% - Accent3 3 4 3 4" xfId="7836"/>
    <cellStyle name="20% - Accent3 3 4 3 4 2" xfId="17061"/>
    <cellStyle name="20% - Accent3 3 4 3 4 2 2" xfId="45759"/>
    <cellStyle name="20% - Accent3 3 4 3 4 3" xfId="36550"/>
    <cellStyle name="20% - Accent3 3 4 3 5" xfId="8987"/>
    <cellStyle name="20% - Accent3 3 4 3 5 2" xfId="18210"/>
    <cellStyle name="20% - Accent3 3 4 3 5 2 2" xfId="46908"/>
    <cellStyle name="20% - Accent3 3 4 3 5 3" xfId="37699"/>
    <cellStyle name="20% - Accent3 3 4 3 6" xfId="9399"/>
    <cellStyle name="20% - Accent3 3 4 3 6 2" xfId="18620"/>
    <cellStyle name="20% - Accent3 3 4 3 6 2 2" xfId="47318"/>
    <cellStyle name="20% - Accent3 3 4 3 6 3" xfId="38109"/>
    <cellStyle name="20% - Accent3 3 4 3 7" xfId="10548"/>
    <cellStyle name="20% - Accent3 3 4 3 7 2" xfId="19767"/>
    <cellStyle name="20% - Accent3 3 4 3 7 2 2" xfId="48465"/>
    <cellStyle name="20% - Accent3 3 4 3 7 3" xfId="39256"/>
    <cellStyle name="20% - Accent3 3 4 3 8" xfId="12830"/>
    <cellStyle name="20% - Accent3 3 4 3 8 2" xfId="41528"/>
    <cellStyle name="20% - Accent3 3 4 3 9" xfId="20900"/>
    <cellStyle name="20% - Accent3 3 4 3 9 2" xfId="49598"/>
    <cellStyle name="20% - Accent3 3 4 4" xfId="2045"/>
    <cellStyle name="20% - Accent3 3 4 4 2" xfId="5520"/>
    <cellStyle name="20% - Accent3 3 4 4 2 2" xfId="14748"/>
    <cellStyle name="20% - Accent3 3 4 4 2 2 2" xfId="43446"/>
    <cellStyle name="20% - Accent3 3 4 4 2 3" xfId="27722"/>
    <cellStyle name="20% - Accent3 3 4 4 2 3 2" xfId="56420"/>
    <cellStyle name="20% - Accent3 3 4 4 2 4" xfId="34237"/>
    <cellStyle name="20% - Accent3 3 4 4 3" xfId="7069"/>
    <cellStyle name="20% - Accent3 3 4 4 3 2" xfId="16296"/>
    <cellStyle name="20% - Accent3 3 4 4 3 2 2" xfId="44994"/>
    <cellStyle name="20% - Accent3 3 4 4 3 3" xfId="35785"/>
    <cellStyle name="20% - Accent3 3 4 4 4" xfId="12066"/>
    <cellStyle name="20% - Accent3 3 4 4 4 2" xfId="40764"/>
    <cellStyle name="20% - Accent3 3 4 4 5" xfId="22207"/>
    <cellStyle name="20% - Accent3 3 4 4 5 2" xfId="50905"/>
    <cellStyle name="20% - Accent3 3 4 4 6" xfId="24486"/>
    <cellStyle name="20% - Accent3 3 4 4 6 2" xfId="53184"/>
    <cellStyle name="20% - Accent3 3 4 4 7" xfId="29067"/>
    <cellStyle name="20% - Accent3 3 4 4 7 2" xfId="57764"/>
    <cellStyle name="20% - Accent3 3 4 4 8" xfId="31555"/>
    <cellStyle name="20% - Accent3 3 4 5" xfId="4012"/>
    <cellStyle name="20% - Accent3 3 4 5 2" xfId="13240"/>
    <cellStyle name="20% - Accent3 3 4 5 2 2" xfId="41938"/>
    <cellStyle name="20% - Accent3 3 4 5 3" xfId="26589"/>
    <cellStyle name="20% - Accent3 3 4 5 3 2" xfId="55287"/>
    <cellStyle name="20% - Accent3 3 4 5 4" xfId="32729"/>
    <cellStyle name="20% - Accent3 3 4 6" xfId="8222"/>
    <cellStyle name="20% - Accent3 3 4 6 2" xfId="17446"/>
    <cellStyle name="20% - Accent3 3 4 6 2 2" xfId="46144"/>
    <cellStyle name="20% - Accent3 3 4 6 3" xfId="36935"/>
    <cellStyle name="20% - Accent3 3 4 7" xfId="9397"/>
    <cellStyle name="20% - Accent3 3 4 7 2" xfId="18618"/>
    <cellStyle name="20% - Accent3 3 4 7 2 2" xfId="47316"/>
    <cellStyle name="20% - Accent3 3 4 7 3" xfId="38107"/>
    <cellStyle name="20% - Accent3 3 4 8" xfId="10546"/>
    <cellStyle name="20% - Accent3 3 4 8 2" xfId="19765"/>
    <cellStyle name="20% - Accent3 3 4 8 2 2" xfId="48463"/>
    <cellStyle name="20% - Accent3 3 4 8 3" xfId="39254"/>
    <cellStyle name="20% - Accent3 3 4 9" xfId="20898"/>
    <cellStyle name="20% - Accent3 3 4 9 2" xfId="49596"/>
    <cellStyle name="20% - Accent3 3 5" xfId="1078"/>
    <cellStyle name="20% - Accent3 3 5 10" xfId="11729"/>
    <cellStyle name="20% - Accent3 3 5 10 2" xfId="40427"/>
    <cellStyle name="20% - Accent3 3 5 11" xfId="20901"/>
    <cellStyle name="20% - Accent3 3 5 11 2" xfId="49599"/>
    <cellStyle name="20% - Accent3 3 5 12" xfId="22208"/>
    <cellStyle name="20% - Accent3 3 5 12 2" xfId="50906"/>
    <cellStyle name="20% - Accent3 3 5 13" xfId="24487"/>
    <cellStyle name="20% - Accent3 3 5 13 2" xfId="53185"/>
    <cellStyle name="20% - Accent3 3 5 14" xfId="29068"/>
    <cellStyle name="20% - Accent3 3 5 14 2" xfId="57765"/>
    <cellStyle name="20% - Accent3 3 5 15" xfId="31218"/>
    <cellStyle name="20% - Accent3 3 5 2" xfId="3568"/>
    <cellStyle name="20% - Accent3 3 5 2 10" xfId="22209"/>
    <cellStyle name="20% - Accent3 3 5 2 10 2" xfId="50907"/>
    <cellStyle name="20% - Accent3 3 5 2 11" xfId="24488"/>
    <cellStyle name="20% - Accent3 3 5 2 11 2" xfId="53186"/>
    <cellStyle name="20% - Accent3 3 5 2 12" xfId="29069"/>
    <cellStyle name="20% - Accent3 3 5 2 12 2" xfId="57766"/>
    <cellStyle name="20% - Accent3 3 5 2 13" xfId="32492"/>
    <cellStyle name="20% - Accent3 3 5 2 2" xfId="4016"/>
    <cellStyle name="20% - Accent3 3 5 2 2 2" xfId="13244"/>
    <cellStyle name="20% - Accent3 3 5 2 2 2 2" xfId="27726"/>
    <cellStyle name="20% - Accent3 3 5 2 2 2 2 2" xfId="56424"/>
    <cellStyle name="20% - Accent3 3 5 2 2 2 3" xfId="41942"/>
    <cellStyle name="20% - Accent3 3 5 2 2 3" xfId="22210"/>
    <cellStyle name="20% - Accent3 3 5 2 2 3 2" xfId="50908"/>
    <cellStyle name="20% - Accent3 3 5 2 2 4" xfId="24489"/>
    <cellStyle name="20% - Accent3 3 5 2 2 4 2" xfId="53187"/>
    <cellStyle name="20% - Accent3 3 5 2 2 5" xfId="29070"/>
    <cellStyle name="20% - Accent3 3 5 2 2 5 2" xfId="57767"/>
    <cellStyle name="20% - Accent3 3 5 2 2 6" xfId="32733"/>
    <cellStyle name="20% - Accent3 3 5 2 3" xfId="6457"/>
    <cellStyle name="20% - Accent3 3 5 2 3 2" xfId="15685"/>
    <cellStyle name="20% - Accent3 3 5 2 3 2 2" xfId="44383"/>
    <cellStyle name="20% - Accent3 3 5 2 3 3" xfId="26593"/>
    <cellStyle name="20% - Accent3 3 5 2 3 3 2" xfId="55291"/>
    <cellStyle name="20% - Accent3 3 5 2 3 4" xfId="35174"/>
    <cellStyle name="20% - Accent3 3 5 2 4" xfId="8009"/>
    <cellStyle name="20% - Accent3 3 5 2 4 2" xfId="17234"/>
    <cellStyle name="20% - Accent3 3 5 2 4 2 2" xfId="45932"/>
    <cellStyle name="20% - Accent3 3 5 2 4 3" xfId="36723"/>
    <cellStyle name="20% - Accent3 3 5 2 5" xfId="9160"/>
    <cellStyle name="20% - Accent3 3 5 2 5 2" xfId="18383"/>
    <cellStyle name="20% - Accent3 3 5 2 5 2 2" xfId="47081"/>
    <cellStyle name="20% - Accent3 3 5 2 5 3" xfId="37872"/>
    <cellStyle name="20% - Accent3 3 5 2 6" xfId="9401"/>
    <cellStyle name="20% - Accent3 3 5 2 6 2" xfId="18622"/>
    <cellStyle name="20% - Accent3 3 5 2 6 2 2" xfId="47320"/>
    <cellStyle name="20% - Accent3 3 5 2 6 3" xfId="38111"/>
    <cellStyle name="20% - Accent3 3 5 2 7" xfId="10550"/>
    <cellStyle name="20% - Accent3 3 5 2 7 2" xfId="19769"/>
    <cellStyle name="20% - Accent3 3 5 2 7 2 2" xfId="48467"/>
    <cellStyle name="20% - Accent3 3 5 2 7 3" xfId="39258"/>
    <cellStyle name="20% - Accent3 3 5 2 8" xfId="13003"/>
    <cellStyle name="20% - Accent3 3 5 2 8 2" xfId="41701"/>
    <cellStyle name="20% - Accent3 3 5 2 9" xfId="20902"/>
    <cellStyle name="20% - Accent3 3 5 2 9 2" xfId="49600"/>
    <cellStyle name="20% - Accent3 3 5 3" xfId="2452"/>
    <cellStyle name="20% - Accent3 3 5 3 2" xfId="5717"/>
    <cellStyle name="20% - Accent3 3 5 3 2 2" xfId="14945"/>
    <cellStyle name="20% - Accent3 3 5 3 2 2 2" xfId="43643"/>
    <cellStyle name="20% - Accent3 3 5 3 2 3" xfId="27725"/>
    <cellStyle name="20% - Accent3 3 5 3 2 3 2" xfId="56423"/>
    <cellStyle name="20% - Accent3 3 5 3 2 4" xfId="34434"/>
    <cellStyle name="20% - Accent3 3 5 3 3" xfId="7267"/>
    <cellStyle name="20% - Accent3 3 5 3 3 2" xfId="16493"/>
    <cellStyle name="20% - Accent3 3 5 3 3 2 2" xfId="45191"/>
    <cellStyle name="20% - Accent3 3 5 3 3 3" xfId="35982"/>
    <cellStyle name="20% - Accent3 3 5 3 4" xfId="12263"/>
    <cellStyle name="20% - Accent3 3 5 3 4 2" xfId="40961"/>
    <cellStyle name="20% - Accent3 3 5 3 5" xfId="22211"/>
    <cellStyle name="20% - Accent3 3 5 3 5 2" xfId="50909"/>
    <cellStyle name="20% - Accent3 3 5 3 6" xfId="24490"/>
    <cellStyle name="20% - Accent3 3 5 3 6 2" xfId="53188"/>
    <cellStyle name="20% - Accent3 3 5 3 7" xfId="29071"/>
    <cellStyle name="20% - Accent3 3 5 3 7 2" xfId="57768"/>
    <cellStyle name="20% - Accent3 3 5 3 8" xfId="31752"/>
    <cellStyle name="20% - Accent3 3 5 4" xfId="4015"/>
    <cellStyle name="20% - Accent3 3 5 4 2" xfId="13243"/>
    <cellStyle name="20% - Accent3 3 5 4 2 2" xfId="41941"/>
    <cellStyle name="20% - Accent3 3 5 4 3" xfId="26592"/>
    <cellStyle name="20% - Accent3 3 5 4 3 2" xfId="55290"/>
    <cellStyle name="20% - Accent3 3 5 4 4" xfId="32732"/>
    <cellStyle name="20% - Accent3 3 5 5" xfId="5183"/>
    <cellStyle name="20% - Accent3 3 5 5 2" xfId="14411"/>
    <cellStyle name="20% - Accent3 3 5 5 2 2" xfId="43109"/>
    <cellStyle name="20% - Accent3 3 5 5 3" xfId="33900"/>
    <cellStyle name="20% - Accent3 3 5 6" xfId="6732"/>
    <cellStyle name="20% - Accent3 3 5 6 2" xfId="15959"/>
    <cellStyle name="20% - Accent3 3 5 6 2 2" xfId="44657"/>
    <cellStyle name="20% - Accent3 3 5 6 3" xfId="35448"/>
    <cellStyle name="20% - Accent3 3 5 7" xfId="8419"/>
    <cellStyle name="20% - Accent3 3 5 7 2" xfId="17643"/>
    <cellStyle name="20% - Accent3 3 5 7 2 2" xfId="46341"/>
    <cellStyle name="20% - Accent3 3 5 7 3" xfId="37132"/>
    <cellStyle name="20% - Accent3 3 5 8" xfId="9400"/>
    <cellStyle name="20% - Accent3 3 5 8 2" xfId="18621"/>
    <cellStyle name="20% - Accent3 3 5 8 2 2" xfId="47319"/>
    <cellStyle name="20% - Accent3 3 5 8 3" xfId="38110"/>
    <cellStyle name="20% - Accent3 3 5 9" xfId="10549"/>
    <cellStyle name="20% - Accent3 3 5 9 2" xfId="19768"/>
    <cellStyle name="20% - Accent3 3 5 9 2 2" xfId="48466"/>
    <cellStyle name="20% - Accent3 3 5 9 3" xfId="39257"/>
    <cellStyle name="20% - Accent3 3 6" xfId="3120"/>
    <cellStyle name="20% - Accent3 3 6 10" xfId="22212"/>
    <cellStyle name="20% - Accent3 3 6 10 2" xfId="50910"/>
    <cellStyle name="20% - Accent3 3 6 11" xfId="24491"/>
    <cellStyle name="20% - Accent3 3 6 11 2" xfId="53189"/>
    <cellStyle name="20% - Accent3 3 6 12" xfId="29072"/>
    <cellStyle name="20% - Accent3 3 6 12 2" xfId="57769"/>
    <cellStyle name="20% - Accent3 3 6 13" xfId="32131"/>
    <cellStyle name="20% - Accent3 3 6 2" xfId="4017"/>
    <cellStyle name="20% - Accent3 3 6 2 2" xfId="13245"/>
    <cellStyle name="20% - Accent3 3 6 2 2 2" xfId="27727"/>
    <cellStyle name="20% - Accent3 3 6 2 2 2 2" xfId="56425"/>
    <cellStyle name="20% - Accent3 3 6 2 2 3" xfId="41943"/>
    <cellStyle name="20% - Accent3 3 6 2 3" xfId="22213"/>
    <cellStyle name="20% - Accent3 3 6 2 3 2" xfId="50911"/>
    <cellStyle name="20% - Accent3 3 6 2 4" xfId="24492"/>
    <cellStyle name="20% - Accent3 3 6 2 4 2" xfId="53190"/>
    <cellStyle name="20% - Accent3 3 6 2 5" xfId="29073"/>
    <cellStyle name="20% - Accent3 3 6 2 5 2" xfId="57770"/>
    <cellStyle name="20% - Accent3 3 6 2 6" xfId="32734"/>
    <cellStyle name="20% - Accent3 3 6 3" xfId="6096"/>
    <cellStyle name="20% - Accent3 3 6 3 2" xfId="15324"/>
    <cellStyle name="20% - Accent3 3 6 3 2 2" xfId="44022"/>
    <cellStyle name="20% - Accent3 3 6 3 3" xfId="26594"/>
    <cellStyle name="20% - Accent3 3 6 3 3 2" xfId="55292"/>
    <cellStyle name="20% - Accent3 3 6 3 4" xfId="34813"/>
    <cellStyle name="20% - Accent3 3 6 4" xfId="7648"/>
    <cellStyle name="20% - Accent3 3 6 4 2" xfId="16873"/>
    <cellStyle name="20% - Accent3 3 6 4 2 2" xfId="45571"/>
    <cellStyle name="20% - Accent3 3 6 4 3" xfId="36362"/>
    <cellStyle name="20% - Accent3 3 6 5" xfId="8799"/>
    <cellStyle name="20% - Accent3 3 6 5 2" xfId="18022"/>
    <cellStyle name="20% - Accent3 3 6 5 2 2" xfId="46720"/>
    <cellStyle name="20% - Accent3 3 6 5 3" xfId="37511"/>
    <cellStyle name="20% - Accent3 3 6 6" xfId="9402"/>
    <cellStyle name="20% - Accent3 3 6 6 2" xfId="18623"/>
    <cellStyle name="20% - Accent3 3 6 6 2 2" xfId="47321"/>
    <cellStyle name="20% - Accent3 3 6 6 3" xfId="38112"/>
    <cellStyle name="20% - Accent3 3 6 7" xfId="10551"/>
    <cellStyle name="20% - Accent3 3 6 7 2" xfId="19770"/>
    <cellStyle name="20% - Accent3 3 6 7 2 2" xfId="48468"/>
    <cellStyle name="20% - Accent3 3 6 7 3" xfId="39259"/>
    <cellStyle name="20% - Accent3 3 6 8" xfId="12642"/>
    <cellStyle name="20% - Accent3 3 6 8 2" xfId="41340"/>
    <cellStyle name="20% - Accent3 3 6 9" xfId="20903"/>
    <cellStyle name="20% - Accent3 3 6 9 2" xfId="49601"/>
    <cellStyle name="20% - Accent3 3 7" xfId="1713"/>
    <cellStyle name="20% - Accent3 3 7 2" xfId="5411"/>
    <cellStyle name="20% - Accent3 3 7 2 2" xfId="14639"/>
    <cellStyle name="20% - Accent3 3 7 2 2 2" xfId="43337"/>
    <cellStyle name="20% - Accent3 3 7 2 3" xfId="27705"/>
    <cellStyle name="20% - Accent3 3 7 2 3 2" xfId="56403"/>
    <cellStyle name="20% - Accent3 3 7 2 4" xfId="34128"/>
    <cellStyle name="20% - Accent3 3 7 3" xfId="6960"/>
    <cellStyle name="20% - Accent3 3 7 3 2" xfId="16187"/>
    <cellStyle name="20% - Accent3 3 7 3 2 2" xfId="44885"/>
    <cellStyle name="20% - Accent3 3 7 3 3" xfId="35676"/>
    <cellStyle name="20% - Accent3 3 7 4" xfId="11957"/>
    <cellStyle name="20% - Accent3 3 7 4 2" xfId="40655"/>
    <cellStyle name="20% - Accent3 3 7 5" xfId="22214"/>
    <cellStyle name="20% - Accent3 3 7 5 2" xfId="50912"/>
    <cellStyle name="20% - Accent3 3 7 6" xfId="24493"/>
    <cellStyle name="20% - Accent3 3 7 6 2" xfId="53191"/>
    <cellStyle name="20% - Accent3 3 7 7" xfId="29074"/>
    <cellStyle name="20% - Accent3 3 7 7 2" xfId="57771"/>
    <cellStyle name="20% - Accent3 3 7 8" xfId="31446"/>
    <cellStyle name="20% - Accent3 3 8" xfId="3995"/>
    <cellStyle name="20% - Accent3 3 8 2" xfId="13223"/>
    <cellStyle name="20% - Accent3 3 8 2 2" xfId="41921"/>
    <cellStyle name="20% - Accent3 3 8 3" xfId="26572"/>
    <cellStyle name="20% - Accent3 3 8 3 2" xfId="55270"/>
    <cellStyle name="20% - Accent3 3 8 4" xfId="32712"/>
    <cellStyle name="20% - Accent3 3 9" xfId="4997"/>
    <cellStyle name="20% - Accent3 3 9 2" xfId="14225"/>
    <cellStyle name="20% - Accent3 3 9 2 2" xfId="42923"/>
    <cellStyle name="20% - Accent3 3 9 3" xfId="33714"/>
    <cellStyle name="20% - Accent3 30" xfId="536"/>
    <cellStyle name="20% - Accent3 31" xfId="537"/>
    <cellStyle name="20% - Accent3 32" xfId="538"/>
    <cellStyle name="20% - Accent3 33" xfId="539"/>
    <cellStyle name="20% - Accent3 34" xfId="540"/>
    <cellStyle name="20% - Accent3 35" xfId="541"/>
    <cellStyle name="20% - Accent3 36" xfId="542"/>
    <cellStyle name="20% - Accent3 37" xfId="543"/>
    <cellStyle name="20% - Accent3 38" xfId="544"/>
    <cellStyle name="20% - Accent3 39" xfId="545"/>
    <cellStyle name="20% - Accent3 4" xfId="186"/>
    <cellStyle name="20% - Accent3 4 10" xfId="6560"/>
    <cellStyle name="20% - Accent3 4 10 2" xfId="15787"/>
    <cellStyle name="20% - Accent3 4 10 2 2" xfId="44485"/>
    <cellStyle name="20% - Accent3 4 10 3" xfId="35276"/>
    <cellStyle name="20% - Accent3 4 11" xfId="8127"/>
    <cellStyle name="20% - Accent3 4 11 2" xfId="17351"/>
    <cellStyle name="20% - Accent3 4 11 2 2" xfId="46049"/>
    <cellStyle name="20% - Accent3 4 11 3" xfId="36840"/>
    <cellStyle name="20% - Accent3 4 12" xfId="9403"/>
    <cellStyle name="20% - Accent3 4 12 2" xfId="18624"/>
    <cellStyle name="20% - Accent3 4 12 2 2" xfId="47322"/>
    <cellStyle name="20% - Accent3 4 12 3" xfId="38113"/>
    <cellStyle name="20% - Accent3 4 13" xfId="10552"/>
    <cellStyle name="20% - Accent3 4 13 2" xfId="19771"/>
    <cellStyle name="20% - Accent3 4 13 2 2" xfId="48469"/>
    <cellStyle name="20% - Accent3 4 13 3" xfId="39260"/>
    <cellStyle name="20% - Accent3 4 14" xfId="11557"/>
    <cellStyle name="20% - Accent3 4 14 2" xfId="40255"/>
    <cellStyle name="20% - Accent3 4 15" xfId="20904"/>
    <cellStyle name="20% - Accent3 4 15 2" xfId="49602"/>
    <cellStyle name="20% - Accent3 4 16" xfId="22215"/>
    <cellStyle name="20% - Accent3 4 16 2" xfId="50913"/>
    <cellStyle name="20% - Accent3 4 17" xfId="24494"/>
    <cellStyle name="20% - Accent3 4 17 2" xfId="53192"/>
    <cellStyle name="20% - Accent3 4 18" xfId="29075"/>
    <cellStyle name="20% - Accent3 4 18 2" xfId="57772"/>
    <cellStyle name="20% - Accent3 4 19" xfId="31046"/>
    <cellStyle name="20% - Accent3 4 2" xfId="290"/>
    <cellStyle name="20% - Accent3 4 2 10" xfId="8181"/>
    <cellStyle name="20% - Accent3 4 2 10 2" xfId="17405"/>
    <cellStyle name="20% - Accent3 4 2 10 2 2" xfId="46103"/>
    <cellStyle name="20% - Accent3 4 2 10 3" xfId="36894"/>
    <cellStyle name="20% - Accent3 4 2 11" xfId="9404"/>
    <cellStyle name="20% - Accent3 4 2 11 2" xfId="18625"/>
    <cellStyle name="20% - Accent3 4 2 11 2 2" xfId="47323"/>
    <cellStyle name="20% - Accent3 4 2 11 3" xfId="38114"/>
    <cellStyle name="20% - Accent3 4 2 12" xfId="10553"/>
    <cellStyle name="20% - Accent3 4 2 12 2" xfId="19772"/>
    <cellStyle name="20% - Accent3 4 2 12 2 2" xfId="48470"/>
    <cellStyle name="20% - Accent3 4 2 12 3" xfId="39261"/>
    <cellStyle name="20% - Accent3 4 2 13" xfId="11600"/>
    <cellStyle name="20% - Accent3 4 2 13 2" xfId="40298"/>
    <cellStyle name="20% - Accent3 4 2 14" xfId="20905"/>
    <cellStyle name="20% - Accent3 4 2 14 2" xfId="49603"/>
    <cellStyle name="20% - Accent3 4 2 15" xfId="22216"/>
    <cellStyle name="20% - Accent3 4 2 15 2" xfId="50914"/>
    <cellStyle name="20% - Accent3 4 2 16" xfId="24495"/>
    <cellStyle name="20% - Accent3 4 2 16 2" xfId="53193"/>
    <cellStyle name="20% - Accent3 4 2 17" xfId="29076"/>
    <cellStyle name="20% - Accent3 4 2 17 2" xfId="57773"/>
    <cellStyle name="20% - Accent3 4 2 18" xfId="31089"/>
    <cellStyle name="20% - Accent3 4 2 2" xfId="376"/>
    <cellStyle name="20% - Accent3 4 2 2 10" xfId="9405"/>
    <cellStyle name="20% - Accent3 4 2 2 10 2" xfId="18626"/>
    <cellStyle name="20% - Accent3 4 2 2 10 2 2" xfId="47324"/>
    <cellStyle name="20% - Accent3 4 2 2 10 3" xfId="38115"/>
    <cellStyle name="20% - Accent3 4 2 2 11" xfId="10554"/>
    <cellStyle name="20% - Accent3 4 2 2 11 2" xfId="19773"/>
    <cellStyle name="20% - Accent3 4 2 2 11 2 2" xfId="48471"/>
    <cellStyle name="20% - Accent3 4 2 2 11 3" xfId="39262"/>
    <cellStyle name="20% - Accent3 4 2 2 12" xfId="11686"/>
    <cellStyle name="20% - Accent3 4 2 2 12 2" xfId="40384"/>
    <cellStyle name="20% - Accent3 4 2 2 13" xfId="20906"/>
    <cellStyle name="20% - Accent3 4 2 2 13 2" xfId="49604"/>
    <cellStyle name="20% - Accent3 4 2 2 14" xfId="22217"/>
    <cellStyle name="20% - Accent3 4 2 2 14 2" xfId="50915"/>
    <cellStyle name="20% - Accent3 4 2 2 15" xfId="24496"/>
    <cellStyle name="20% - Accent3 4 2 2 15 2" xfId="53194"/>
    <cellStyle name="20% - Accent3 4 2 2 16" xfId="29077"/>
    <cellStyle name="20% - Accent3 4 2 2 16 2" xfId="57774"/>
    <cellStyle name="20% - Accent3 4 2 2 17" xfId="31175"/>
    <cellStyle name="20% - Accent3 4 2 2 2" xfId="1221"/>
    <cellStyle name="20% - Accent3 4 2 2 2 10" xfId="11872"/>
    <cellStyle name="20% - Accent3 4 2 2 2 10 2" xfId="40570"/>
    <cellStyle name="20% - Accent3 4 2 2 2 11" xfId="20907"/>
    <cellStyle name="20% - Accent3 4 2 2 2 11 2" xfId="49605"/>
    <cellStyle name="20% - Accent3 4 2 2 2 12" xfId="22218"/>
    <cellStyle name="20% - Accent3 4 2 2 2 12 2" xfId="50916"/>
    <cellStyle name="20% - Accent3 4 2 2 2 13" xfId="24497"/>
    <cellStyle name="20% - Accent3 4 2 2 2 13 2" xfId="53195"/>
    <cellStyle name="20% - Accent3 4 2 2 2 14" xfId="29078"/>
    <cellStyle name="20% - Accent3 4 2 2 2 14 2" xfId="57775"/>
    <cellStyle name="20% - Accent3 4 2 2 2 15" xfId="31361"/>
    <cellStyle name="20% - Accent3 4 2 2 2 2" xfId="3487"/>
    <cellStyle name="20% - Accent3 4 2 2 2 2 10" xfId="22219"/>
    <cellStyle name="20% - Accent3 4 2 2 2 2 10 2" xfId="50917"/>
    <cellStyle name="20% - Accent3 4 2 2 2 2 11" xfId="24498"/>
    <cellStyle name="20% - Accent3 4 2 2 2 2 11 2" xfId="53196"/>
    <cellStyle name="20% - Accent3 4 2 2 2 2 12" xfId="29079"/>
    <cellStyle name="20% - Accent3 4 2 2 2 2 12 2" xfId="57776"/>
    <cellStyle name="20% - Accent3 4 2 2 2 2 13" xfId="32459"/>
    <cellStyle name="20% - Accent3 4 2 2 2 2 2" xfId="4022"/>
    <cellStyle name="20% - Accent3 4 2 2 2 2 2 2" xfId="13250"/>
    <cellStyle name="20% - Accent3 4 2 2 2 2 2 2 2" xfId="27732"/>
    <cellStyle name="20% - Accent3 4 2 2 2 2 2 2 2 2" xfId="56430"/>
    <cellStyle name="20% - Accent3 4 2 2 2 2 2 2 3" xfId="41948"/>
    <cellStyle name="20% - Accent3 4 2 2 2 2 2 3" xfId="22220"/>
    <cellStyle name="20% - Accent3 4 2 2 2 2 2 3 2" xfId="50918"/>
    <cellStyle name="20% - Accent3 4 2 2 2 2 2 4" xfId="24499"/>
    <cellStyle name="20% - Accent3 4 2 2 2 2 2 4 2" xfId="53197"/>
    <cellStyle name="20% - Accent3 4 2 2 2 2 2 5" xfId="29080"/>
    <cellStyle name="20% - Accent3 4 2 2 2 2 2 5 2" xfId="57777"/>
    <cellStyle name="20% - Accent3 4 2 2 2 2 2 6" xfId="32739"/>
    <cellStyle name="20% - Accent3 4 2 2 2 2 3" xfId="6424"/>
    <cellStyle name="20% - Accent3 4 2 2 2 2 3 2" xfId="15652"/>
    <cellStyle name="20% - Accent3 4 2 2 2 2 3 2 2" xfId="44350"/>
    <cellStyle name="20% - Accent3 4 2 2 2 2 3 3" xfId="26599"/>
    <cellStyle name="20% - Accent3 4 2 2 2 2 3 3 2" xfId="55297"/>
    <cellStyle name="20% - Accent3 4 2 2 2 2 3 4" xfId="35141"/>
    <cellStyle name="20% - Accent3 4 2 2 2 2 4" xfId="7976"/>
    <cellStyle name="20% - Accent3 4 2 2 2 2 4 2" xfId="17201"/>
    <cellStyle name="20% - Accent3 4 2 2 2 2 4 2 2" xfId="45899"/>
    <cellStyle name="20% - Accent3 4 2 2 2 2 4 3" xfId="36690"/>
    <cellStyle name="20% - Accent3 4 2 2 2 2 5" xfId="9127"/>
    <cellStyle name="20% - Accent3 4 2 2 2 2 5 2" xfId="18350"/>
    <cellStyle name="20% - Accent3 4 2 2 2 2 5 2 2" xfId="47048"/>
    <cellStyle name="20% - Accent3 4 2 2 2 2 5 3" xfId="37839"/>
    <cellStyle name="20% - Accent3 4 2 2 2 2 6" xfId="9407"/>
    <cellStyle name="20% - Accent3 4 2 2 2 2 6 2" xfId="18628"/>
    <cellStyle name="20% - Accent3 4 2 2 2 2 6 2 2" xfId="47326"/>
    <cellStyle name="20% - Accent3 4 2 2 2 2 6 3" xfId="38117"/>
    <cellStyle name="20% - Accent3 4 2 2 2 2 7" xfId="10556"/>
    <cellStyle name="20% - Accent3 4 2 2 2 2 7 2" xfId="19775"/>
    <cellStyle name="20% - Accent3 4 2 2 2 2 7 2 2" xfId="48473"/>
    <cellStyle name="20% - Accent3 4 2 2 2 2 7 3" xfId="39264"/>
    <cellStyle name="20% - Accent3 4 2 2 2 2 8" xfId="12970"/>
    <cellStyle name="20% - Accent3 4 2 2 2 2 8 2" xfId="41668"/>
    <cellStyle name="20% - Accent3 4 2 2 2 2 9" xfId="20908"/>
    <cellStyle name="20% - Accent3 4 2 2 2 2 9 2" xfId="49606"/>
    <cellStyle name="20% - Accent3 4 2 2 2 3" xfId="2878"/>
    <cellStyle name="20% - Accent3 4 2 2 2 3 2" xfId="6043"/>
    <cellStyle name="20% - Accent3 4 2 2 2 3 2 2" xfId="15271"/>
    <cellStyle name="20% - Accent3 4 2 2 2 3 2 2 2" xfId="43969"/>
    <cellStyle name="20% - Accent3 4 2 2 2 3 2 3" xfId="27731"/>
    <cellStyle name="20% - Accent3 4 2 2 2 3 2 3 2" xfId="56429"/>
    <cellStyle name="20% - Accent3 4 2 2 2 3 2 4" xfId="34760"/>
    <cellStyle name="20% - Accent3 4 2 2 2 3 3" xfId="7593"/>
    <cellStyle name="20% - Accent3 4 2 2 2 3 3 2" xfId="16819"/>
    <cellStyle name="20% - Accent3 4 2 2 2 3 3 2 2" xfId="45517"/>
    <cellStyle name="20% - Accent3 4 2 2 2 3 3 3" xfId="36308"/>
    <cellStyle name="20% - Accent3 4 2 2 2 3 4" xfId="12589"/>
    <cellStyle name="20% - Accent3 4 2 2 2 3 4 2" xfId="41287"/>
    <cellStyle name="20% - Accent3 4 2 2 2 3 5" xfId="22221"/>
    <cellStyle name="20% - Accent3 4 2 2 2 3 5 2" xfId="50919"/>
    <cellStyle name="20% - Accent3 4 2 2 2 3 6" xfId="24500"/>
    <cellStyle name="20% - Accent3 4 2 2 2 3 6 2" xfId="53198"/>
    <cellStyle name="20% - Accent3 4 2 2 2 3 7" xfId="29081"/>
    <cellStyle name="20% - Accent3 4 2 2 2 3 7 2" xfId="57778"/>
    <cellStyle name="20% - Accent3 4 2 2 2 3 8" xfId="32078"/>
    <cellStyle name="20% - Accent3 4 2 2 2 4" xfId="4021"/>
    <cellStyle name="20% - Accent3 4 2 2 2 4 2" xfId="13249"/>
    <cellStyle name="20% - Accent3 4 2 2 2 4 2 2" xfId="41947"/>
    <cellStyle name="20% - Accent3 4 2 2 2 4 3" xfId="26598"/>
    <cellStyle name="20% - Accent3 4 2 2 2 4 3 2" xfId="55296"/>
    <cellStyle name="20% - Accent3 4 2 2 2 4 4" xfId="32738"/>
    <cellStyle name="20% - Accent3 4 2 2 2 5" xfId="5326"/>
    <cellStyle name="20% - Accent3 4 2 2 2 5 2" xfId="14554"/>
    <cellStyle name="20% - Accent3 4 2 2 2 5 2 2" xfId="43252"/>
    <cellStyle name="20% - Accent3 4 2 2 2 5 3" xfId="34043"/>
    <cellStyle name="20% - Accent3 4 2 2 2 6" xfId="6875"/>
    <cellStyle name="20% - Accent3 4 2 2 2 6 2" xfId="16102"/>
    <cellStyle name="20% - Accent3 4 2 2 2 6 2 2" xfId="44800"/>
    <cellStyle name="20% - Accent3 4 2 2 2 6 3" xfId="35591"/>
    <cellStyle name="20% - Accent3 4 2 2 2 7" xfId="8745"/>
    <cellStyle name="20% - Accent3 4 2 2 2 7 2" xfId="17969"/>
    <cellStyle name="20% - Accent3 4 2 2 2 7 2 2" xfId="46667"/>
    <cellStyle name="20% - Accent3 4 2 2 2 7 3" xfId="37458"/>
    <cellStyle name="20% - Accent3 4 2 2 2 8" xfId="9406"/>
    <cellStyle name="20% - Accent3 4 2 2 2 8 2" xfId="18627"/>
    <cellStyle name="20% - Accent3 4 2 2 2 8 2 2" xfId="47325"/>
    <cellStyle name="20% - Accent3 4 2 2 2 8 3" xfId="38116"/>
    <cellStyle name="20% - Accent3 4 2 2 2 9" xfId="10555"/>
    <cellStyle name="20% - Accent3 4 2 2 2 9 2" xfId="19774"/>
    <cellStyle name="20% - Accent3 4 2 2 2 9 2 2" xfId="48472"/>
    <cellStyle name="20% - Accent3 4 2 2 2 9 3" xfId="39263"/>
    <cellStyle name="20% - Accent3 4 2 2 3" xfId="2603"/>
    <cellStyle name="20% - Accent3 4 2 2 3 10" xfId="22222"/>
    <cellStyle name="20% - Accent3 4 2 2 3 10 2" xfId="50920"/>
    <cellStyle name="20% - Accent3 4 2 2 3 11" xfId="24501"/>
    <cellStyle name="20% - Accent3 4 2 2 3 11 2" xfId="53199"/>
    <cellStyle name="20% - Accent3 4 2 2 3 12" xfId="29082"/>
    <cellStyle name="20% - Accent3 4 2 2 3 12 2" xfId="57779"/>
    <cellStyle name="20% - Accent3 4 2 2 3 13" xfId="31893"/>
    <cellStyle name="20% - Accent3 4 2 2 3 2" xfId="4023"/>
    <cellStyle name="20% - Accent3 4 2 2 3 2 2" xfId="13251"/>
    <cellStyle name="20% - Accent3 4 2 2 3 2 2 2" xfId="27733"/>
    <cellStyle name="20% - Accent3 4 2 2 3 2 2 2 2" xfId="56431"/>
    <cellStyle name="20% - Accent3 4 2 2 3 2 2 3" xfId="41949"/>
    <cellStyle name="20% - Accent3 4 2 2 3 2 3" xfId="22223"/>
    <cellStyle name="20% - Accent3 4 2 2 3 2 3 2" xfId="50921"/>
    <cellStyle name="20% - Accent3 4 2 2 3 2 4" xfId="24502"/>
    <cellStyle name="20% - Accent3 4 2 2 3 2 4 2" xfId="53200"/>
    <cellStyle name="20% - Accent3 4 2 2 3 2 5" xfId="29083"/>
    <cellStyle name="20% - Accent3 4 2 2 3 2 5 2" xfId="57780"/>
    <cellStyle name="20% - Accent3 4 2 2 3 2 6" xfId="32740"/>
    <cellStyle name="20% - Accent3 4 2 2 3 3" xfId="5858"/>
    <cellStyle name="20% - Accent3 4 2 2 3 3 2" xfId="15086"/>
    <cellStyle name="20% - Accent3 4 2 2 3 3 2 2" xfId="43784"/>
    <cellStyle name="20% - Accent3 4 2 2 3 3 3" xfId="26600"/>
    <cellStyle name="20% - Accent3 4 2 2 3 3 3 2" xfId="55298"/>
    <cellStyle name="20% - Accent3 4 2 2 3 3 4" xfId="34575"/>
    <cellStyle name="20% - Accent3 4 2 2 3 4" xfId="7408"/>
    <cellStyle name="20% - Accent3 4 2 2 3 4 2" xfId="16634"/>
    <cellStyle name="20% - Accent3 4 2 2 3 4 2 2" xfId="45332"/>
    <cellStyle name="20% - Accent3 4 2 2 3 4 3" xfId="36123"/>
    <cellStyle name="20% - Accent3 4 2 2 3 5" xfId="8560"/>
    <cellStyle name="20% - Accent3 4 2 2 3 5 2" xfId="17784"/>
    <cellStyle name="20% - Accent3 4 2 2 3 5 2 2" xfId="46482"/>
    <cellStyle name="20% - Accent3 4 2 2 3 5 3" xfId="37273"/>
    <cellStyle name="20% - Accent3 4 2 2 3 6" xfId="9408"/>
    <cellStyle name="20% - Accent3 4 2 2 3 6 2" xfId="18629"/>
    <cellStyle name="20% - Accent3 4 2 2 3 6 2 2" xfId="47327"/>
    <cellStyle name="20% - Accent3 4 2 2 3 6 3" xfId="38118"/>
    <cellStyle name="20% - Accent3 4 2 2 3 7" xfId="10557"/>
    <cellStyle name="20% - Accent3 4 2 2 3 7 2" xfId="19776"/>
    <cellStyle name="20% - Accent3 4 2 2 3 7 2 2" xfId="48474"/>
    <cellStyle name="20% - Accent3 4 2 2 3 7 3" xfId="39265"/>
    <cellStyle name="20% - Accent3 4 2 2 3 8" xfId="12404"/>
    <cellStyle name="20% - Accent3 4 2 2 3 8 2" xfId="41102"/>
    <cellStyle name="20% - Accent3 4 2 2 3 9" xfId="20909"/>
    <cellStyle name="20% - Accent3 4 2 2 3 9 2" xfId="49607"/>
    <cellStyle name="20% - Accent3 4 2 2 4" xfId="3265"/>
    <cellStyle name="20% - Accent3 4 2 2 4 10" xfId="22224"/>
    <cellStyle name="20% - Accent3 4 2 2 4 10 2" xfId="50922"/>
    <cellStyle name="20% - Accent3 4 2 2 4 11" xfId="24503"/>
    <cellStyle name="20% - Accent3 4 2 2 4 11 2" xfId="53201"/>
    <cellStyle name="20% - Accent3 4 2 2 4 12" xfId="29084"/>
    <cellStyle name="20% - Accent3 4 2 2 4 12 2" xfId="57781"/>
    <cellStyle name="20% - Accent3 4 2 2 4 13" xfId="32274"/>
    <cellStyle name="20% - Accent3 4 2 2 4 2" xfId="4024"/>
    <cellStyle name="20% - Accent3 4 2 2 4 2 2" xfId="13252"/>
    <cellStyle name="20% - Accent3 4 2 2 4 2 2 2" xfId="27734"/>
    <cellStyle name="20% - Accent3 4 2 2 4 2 2 2 2" xfId="56432"/>
    <cellStyle name="20% - Accent3 4 2 2 4 2 2 3" xfId="41950"/>
    <cellStyle name="20% - Accent3 4 2 2 4 2 3" xfId="22225"/>
    <cellStyle name="20% - Accent3 4 2 2 4 2 3 2" xfId="50923"/>
    <cellStyle name="20% - Accent3 4 2 2 4 2 4" xfId="24504"/>
    <cellStyle name="20% - Accent3 4 2 2 4 2 4 2" xfId="53202"/>
    <cellStyle name="20% - Accent3 4 2 2 4 2 5" xfId="29085"/>
    <cellStyle name="20% - Accent3 4 2 2 4 2 5 2" xfId="57782"/>
    <cellStyle name="20% - Accent3 4 2 2 4 2 6" xfId="32741"/>
    <cellStyle name="20% - Accent3 4 2 2 4 3" xfId="6239"/>
    <cellStyle name="20% - Accent3 4 2 2 4 3 2" xfId="15467"/>
    <cellStyle name="20% - Accent3 4 2 2 4 3 2 2" xfId="44165"/>
    <cellStyle name="20% - Accent3 4 2 2 4 3 3" xfId="26601"/>
    <cellStyle name="20% - Accent3 4 2 2 4 3 3 2" xfId="55299"/>
    <cellStyle name="20% - Accent3 4 2 2 4 3 4" xfId="34956"/>
    <cellStyle name="20% - Accent3 4 2 2 4 4" xfId="7791"/>
    <cellStyle name="20% - Accent3 4 2 2 4 4 2" xfId="17016"/>
    <cellStyle name="20% - Accent3 4 2 2 4 4 2 2" xfId="45714"/>
    <cellStyle name="20% - Accent3 4 2 2 4 4 3" xfId="36505"/>
    <cellStyle name="20% - Accent3 4 2 2 4 5" xfId="8942"/>
    <cellStyle name="20% - Accent3 4 2 2 4 5 2" xfId="18165"/>
    <cellStyle name="20% - Accent3 4 2 2 4 5 2 2" xfId="46863"/>
    <cellStyle name="20% - Accent3 4 2 2 4 5 3" xfId="37654"/>
    <cellStyle name="20% - Accent3 4 2 2 4 6" xfId="9409"/>
    <cellStyle name="20% - Accent3 4 2 2 4 6 2" xfId="18630"/>
    <cellStyle name="20% - Accent3 4 2 2 4 6 2 2" xfId="47328"/>
    <cellStyle name="20% - Accent3 4 2 2 4 6 3" xfId="38119"/>
    <cellStyle name="20% - Accent3 4 2 2 4 7" xfId="10558"/>
    <cellStyle name="20% - Accent3 4 2 2 4 7 2" xfId="19777"/>
    <cellStyle name="20% - Accent3 4 2 2 4 7 2 2" xfId="48475"/>
    <cellStyle name="20% - Accent3 4 2 2 4 7 3" xfId="39266"/>
    <cellStyle name="20% - Accent3 4 2 2 4 8" xfId="12785"/>
    <cellStyle name="20% - Accent3 4 2 2 4 8 2" xfId="41483"/>
    <cellStyle name="20% - Accent3 4 2 2 4 9" xfId="20910"/>
    <cellStyle name="20% - Accent3 4 2 2 4 9 2" xfId="49608"/>
    <cellStyle name="20% - Accent3 4 2 2 5" xfId="2229"/>
    <cellStyle name="20% - Accent3 4 2 2 5 2" xfId="5663"/>
    <cellStyle name="20% - Accent3 4 2 2 5 2 2" xfId="14891"/>
    <cellStyle name="20% - Accent3 4 2 2 5 2 2 2" xfId="43589"/>
    <cellStyle name="20% - Accent3 4 2 2 5 2 3" xfId="27730"/>
    <cellStyle name="20% - Accent3 4 2 2 5 2 3 2" xfId="56428"/>
    <cellStyle name="20% - Accent3 4 2 2 5 2 4" xfId="34380"/>
    <cellStyle name="20% - Accent3 4 2 2 5 3" xfId="7212"/>
    <cellStyle name="20% - Accent3 4 2 2 5 3 2" xfId="16439"/>
    <cellStyle name="20% - Accent3 4 2 2 5 3 2 2" xfId="45137"/>
    <cellStyle name="20% - Accent3 4 2 2 5 3 3" xfId="35928"/>
    <cellStyle name="20% - Accent3 4 2 2 5 4" xfId="12209"/>
    <cellStyle name="20% - Accent3 4 2 2 5 4 2" xfId="40907"/>
    <cellStyle name="20% - Accent3 4 2 2 5 5" xfId="22226"/>
    <cellStyle name="20% - Accent3 4 2 2 5 5 2" xfId="50924"/>
    <cellStyle name="20% - Accent3 4 2 2 5 6" xfId="24505"/>
    <cellStyle name="20% - Accent3 4 2 2 5 6 2" xfId="53203"/>
    <cellStyle name="20% - Accent3 4 2 2 5 7" xfId="29086"/>
    <cellStyle name="20% - Accent3 4 2 2 5 7 2" xfId="57783"/>
    <cellStyle name="20% - Accent3 4 2 2 5 8" xfId="31698"/>
    <cellStyle name="20% - Accent3 4 2 2 6" xfId="4020"/>
    <cellStyle name="20% - Accent3 4 2 2 6 2" xfId="13248"/>
    <cellStyle name="20% - Accent3 4 2 2 6 2 2" xfId="41946"/>
    <cellStyle name="20% - Accent3 4 2 2 6 3" xfId="26597"/>
    <cellStyle name="20% - Accent3 4 2 2 6 3 2" xfId="55295"/>
    <cellStyle name="20% - Accent3 4 2 2 6 4" xfId="32737"/>
    <cellStyle name="20% - Accent3 4 2 2 7" xfId="5140"/>
    <cellStyle name="20% - Accent3 4 2 2 7 2" xfId="14368"/>
    <cellStyle name="20% - Accent3 4 2 2 7 2 2" xfId="43066"/>
    <cellStyle name="20% - Accent3 4 2 2 7 3" xfId="33857"/>
    <cellStyle name="20% - Accent3 4 2 2 8" xfId="6689"/>
    <cellStyle name="20% - Accent3 4 2 2 8 2" xfId="15916"/>
    <cellStyle name="20% - Accent3 4 2 2 8 2 2" xfId="44614"/>
    <cellStyle name="20% - Accent3 4 2 2 8 3" xfId="35405"/>
    <cellStyle name="20% - Accent3 4 2 2 9" xfId="8365"/>
    <cellStyle name="20% - Accent3 4 2 2 9 2" xfId="17589"/>
    <cellStyle name="20% - Accent3 4 2 2 9 2 2" xfId="46287"/>
    <cellStyle name="20% - Accent3 4 2 2 9 3" xfId="37078"/>
    <cellStyle name="20% - Accent3 4 2 3" xfId="1135"/>
    <cellStyle name="20% - Accent3 4 2 3 10" xfId="10559"/>
    <cellStyle name="20% - Accent3 4 2 3 10 2" xfId="19778"/>
    <cellStyle name="20% - Accent3 4 2 3 10 2 2" xfId="48476"/>
    <cellStyle name="20% - Accent3 4 2 3 10 3" xfId="39267"/>
    <cellStyle name="20% - Accent3 4 2 3 11" xfId="11786"/>
    <cellStyle name="20% - Accent3 4 2 3 11 2" xfId="40484"/>
    <cellStyle name="20% - Accent3 4 2 3 12" xfId="20911"/>
    <cellStyle name="20% - Accent3 4 2 3 12 2" xfId="49609"/>
    <cellStyle name="20% - Accent3 4 2 3 13" xfId="22227"/>
    <cellStyle name="20% - Accent3 4 2 3 13 2" xfId="50925"/>
    <cellStyle name="20% - Accent3 4 2 3 14" xfId="24506"/>
    <cellStyle name="20% - Accent3 4 2 3 14 2" xfId="53204"/>
    <cellStyle name="20% - Accent3 4 2 3 15" xfId="29087"/>
    <cellStyle name="20% - Accent3 4 2 3 15 2" xfId="57784"/>
    <cellStyle name="20% - Accent3 4 2 3 16" xfId="31275"/>
    <cellStyle name="20% - Accent3 4 2 3 2" xfId="2792"/>
    <cellStyle name="20% - Accent3 4 2 3 2 10" xfId="22228"/>
    <cellStyle name="20% - Accent3 4 2 3 2 10 2" xfId="50926"/>
    <cellStyle name="20% - Accent3 4 2 3 2 11" xfId="24507"/>
    <cellStyle name="20% - Accent3 4 2 3 2 11 2" xfId="53205"/>
    <cellStyle name="20% - Accent3 4 2 3 2 12" xfId="29088"/>
    <cellStyle name="20% - Accent3 4 2 3 2 12 2" xfId="57785"/>
    <cellStyle name="20% - Accent3 4 2 3 2 13" xfId="31993"/>
    <cellStyle name="20% - Accent3 4 2 3 2 2" xfId="4026"/>
    <cellStyle name="20% - Accent3 4 2 3 2 2 2" xfId="13254"/>
    <cellStyle name="20% - Accent3 4 2 3 2 2 2 2" xfId="27736"/>
    <cellStyle name="20% - Accent3 4 2 3 2 2 2 2 2" xfId="56434"/>
    <cellStyle name="20% - Accent3 4 2 3 2 2 2 3" xfId="41952"/>
    <cellStyle name="20% - Accent3 4 2 3 2 2 3" xfId="22229"/>
    <cellStyle name="20% - Accent3 4 2 3 2 2 3 2" xfId="50927"/>
    <cellStyle name="20% - Accent3 4 2 3 2 2 4" xfId="24508"/>
    <cellStyle name="20% - Accent3 4 2 3 2 2 4 2" xfId="53206"/>
    <cellStyle name="20% - Accent3 4 2 3 2 2 5" xfId="29089"/>
    <cellStyle name="20% - Accent3 4 2 3 2 2 5 2" xfId="57786"/>
    <cellStyle name="20% - Accent3 4 2 3 2 2 6" xfId="32743"/>
    <cellStyle name="20% - Accent3 4 2 3 2 3" xfId="5958"/>
    <cellStyle name="20% - Accent3 4 2 3 2 3 2" xfId="15186"/>
    <cellStyle name="20% - Accent3 4 2 3 2 3 2 2" xfId="43884"/>
    <cellStyle name="20% - Accent3 4 2 3 2 3 3" xfId="26603"/>
    <cellStyle name="20% - Accent3 4 2 3 2 3 3 2" xfId="55301"/>
    <cellStyle name="20% - Accent3 4 2 3 2 3 4" xfId="34675"/>
    <cellStyle name="20% - Accent3 4 2 3 2 4" xfId="7508"/>
    <cellStyle name="20% - Accent3 4 2 3 2 4 2" xfId="16734"/>
    <cellStyle name="20% - Accent3 4 2 3 2 4 2 2" xfId="45432"/>
    <cellStyle name="20% - Accent3 4 2 3 2 4 3" xfId="36223"/>
    <cellStyle name="20% - Accent3 4 2 3 2 5" xfId="8660"/>
    <cellStyle name="20% - Accent3 4 2 3 2 5 2" xfId="17884"/>
    <cellStyle name="20% - Accent3 4 2 3 2 5 2 2" xfId="46582"/>
    <cellStyle name="20% - Accent3 4 2 3 2 5 3" xfId="37373"/>
    <cellStyle name="20% - Accent3 4 2 3 2 6" xfId="9411"/>
    <cellStyle name="20% - Accent3 4 2 3 2 6 2" xfId="18632"/>
    <cellStyle name="20% - Accent3 4 2 3 2 6 2 2" xfId="47330"/>
    <cellStyle name="20% - Accent3 4 2 3 2 6 3" xfId="38121"/>
    <cellStyle name="20% - Accent3 4 2 3 2 7" xfId="10560"/>
    <cellStyle name="20% - Accent3 4 2 3 2 7 2" xfId="19779"/>
    <cellStyle name="20% - Accent3 4 2 3 2 7 2 2" xfId="48477"/>
    <cellStyle name="20% - Accent3 4 2 3 2 7 3" xfId="39268"/>
    <cellStyle name="20% - Accent3 4 2 3 2 8" xfId="12504"/>
    <cellStyle name="20% - Accent3 4 2 3 2 8 2" xfId="41202"/>
    <cellStyle name="20% - Accent3 4 2 3 2 9" xfId="20912"/>
    <cellStyle name="20% - Accent3 4 2 3 2 9 2" xfId="49610"/>
    <cellStyle name="20% - Accent3 4 2 3 3" xfId="3402"/>
    <cellStyle name="20% - Accent3 4 2 3 3 10" xfId="22230"/>
    <cellStyle name="20% - Accent3 4 2 3 3 10 2" xfId="50928"/>
    <cellStyle name="20% - Accent3 4 2 3 3 11" xfId="24509"/>
    <cellStyle name="20% - Accent3 4 2 3 3 11 2" xfId="53207"/>
    <cellStyle name="20% - Accent3 4 2 3 3 12" xfId="29090"/>
    <cellStyle name="20% - Accent3 4 2 3 3 12 2" xfId="57787"/>
    <cellStyle name="20% - Accent3 4 2 3 3 13" xfId="32374"/>
    <cellStyle name="20% - Accent3 4 2 3 3 2" xfId="4027"/>
    <cellStyle name="20% - Accent3 4 2 3 3 2 2" xfId="13255"/>
    <cellStyle name="20% - Accent3 4 2 3 3 2 2 2" xfId="27737"/>
    <cellStyle name="20% - Accent3 4 2 3 3 2 2 2 2" xfId="56435"/>
    <cellStyle name="20% - Accent3 4 2 3 3 2 2 3" xfId="41953"/>
    <cellStyle name="20% - Accent3 4 2 3 3 2 3" xfId="22231"/>
    <cellStyle name="20% - Accent3 4 2 3 3 2 3 2" xfId="50929"/>
    <cellStyle name="20% - Accent3 4 2 3 3 2 4" xfId="24510"/>
    <cellStyle name="20% - Accent3 4 2 3 3 2 4 2" xfId="53208"/>
    <cellStyle name="20% - Accent3 4 2 3 3 2 5" xfId="29091"/>
    <cellStyle name="20% - Accent3 4 2 3 3 2 5 2" xfId="57788"/>
    <cellStyle name="20% - Accent3 4 2 3 3 2 6" xfId="32744"/>
    <cellStyle name="20% - Accent3 4 2 3 3 3" xfId="6339"/>
    <cellStyle name="20% - Accent3 4 2 3 3 3 2" xfId="15567"/>
    <cellStyle name="20% - Accent3 4 2 3 3 3 2 2" xfId="44265"/>
    <cellStyle name="20% - Accent3 4 2 3 3 3 3" xfId="26604"/>
    <cellStyle name="20% - Accent3 4 2 3 3 3 3 2" xfId="55302"/>
    <cellStyle name="20% - Accent3 4 2 3 3 3 4" xfId="35056"/>
    <cellStyle name="20% - Accent3 4 2 3 3 4" xfId="7891"/>
    <cellStyle name="20% - Accent3 4 2 3 3 4 2" xfId="17116"/>
    <cellStyle name="20% - Accent3 4 2 3 3 4 2 2" xfId="45814"/>
    <cellStyle name="20% - Accent3 4 2 3 3 4 3" xfId="36605"/>
    <cellStyle name="20% - Accent3 4 2 3 3 5" xfId="9042"/>
    <cellStyle name="20% - Accent3 4 2 3 3 5 2" xfId="18265"/>
    <cellStyle name="20% - Accent3 4 2 3 3 5 2 2" xfId="46963"/>
    <cellStyle name="20% - Accent3 4 2 3 3 5 3" xfId="37754"/>
    <cellStyle name="20% - Accent3 4 2 3 3 6" xfId="9412"/>
    <cellStyle name="20% - Accent3 4 2 3 3 6 2" xfId="18633"/>
    <cellStyle name="20% - Accent3 4 2 3 3 6 2 2" xfId="47331"/>
    <cellStyle name="20% - Accent3 4 2 3 3 6 3" xfId="38122"/>
    <cellStyle name="20% - Accent3 4 2 3 3 7" xfId="10561"/>
    <cellStyle name="20% - Accent3 4 2 3 3 7 2" xfId="19780"/>
    <cellStyle name="20% - Accent3 4 2 3 3 7 2 2" xfId="48478"/>
    <cellStyle name="20% - Accent3 4 2 3 3 7 3" xfId="39269"/>
    <cellStyle name="20% - Accent3 4 2 3 3 8" xfId="12885"/>
    <cellStyle name="20% - Accent3 4 2 3 3 8 2" xfId="41583"/>
    <cellStyle name="20% - Accent3 4 2 3 3 9" xfId="20913"/>
    <cellStyle name="20% - Accent3 4 2 3 3 9 2" xfId="49611"/>
    <cellStyle name="20% - Accent3 4 2 3 4" xfId="2143"/>
    <cellStyle name="20% - Accent3 4 2 3 4 2" xfId="5577"/>
    <cellStyle name="20% - Accent3 4 2 3 4 2 2" xfId="14805"/>
    <cellStyle name="20% - Accent3 4 2 3 4 2 2 2" xfId="43503"/>
    <cellStyle name="20% - Accent3 4 2 3 4 2 3" xfId="27735"/>
    <cellStyle name="20% - Accent3 4 2 3 4 2 3 2" xfId="56433"/>
    <cellStyle name="20% - Accent3 4 2 3 4 2 4" xfId="34294"/>
    <cellStyle name="20% - Accent3 4 2 3 4 3" xfId="7126"/>
    <cellStyle name="20% - Accent3 4 2 3 4 3 2" xfId="16353"/>
    <cellStyle name="20% - Accent3 4 2 3 4 3 2 2" xfId="45051"/>
    <cellStyle name="20% - Accent3 4 2 3 4 3 3" xfId="35842"/>
    <cellStyle name="20% - Accent3 4 2 3 4 4" xfId="12123"/>
    <cellStyle name="20% - Accent3 4 2 3 4 4 2" xfId="40821"/>
    <cellStyle name="20% - Accent3 4 2 3 4 5" xfId="22232"/>
    <cellStyle name="20% - Accent3 4 2 3 4 5 2" xfId="50930"/>
    <cellStyle name="20% - Accent3 4 2 3 4 6" xfId="24511"/>
    <cellStyle name="20% - Accent3 4 2 3 4 6 2" xfId="53209"/>
    <cellStyle name="20% - Accent3 4 2 3 4 7" xfId="29092"/>
    <cellStyle name="20% - Accent3 4 2 3 4 7 2" xfId="57789"/>
    <cellStyle name="20% - Accent3 4 2 3 4 8" xfId="31612"/>
    <cellStyle name="20% - Accent3 4 2 3 5" xfId="4025"/>
    <cellStyle name="20% - Accent3 4 2 3 5 2" xfId="13253"/>
    <cellStyle name="20% - Accent3 4 2 3 5 2 2" xfId="41951"/>
    <cellStyle name="20% - Accent3 4 2 3 5 3" xfId="26602"/>
    <cellStyle name="20% - Accent3 4 2 3 5 3 2" xfId="55300"/>
    <cellStyle name="20% - Accent3 4 2 3 5 4" xfId="32742"/>
    <cellStyle name="20% - Accent3 4 2 3 6" xfId="5240"/>
    <cellStyle name="20% - Accent3 4 2 3 6 2" xfId="14468"/>
    <cellStyle name="20% - Accent3 4 2 3 6 2 2" xfId="43166"/>
    <cellStyle name="20% - Accent3 4 2 3 6 3" xfId="33957"/>
    <cellStyle name="20% - Accent3 4 2 3 7" xfId="6789"/>
    <cellStyle name="20% - Accent3 4 2 3 7 2" xfId="16016"/>
    <cellStyle name="20% - Accent3 4 2 3 7 2 2" xfId="44714"/>
    <cellStyle name="20% - Accent3 4 2 3 7 3" xfId="35505"/>
    <cellStyle name="20% - Accent3 4 2 3 8" xfId="8279"/>
    <cellStyle name="20% - Accent3 4 2 3 8 2" xfId="17503"/>
    <cellStyle name="20% - Accent3 4 2 3 8 2 2" xfId="46201"/>
    <cellStyle name="20% - Accent3 4 2 3 8 3" xfId="36992"/>
    <cellStyle name="20% - Accent3 4 2 3 9" xfId="9410"/>
    <cellStyle name="20% - Accent3 4 2 3 9 2" xfId="18631"/>
    <cellStyle name="20% - Accent3 4 2 3 9 2 2" xfId="47329"/>
    <cellStyle name="20% - Accent3 4 2 3 9 3" xfId="38120"/>
    <cellStyle name="20% - Accent3 4 2 4" xfId="2517"/>
    <cellStyle name="20% - Accent3 4 2 4 10" xfId="22233"/>
    <cellStyle name="20% - Accent3 4 2 4 10 2" xfId="50931"/>
    <cellStyle name="20% - Accent3 4 2 4 11" xfId="24512"/>
    <cellStyle name="20% - Accent3 4 2 4 11 2" xfId="53210"/>
    <cellStyle name="20% - Accent3 4 2 4 12" xfId="29093"/>
    <cellStyle name="20% - Accent3 4 2 4 12 2" xfId="57790"/>
    <cellStyle name="20% - Accent3 4 2 4 13" xfId="31807"/>
    <cellStyle name="20% - Accent3 4 2 4 2" xfId="4028"/>
    <cellStyle name="20% - Accent3 4 2 4 2 2" xfId="13256"/>
    <cellStyle name="20% - Accent3 4 2 4 2 2 2" xfId="27738"/>
    <cellStyle name="20% - Accent3 4 2 4 2 2 2 2" xfId="56436"/>
    <cellStyle name="20% - Accent3 4 2 4 2 2 3" xfId="41954"/>
    <cellStyle name="20% - Accent3 4 2 4 2 3" xfId="22234"/>
    <cellStyle name="20% - Accent3 4 2 4 2 3 2" xfId="50932"/>
    <cellStyle name="20% - Accent3 4 2 4 2 4" xfId="24513"/>
    <cellStyle name="20% - Accent3 4 2 4 2 4 2" xfId="53211"/>
    <cellStyle name="20% - Accent3 4 2 4 2 5" xfId="29094"/>
    <cellStyle name="20% - Accent3 4 2 4 2 5 2" xfId="57791"/>
    <cellStyle name="20% - Accent3 4 2 4 2 6" xfId="32745"/>
    <cellStyle name="20% - Accent3 4 2 4 3" xfId="5772"/>
    <cellStyle name="20% - Accent3 4 2 4 3 2" xfId="15000"/>
    <cellStyle name="20% - Accent3 4 2 4 3 2 2" xfId="43698"/>
    <cellStyle name="20% - Accent3 4 2 4 3 3" xfId="26605"/>
    <cellStyle name="20% - Accent3 4 2 4 3 3 2" xfId="55303"/>
    <cellStyle name="20% - Accent3 4 2 4 3 4" xfId="34489"/>
    <cellStyle name="20% - Accent3 4 2 4 4" xfId="7322"/>
    <cellStyle name="20% - Accent3 4 2 4 4 2" xfId="16548"/>
    <cellStyle name="20% - Accent3 4 2 4 4 2 2" xfId="45246"/>
    <cellStyle name="20% - Accent3 4 2 4 4 3" xfId="36037"/>
    <cellStyle name="20% - Accent3 4 2 4 5" xfId="8474"/>
    <cellStyle name="20% - Accent3 4 2 4 5 2" xfId="17698"/>
    <cellStyle name="20% - Accent3 4 2 4 5 2 2" xfId="46396"/>
    <cellStyle name="20% - Accent3 4 2 4 5 3" xfId="37187"/>
    <cellStyle name="20% - Accent3 4 2 4 6" xfId="9413"/>
    <cellStyle name="20% - Accent3 4 2 4 6 2" xfId="18634"/>
    <cellStyle name="20% - Accent3 4 2 4 6 2 2" xfId="47332"/>
    <cellStyle name="20% - Accent3 4 2 4 6 3" xfId="38123"/>
    <cellStyle name="20% - Accent3 4 2 4 7" xfId="10562"/>
    <cellStyle name="20% - Accent3 4 2 4 7 2" xfId="19781"/>
    <cellStyle name="20% - Accent3 4 2 4 7 2 2" xfId="48479"/>
    <cellStyle name="20% - Accent3 4 2 4 7 3" xfId="39270"/>
    <cellStyle name="20% - Accent3 4 2 4 8" xfId="12318"/>
    <cellStyle name="20% - Accent3 4 2 4 8 2" xfId="41016"/>
    <cellStyle name="20% - Accent3 4 2 4 9" xfId="20914"/>
    <cellStyle name="20% - Accent3 4 2 4 9 2" xfId="49612"/>
    <cellStyle name="20% - Accent3 4 2 5" xfId="3179"/>
    <cellStyle name="20% - Accent3 4 2 5 10" xfId="22235"/>
    <cellStyle name="20% - Accent3 4 2 5 10 2" xfId="50933"/>
    <cellStyle name="20% - Accent3 4 2 5 11" xfId="24514"/>
    <cellStyle name="20% - Accent3 4 2 5 11 2" xfId="53212"/>
    <cellStyle name="20% - Accent3 4 2 5 12" xfId="29095"/>
    <cellStyle name="20% - Accent3 4 2 5 12 2" xfId="57792"/>
    <cellStyle name="20% - Accent3 4 2 5 13" xfId="32188"/>
    <cellStyle name="20% - Accent3 4 2 5 2" xfId="4029"/>
    <cellStyle name="20% - Accent3 4 2 5 2 2" xfId="13257"/>
    <cellStyle name="20% - Accent3 4 2 5 2 2 2" xfId="27739"/>
    <cellStyle name="20% - Accent3 4 2 5 2 2 2 2" xfId="56437"/>
    <cellStyle name="20% - Accent3 4 2 5 2 2 3" xfId="41955"/>
    <cellStyle name="20% - Accent3 4 2 5 2 3" xfId="22236"/>
    <cellStyle name="20% - Accent3 4 2 5 2 3 2" xfId="50934"/>
    <cellStyle name="20% - Accent3 4 2 5 2 4" xfId="24515"/>
    <cellStyle name="20% - Accent3 4 2 5 2 4 2" xfId="53213"/>
    <cellStyle name="20% - Accent3 4 2 5 2 5" xfId="29096"/>
    <cellStyle name="20% - Accent3 4 2 5 2 5 2" xfId="57793"/>
    <cellStyle name="20% - Accent3 4 2 5 2 6" xfId="32746"/>
    <cellStyle name="20% - Accent3 4 2 5 3" xfId="6153"/>
    <cellStyle name="20% - Accent3 4 2 5 3 2" xfId="15381"/>
    <cellStyle name="20% - Accent3 4 2 5 3 2 2" xfId="44079"/>
    <cellStyle name="20% - Accent3 4 2 5 3 3" xfId="26606"/>
    <cellStyle name="20% - Accent3 4 2 5 3 3 2" xfId="55304"/>
    <cellStyle name="20% - Accent3 4 2 5 3 4" xfId="34870"/>
    <cellStyle name="20% - Accent3 4 2 5 4" xfId="7705"/>
    <cellStyle name="20% - Accent3 4 2 5 4 2" xfId="16930"/>
    <cellStyle name="20% - Accent3 4 2 5 4 2 2" xfId="45628"/>
    <cellStyle name="20% - Accent3 4 2 5 4 3" xfId="36419"/>
    <cellStyle name="20% - Accent3 4 2 5 5" xfId="8856"/>
    <cellStyle name="20% - Accent3 4 2 5 5 2" xfId="18079"/>
    <cellStyle name="20% - Accent3 4 2 5 5 2 2" xfId="46777"/>
    <cellStyle name="20% - Accent3 4 2 5 5 3" xfId="37568"/>
    <cellStyle name="20% - Accent3 4 2 5 6" xfId="9414"/>
    <cellStyle name="20% - Accent3 4 2 5 6 2" xfId="18635"/>
    <cellStyle name="20% - Accent3 4 2 5 6 2 2" xfId="47333"/>
    <cellStyle name="20% - Accent3 4 2 5 6 3" xfId="38124"/>
    <cellStyle name="20% - Accent3 4 2 5 7" xfId="10563"/>
    <cellStyle name="20% - Accent3 4 2 5 7 2" xfId="19782"/>
    <cellStyle name="20% - Accent3 4 2 5 7 2 2" xfId="48480"/>
    <cellStyle name="20% - Accent3 4 2 5 7 3" xfId="39271"/>
    <cellStyle name="20% - Accent3 4 2 5 8" xfId="12699"/>
    <cellStyle name="20% - Accent3 4 2 5 8 2" xfId="41397"/>
    <cellStyle name="20% - Accent3 4 2 5 9" xfId="20915"/>
    <cellStyle name="20% - Accent3 4 2 5 9 2" xfId="49613"/>
    <cellStyle name="20% - Accent3 4 2 6" xfId="2003"/>
    <cellStyle name="20% - Accent3 4 2 6 2" xfId="5479"/>
    <cellStyle name="20% - Accent3 4 2 6 2 2" xfId="14707"/>
    <cellStyle name="20% - Accent3 4 2 6 2 2 2" xfId="43405"/>
    <cellStyle name="20% - Accent3 4 2 6 2 3" xfId="27729"/>
    <cellStyle name="20% - Accent3 4 2 6 2 3 2" xfId="56427"/>
    <cellStyle name="20% - Accent3 4 2 6 2 4" xfId="34196"/>
    <cellStyle name="20% - Accent3 4 2 6 3" xfId="7028"/>
    <cellStyle name="20% - Accent3 4 2 6 3 2" xfId="16255"/>
    <cellStyle name="20% - Accent3 4 2 6 3 2 2" xfId="44953"/>
    <cellStyle name="20% - Accent3 4 2 6 3 3" xfId="35744"/>
    <cellStyle name="20% - Accent3 4 2 6 4" xfId="12025"/>
    <cellStyle name="20% - Accent3 4 2 6 4 2" xfId="40723"/>
    <cellStyle name="20% - Accent3 4 2 6 5" xfId="22237"/>
    <cellStyle name="20% - Accent3 4 2 6 5 2" xfId="50935"/>
    <cellStyle name="20% - Accent3 4 2 6 6" xfId="24516"/>
    <cellStyle name="20% - Accent3 4 2 6 6 2" xfId="53214"/>
    <cellStyle name="20% - Accent3 4 2 6 7" xfId="29097"/>
    <cellStyle name="20% - Accent3 4 2 6 7 2" xfId="57794"/>
    <cellStyle name="20% - Accent3 4 2 6 8" xfId="31514"/>
    <cellStyle name="20% - Accent3 4 2 7" xfId="4019"/>
    <cellStyle name="20% - Accent3 4 2 7 2" xfId="13247"/>
    <cellStyle name="20% - Accent3 4 2 7 2 2" xfId="41945"/>
    <cellStyle name="20% - Accent3 4 2 7 3" xfId="26596"/>
    <cellStyle name="20% - Accent3 4 2 7 3 2" xfId="55294"/>
    <cellStyle name="20% - Accent3 4 2 7 4" xfId="32736"/>
    <cellStyle name="20% - Accent3 4 2 8" xfId="5054"/>
    <cellStyle name="20% - Accent3 4 2 8 2" xfId="14282"/>
    <cellStyle name="20% - Accent3 4 2 8 2 2" xfId="42980"/>
    <cellStyle name="20% - Accent3 4 2 8 3" xfId="33771"/>
    <cellStyle name="20% - Accent3 4 2 9" xfId="6603"/>
    <cellStyle name="20% - Accent3 4 2 9 2" xfId="15830"/>
    <cellStyle name="20% - Accent3 4 2 9 2 2" xfId="44528"/>
    <cellStyle name="20% - Accent3 4 2 9 3" xfId="35319"/>
    <cellStyle name="20% - Accent3 4 3" xfId="333"/>
    <cellStyle name="20% - Accent3 4 3 10" xfId="9415"/>
    <cellStyle name="20% - Accent3 4 3 10 2" xfId="18636"/>
    <cellStyle name="20% - Accent3 4 3 10 2 2" xfId="47334"/>
    <cellStyle name="20% - Accent3 4 3 10 3" xfId="38125"/>
    <cellStyle name="20% - Accent3 4 3 11" xfId="10564"/>
    <cellStyle name="20% - Accent3 4 3 11 2" xfId="19783"/>
    <cellStyle name="20% - Accent3 4 3 11 2 2" xfId="48481"/>
    <cellStyle name="20% - Accent3 4 3 11 3" xfId="39272"/>
    <cellStyle name="20% - Accent3 4 3 12" xfId="11643"/>
    <cellStyle name="20% - Accent3 4 3 12 2" xfId="40341"/>
    <cellStyle name="20% - Accent3 4 3 13" xfId="20916"/>
    <cellStyle name="20% - Accent3 4 3 13 2" xfId="49614"/>
    <cellStyle name="20% - Accent3 4 3 14" xfId="22238"/>
    <cellStyle name="20% - Accent3 4 3 14 2" xfId="50936"/>
    <cellStyle name="20% - Accent3 4 3 15" xfId="24517"/>
    <cellStyle name="20% - Accent3 4 3 15 2" xfId="53215"/>
    <cellStyle name="20% - Accent3 4 3 16" xfId="29098"/>
    <cellStyle name="20% - Accent3 4 3 16 2" xfId="57795"/>
    <cellStyle name="20% - Accent3 4 3 17" xfId="31132"/>
    <cellStyle name="20% - Accent3 4 3 2" xfId="1178"/>
    <cellStyle name="20% - Accent3 4 3 2 10" xfId="11829"/>
    <cellStyle name="20% - Accent3 4 3 2 10 2" xfId="40527"/>
    <cellStyle name="20% - Accent3 4 3 2 11" xfId="20917"/>
    <cellStyle name="20% - Accent3 4 3 2 11 2" xfId="49615"/>
    <cellStyle name="20% - Accent3 4 3 2 12" xfId="22239"/>
    <cellStyle name="20% - Accent3 4 3 2 12 2" xfId="50937"/>
    <cellStyle name="20% - Accent3 4 3 2 13" xfId="24518"/>
    <cellStyle name="20% - Accent3 4 3 2 13 2" xfId="53216"/>
    <cellStyle name="20% - Accent3 4 3 2 14" xfId="29099"/>
    <cellStyle name="20% - Accent3 4 3 2 14 2" xfId="57796"/>
    <cellStyle name="20% - Accent3 4 3 2 15" xfId="31318"/>
    <cellStyle name="20% - Accent3 4 3 2 2" xfId="3444"/>
    <cellStyle name="20% - Accent3 4 3 2 2 10" xfId="22240"/>
    <cellStyle name="20% - Accent3 4 3 2 2 10 2" xfId="50938"/>
    <cellStyle name="20% - Accent3 4 3 2 2 11" xfId="24519"/>
    <cellStyle name="20% - Accent3 4 3 2 2 11 2" xfId="53217"/>
    <cellStyle name="20% - Accent3 4 3 2 2 12" xfId="29100"/>
    <cellStyle name="20% - Accent3 4 3 2 2 12 2" xfId="57797"/>
    <cellStyle name="20% - Accent3 4 3 2 2 13" xfId="32416"/>
    <cellStyle name="20% - Accent3 4 3 2 2 2" xfId="4032"/>
    <cellStyle name="20% - Accent3 4 3 2 2 2 2" xfId="13260"/>
    <cellStyle name="20% - Accent3 4 3 2 2 2 2 2" xfId="27742"/>
    <cellStyle name="20% - Accent3 4 3 2 2 2 2 2 2" xfId="56440"/>
    <cellStyle name="20% - Accent3 4 3 2 2 2 2 3" xfId="41958"/>
    <cellStyle name="20% - Accent3 4 3 2 2 2 3" xfId="22241"/>
    <cellStyle name="20% - Accent3 4 3 2 2 2 3 2" xfId="50939"/>
    <cellStyle name="20% - Accent3 4 3 2 2 2 4" xfId="24520"/>
    <cellStyle name="20% - Accent3 4 3 2 2 2 4 2" xfId="53218"/>
    <cellStyle name="20% - Accent3 4 3 2 2 2 5" xfId="29101"/>
    <cellStyle name="20% - Accent3 4 3 2 2 2 5 2" xfId="57798"/>
    <cellStyle name="20% - Accent3 4 3 2 2 2 6" xfId="32749"/>
    <cellStyle name="20% - Accent3 4 3 2 2 3" xfId="6381"/>
    <cellStyle name="20% - Accent3 4 3 2 2 3 2" xfId="15609"/>
    <cellStyle name="20% - Accent3 4 3 2 2 3 2 2" xfId="44307"/>
    <cellStyle name="20% - Accent3 4 3 2 2 3 3" xfId="26609"/>
    <cellStyle name="20% - Accent3 4 3 2 2 3 3 2" xfId="55307"/>
    <cellStyle name="20% - Accent3 4 3 2 2 3 4" xfId="35098"/>
    <cellStyle name="20% - Accent3 4 3 2 2 4" xfId="7933"/>
    <cellStyle name="20% - Accent3 4 3 2 2 4 2" xfId="17158"/>
    <cellStyle name="20% - Accent3 4 3 2 2 4 2 2" xfId="45856"/>
    <cellStyle name="20% - Accent3 4 3 2 2 4 3" xfId="36647"/>
    <cellStyle name="20% - Accent3 4 3 2 2 5" xfId="9084"/>
    <cellStyle name="20% - Accent3 4 3 2 2 5 2" xfId="18307"/>
    <cellStyle name="20% - Accent3 4 3 2 2 5 2 2" xfId="47005"/>
    <cellStyle name="20% - Accent3 4 3 2 2 5 3" xfId="37796"/>
    <cellStyle name="20% - Accent3 4 3 2 2 6" xfId="9417"/>
    <cellStyle name="20% - Accent3 4 3 2 2 6 2" xfId="18638"/>
    <cellStyle name="20% - Accent3 4 3 2 2 6 2 2" xfId="47336"/>
    <cellStyle name="20% - Accent3 4 3 2 2 6 3" xfId="38127"/>
    <cellStyle name="20% - Accent3 4 3 2 2 7" xfId="10566"/>
    <cellStyle name="20% - Accent3 4 3 2 2 7 2" xfId="19785"/>
    <cellStyle name="20% - Accent3 4 3 2 2 7 2 2" xfId="48483"/>
    <cellStyle name="20% - Accent3 4 3 2 2 7 3" xfId="39274"/>
    <cellStyle name="20% - Accent3 4 3 2 2 8" xfId="12927"/>
    <cellStyle name="20% - Accent3 4 3 2 2 8 2" xfId="41625"/>
    <cellStyle name="20% - Accent3 4 3 2 2 9" xfId="20918"/>
    <cellStyle name="20% - Accent3 4 3 2 2 9 2" xfId="49616"/>
    <cellStyle name="20% - Accent3 4 3 2 3" xfId="2835"/>
    <cellStyle name="20% - Accent3 4 3 2 3 2" xfId="6000"/>
    <cellStyle name="20% - Accent3 4 3 2 3 2 2" xfId="15228"/>
    <cellStyle name="20% - Accent3 4 3 2 3 2 2 2" xfId="43926"/>
    <cellStyle name="20% - Accent3 4 3 2 3 2 3" xfId="27741"/>
    <cellStyle name="20% - Accent3 4 3 2 3 2 3 2" xfId="56439"/>
    <cellStyle name="20% - Accent3 4 3 2 3 2 4" xfId="34717"/>
    <cellStyle name="20% - Accent3 4 3 2 3 3" xfId="7550"/>
    <cellStyle name="20% - Accent3 4 3 2 3 3 2" xfId="16776"/>
    <cellStyle name="20% - Accent3 4 3 2 3 3 2 2" xfId="45474"/>
    <cellStyle name="20% - Accent3 4 3 2 3 3 3" xfId="36265"/>
    <cellStyle name="20% - Accent3 4 3 2 3 4" xfId="12546"/>
    <cellStyle name="20% - Accent3 4 3 2 3 4 2" xfId="41244"/>
    <cellStyle name="20% - Accent3 4 3 2 3 5" xfId="22242"/>
    <cellStyle name="20% - Accent3 4 3 2 3 5 2" xfId="50940"/>
    <cellStyle name="20% - Accent3 4 3 2 3 6" xfId="24521"/>
    <cellStyle name="20% - Accent3 4 3 2 3 6 2" xfId="53219"/>
    <cellStyle name="20% - Accent3 4 3 2 3 7" xfId="29102"/>
    <cellStyle name="20% - Accent3 4 3 2 3 7 2" xfId="57799"/>
    <cellStyle name="20% - Accent3 4 3 2 3 8" xfId="32035"/>
    <cellStyle name="20% - Accent3 4 3 2 4" xfId="4031"/>
    <cellStyle name="20% - Accent3 4 3 2 4 2" xfId="13259"/>
    <cellStyle name="20% - Accent3 4 3 2 4 2 2" xfId="41957"/>
    <cellStyle name="20% - Accent3 4 3 2 4 3" xfId="26608"/>
    <cellStyle name="20% - Accent3 4 3 2 4 3 2" xfId="55306"/>
    <cellStyle name="20% - Accent3 4 3 2 4 4" xfId="32748"/>
    <cellStyle name="20% - Accent3 4 3 2 5" xfId="5283"/>
    <cellStyle name="20% - Accent3 4 3 2 5 2" xfId="14511"/>
    <cellStyle name="20% - Accent3 4 3 2 5 2 2" xfId="43209"/>
    <cellStyle name="20% - Accent3 4 3 2 5 3" xfId="34000"/>
    <cellStyle name="20% - Accent3 4 3 2 6" xfId="6832"/>
    <cellStyle name="20% - Accent3 4 3 2 6 2" xfId="16059"/>
    <cellStyle name="20% - Accent3 4 3 2 6 2 2" xfId="44757"/>
    <cellStyle name="20% - Accent3 4 3 2 6 3" xfId="35548"/>
    <cellStyle name="20% - Accent3 4 3 2 7" xfId="8702"/>
    <cellStyle name="20% - Accent3 4 3 2 7 2" xfId="17926"/>
    <cellStyle name="20% - Accent3 4 3 2 7 2 2" xfId="46624"/>
    <cellStyle name="20% - Accent3 4 3 2 7 3" xfId="37415"/>
    <cellStyle name="20% - Accent3 4 3 2 8" xfId="9416"/>
    <cellStyle name="20% - Accent3 4 3 2 8 2" xfId="18637"/>
    <cellStyle name="20% - Accent3 4 3 2 8 2 2" xfId="47335"/>
    <cellStyle name="20% - Accent3 4 3 2 8 3" xfId="38126"/>
    <cellStyle name="20% - Accent3 4 3 2 9" xfId="10565"/>
    <cellStyle name="20% - Accent3 4 3 2 9 2" xfId="19784"/>
    <cellStyle name="20% - Accent3 4 3 2 9 2 2" xfId="48482"/>
    <cellStyle name="20% - Accent3 4 3 2 9 3" xfId="39273"/>
    <cellStyle name="20% - Accent3 4 3 3" xfId="2560"/>
    <cellStyle name="20% - Accent3 4 3 3 10" xfId="22243"/>
    <cellStyle name="20% - Accent3 4 3 3 10 2" xfId="50941"/>
    <cellStyle name="20% - Accent3 4 3 3 11" xfId="24522"/>
    <cellStyle name="20% - Accent3 4 3 3 11 2" xfId="53220"/>
    <cellStyle name="20% - Accent3 4 3 3 12" xfId="29103"/>
    <cellStyle name="20% - Accent3 4 3 3 12 2" xfId="57800"/>
    <cellStyle name="20% - Accent3 4 3 3 13" xfId="31850"/>
    <cellStyle name="20% - Accent3 4 3 3 2" xfId="4033"/>
    <cellStyle name="20% - Accent3 4 3 3 2 2" xfId="13261"/>
    <cellStyle name="20% - Accent3 4 3 3 2 2 2" xfId="27743"/>
    <cellStyle name="20% - Accent3 4 3 3 2 2 2 2" xfId="56441"/>
    <cellStyle name="20% - Accent3 4 3 3 2 2 3" xfId="41959"/>
    <cellStyle name="20% - Accent3 4 3 3 2 3" xfId="22244"/>
    <cellStyle name="20% - Accent3 4 3 3 2 3 2" xfId="50942"/>
    <cellStyle name="20% - Accent3 4 3 3 2 4" xfId="24523"/>
    <cellStyle name="20% - Accent3 4 3 3 2 4 2" xfId="53221"/>
    <cellStyle name="20% - Accent3 4 3 3 2 5" xfId="29104"/>
    <cellStyle name="20% - Accent3 4 3 3 2 5 2" xfId="57801"/>
    <cellStyle name="20% - Accent3 4 3 3 2 6" xfId="32750"/>
    <cellStyle name="20% - Accent3 4 3 3 3" xfId="5815"/>
    <cellStyle name="20% - Accent3 4 3 3 3 2" xfId="15043"/>
    <cellStyle name="20% - Accent3 4 3 3 3 2 2" xfId="43741"/>
    <cellStyle name="20% - Accent3 4 3 3 3 3" xfId="26610"/>
    <cellStyle name="20% - Accent3 4 3 3 3 3 2" xfId="55308"/>
    <cellStyle name="20% - Accent3 4 3 3 3 4" xfId="34532"/>
    <cellStyle name="20% - Accent3 4 3 3 4" xfId="7365"/>
    <cellStyle name="20% - Accent3 4 3 3 4 2" xfId="16591"/>
    <cellStyle name="20% - Accent3 4 3 3 4 2 2" xfId="45289"/>
    <cellStyle name="20% - Accent3 4 3 3 4 3" xfId="36080"/>
    <cellStyle name="20% - Accent3 4 3 3 5" xfId="8517"/>
    <cellStyle name="20% - Accent3 4 3 3 5 2" xfId="17741"/>
    <cellStyle name="20% - Accent3 4 3 3 5 2 2" xfId="46439"/>
    <cellStyle name="20% - Accent3 4 3 3 5 3" xfId="37230"/>
    <cellStyle name="20% - Accent3 4 3 3 6" xfId="9418"/>
    <cellStyle name="20% - Accent3 4 3 3 6 2" xfId="18639"/>
    <cellStyle name="20% - Accent3 4 3 3 6 2 2" xfId="47337"/>
    <cellStyle name="20% - Accent3 4 3 3 6 3" xfId="38128"/>
    <cellStyle name="20% - Accent3 4 3 3 7" xfId="10567"/>
    <cellStyle name="20% - Accent3 4 3 3 7 2" xfId="19786"/>
    <cellStyle name="20% - Accent3 4 3 3 7 2 2" xfId="48484"/>
    <cellStyle name="20% - Accent3 4 3 3 7 3" xfId="39275"/>
    <cellStyle name="20% - Accent3 4 3 3 8" xfId="12361"/>
    <cellStyle name="20% - Accent3 4 3 3 8 2" xfId="41059"/>
    <cellStyle name="20% - Accent3 4 3 3 9" xfId="20919"/>
    <cellStyle name="20% - Accent3 4 3 3 9 2" xfId="49617"/>
    <cellStyle name="20% - Accent3 4 3 4" xfId="3222"/>
    <cellStyle name="20% - Accent3 4 3 4 10" xfId="22245"/>
    <cellStyle name="20% - Accent3 4 3 4 10 2" xfId="50943"/>
    <cellStyle name="20% - Accent3 4 3 4 11" xfId="24524"/>
    <cellStyle name="20% - Accent3 4 3 4 11 2" xfId="53222"/>
    <cellStyle name="20% - Accent3 4 3 4 12" xfId="29105"/>
    <cellStyle name="20% - Accent3 4 3 4 12 2" xfId="57802"/>
    <cellStyle name="20% - Accent3 4 3 4 13" xfId="32231"/>
    <cellStyle name="20% - Accent3 4 3 4 2" xfId="4034"/>
    <cellStyle name="20% - Accent3 4 3 4 2 2" xfId="13262"/>
    <cellStyle name="20% - Accent3 4 3 4 2 2 2" xfId="27744"/>
    <cellStyle name="20% - Accent3 4 3 4 2 2 2 2" xfId="56442"/>
    <cellStyle name="20% - Accent3 4 3 4 2 2 3" xfId="41960"/>
    <cellStyle name="20% - Accent3 4 3 4 2 3" xfId="22246"/>
    <cellStyle name="20% - Accent3 4 3 4 2 3 2" xfId="50944"/>
    <cellStyle name="20% - Accent3 4 3 4 2 4" xfId="24525"/>
    <cellStyle name="20% - Accent3 4 3 4 2 4 2" xfId="53223"/>
    <cellStyle name="20% - Accent3 4 3 4 2 5" xfId="29106"/>
    <cellStyle name="20% - Accent3 4 3 4 2 5 2" xfId="57803"/>
    <cellStyle name="20% - Accent3 4 3 4 2 6" xfId="32751"/>
    <cellStyle name="20% - Accent3 4 3 4 3" xfId="6196"/>
    <cellStyle name="20% - Accent3 4 3 4 3 2" xfId="15424"/>
    <cellStyle name="20% - Accent3 4 3 4 3 2 2" xfId="44122"/>
    <cellStyle name="20% - Accent3 4 3 4 3 3" xfId="26611"/>
    <cellStyle name="20% - Accent3 4 3 4 3 3 2" xfId="55309"/>
    <cellStyle name="20% - Accent3 4 3 4 3 4" xfId="34913"/>
    <cellStyle name="20% - Accent3 4 3 4 4" xfId="7748"/>
    <cellStyle name="20% - Accent3 4 3 4 4 2" xfId="16973"/>
    <cellStyle name="20% - Accent3 4 3 4 4 2 2" xfId="45671"/>
    <cellStyle name="20% - Accent3 4 3 4 4 3" xfId="36462"/>
    <cellStyle name="20% - Accent3 4 3 4 5" xfId="8899"/>
    <cellStyle name="20% - Accent3 4 3 4 5 2" xfId="18122"/>
    <cellStyle name="20% - Accent3 4 3 4 5 2 2" xfId="46820"/>
    <cellStyle name="20% - Accent3 4 3 4 5 3" xfId="37611"/>
    <cellStyle name="20% - Accent3 4 3 4 6" xfId="9419"/>
    <cellStyle name="20% - Accent3 4 3 4 6 2" xfId="18640"/>
    <cellStyle name="20% - Accent3 4 3 4 6 2 2" xfId="47338"/>
    <cellStyle name="20% - Accent3 4 3 4 6 3" xfId="38129"/>
    <cellStyle name="20% - Accent3 4 3 4 7" xfId="10568"/>
    <cellStyle name="20% - Accent3 4 3 4 7 2" xfId="19787"/>
    <cellStyle name="20% - Accent3 4 3 4 7 2 2" xfId="48485"/>
    <cellStyle name="20% - Accent3 4 3 4 7 3" xfId="39276"/>
    <cellStyle name="20% - Accent3 4 3 4 8" xfId="12742"/>
    <cellStyle name="20% - Accent3 4 3 4 8 2" xfId="41440"/>
    <cellStyle name="20% - Accent3 4 3 4 9" xfId="20920"/>
    <cellStyle name="20% - Accent3 4 3 4 9 2" xfId="49618"/>
    <cellStyle name="20% - Accent3 4 3 5" xfId="2186"/>
    <cellStyle name="20% - Accent3 4 3 5 2" xfId="5620"/>
    <cellStyle name="20% - Accent3 4 3 5 2 2" xfId="14848"/>
    <cellStyle name="20% - Accent3 4 3 5 2 2 2" xfId="43546"/>
    <cellStyle name="20% - Accent3 4 3 5 2 3" xfId="27740"/>
    <cellStyle name="20% - Accent3 4 3 5 2 3 2" xfId="56438"/>
    <cellStyle name="20% - Accent3 4 3 5 2 4" xfId="34337"/>
    <cellStyle name="20% - Accent3 4 3 5 3" xfId="7169"/>
    <cellStyle name="20% - Accent3 4 3 5 3 2" xfId="16396"/>
    <cellStyle name="20% - Accent3 4 3 5 3 2 2" xfId="45094"/>
    <cellStyle name="20% - Accent3 4 3 5 3 3" xfId="35885"/>
    <cellStyle name="20% - Accent3 4 3 5 4" xfId="12166"/>
    <cellStyle name="20% - Accent3 4 3 5 4 2" xfId="40864"/>
    <cellStyle name="20% - Accent3 4 3 5 5" xfId="22247"/>
    <cellStyle name="20% - Accent3 4 3 5 5 2" xfId="50945"/>
    <cellStyle name="20% - Accent3 4 3 5 6" xfId="24526"/>
    <cellStyle name="20% - Accent3 4 3 5 6 2" xfId="53224"/>
    <cellStyle name="20% - Accent3 4 3 5 7" xfId="29107"/>
    <cellStyle name="20% - Accent3 4 3 5 7 2" xfId="57804"/>
    <cellStyle name="20% - Accent3 4 3 5 8" xfId="31655"/>
    <cellStyle name="20% - Accent3 4 3 6" xfId="4030"/>
    <cellStyle name="20% - Accent3 4 3 6 2" xfId="13258"/>
    <cellStyle name="20% - Accent3 4 3 6 2 2" xfId="41956"/>
    <cellStyle name="20% - Accent3 4 3 6 3" xfId="26607"/>
    <cellStyle name="20% - Accent3 4 3 6 3 2" xfId="55305"/>
    <cellStyle name="20% - Accent3 4 3 6 4" xfId="32747"/>
    <cellStyle name="20% - Accent3 4 3 7" xfId="5097"/>
    <cellStyle name="20% - Accent3 4 3 7 2" xfId="14325"/>
    <cellStyle name="20% - Accent3 4 3 7 2 2" xfId="43023"/>
    <cellStyle name="20% - Accent3 4 3 7 3" xfId="33814"/>
    <cellStyle name="20% - Accent3 4 3 8" xfId="6646"/>
    <cellStyle name="20% - Accent3 4 3 8 2" xfId="15873"/>
    <cellStyle name="20% - Accent3 4 3 8 2 2" xfId="44571"/>
    <cellStyle name="20% - Accent3 4 3 8 3" xfId="35362"/>
    <cellStyle name="20% - Accent3 4 3 9" xfId="8322"/>
    <cellStyle name="20% - Accent3 4 3 9 2" xfId="17546"/>
    <cellStyle name="20% - Accent3 4 3 9 2 2" xfId="46244"/>
    <cellStyle name="20% - Accent3 4 3 9 3" xfId="37035"/>
    <cellStyle name="20% - Accent3 4 4" xfId="546"/>
    <cellStyle name="20% - Accent3 4 4 10" xfId="22248"/>
    <cellStyle name="20% - Accent3 4 4 10 2" xfId="50946"/>
    <cellStyle name="20% - Accent3 4 4 11" xfId="24527"/>
    <cellStyle name="20% - Accent3 4 4 11 2" xfId="53225"/>
    <cellStyle name="20% - Accent3 4 4 12" xfId="29108"/>
    <cellStyle name="20% - Accent3 4 4 12 2" xfId="57805"/>
    <cellStyle name="20% - Accent3 4 4 2" xfId="2750"/>
    <cellStyle name="20% - Accent3 4 4 2 10" xfId="20922"/>
    <cellStyle name="20% - Accent3 4 4 2 10 2" xfId="49620"/>
    <cellStyle name="20% - Accent3 4 4 2 11" xfId="22249"/>
    <cellStyle name="20% - Accent3 4 4 2 11 2" xfId="50947"/>
    <cellStyle name="20% - Accent3 4 4 2 12" xfId="24528"/>
    <cellStyle name="20% - Accent3 4 4 2 12 2" xfId="53226"/>
    <cellStyle name="20% - Accent3 4 4 2 13" xfId="29109"/>
    <cellStyle name="20% - Accent3 4 4 2 13 2" xfId="57806"/>
    <cellStyle name="20% - Accent3 4 4 2 14" xfId="31952"/>
    <cellStyle name="20% - Accent3 4 4 2 2" xfId="3569"/>
    <cellStyle name="20% - Accent3 4 4 2 3" xfId="4036"/>
    <cellStyle name="20% - Accent3 4 4 2 3 2" xfId="13264"/>
    <cellStyle name="20% - Accent3 4 4 2 3 2 2" xfId="27746"/>
    <cellStyle name="20% - Accent3 4 4 2 3 2 2 2" xfId="56444"/>
    <cellStyle name="20% - Accent3 4 4 2 3 2 3" xfId="41962"/>
    <cellStyle name="20% - Accent3 4 4 2 3 3" xfId="22250"/>
    <cellStyle name="20% - Accent3 4 4 2 3 3 2" xfId="50948"/>
    <cellStyle name="20% - Accent3 4 4 2 3 4" xfId="24529"/>
    <cellStyle name="20% - Accent3 4 4 2 3 4 2" xfId="53227"/>
    <cellStyle name="20% - Accent3 4 4 2 3 5" xfId="29110"/>
    <cellStyle name="20% - Accent3 4 4 2 3 5 2" xfId="57807"/>
    <cellStyle name="20% - Accent3 4 4 2 3 6" xfId="32753"/>
    <cellStyle name="20% - Accent3 4 4 2 4" xfId="5917"/>
    <cellStyle name="20% - Accent3 4 4 2 4 2" xfId="15145"/>
    <cellStyle name="20% - Accent3 4 4 2 4 2 2" xfId="43843"/>
    <cellStyle name="20% - Accent3 4 4 2 4 3" xfId="26613"/>
    <cellStyle name="20% - Accent3 4 4 2 4 3 2" xfId="55311"/>
    <cellStyle name="20% - Accent3 4 4 2 4 4" xfId="34634"/>
    <cellStyle name="20% - Accent3 4 4 2 5" xfId="7467"/>
    <cellStyle name="20% - Accent3 4 4 2 5 2" xfId="16693"/>
    <cellStyle name="20% - Accent3 4 4 2 5 2 2" xfId="45391"/>
    <cellStyle name="20% - Accent3 4 4 2 5 3" xfId="36182"/>
    <cellStyle name="20% - Accent3 4 4 2 6" xfId="8619"/>
    <cellStyle name="20% - Accent3 4 4 2 6 2" xfId="17843"/>
    <cellStyle name="20% - Accent3 4 4 2 6 2 2" xfId="46541"/>
    <cellStyle name="20% - Accent3 4 4 2 6 3" xfId="37332"/>
    <cellStyle name="20% - Accent3 4 4 2 7" xfId="9421"/>
    <cellStyle name="20% - Accent3 4 4 2 7 2" xfId="18642"/>
    <cellStyle name="20% - Accent3 4 4 2 7 2 2" xfId="47340"/>
    <cellStyle name="20% - Accent3 4 4 2 7 3" xfId="38131"/>
    <cellStyle name="20% - Accent3 4 4 2 8" xfId="10570"/>
    <cellStyle name="20% - Accent3 4 4 2 8 2" xfId="19789"/>
    <cellStyle name="20% - Accent3 4 4 2 8 2 2" xfId="48487"/>
    <cellStyle name="20% - Accent3 4 4 2 8 3" xfId="39278"/>
    <cellStyle name="20% - Accent3 4 4 2 9" xfId="12463"/>
    <cellStyle name="20% - Accent3 4 4 2 9 2" xfId="41161"/>
    <cellStyle name="20% - Accent3 4 4 3" xfId="3360"/>
    <cellStyle name="20% - Accent3 4 4 3 10" xfId="22251"/>
    <cellStyle name="20% - Accent3 4 4 3 10 2" xfId="50949"/>
    <cellStyle name="20% - Accent3 4 4 3 11" xfId="24530"/>
    <cellStyle name="20% - Accent3 4 4 3 11 2" xfId="53228"/>
    <cellStyle name="20% - Accent3 4 4 3 12" xfId="29111"/>
    <cellStyle name="20% - Accent3 4 4 3 12 2" xfId="57808"/>
    <cellStyle name="20% - Accent3 4 4 3 13" xfId="32333"/>
    <cellStyle name="20% - Accent3 4 4 3 2" xfId="4037"/>
    <cellStyle name="20% - Accent3 4 4 3 2 2" xfId="13265"/>
    <cellStyle name="20% - Accent3 4 4 3 2 2 2" xfId="27747"/>
    <cellStyle name="20% - Accent3 4 4 3 2 2 2 2" xfId="56445"/>
    <cellStyle name="20% - Accent3 4 4 3 2 2 3" xfId="41963"/>
    <cellStyle name="20% - Accent3 4 4 3 2 3" xfId="22252"/>
    <cellStyle name="20% - Accent3 4 4 3 2 3 2" xfId="50950"/>
    <cellStyle name="20% - Accent3 4 4 3 2 4" xfId="24531"/>
    <cellStyle name="20% - Accent3 4 4 3 2 4 2" xfId="53229"/>
    <cellStyle name="20% - Accent3 4 4 3 2 5" xfId="29112"/>
    <cellStyle name="20% - Accent3 4 4 3 2 5 2" xfId="57809"/>
    <cellStyle name="20% - Accent3 4 4 3 2 6" xfId="32754"/>
    <cellStyle name="20% - Accent3 4 4 3 3" xfId="6298"/>
    <cellStyle name="20% - Accent3 4 4 3 3 2" xfId="15526"/>
    <cellStyle name="20% - Accent3 4 4 3 3 2 2" xfId="44224"/>
    <cellStyle name="20% - Accent3 4 4 3 3 3" xfId="26614"/>
    <cellStyle name="20% - Accent3 4 4 3 3 3 2" xfId="55312"/>
    <cellStyle name="20% - Accent3 4 4 3 3 4" xfId="35015"/>
    <cellStyle name="20% - Accent3 4 4 3 4" xfId="7850"/>
    <cellStyle name="20% - Accent3 4 4 3 4 2" xfId="17075"/>
    <cellStyle name="20% - Accent3 4 4 3 4 2 2" xfId="45773"/>
    <cellStyle name="20% - Accent3 4 4 3 4 3" xfId="36564"/>
    <cellStyle name="20% - Accent3 4 4 3 5" xfId="9001"/>
    <cellStyle name="20% - Accent3 4 4 3 5 2" xfId="18224"/>
    <cellStyle name="20% - Accent3 4 4 3 5 2 2" xfId="46922"/>
    <cellStyle name="20% - Accent3 4 4 3 5 3" xfId="37713"/>
    <cellStyle name="20% - Accent3 4 4 3 6" xfId="9422"/>
    <cellStyle name="20% - Accent3 4 4 3 6 2" xfId="18643"/>
    <cellStyle name="20% - Accent3 4 4 3 6 2 2" xfId="47341"/>
    <cellStyle name="20% - Accent3 4 4 3 6 3" xfId="38132"/>
    <cellStyle name="20% - Accent3 4 4 3 7" xfId="10571"/>
    <cellStyle name="20% - Accent3 4 4 3 7 2" xfId="19790"/>
    <cellStyle name="20% - Accent3 4 4 3 7 2 2" xfId="48488"/>
    <cellStyle name="20% - Accent3 4 4 3 7 3" xfId="39279"/>
    <cellStyle name="20% - Accent3 4 4 3 8" xfId="12844"/>
    <cellStyle name="20% - Accent3 4 4 3 8 2" xfId="41542"/>
    <cellStyle name="20% - Accent3 4 4 3 9" xfId="20923"/>
    <cellStyle name="20% - Accent3 4 4 3 9 2" xfId="49621"/>
    <cellStyle name="20% - Accent3 4 4 4" xfId="2059"/>
    <cellStyle name="20% - Accent3 4 4 4 2" xfId="5534"/>
    <cellStyle name="20% - Accent3 4 4 4 2 2" xfId="14762"/>
    <cellStyle name="20% - Accent3 4 4 4 2 2 2" xfId="43460"/>
    <cellStyle name="20% - Accent3 4 4 4 2 3" xfId="27745"/>
    <cellStyle name="20% - Accent3 4 4 4 2 3 2" xfId="56443"/>
    <cellStyle name="20% - Accent3 4 4 4 2 4" xfId="34251"/>
    <cellStyle name="20% - Accent3 4 4 4 3" xfId="7083"/>
    <cellStyle name="20% - Accent3 4 4 4 3 2" xfId="16310"/>
    <cellStyle name="20% - Accent3 4 4 4 3 2 2" xfId="45008"/>
    <cellStyle name="20% - Accent3 4 4 4 3 3" xfId="35799"/>
    <cellStyle name="20% - Accent3 4 4 4 4" xfId="12080"/>
    <cellStyle name="20% - Accent3 4 4 4 4 2" xfId="40778"/>
    <cellStyle name="20% - Accent3 4 4 4 5" xfId="22253"/>
    <cellStyle name="20% - Accent3 4 4 4 5 2" xfId="50951"/>
    <cellStyle name="20% - Accent3 4 4 4 6" xfId="24532"/>
    <cellStyle name="20% - Accent3 4 4 4 6 2" xfId="53230"/>
    <cellStyle name="20% - Accent3 4 4 4 7" xfId="29113"/>
    <cellStyle name="20% - Accent3 4 4 4 7 2" xfId="57810"/>
    <cellStyle name="20% - Accent3 4 4 4 8" xfId="31569"/>
    <cellStyle name="20% - Accent3 4 4 5" xfId="4035"/>
    <cellStyle name="20% - Accent3 4 4 5 2" xfId="13263"/>
    <cellStyle name="20% - Accent3 4 4 5 2 2" xfId="41961"/>
    <cellStyle name="20% - Accent3 4 4 5 3" xfId="26612"/>
    <cellStyle name="20% - Accent3 4 4 5 3 2" xfId="55310"/>
    <cellStyle name="20% - Accent3 4 4 5 4" xfId="32752"/>
    <cellStyle name="20% - Accent3 4 4 6" xfId="8236"/>
    <cellStyle name="20% - Accent3 4 4 6 2" xfId="17460"/>
    <cellStyle name="20% - Accent3 4 4 6 2 2" xfId="46158"/>
    <cellStyle name="20% - Accent3 4 4 6 3" xfId="36949"/>
    <cellStyle name="20% - Accent3 4 4 7" xfId="9420"/>
    <cellStyle name="20% - Accent3 4 4 7 2" xfId="18641"/>
    <cellStyle name="20% - Accent3 4 4 7 2 2" xfId="47339"/>
    <cellStyle name="20% - Accent3 4 4 7 3" xfId="38130"/>
    <cellStyle name="20% - Accent3 4 4 8" xfId="10569"/>
    <cellStyle name="20% - Accent3 4 4 8 2" xfId="19788"/>
    <cellStyle name="20% - Accent3 4 4 8 2 2" xfId="48486"/>
    <cellStyle name="20% - Accent3 4 4 8 3" xfId="39277"/>
    <cellStyle name="20% - Accent3 4 4 9" xfId="20921"/>
    <cellStyle name="20% - Accent3 4 4 9 2" xfId="49619"/>
    <cellStyle name="20% - Accent3 4 5" xfId="1092"/>
    <cellStyle name="20% - Accent3 4 5 10" xfId="11743"/>
    <cellStyle name="20% - Accent3 4 5 10 2" xfId="40441"/>
    <cellStyle name="20% - Accent3 4 5 11" xfId="20924"/>
    <cellStyle name="20% - Accent3 4 5 11 2" xfId="49622"/>
    <cellStyle name="20% - Accent3 4 5 12" xfId="22254"/>
    <cellStyle name="20% - Accent3 4 5 12 2" xfId="50952"/>
    <cellStyle name="20% - Accent3 4 5 13" xfId="24533"/>
    <cellStyle name="20% - Accent3 4 5 13 2" xfId="53231"/>
    <cellStyle name="20% - Accent3 4 5 14" xfId="29114"/>
    <cellStyle name="20% - Accent3 4 5 14 2" xfId="57811"/>
    <cellStyle name="20% - Accent3 4 5 15" xfId="31232"/>
    <cellStyle name="20% - Accent3 4 5 2" xfId="3570"/>
    <cellStyle name="20% - Accent3 4 5 2 10" xfId="22255"/>
    <cellStyle name="20% - Accent3 4 5 2 10 2" xfId="50953"/>
    <cellStyle name="20% - Accent3 4 5 2 11" xfId="24534"/>
    <cellStyle name="20% - Accent3 4 5 2 11 2" xfId="53232"/>
    <cellStyle name="20% - Accent3 4 5 2 12" xfId="29115"/>
    <cellStyle name="20% - Accent3 4 5 2 12 2" xfId="57812"/>
    <cellStyle name="20% - Accent3 4 5 2 13" xfId="32493"/>
    <cellStyle name="20% - Accent3 4 5 2 2" xfId="4039"/>
    <cellStyle name="20% - Accent3 4 5 2 2 2" xfId="13267"/>
    <cellStyle name="20% - Accent3 4 5 2 2 2 2" xfId="27749"/>
    <cellStyle name="20% - Accent3 4 5 2 2 2 2 2" xfId="56447"/>
    <cellStyle name="20% - Accent3 4 5 2 2 2 3" xfId="41965"/>
    <cellStyle name="20% - Accent3 4 5 2 2 3" xfId="22256"/>
    <cellStyle name="20% - Accent3 4 5 2 2 3 2" xfId="50954"/>
    <cellStyle name="20% - Accent3 4 5 2 2 4" xfId="24535"/>
    <cellStyle name="20% - Accent3 4 5 2 2 4 2" xfId="53233"/>
    <cellStyle name="20% - Accent3 4 5 2 2 5" xfId="29116"/>
    <cellStyle name="20% - Accent3 4 5 2 2 5 2" xfId="57813"/>
    <cellStyle name="20% - Accent3 4 5 2 2 6" xfId="32756"/>
    <cellStyle name="20% - Accent3 4 5 2 3" xfId="6458"/>
    <cellStyle name="20% - Accent3 4 5 2 3 2" xfId="15686"/>
    <cellStyle name="20% - Accent3 4 5 2 3 2 2" xfId="44384"/>
    <cellStyle name="20% - Accent3 4 5 2 3 3" xfId="26616"/>
    <cellStyle name="20% - Accent3 4 5 2 3 3 2" xfId="55314"/>
    <cellStyle name="20% - Accent3 4 5 2 3 4" xfId="35175"/>
    <cellStyle name="20% - Accent3 4 5 2 4" xfId="8010"/>
    <cellStyle name="20% - Accent3 4 5 2 4 2" xfId="17235"/>
    <cellStyle name="20% - Accent3 4 5 2 4 2 2" xfId="45933"/>
    <cellStyle name="20% - Accent3 4 5 2 4 3" xfId="36724"/>
    <cellStyle name="20% - Accent3 4 5 2 5" xfId="9161"/>
    <cellStyle name="20% - Accent3 4 5 2 5 2" xfId="18384"/>
    <cellStyle name="20% - Accent3 4 5 2 5 2 2" xfId="47082"/>
    <cellStyle name="20% - Accent3 4 5 2 5 3" xfId="37873"/>
    <cellStyle name="20% - Accent3 4 5 2 6" xfId="9424"/>
    <cellStyle name="20% - Accent3 4 5 2 6 2" xfId="18645"/>
    <cellStyle name="20% - Accent3 4 5 2 6 2 2" xfId="47343"/>
    <cellStyle name="20% - Accent3 4 5 2 6 3" xfId="38134"/>
    <cellStyle name="20% - Accent3 4 5 2 7" xfId="10573"/>
    <cellStyle name="20% - Accent3 4 5 2 7 2" xfId="19792"/>
    <cellStyle name="20% - Accent3 4 5 2 7 2 2" xfId="48490"/>
    <cellStyle name="20% - Accent3 4 5 2 7 3" xfId="39281"/>
    <cellStyle name="20% - Accent3 4 5 2 8" xfId="13004"/>
    <cellStyle name="20% - Accent3 4 5 2 8 2" xfId="41702"/>
    <cellStyle name="20% - Accent3 4 5 2 9" xfId="20925"/>
    <cellStyle name="20% - Accent3 4 5 2 9 2" xfId="49623"/>
    <cellStyle name="20% - Accent3 4 5 3" xfId="2466"/>
    <cellStyle name="20% - Accent3 4 5 3 2" xfId="5731"/>
    <cellStyle name="20% - Accent3 4 5 3 2 2" xfId="14959"/>
    <cellStyle name="20% - Accent3 4 5 3 2 2 2" xfId="43657"/>
    <cellStyle name="20% - Accent3 4 5 3 2 3" xfId="27748"/>
    <cellStyle name="20% - Accent3 4 5 3 2 3 2" xfId="56446"/>
    <cellStyle name="20% - Accent3 4 5 3 2 4" xfId="34448"/>
    <cellStyle name="20% - Accent3 4 5 3 3" xfId="7281"/>
    <cellStyle name="20% - Accent3 4 5 3 3 2" xfId="16507"/>
    <cellStyle name="20% - Accent3 4 5 3 3 2 2" xfId="45205"/>
    <cellStyle name="20% - Accent3 4 5 3 3 3" xfId="35996"/>
    <cellStyle name="20% - Accent3 4 5 3 4" xfId="12277"/>
    <cellStyle name="20% - Accent3 4 5 3 4 2" xfId="40975"/>
    <cellStyle name="20% - Accent3 4 5 3 5" xfId="22257"/>
    <cellStyle name="20% - Accent3 4 5 3 5 2" xfId="50955"/>
    <cellStyle name="20% - Accent3 4 5 3 6" xfId="24536"/>
    <cellStyle name="20% - Accent3 4 5 3 6 2" xfId="53234"/>
    <cellStyle name="20% - Accent3 4 5 3 7" xfId="29117"/>
    <cellStyle name="20% - Accent3 4 5 3 7 2" xfId="57814"/>
    <cellStyle name="20% - Accent3 4 5 3 8" xfId="31766"/>
    <cellStyle name="20% - Accent3 4 5 4" xfId="4038"/>
    <cellStyle name="20% - Accent3 4 5 4 2" xfId="13266"/>
    <cellStyle name="20% - Accent3 4 5 4 2 2" xfId="41964"/>
    <cellStyle name="20% - Accent3 4 5 4 3" xfId="26615"/>
    <cellStyle name="20% - Accent3 4 5 4 3 2" xfId="55313"/>
    <cellStyle name="20% - Accent3 4 5 4 4" xfId="32755"/>
    <cellStyle name="20% - Accent3 4 5 5" xfId="5197"/>
    <cellStyle name="20% - Accent3 4 5 5 2" xfId="14425"/>
    <cellStyle name="20% - Accent3 4 5 5 2 2" xfId="43123"/>
    <cellStyle name="20% - Accent3 4 5 5 3" xfId="33914"/>
    <cellStyle name="20% - Accent3 4 5 6" xfId="6746"/>
    <cellStyle name="20% - Accent3 4 5 6 2" xfId="15973"/>
    <cellStyle name="20% - Accent3 4 5 6 2 2" xfId="44671"/>
    <cellStyle name="20% - Accent3 4 5 6 3" xfId="35462"/>
    <cellStyle name="20% - Accent3 4 5 7" xfId="8433"/>
    <cellStyle name="20% - Accent3 4 5 7 2" xfId="17657"/>
    <cellStyle name="20% - Accent3 4 5 7 2 2" xfId="46355"/>
    <cellStyle name="20% - Accent3 4 5 7 3" xfId="37146"/>
    <cellStyle name="20% - Accent3 4 5 8" xfId="9423"/>
    <cellStyle name="20% - Accent3 4 5 8 2" xfId="18644"/>
    <cellStyle name="20% - Accent3 4 5 8 2 2" xfId="47342"/>
    <cellStyle name="20% - Accent3 4 5 8 3" xfId="38133"/>
    <cellStyle name="20% - Accent3 4 5 9" xfId="10572"/>
    <cellStyle name="20% - Accent3 4 5 9 2" xfId="19791"/>
    <cellStyle name="20% - Accent3 4 5 9 2 2" xfId="48489"/>
    <cellStyle name="20% - Accent3 4 5 9 3" xfId="39280"/>
    <cellStyle name="20% - Accent3 4 6" xfId="3134"/>
    <cellStyle name="20% - Accent3 4 6 10" xfId="22258"/>
    <cellStyle name="20% - Accent3 4 6 10 2" xfId="50956"/>
    <cellStyle name="20% - Accent3 4 6 11" xfId="24537"/>
    <cellStyle name="20% - Accent3 4 6 11 2" xfId="53235"/>
    <cellStyle name="20% - Accent3 4 6 12" xfId="29118"/>
    <cellStyle name="20% - Accent3 4 6 12 2" xfId="57815"/>
    <cellStyle name="20% - Accent3 4 6 13" xfId="32145"/>
    <cellStyle name="20% - Accent3 4 6 2" xfId="4040"/>
    <cellStyle name="20% - Accent3 4 6 2 2" xfId="13268"/>
    <cellStyle name="20% - Accent3 4 6 2 2 2" xfId="27750"/>
    <cellStyle name="20% - Accent3 4 6 2 2 2 2" xfId="56448"/>
    <cellStyle name="20% - Accent3 4 6 2 2 3" xfId="41966"/>
    <cellStyle name="20% - Accent3 4 6 2 3" xfId="22259"/>
    <cellStyle name="20% - Accent3 4 6 2 3 2" xfId="50957"/>
    <cellStyle name="20% - Accent3 4 6 2 4" xfId="24538"/>
    <cellStyle name="20% - Accent3 4 6 2 4 2" xfId="53236"/>
    <cellStyle name="20% - Accent3 4 6 2 5" xfId="29119"/>
    <cellStyle name="20% - Accent3 4 6 2 5 2" xfId="57816"/>
    <cellStyle name="20% - Accent3 4 6 2 6" xfId="32757"/>
    <cellStyle name="20% - Accent3 4 6 3" xfId="6110"/>
    <cellStyle name="20% - Accent3 4 6 3 2" xfId="15338"/>
    <cellStyle name="20% - Accent3 4 6 3 2 2" xfId="44036"/>
    <cellStyle name="20% - Accent3 4 6 3 3" xfId="26617"/>
    <cellStyle name="20% - Accent3 4 6 3 3 2" xfId="55315"/>
    <cellStyle name="20% - Accent3 4 6 3 4" xfId="34827"/>
    <cellStyle name="20% - Accent3 4 6 4" xfId="7662"/>
    <cellStyle name="20% - Accent3 4 6 4 2" xfId="16887"/>
    <cellStyle name="20% - Accent3 4 6 4 2 2" xfId="45585"/>
    <cellStyle name="20% - Accent3 4 6 4 3" xfId="36376"/>
    <cellStyle name="20% - Accent3 4 6 5" xfId="8813"/>
    <cellStyle name="20% - Accent3 4 6 5 2" xfId="18036"/>
    <cellStyle name="20% - Accent3 4 6 5 2 2" xfId="46734"/>
    <cellStyle name="20% - Accent3 4 6 5 3" xfId="37525"/>
    <cellStyle name="20% - Accent3 4 6 6" xfId="9425"/>
    <cellStyle name="20% - Accent3 4 6 6 2" xfId="18646"/>
    <cellStyle name="20% - Accent3 4 6 6 2 2" xfId="47344"/>
    <cellStyle name="20% - Accent3 4 6 6 3" xfId="38135"/>
    <cellStyle name="20% - Accent3 4 6 7" xfId="10574"/>
    <cellStyle name="20% - Accent3 4 6 7 2" xfId="19793"/>
    <cellStyle name="20% - Accent3 4 6 7 2 2" xfId="48491"/>
    <cellStyle name="20% - Accent3 4 6 7 3" xfId="39282"/>
    <cellStyle name="20% - Accent3 4 6 8" xfId="12656"/>
    <cellStyle name="20% - Accent3 4 6 8 2" xfId="41354"/>
    <cellStyle name="20% - Accent3 4 6 9" xfId="20926"/>
    <cellStyle name="20% - Accent3 4 6 9 2" xfId="49624"/>
    <cellStyle name="20% - Accent3 4 7" xfId="1727"/>
    <cellStyle name="20% - Accent3 4 7 2" xfId="5425"/>
    <cellStyle name="20% - Accent3 4 7 2 2" xfId="14653"/>
    <cellStyle name="20% - Accent3 4 7 2 2 2" xfId="43351"/>
    <cellStyle name="20% - Accent3 4 7 2 3" xfId="27728"/>
    <cellStyle name="20% - Accent3 4 7 2 3 2" xfId="56426"/>
    <cellStyle name="20% - Accent3 4 7 2 4" xfId="34142"/>
    <cellStyle name="20% - Accent3 4 7 3" xfId="6974"/>
    <cellStyle name="20% - Accent3 4 7 3 2" xfId="16201"/>
    <cellStyle name="20% - Accent3 4 7 3 2 2" xfId="44899"/>
    <cellStyle name="20% - Accent3 4 7 3 3" xfId="35690"/>
    <cellStyle name="20% - Accent3 4 7 4" xfId="11971"/>
    <cellStyle name="20% - Accent3 4 7 4 2" xfId="40669"/>
    <cellStyle name="20% - Accent3 4 7 5" xfId="22260"/>
    <cellStyle name="20% - Accent3 4 7 5 2" xfId="50958"/>
    <cellStyle name="20% - Accent3 4 7 6" xfId="24539"/>
    <cellStyle name="20% - Accent3 4 7 6 2" xfId="53237"/>
    <cellStyle name="20% - Accent3 4 7 7" xfId="29120"/>
    <cellStyle name="20% - Accent3 4 7 7 2" xfId="57817"/>
    <cellStyle name="20% - Accent3 4 7 8" xfId="31460"/>
    <cellStyle name="20% - Accent3 4 8" xfId="4018"/>
    <cellStyle name="20% - Accent3 4 8 2" xfId="13246"/>
    <cellStyle name="20% - Accent3 4 8 2 2" xfId="41944"/>
    <cellStyle name="20% - Accent3 4 8 3" xfId="26595"/>
    <cellStyle name="20% - Accent3 4 8 3 2" xfId="55293"/>
    <cellStyle name="20% - Accent3 4 8 4" xfId="32735"/>
    <cellStyle name="20% - Accent3 4 9" xfId="5011"/>
    <cellStyle name="20% - Accent3 4 9 2" xfId="14239"/>
    <cellStyle name="20% - Accent3 4 9 2 2" xfId="42937"/>
    <cellStyle name="20% - Accent3 4 9 3" xfId="33728"/>
    <cellStyle name="20% - Accent3 40" xfId="547"/>
    <cellStyle name="20% - Accent3 41" xfId="548"/>
    <cellStyle name="20% - Accent3 42" xfId="1062"/>
    <cellStyle name="20% - Accent3 42 10" xfId="20927"/>
    <cellStyle name="20% - Accent3 42 10 2" xfId="49625"/>
    <cellStyle name="20% - Accent3 42 11" xfId="22261"/>
    <cellStyle name="20% - Accent3 42 11 2" xfId="50959"/>
    <cellStyle name="20% - Accent3 42 12" xfId="24540"/>
    <cellStyle name="20% - Accent3 42 12 2" xfId="53238"/>
    <cellStyle name="20% - Accent3 42 13" xfId="29121"/>
    <cellStyle name="20% - Accent3 42 13 2" xfId="57818"/>
    <cellStyle name="20% - Accent3 42 14" xfId="31202"/>
    <cellStyle name="20% - Accent3 42 2" xfId="3571"/>
    <cellStyle name="20% - Accent3 42 2 2" xfId="6459"/>
    <cellStyle name="20% - Accent3 42 2 2 2" xfId="15687"/>
    <cellStyle name="20% - Accent3 42 2 2 2 2" xfId="44385"/>
    <cellStyle name="20% - Accent3 42 2 2 3" xfId="27751"/>
    <cellStyle name="20% - Accent3 42 2 2 3 2" xfId="56449"/>
    <cellStyle name="20% - Accent3 42 2 2 4" xfId="35176"/>
    <cellStyle name="20% - Accent3 42 2 3" xfId="8011"/>
    <cellStyle name="20% - Accent3 42 2 3 2" xfId="17236"/>
    <cellStyle name="20% - Accent3 42 2 3 2 2" xfId="45934"/>
    <cellStyle name="20% - Accent3 42 2 3 3" xfId="36725"/>
    <cellStyle name="20% - Accent3 42 2 4" xfId="13005"/>
    <cellStyle name="20% - Accent3 42 2 4 2" xfId="41703"/>
    <cellStyle name="20% - Accent3 42 2 5" xfId="22262"/>
    <cellStyle name="20% - Accent3 42 2 5 2" xfId="50960"/>
    <cellStyle name="20% - Accent3 42 2 6" xfId="24541"/>
    <cellStyle name="20% - Accent3 42 2 6 2" xfId="53239"/>
    <cellStyle name="20% - Accent3 42 2 7" xfId="29122"/>
    <cellStyle name="20% - Accent3 42 2 7 2" xfId="57819"/>
    <cellStyle name="20% - Accent3 42 2 8" xfId="32494"/>
    <cellStyle name="20% - Accent3 42 3" xfId="4041"/>
    <cellStyle name="20% - Accent3 42 3 2" xfId="13269"/>
    <cellStyle name="20% - Accent3 42 3 2 2" xfId="41967"/>
    <cellStyle name="20% - Accent3 42 3 3" xfId="26618"/>
    <cellStyle name="20% - Accent3 42 3 3 2" xfId="55316"/>
    <cellStyle name="20% - Accent3 42 3 4" xfId="32758"/>
    <cellStyle name="20% - Accent3 42 4" xfId="5167"/>
    <cellStyle name="20% - Accent3 42 4 2" xfId="14395"/>
    <cellStyle name="20% - Accent3 42 4 2 2" xfId="43093"/>
    <cellStyle name="20% - Accent3 42 4 3" xfId="33884"/>
    <cellStyle name="20% - Accent3 42 5" xfId="6716"/>
    <cellStyle name="20% - Accent3 42 5 2" xfId="15943"/>
    <cellStyle name="20% - Accent3 42 5 2 2" xfId="44641"/>
    <cellStyle name="20% - Accent3 42 5 3" xfId="35432"/>
    <cellStyle name="20% - Accent3 42 6" xfId="9162"/>
    <cellStyle name="20% - Accent3 42 6 2" xfId="18385"/>
    <cellStyle name="20% - Accent3 42 6 2 2" xfId="47083"/>
    <cellStyle name="20% - Accent3 42 6 3" xfId="37874"/>
    <cellStyle name="20% - Accent3 42 7" xfId="9426"/>
    <cellStyle name="20% - Accent3 42 7 2" xfId="18647"/>
    <cellStyle name="20% - Accent3 42 7 2 2" xfId="47345"/>
    <cellStyle name="20% - Accent3 42 7 3" xfId="38136"/>
    <cellStyle name="20% - Accent3 42 8" xfId="10575"/>
    <cellStyle name="20% - Accent3 42 8 2" xfId="19794"/>
    <cellStyle name="20% - Accent3 42 8 2 2" xfId="48492"/>
    <cellStyle name="20% - Accent3 42 8 3" xfId="39283"/>
    <cellStyle name="20% - Accent3 42 9" xfId="11713"/>
    <cellStyle name="20% - Accent3 42 9 2" xfId="40411"/>
    <cellStyle name="20% - Accent3 43" xfId="1287"/>
    <cellStyle name="20% - Accent3 43 10" xfId="20928"/>
    <cellStyle name="20% - Accent3 43 10 2" xfId="49626"/>
    <cellStyle name="20% - Accent3 43 11" xfId="22263"/>
    <cellStyle name="20% - Accent3 43 11 2" xfId="50961"/>
    <cellStyle name="20% - Accent3 43 12" xfId="24542"/>
    <cellStyle name="20% - Accent3 43 12 2" xfId="53240"/>
    <cellStyle name="20% - Accent3 43 13" xfId="29123"/>
    <cellStyle name="20% - Accent3 43 13 2" xfId="57820"/>
    <cellStyle name="20% - Accent3 43 14" xfId="31389"/>
    <cellStyle name="20% - Accent3 43 2" xfId="3106"/>
    <cellStyle name="20% - Accent3 43 2 2" xfId="6082"/>
    <cellStyle name="20% - Accent3 43 2 2 2" xfId="15310"/>
    <cellStyle name="20% - Accent3 43 2 2 2 2" xfId="44008"/>
    <cellStyle name="20% - Accent3 43 2 2 3" xfId="27752"/>
    <cellStyle name="20% - Accent3 43 2 2 3 2" xfId="56450"/>
    <cellStyle name="20% - Accent3 43 2 2 4" xfId="34799"/>
    <cellStyle name="20% - Accent3 43 2 3" xfId="7634"/>
    <cellStyle name="20% - Accent3 43 2 3 2" xfId="16859"/>
    <cellStyle name="20% - Accent3 43 2 3 2 2" xfId="45557"/>
    <cellStyle name="20% - Accent3 43 2 3 3" xfId="36348"/>
    <cellStyle name="20% - Accent3 43 2 4" xfId="12628"/>
    <cellStyle name="20% - Accent3 43 2 4 2" xfId="41326"/>
    <cellStyle name="20% - Accent3 43 2 5" xfId="22264"/>
    <cellStyle name="20% - Accent3 43 2 5 2" xfId="50962"/>
    <cellStyle name="20% - Accent3 43 2 6" xfId="24543"/>
    <cellStyle name="20% - Accent3 43 2 6 2" xfId="53241"/>
    <cellStyle name="20% - Accent3 43 2 7" xfId="29124"/>
    <cellStyle name="20% - Accent3 43 2 7 2" xfId="57821"/>
    <cellStyle name="20% - Accent3 43 2 8" xfId="32117"/>
    <cellStyle name="20% - Accent3 43 3" xfId="4042"/>
    <cellStyle name="20% - Accent3 43 3 2" xfId="13270"/>
    <cellStyle name="20% - Accent3 43 3 2 2" xfId="41968"/>
    <cellStyle name="20% - Accent3 43 3 3" xfId="26619"/>
    <cellStyle name="20% - Accent3 43 3 3 2" xfId="55317"/>
    <cellStyle name="20% - Accent3 43 3 4" xfId="32759"/>
    <cellStyle name="20% - Accent3 43 4" xfId="5354"/>
    <cellStyle name="20% - Accent3 43 4 2" xfId="14582"/>
    <cellStyle name="20% - Accent3 43 4 2 2" xfId="43280"/>
    <cellStyle name="20% - Accent3 43 4 3" xfId="34071"/>
    <cellStyle name="20% - Accent3 43 5" xfId="6903"/>
    <cellStyle name="20% - Accent3 43 5 2" xfId="16130"/>
    <cellStyle name="20% - Accent3 43 5 2 2" xfId="44828"/>
    <cellStyle name="20% - Accent3 43 5 3" xfId="35619"/>
    <cellStyle name="20% - Accent3 43 6" xfId="8785"/>
    <cellStyle name="20% - Accent3 43 6 2" xfId="18008"/>
    <cellStyle name="20% - Accent3 43 6 2 2" xfId="46706"/>
    <cellStyle name="20% - Accent3 43 6 3" xfId="37497"/>
    <cellStyle name="20% - Accent3 43 7" xfId="9427"/>
    <cellStyle name="20% - Accent3 43 7 2" xfId="18648"/>
    <cellStyle name="20% - Accent3 43 7 2 2" xfId="47346"/>
    <cellStyle name="20% - Accent3 43 7 3" xfId="38137"/>
    <cellStyle name="20% - Accent3 43 8" xfId="10576"/>
    <cellStyle name="20% - Accent3 43 8 2" xfId="19795"/>
    <cellStyle name="20% - Accent3 43 8 2 2" xfId="48493"/>
    <cellStyle name="20% - Accent3 43 8 3" xfId="39284"/>
    <cellStyle name="20% - Accent3 43 9" xfId="11900"/>
    <cellStyle name="20% - Accent3 43 9 2" xfId="40598"/>
    <cellStyle name="20% - Accent3 44" xfId="1301"/>
    <cellStyle name="20% - Accent3 44 2" xfId="5368"/>
    <cellStyle name="20% - Accent3 44 2 2" xfId="14596"/>
    <cellStyle name="20% - Accent3 44 2 2 2" xfId="43294"/>
    <cellStyle name="20% - Accent3 44 2 3" xfId="34085"/>
    <cellStyle name="20% - Accent3 44 3" xfId="6917"/>
    <cellStyle name="20% - Accent3 44 3 2" xfId="16144"/>
    <cellStyle name="20% - Accent3 44 3 2 2" xfId="44842"/>
    <cellStyle name="20% - Accent3 44 3 3" xfId="35633"/>
    <cellStyle name="20% - Accent3 44 4" xfId="11914"/>
    <cellStyle name="20% - Accent3 44 4 2" xfId="40612"/>
    <cellStyle name="20% - Accent3 44 5" xfId="22265"/>
    <cellStyle name="20% - Accent3 44 5 2" xfId="50963"/>
    <cellStyle name="20% - Accent3 44 6" xfId="24544"/>
    <cellStyle name="20% - Accent3 44 6 2" xfId="53242"/>
    <cellStyle name="20% - Accent3 44 7" xfId="29125"/>
    <cellStyle name="20% - Accent3 44 7 2" xfId="57822"/>
    <cellStyle name="20% - Accent3 44 8" xfId="31403"/>
    <cellStyle name="20% - Accent3 45" xfId="1314"/>
    <cellStyle name="20% - Accent3 45 2" xfId="5381"/>
    <cellStyle name="20% - Accent3 45 2 2" xfId="14609"/>
    <cellStyle name="20% - Accent3 45 2 2 2" xfId="43307"/>
    <cellStyle name="20% - Accent3 45 2 3" xfId="34098"/>
    <cellStyle name="20% - Accent3 45 3" xfId="6930"/>
    <cellStyle name="20% - Accent3 45 3 2" xfId="16157"/>
    <cellStyle name="20% - Accent3 45 3 2 2" xfId="44855"/>
    <cellStyle name="20% - Accent3 45 3 3" xfId="35646"/>
    <cellStyle name="20% - Accent3 45 4" xfId="11927"/>
    <cellStyle name="20% - Accent3 45 4 2" xfId="40625"/>
    <cellStyle name="20% - Accent3 45 5" xfId="31416"/>
    <cellStyle name="20% - Accent3 46" xfId="4981"/>
    <cellStyle name="20% - Accent3 46 2" xfId="14209"/>
    <cellStyle name="20% - Accent3 46 2 2" xfId="42907"/>
    <cellStyle name="20% - Accent3 46 3" xfId="33698"/>
    <cellStyle name="20% - Accent3 47" xfId="6530"/>
    <cellStyle name="20% - Accent3 47 2" xfId="15757"/>
    <cellStyle name="20% - Accent3 47 2 2" xfId="44455"/>
    <cellStyle name="20% - Accent3 47 3" xfId="35246"/>
    <cellStyle name="20% - Accent3 48" xfId="8083"/>
    <cellStyle name="20% - Accent3 48 2" xfId="17307"/>
    <cellStyle name="20% - Accent3 48 2 2" xfId="46005"/>
    <cellStyle name="20% - Accent3 48 3" xfId="36796"/>
    <cellStyle name="20% - Accent3 49" xfId="10369"/>
    <cellStyle name="20% - Accent3 49 2" xfId="19588"/>
    <cellStyle name="20% - Accent3 49 2 2" xfId="48286"/>
    <cellStyle name="20% - Accent3 49 3" xfId="39077"/>
    <cellStyle name="20% - Accent3 5" xfId="260"/>
    <cellStyle name="20% - Accent3 5 10" xfId="8153"/>
    <cellStyle name="20% - Accent3 5 10 2" xfId="17377"/>
    <cellStyle name="20% - Accent3 5 10 2 2" xfId="46075"/>
    <cellStyle name="20% - Accent3 5 10 3" xfId="36866"/>
    <cellStyle name="20% - Accent3 5 11" xfId="9428"/>
    <cellStyle name="20% - Accent3 5 11 2" xfId="18649"/>
    <cellStyle name="20% - Accent3 5 11 2 2" xfId="47347"/>
    <cellStyle name="20% - Accent3 5 11 3" xfId="38138"/>
    <cellStyle name="20% - Accent3 5 12" xfId="10577"/>
    <cellStyle name="20% - Accent3 5 12 2" xfId="19796"/>
    <cellStyle name="20% - Accent3 5 12 2 2" xfId="48494"/>
    <cellStyle name="20% - Accent3 5 12 3" xfId="39285"/>
    <cellStyle name="20% - Accent3 5 13" xfId="11570"/>
    <cellStyle name="20% - Accent3 5 13 2" xfId="40268"/>
    <cellStyle name="20% - Accent3 5 14" xfId="20929"/>
    <cellStyle name="20% - Accent3 5 14 2" xfId="49627"/>
    <cellStyle name="20% - Accent3 5 15" xfId="22266"/>
    <cellStyle name="20% - Accent3 5 15 2" xfId="50964"/>
    <cellStyle name="20% - Accent3 5 16" xfId="24545"/>
    <cellStyle name="20% - Accent3 5 16 2" xfId="53243"/>
    <cellStyle name="20% - Accent3 5 17" xfId="29126"/>
    <cellStyle name="20% - Accent3 5 17 2" xfId="57823"/>
    <cellStyle name="20% - Accent3 5 18" xfId="31059"/>
    <cellStyle name="20% - Accent3 5 2" xfId="346"/>
    <cellStyle name="20% - Accent3 5 2 10" xfId="9429"/>
    <cellStyle name="20% - Accent3 5 2 10 2" xfId="18650"/>
    <cellStyle name="20% - Accent3 5 2 10 2 2" xfId="47348"/>
    <cellStyle name="20% - Accent3 5 2 10 3" xfId="38139"/>
    <cellStyle name="20% - Accent3 5 2 11" xfId="10578"/>
    <cellStyle name="20% - Accent3 5 2 11 2" xfId="19797"/>
    <cellStyle name="20% - Accent3 5 2 11 2 2" xfId="48495"/>
    <cellStyle name="20% - Accent3 5 2 11 3" xfId="39286"/>
    <cellStyle name="20% - Accent3 5 2 12" xfId="11656"/>
    <cellStyle name="20% - Accent3 5 2 12 2" xfId="40354"/>
    <cellStyle name="20% - Accent3 5 2 13" xfId="20930"/>
    <cellStyle name="20% - Accent3 5 2 13 2" xfId="49628"/>
    <cellStyle name="20% - Accent3 5 2 14" xfId="22267"/>
    <cellStyle name="20% - Accent3 5 2 14 2" xfId="50965"/>
    <cellStyle name="20% - Accent3 5 2 15" xfId="24546"/>
    <cellStyle name="20% - Accent3 5 2 15 2" xfId="53244"/>
    <cellStyle name="20% - Accent3 5 2 16" xfId="29127"/>
    <cellStyle name="20% - Accent3 5 2 16 2" xfId="57824"/>
    <cellStyle name="20% - Accent3 5 2 17" xfId="31145"/>
    <cellStyle name="20% - Accent3 5 2 2" xfId="1191"/>
    <cellStyle name="20% - Accent3 5 2 2 10" xfId="11842"/>
    <cellStyle name="20% - Accent3 5 2 2 10 2" xfId="40540"/>
    <cellStyle name="20% - Accent3 5 2 2 11" xfId="20931"/>
    <cellStyle name="20% - Accent3 5 2 2 11 2" xfId="49629"/>
    <cellStyle name="20% - Accent3 5 2 2 12" xfId="22268"/>
    <cellStyle name="20% - Accent3 5 2 2 12 2" xfId="50966"/>
    <cellStyle name="20% - Accent3 5 2 2 13" xfId="24547"/>
    <cellStyle name="20% - Accent3 5 2 2 13 2" xfId="53245"/>
    <cellStyle name="20% - Accent3 5 2 2 14" xfId="29128"/>
    <cellStyle name="20% - Accent3 5 2 2 14 2" xfId="57825"/>
    <cellStyle name="20% - Accent3 5 2 2 15" xfId="31331"/>
    <cellStyle name="20% - Accent3 5 2 2 2" xfId="3457"/>
    <cellStyle name="20% - Accent3 5 2 2 2 10" xfId="22269"/>
    <cellStyle name="20% - Accent3 5 2 2 2 10 2" xfId="50967"/>
    <cellStyle name="20% - Accent3 5 2 2 2 11" xfId="24548"/>
    <cellStyle name="20% - Accent3 5 2 2 2 11 2" xfId="53246"/>
    <cellStyle name="20% - Accent3 5 2 2 2 12" xfId="29129"/>
    <cellStyle name="20% - Accent3 5 2 2 2 12 2" xfId="57826"/>
    <cellStyle name="20% - Accent3 5 2 2 2 13" xfId="32429"/>
    <cellStyle name="20% - Accent3 5 2 2 2 2" xfId="4046"/>
    <cellStyle name="20% - Accent3 5 2 2 2 2 2" xfId="13274"/>
    <cellStyle name="20% - Accent3 5 2 2 2 2 2 2" xfId="27756"/>
    <cellStyle name="20% - Accent3 5 2 2 2 2 2 2 2" xfId="56454"/>
    <cellStyle name="20% - Accent3 5 2 2 2 2 2 3" xfId="41972"/>
    <cellStyle name="20% - Accent3 5 2 2 2 2 3" xfId="22270"/>
    <cellStyle name="20% - Accent3 5 2 2 2 2 3 2" xfId="50968"/>
    <cellStyle name="20% - Accent3 5 2 2 2 2 4" xfId="24549"/>
    <cellStyle name="20% - Accent3 5 2 2 2 2 4 2" xfId="53247"/>
    <cellStyle name="20% - Accent3 5 2 2 2 2 5" xfId="29130"/>
    <cellStyle name="20% - Accent3 5 2 2 2 2 5 2" xfId="57827"/>
    <cellStyle name="20% - Accent3 5 2 2 2 2 6" xfId="32763"/>
    <cellStyle name="20% - Accent3 5 2 2 2 3" xfId="6394"/>
    <cellStyle name="20% - Accent3 5 2 2 2 3 2" xfId="15622"/>
    <cellStyle name="20% - Accent3 5 2 2 2 3 2 2" xfId="44320"/>
    <cellStyle name="20% - Accent3 5 2 2 2 3 3" xfId="26623"/>
    <cellStyle name="20% - Accent3 5 2 2 2 3 3 2" xfId="55321"/>
    <cellStyle name="20% - Accent3 5 2 2 2 3 4" xfId="35111"/>
    <cellStyle name="20% - Accent3 5 2 2 2 4" xfId="7946"/>
    <cellStyle name="20% - Accent3 5 2 2 2 4 2" xfId="17171"/>
    <cellStyle name="20% - Accent3 5 2 2 2 4 2 2" xfId="45869"/>
    <cellStyle name="20% - Accent3 5 2 2 2 4 3" xfId="36660"/>
    <cellStyle name="20% - Accent3 5 2 2 2 5" xfId="9097"/>
    <cellStyle name="20% - Accent3 5 2 2 2 5 2" xfId="18320"/>
    <cellStyle name="20% - Accent3 5 2 2 2 5 2 2" xfId="47018"/>
    <cellStyle name="20% - Accent3 5 2 2 2 5 3" xfId="37809"/>
    <cellStyle name="20% - Accent3 5 2 2 2 6" xfId="9431"/>
    <cellStyle name="20% - Accent3 5 2 2 2 6 2" xfId="18652"/>
    <cellStyle name="20% - Accent3 5 2 2 2 6 2 2" xfId="47350"/>
    <cellStyle name="20% - Accent3 5 2 2 2 6 3" xfId="38141"/>
    <cellStyle name="20% - Accent3 5 2 2 2 7" xfId="10580"/>
    <cellStyle name="20% - Accent3 5 2 2 2 7 2" xfId="19799"/>
    <cellStyle name="20% - Accent3 5 2 2 2 7 2 2" xfId="48497"/>
    <cellStyle name="20% - Accent3 5 2 2 2 7 3" xfId="39288"/>
    <cellStyle name="20% - Accent3 5 2 2 2 8" xfId="12940"/>
    <cellStyle name="20% - Accent3 5 2 2 2 8 2" xfId="41638"/>
    <cellStyle name="20% - Accent3 5 2 2 2 9" xfId="20932"/>
    <cellStyle name="20% - Accent3 5 2 2 2 9 2" xfId="49630"/>
    <cellStyle name="20% - Accent3 5 2 2 3" xfId="2848"/>
    <cellStyle name="20% - Accent3 5 2 2 3 2" xfId="6013"/>
    <cellStyle name="20% - Accent3 5 2 2 3 2 2" xfId="15241"/>
    <cellStyle name="20% - Accent3 5 2 2 3 2 2 2" xfId="43939"/>
    <cellStyle name="20% - Accent3 5 2 2 3 2 3" xfId="27755"/>
    <cellStyle name="20% - Accent3 5 2 2 3 2 3 2" xfId="56453"/>
    <cellStyle name="20% - Accent3 5 2 2 3 2 4" xfId="34730"/>
    <cellStyle name="20% - Accent3 5 2 2 3 3" xfId="7563"/>
    <cellStyle name="20% - Accent3 5 2 2 3 3 2" xfId="16789"/>
    <cellStyle name="20% - Accent3 5 2 2 3 3 2 2" xfId="45487"/>
    <cellStyle name="20% - Accent3 5 2 2 3 3 3" xfId="36278"/>
    <cellStyle name="20% - Accent3 5 2 2 3 4" xfId="12559"/>
    <cellStyle name="20% - Accent3 5 2 2 3 4 2" xfId="41257"/>
    <cellStyle name="20% - Accent3 5 2 2 3 5" xfId="22271"/>
    <cellStyle name="20% - Accent3 5 2 2 3 5 2" xfId="50969"/>
    <cellStyle name="20% - Accent3 5 2 2 3 6" xfId="24550"/>
    <cellStyle name="20% - Accent3 5 2 2 3 6 2" xfId="53248"/>
    <cellStyle name="20% - Accent3 5 2 2 3 7" xfId="29131"/>
    <cellStyle name="20% - Accent3 5 2 2 3 7 2" xfId="57828"/>
    <cellStyle name="20% - Accent3 5 2 2 3 8" xfId="32048"/>
    <cellStyle name="20% - Accent3 5 2 2 4" xfId="4045"/>
    <cellStyle name="20% - Accent3 5 2 2 4 2" xfId="13273"/>
    <cellStyle name="20% - Accent3 5 2 2 4 2 2" xfId="41971"/>
    <cellStyle name="20% - Accent3 5 2 2 4 3" xfId="26622"/>
    <cellStyle name="20% - Accent3 5 2 2 4 3 2" xfId="55320"/>
    <cellStyle name="20% - Accent3 5 2 2 4 4" xfId="32762"/>
    <cellStyle name="20% - Accent3 5 2 2 5" xfId="5296"/>
    <cellStyle name="20% - Accent3 5 2 2 5 2" xfId="14524"/>
    <cellStyle name="20% - Accent3 5 2 2 5 2 2" xfId="43222"/>
    <cellStyle name="20% - Accent3 5 2 2 5 3" xfId="34013"/>
    <cellStyle name="20% - Accent3 5 2 2 6" xfId="6845"/>
    <cellStyle name="20% - Accent3 5 2 2 6 2" xfId="16072"/>
    <cellStyle name="20% - Accent3 5 2 2 6 2 2" xfId="44770"/>
    <cellStyle name="20% - Accent3 5 2 2 6 3" xfId="35561"/>
    <cellStyle name="20% - Accent3 5 2 2 7" xfId="8715"/>
    <cellStyle name="20% - Accent3 5 2 2 7 2" xfId="17939"/>
    <cellStyle name="20% - Accent3 5 2 2 7 2 2" xfId="46637"/>
    <cellStyle name="20% - Accent3 5 2 2 7 3" xfId="37428"/>
    <cellStyle name="20% - Accent3 5 2 2 8" xfId="9430"/>
    <cellStyle name="20% - Accent3 5 2 2 8 2" xfId="18651"/>
    <cellStyle name="20% - Accent3 5 2 2 8 2 2" xfId="47349"/>
    <cellStyle name="20% - Accent3 5 2 2 8 3" xfId="38140"/>
    <cellStyle name="20% - Accent3 5 2 2 9" xfId="10579"/>
    <cellStyle name="20% - Accent3 5 2 2 9 2" xfId="19798"/>
    <cellStyle name="20% - Accent3 5 2 2 9 2 2" xfId="48496"/>
    <cellStyle name="20% - Accent3 5 2 2 9 3" xfId="39287"/>
    <cellStyle name="20% - Accent3 5 2 3" xfId="2573"/>
    <cellStyle name="20% - Accent3 5 2 3 10" xfId="22272"/>
    <cellStyle name="20% - Accent3 5 2 3 10 2" xfId="50970"/>
    <cellStyle name="20% - Accent3 5 2 3 11" xfId="24551"/>
    <cellStyle name="20% - Accent3 5 2 3 11 2" xfId="53249"/>
    <cellStyle name="20% - Accent3 5 2 3 12" xfId="29132"/>
    <cellStyle name="20% - Accent3 5 2 3 12 2" xfId="57829"/>
    <cellStyle name="20% - Accent3 5 2 3 13" xfId="31863"/>
    <cellStyle name="20% - Accent3 5 2 3 2" xfId="4047"/>
    <cellStyle name="20% - Accent3 5 2 3 2 2" xfId="13275"/>
    <cellStyle name="20% - Accent3 5 2 3 2 2 2" xfId="27757"/>
    <cellStyle name="20% - Accent3 5 2 3 2 2 2 2" xfId="56455"/>
    <cellStyle name="20% - Accent3 5 2 3 2 2 3" xfId="41973"/>
    <cellStyle name="20% - Accent3 5 2 3 2 3" xfId="22273"/>
    <cellStyle name="20% - Accent3 5 2 3 2 3 2" xfId="50971"/>
    <cellStyle name="20% - Accent3 5 2 3 2 4" xfId="24552"/>
    <cellStyle name="20% - Accent3 5 2 3 2 4 2" xfId="53250"/>
    <cellStyle name="20% - Accent3 5 2 3 2 5" xfId="29133"/>
    <cellStyle name="20% - Accent3 5 2 3 2 5 2" xfId="57830"/>
    <cellStyle name="20% - Accent3 5 2 3 2 6" xfId="32764"/>
    <cellStyle name="20% - Accent3 5 2 3 3" xfId="5828"/>
    <cellStyle name="20% - Accent3 5 2 3 3 2" xfId="15056"/>
    <cellStyle name="20% - Accent3 5 2 3 3 2 2" xfId="43754"/>
    <cellStyle name="20% - Accent3 5 2 3 3 3" xfId="26624"/>
    <cellStyle name="20% - Accent3 5 2 3 3 3 2" xfId="55322"/>
    <cellStyle name="20% - Accent3 5 2 3 3 4" xfId="34545"/>
    <cellStyle name="20% - Accent3 5 2 3 4" xfId="7378"/>
    <cellStyle name="20% - Accent3 5 2 3 4 2" xfId="16604"/>
    <cellStyle name="20% - Accent3 5 2 3 4 2 2" xfId="45302"/>
    <cellStyle name="20% - Accent3 5 2 3 4 3" xfId="36093"/>
    <cellStyle name="20% - Accent3 5 2 3 5" xfId="8530"/>
    <cellStyle name="20% - Accent3 5 2 3 5 2" xfId="17754"/>
    <cellStyle name="20% - Accent3 5 2 3 5 2 2" xfId="46452"/>
    <cellStyle name="20% - Accent3 5 2 3 5 3" xfId="37243"/>
    <cellStyle name="20% - Accent3 5 2 3 6" xfId="9432"/>
    <cellStyle name="20% - Accent3 5 2 3 6 2" xfId="18653"/>
    <cellStyle name="20% - Accent3 5 2 3 6 2 2" xfId="47351"/>
    <cellStyle name="20% - Accent3 5 2 3 6 3" xfId="38142"/>
    <cellStyle name="20% - Accent3 5 2 3 7" xfId="10581"/>
    <cellStyle name="20% - Accent3 5 2 3 7 2" xfId="19800"/>
    <cellStyle name="20% - Accent3 5 2 3 7 2 2" xfId="48498"/>
    <cellStyle name="20% - Accent3 5 2 3 7 3" xfId="39289"/>
    <cellStyle name="20% - Accent3 5 2 3 8" xfId="12374"/>
    <cellStyle name="20% - Accent3 5 2 3 8 2" xfId="41072"/>
    <cellStyle name="20% - Accent3 5 2 3 9" xfId="20933"/>
    <cellStyle name="20% - Accent3 5 2 3 9 2" xfId="49631"/>
    <cellStyle name="20% - Accent3 5 2 4" xfId="3235"/>
    <cellStyle name="20% - Accent3 5 2 4 10" xfId="22274"/>
    <cellStyle name="20% - Accent3 5 2 4 10 2" xfId="50972"/>
    <cellStyle name="20% - Accent3 5 2 4 11" xfId="24553"/>
    <cellStyle name="20% - Accent3 5 2 4 11 2" xfId="53251"/>
    <cellStyle name="20% - Accent3 5 2 4 12" xfId="29134"/>
    <cellStyle name="20% - Accent3 5 2 4 12 2" xfId="57831"/>
    <cellStyle name="20% - Accent3 5 2 4 13" xfId="32244"/>
    <cellStyle name="20% - Accent3 5 2 4 2" xfId="4048"/>
    <cellStyle name="20% - Accent3 5 2 4 2 2" xfId="13276"/>
    <cellStyle name="20% - Accent3 5 2 4 2 2 2" xfId="27758"/>
    <cellStyle name="20% - Accent3 5 2 4 2 2 2 2" xfId="56456"/>
    <cellStyle name="20% - Accent3 5 2 4 2 2 3" xfId="41974"/>
    <cellStyle name="20% - Accent3 5 2 4 2 3" xfId="22275"/>
    <cellStyle name="20% - Accent3 5 2 4 2 3 2" xfId="50973"/>
    <cellStyle name="20% - Accent3 5 2 4 2 4" xfId="24554"/>
    <cellStyle name="20% - Accent3 5 2 4 2 4 2" xfId="53252"/>
    <cellStyle name="20% - Accent3 5 2 4 2 5" xfId="29135"/>
    <cellStyle name="20% - Accent3 5 2 4 2 5 2" xfId="57832"/>
    <cellStyle name="20% - Accent3 5 2 4 2 6" xfId="32765"/>
    <cellStyle name="20% - Accent3 5 2 4 3" xfId="6209"/>
    <cellStyle name="20% - Accent3 5 2 4 3 2" xfId="15437"/>
    <cellStyle name="20% - Accent3 5 2 4 3 2 2" xfId="44135"/>
    <cellStyle name="20% - Accent3 5 2 4 3 3" xfId="26625"/>
    <cellStyle name="20% - Accent3 5 2 4 3 3 2" xfId="55323"/>
    <cellStyle name="20% - Accent3 5 2 4 3 4" xfId="34926"/>
    <cellStyle name="20% - Accent3 5 2 4 4" xfId="7761"/>
    <cellStyle name="20% - Accent3 5 2 4 4 2" xfId="16986"/>
    <cellStyle name="20% - Accent3 5 2 4 4 2 2" xfId="45684"/>
    <cellStyle name="20% - Accent3 5 2 4 4 3" xfId="36475"/>
    <cellStyle name="20% - Accent3 5 2 4 5" xfId="8912"/>
    <cellStyle name="20% - Accent3 5 2 4 5 2" xfId="18135"/>
    <cellStyle name="20% - Accent3 5 2 4 5 2 2" xfId="46833"/>
    <cellStyle name="20% - Accent3 5 2 4 5 3" xfId="37624"/>
    <cellStyle name="20% - Accent3 5 2 4 6" xfId="9433"/>
    <cellStyle name="20% - Accent3 5 2 4 6 2" xfId="18654"/>
    <cellStyle name="20% - Accent3 5 2 4 6 2 2" xfId="47352"/>
    <cellStyle name="20% - Accent3 5 2 4 6 3" xfId="38143"/>
    <cellStyle name="20% - Accent3 5 2 4 7" xfId="10582"/>
    <cellStyle name="20% - Accent3 5 2 4 7 2" xfId="19801"/>
    <cellStyle name="20% - Accent3 5 2 4 7 2 2" xfId="48499"/>
    <cellStyle name="20% - Accent3 5 2 4 7 3" xfId="39290"/>
    <cellStyle name="20% - Accent3 5 2 4 8" xfId="12755"/>
    <cellStyle name="20% - Accent3 5 2 4 8 2" xfId="41453"/>
    <cellStyle name="20% - Accent3 5 2 4 9" xfId="20934"/>
    <cellStyle name="20% - Accent3 5 2 4 9 2" xfId="49632"/>
    <cellStyle name="20% - Accent3 5 2 5" xfId="2199"/>
    <cellStyle name="20% - Accent3 5 2 5 2" xfId="5633"/>
    <cellStyle name="20% - Accent3 5 2 5 2 2" xfId="14861"/>
    <cellStyle name="20% - Accent3 5 2 5 2 2 2" xfId="43559"/>
    <cellStyle name="20% - Accent3 5 2 5 2 3" xfId="27754"/>
    <cellStyle name="20% - Accent3 5 2 5 2 3 2" xfId="56452"/>
    <cellStyle name="20% - Accent3 5 2 5 2 4" xfId="34350"/>
    <cellStyle name="20% - Accent3 5 2 5 3" xfId="7182"/>
    <cellStyle name="20% - Accent3 5 2 5 3 2" xfId="16409"/>
    <cellStyle name="20% - Accent3 5 2 5 3 2 2" xfId="45107"/>
    <cellStyle name="20% - Accent3 5 2 5 3 3" xfId="35898"/>
    <cellStyle name="20% - Accent3 5 2 5 4" xfId="12179"/>
    <cellStyle name="20% - Accent3 5 2 5 4 2" xfId="40877"/>
    <cellStyle name="20% - Accent3 5 2 5 5" xfId="22276"/>
    <cellStyle name="20% - Accent3 5 2 5 5 2" xfId="50974"/>
    <cellStyle name="20% - Accent3 5 2 5 6" xfId="24555"/>
    <cellStyle name="20% - Accent3 5 2 5 6 2" xfId="53253"/>
    <cellStyle name="20% - Accent3 5 2 5 7" xfId="29136"/>
    <cellStyle name="20% - Accent3 5 2 5 7 2" xfId="57833"/>
    <cellStyle name="20% - Accent3 5 2 5 8" xfId="31668"/>
    <cellStyle name="20% - Accent3 5 2 6" xfId="4044"/>
    <cellStyle name="20% - Accent3 5 2 6 2" xfId="13272"/>
    <cellStyle name="20% - Accent3 5 2 6 2 2" xfId="41970"/>
    <cellStyle name="20% - Accent3 5 2 6 3" xfId="26621"/>
    <cellStyle name="20% - Accent3 5 2 6 3 2" xfId="55319"/>
    <cellStyle name="20% - Accent3 5 2 6 4" xfId="32761"/>
    <cellStyle name="20% - Accent3 5 2 7" xfId="5110"/>
    <cellStyle name="20% - Accent3 5 2 7 2" xfId="14338"/>
    <cellStyle name="20% - Accent3 5 2 7 2 2" xfId="43036"/>
    <cellStyle name="20% - Accent3 5 2 7 3" xfId="33827"/>
    <cellStyle name="20% - Accent3 5 2 8" xfId="6659"/>
    <cellStyle name="20% - Accent3 5 2 8 2" xfId="15886"/>
    <cellStyle name="20% - Accent3 5 2 8 2 2" xfId="44584"/>
    <cellStyle name="20% - Accent3 5 2 8 3" xfId="35375"/>
    <cellStyle name="20% - Accent3 5 2 9" xfId="8335"/>
    <cellStyle name="20% - Accent3 5 2 9 2" xfId="17559"/>
    <cellStyle name="20% - Accent3 5 2 9 2 2" xfId="46257"/>
    <cellStyle name="20% - Accent3 5 2 9 3" xfId="37048"/>
    <cellStyle name="20% - Accent3 5 3" xfId="549"/>
    <cellStyle name="20% - Accent3 5 3 10" xfId="22277"/>
    <cellStyle name="20% - Accent3 5 3 10 2" xfId="50975"/>
    <cellStyle name="20% - Accent3 5 3 11" xfId="24556"/>
    <cellStyle name="20% - Accent3 5 3 11 2" xfId="53254"/>
    <cellStyle name="20% - Accent3 5 3 12" xfId="29137"/>
    <cellStyle name="20% - Accent3 5 3 12 2" xfId="57834"/>
    <cellStyle name="20% - Accent3 5 3 2" xfId="2762"/>
    <cellStyle name="20% - Accent3 5 3 2 10" xfId="20936"/>
    <cellStyle name="20% - Accent3 5 3 2 10 2" xfId="49634"/>
    <cellStyle name="20% - Accent3 5 3 2 11" xfId="22278"/>
    <cellStyle name="20% - Accent3 5 3 2 11 2" xfId="50976"/>
    <cellStyle name="20% - Accent3 5 3 2 12" xfId="24557"/>
    <cellStyle name="20% - Accent3 5 3 2 12 2" xfId="53255"/>
    <cellStyle name="20% - Accent3 5 3 2 13" xfId="29138"/>
    <cellStyle name="20% - Accent3 5 3 2 13 2" xfId="57835"/>
    <cellStyle name="20% - Accent3 5 3 2 14" xfId="31964"/>
    <cellStyle name="20% - Accent3 5 3 2 2" xfId="3572"/>
    <cellStyle name="20% - Accent3 5 3 2 3" xfId="4050"/>
    <cellStyle name="20% - Accent3 5 3 2 3 2" xfId="13278"/>
    <cellStyle name="20% - Accent3 5 3 2 3 2 2" xfId="27760"/>
    <cellStyle name="20% - Accent3 5 3 2 3 2 2 2" xfId="56458"/>
    <cellStyle name="20% - Accent3 5 3 2 3 2 3" xfId="41976"/>
    <cellStyle name="20% - Accent3 5 3 2 3 3" xfId="22279"/>
    <cellStyle name="20% - Accent3 5 3 2 3 3 2" xfId="50977"/>
    <cellStyle name="20% - Accent3 5 3 2 3 4" xfId="24558"/>
    <cellStyle name="20% - Accent3 5 3 2 3 4 2" xfId="53256"/>
    <cellStyle name="20% - Accent3 5 3 2 3 5" xfId="29139"/>
    <cellStyle name="20% - Accent3 5 3 2 3 5 2" xfId="57836"/>
    <cellStyle name="20% - Accent3 5 3 2 3 6" xfId="32767"/>
    <cellStyle name="20% - Accent3 5 3 2 4" xfId="5929"/>
    <cellStyle name="20% - Accent3 5 3 2 4 2" xfId="15157"/>
    <cellStyle name="20% - Accent3 5 3 2 4 2 2" xfId="43855"/>
    <cellStyle name="20% - Accent3 5 3 2 4 3" xfId="26627"/>
    <cellStyle name="20% - Accent3 5 3 2 4 3 2" xfId="55325"/>
    <cellStyle name="20% - Accent3 5 3 2 4 4" xfId="34646"/>
    <cellStyle name="20% - Accent3 5 3 2 5" xfId="7479"/>
    <cellStyle name="20% - Accent3 5 3 2 5 2" xfId="16705"/>
    <cellStyle name="20% - Accent3 5 3 2 5 2 2" xfId="45403"/>
    <cellStyle name="20% - Accent3 5 3 2 5 3" xfId="36194"/>
    <cellStyle name="20% - Accent3 5 3 2 6" xfId="8631"/>
    <cellStyle name="20% - Accent3 5 3 2 6 2" xfId="17855"/>
    <cellStyle name="20% - Accent3 5 3 2 6 2 2" xfId="46553"/>
    <cellStyle name="20% - Accent3 5 3 2 6 3" xfId="37344"/>
    <cellStyle name="20% - Accent3 5 3 2 7" xfId="9435"/>
    <cellStyle name="20% - Accent3 5 3 2 7 2" xfId="18656"/>
    <cellStyle name="20% - Accent3 5 3 2 7 2 2" xfId="47354"/>
    <cellStyle name="20% - Accent3 5 3 2 7 3" xfId="38145"/>
    <cellStyle name="20% - Accent3 5 3 2 8" xfId="10584"/>
    <cellStyle name="20% - Accent3 5 3 2 8 2" xfId="19803"/>
    <cellStyle name="20% - Accent3 5 3 2 8 2 2" xfId="48501"/>
    <cellStyle name="20% - Accent3 5 3 2 8 3" xfId="39292"/>
    <cellStyle name="20% - Accent3 5 3 2 9" xfId="12475"/>
    <cellStyle name="20% - Accent3 5 3 2 9 2" xfId="41173"/>
    <cellStyle name="20% - Accent3 5 3 3" xfId="3372"/>
    <cellStyle name="20% - Accent3 5 3 3 10" xfId="22280"/>
    <cellStyle name="20% - Accent3 5 3 3 10 2" xfId="50978"/>
    <cellStyle name="20% - Accent3 5 3 3 11" xfId="24559"/>
    <cellStyle name="20% - Accent3 5 3 3 11 2" xfId="53257"/>
    <cellStyle name="20% - Accent3 5 3 3 12" xfId="29140"/>
    <cellStyle name="20% - Accent3 5 3 3 12 2" xfId="57837"/>
    <cellStyle name="20% - Accent3 5 3 3 13" xfId="32345"/>
    <cellStyle name="20% - Accent3 5 3 3 2" xfId="4051"/>
    <cellStyle name="20% - Accent3 5 3 3 2 2" xfId="13279"/>
    <cellStyle name="20% - Accent3 5 3 3 2 2 2" xfId="27761"/>
    <cellStyle name="20% - Accent3 5 3 3 2 2 2 2" xfId="56459"/>
    <cellStyle name="20% - Accent3 5 3 3 2 2 3" xfId="41977"/>
    <cellStyle name="20% - Accent3 5 3 3 2 3" xfId="22281"/>
    <cellStyle name="20% - Accent3 5 3 3 2 3 2" xfId="50979"/>
    <cellStyle name="20% - Accent3 5 3 3 2 4" xfId="24560"/>
    <cellStyle name="20% - Accent3 5 3 3 2 4 2" xfId="53258"/>
    <cellStyle name="20% - Accent3 5 3 3 2 5" xfId="29141"/>
    <cellStyle name="20% - Accent3 5 3 3 2 5 2" xfId="57838"/>
    <cellStyle name="20% - Accent3 5 3 3 2 6" xfId="32768"/>
    <cellStyle name="20% - Accent3 5 3 3 3" xfId="6310"/>
    <cellStyle name="20% - Accent3 5 3 3 3 2" xfId="15538"/>
    <cellStyle name="20% - Accent3 5 3 3 3 2 2" xfId="44236"/>
    <cellStyle name="20% - Accent3 5 3 3 3 3" xfId="26628"/>
    <cellStyle name="20% - Accent3 5 3 3 3 3 2" xfId="55326"/>
    <cellStyle name="20% - Accent3 5 3 3 3 4" xfId="35027"/>
    <cellStyle name="20% - Accent3 5 3 3 4" xfId="7862"/>
    <cellStyle name="20% - Accent3 5 3 3 4 2" xfId="17087"/>
    <cellStyle name="20% - Accent3 5 3 3 4 2 2" xfId="45785"/>
    <cellStyle name="20% - Accent3 5 3 3 4 3" xfId="36576"/>
    <cellStyle name="20% - Accent3 5 3 3 5" xfId="9013"/>
    <cellStyle name="20% - Accent3 5 3 3 5 2" xfId="18236"/>
    <cellStyle name="20% - Accent3 5 3 3 5 2 2" xfId="46934"/>
    <cellStyle name="20% - Accent3 5 3 3 5 3" xfId="37725"/>
    <cellStyle name="20% - Accent3 5 3 3 6" xfId="9436"/>
    <cellStyle name="20% - Accent3 5 3 3 6 2" xfId="18657"/>
    <cellStyle name="20% - Accent3 5 3 3 6 2 2" xfId="47355"/>
    <cellStyle name="20% - Accent3 5 3 3 6 3" xfId="38146"/>
    <cellStyle name="20% - Accent3 5 3 3 7" xfId="10585"/>
    <cellStyle name="20% - Accent3 5 3 3 7 2" xfId="19804"/>
    <cellStyle name="20% - Accent3 5 3 3 7 2 2" xfId="48502"/>
    <cellStyle name="20% - Accent3 5 3 3 7 3" xfId="39293"/>
    <cellStyle name="20% - Accent3 5 3 3 8" xfId="12856"/>
    <cellStyle name="20% - Accent3 5 3 3 8 2" xfId="41554"/>
    <cellStyle name="20% - Accent3 5 3 3 9" xfId="20937"/>
    <cellStyle name="20% - Accent3 5 3 3 9 2" xfId="49635"/>
    <cellStyle name="20% - Accent3 5 3 4" xfId="2115"/>
    <cellStyle name="20% - Accent3 5 3 4 2" xfId="5549"/>
    <cellStyle name="20% - Accent3 5 3 4 2 2" xfId="14777"/>
    <cellStyle name="20% - Accent3 5 3 4 2 2 2" xfId="43475"/>
    <cellStyle name="20% - Accent3 5 3 4 2 3" xfId="27759"/>
    <cellStyle name="20% - Accent3 5 3 4 2 3 2" xfId="56457"/>
    <cellStyle name="20% - Accent3 5 3 4 2 4" xfId="34266"/>
    <cellStyle name="20% - Accent3 5 3 4 3" xfId="7098"/>
    <cellStyle name="20% - Accent3 5 3 4 3 2" xfId="16325"/>
    <cellStyle name="20% - Accent3 5 3 4 3 2 2" xfId="45023"/>
    <cellStyle name="20% - Accent3 5 3 4 3 3" xfId="35814"/>
    <cellStyle name="20% - Accent3 5 3 4 4" xfId="12095"/>
    <cellStyle name="20% - Accent3 5 3 4 4 2" xfId="40793"/>
    <cellStyle name="20% - Accent3 5 3 4 5" xfId="22282"/>
    <cellStyle name="20% - Accent3 5 3 4 5 2" xfId="50980"/>
    <cellStyle name="20% - Accent3 5 3 4 6" xfId="24561"/>
    <cellStyle name="20% - Accent3 5 3 4 6 2" xfId="53259"/>
    <cellStyle name="20% - Accent3 5 3 4 7" xfId="29142"/>
    <cellStyle name="20% - Accent3 5 3 4 7 2" xfId="57839"/>
    <cellStyle name="20% - Accent3 5 3 4 8" xfId="31584"/>
    <cellStyle name="20% - Accent3 5 3 5" xfId="4049"/>
    <cellStyle name="20% - Accent3 5 3 5 2" xfId="13277"/>
    <cellStyle name="20% - Accent3 5 3 5 2 2" xfId="41975"/>
    <cellStyle name="20% - Accent3 5 3 5 3" xfId="26626"/>
    <cellStyle name="20% - Accent3 5 3 5 3 2" xfId="55324"/>
    <cellStyle name="20% - Accent3 5 3 5 4" xfId="32766"/>
    <cellStyle name="20% - Accent3 5 3 6" xfId="8251"/>
    <cellStyle name="20% - Accent3 5 3 6 2" xfId="17475"/>
    <cellStyle name="20% - Accent3 5 3 6 2 2" xfId="46173"/>
    <cellStyle name="20% - Accent3 5 3 6 3" xfId="36964"/>
    <cellStyle name="20% - Accent3 5 3 7" xfId="9434"/>
    <cellStyle name="20% - Accent3 5 3 7 2" xfId="18655"/>
    <cellStyle name="20% - Accent3 5 3 7 2 2" xfId="47353"/>
    <cellStyle name="20% - Accent3 5 3 7 3" xfId="38144"/>
    <cellStyle name="20% - Accent3 5 3 8" xfId="10583"/>
    <cellStyle name="20% - Accent3 5 3 8 2" xfId="19802"/>
    <cellStyle name="20% - Accent3 5 3 8 2 2" xfId="48500"/>
    <cellStyle name="20% - Accent3 5 3 8 3" xfId="39291"/>
    <cellStyle name="20% - Accent3 5 3 9" xfId="20935"/>
    <cellStyle name="20% - Accent3 5 3 9 2" xfId="49633"/>
    <cellStyle name="20% - Accent3 5 4" xfId="1105"/>
    <cellStyle name="20% - Accent3 5 4 10" xfId="11756"/>
    <cellStyle name="20% - Accent3 5 4 10 2" xfId="40454"/>
    <cellStyle name="20% - Accent3 5 4 11" xfId="20938"/>
    <cellStyle name="20% - Accent3 5 4 11 2" xfId="49636"/>
    <cellStyle name="20% - Accent3 5 4 12" xfId="22283"/>
    <cellStyle name="20% - Accent3 5 4 12 2" xfId="50981"/>
    <cellStyle name="20% - Accent3 5 4 13" xfId="24562"/>
    <cellStyle name="20% - Accent3 5 4 13 2" xfId="53260"/>
    <cellStyle name="20% - Accent3 5 4 14" xfId="29143"/>
    <cellStyle name="20% - Accent3 5 4 14 2" xfId="57840"/>
    <cellStyle name="20% - Accent3 5 4 15" xfId="31245"/>
    <cellStyle name="20% - Accent3 5 4 2" xfId="3573"/>
    <cellStyle name="20% - Accent3 5 4 2 10" xfId="22284"/>
    <cellStyle name="20% - Accent3 5 4 2 10 2" xfId="50982"/>
    <cellStyle name="20% - Accent3 5 4 2 11" xfId="24563"/>
    <cellStyle name="20% - Accent3 5 4 2 11 2" xfId="53261"/>
    <cellStyle name="20% - Accent3 5 4 2 12" xfId="29144"/>
    <cellStyle name="20% - Accent3 5 4 2 12 2" xfId="57841"/>
    <cellStyle name="20% - Accent3 5 4 2 13" xfId="32495"/>
    <cellStyle name="20% - Accent3 5 4 2 2" xfId="4053"/>
    <cellStyle name="20% - Accent3 5 4 2 2 2" xfId="13281"/>
    <cellStyle name="20% - Accent3 5 4 2 2 2 2" xfId="27763"/>
    <cellStyle name="20% - Accent3 5 4 2 2 2 2 2" xfId="56461"/>
    <cellStyle name="20% - Accent3 5 4 2 2 2 3" xfId="41979"/>
    <cellStyle name="20% - Accent3 5 4 2 2 3" xfId="22285"/>
    <cellStyle name="20% - Accent3 5 4 2 2 3 2" xfId="50983"/>
    <cellStyle name="20% - Accent3 5 4 2 2 4" xfId="24564"/>
    <cellStyle name="20% - Accent3 5 4 2 2 4 2" xfId="53262"/>
    <cellStyle name="20% - Accent3 5 4 2 2 5" xfId="29145"/>
    <cellStyle name="20% - Accent3 5 4 2 2 5 2" xfId="57842"/>
    <cellStyle name="20% - Accent3 5 4 2 2 6" xfId="32770"/>
    <cellStyle name="20% - Accent3 5 4 2 3" xfId="6460"/>
    <cellStyle name="20% - Accent3 5 4 2 3 2" xfId="15688"/>
    <cellStyle name="20% - Accent3 5 4 2 3 2 2" xfId="44386"/>
    <cellStyle name="20% - Accent3 5 4 2 3 3" xfId="26630"/>
    <cellStyle name="20% - Accent3 5 4 2 3 3 2" xfId="55328"/>
    <cellStyle name="20% - Accent3 5 4 2 3 4" xfId="35177"/>
    <cellStyle name="20% - Accent3 5 4 2 4" xfId="8012"/>
    <cellStyle name="20% - Accent3 5 4 2 4 2" xfId="17237"/>
    <cellStyle name="20% - Accent3 5 4 2 4 2 2" xfId="45935"/>
    <cellStyle name="20% - Accent3 5 4 2 4 3" xfId="36726"/>
    <cellStyle name="20% - Accent3 5 4 2 5" xfId="9163"/>
    <cellStyle name="20% - Accent3 5 4 2 5 2" xfId="18386"/>
    <cellStyle name="20% - Accent3 5 4 2 5 2 2" xfId="47084"/>
    <cellStyle name="20% - Accent3 5 4 2 5 3" xfId="37875"/>
    <cellStyle name="20% - Accent3 5 4 2 6" xfId="9438"/>
    <cellStyle name="20% - Accent3 5 4 2 6 2" xfId="18659"/>
    <cellStyle name="20% - Accent3 5 4 2 6 2 2" xfId="47357"/>
    <cellStyle name="20% - Accent3 5 4 2 6 3" xfId="38148"/>
    <cellStyle name="20% - Accent3 5 4 2 7" xfId="10587"/>
    <cellStyle name="20% - Accent3 5 4 2 7 2" xfId="19806"/>
    <cellStyle name="20% - Accent3 5 4 2 7 2 2" xfId="48504"/>
    <cellStyle name="20% - Accent3 5 4 2 7 3" xfId="39295"/>
    <cellStyle name="20% - Accent3 5 4 2 8" xfId="13006"/>
    <cellStyle name="20% - Accent3 5 4 2 8 2" xfId="41704"/>
    <cellStyle name="20% - Accent3 5 4 2 9" xfId="20939"/>
    <cellStyle name="20% - Accent3 5 4 2 9 2" xfId="49637"/>
    <cellStyle name="20% - Accent3 5 4 3" xfId="2489"/>
    <cellStyle name="20% - Accent3 5 4 3 2" xfId="5744"/>
    <cellStyle name="20% - Accent3 5 4 3 2 2" xfId="14972"/>
    <cellStyle name="20% - Accent3 5 4 3 2 2 2" xfId="43670"/>
    <cellStyle name="20% - Accent3 5 4 3 2 3" xfId="27762"/>
    <cellStyle name="20% - Accent3 5 4 3 2 3 2" xfId="56460"/>
    <cellStyle name="20% - Accent3 5 4 3 2 4" xfId="34461"/>
    <cellStyle name="20% - Accent3 5 4 3 3" xfId="7294"/>
    <cellStyle name="20% - Accent3 5 4 3 3 2" xfId="16520"/>
    <cellStyle name="20% - Accent3 5 4 3 3 2 2" xfId="45218"/>
    <cellStyle name="20% - Accent3 5 4 3 3 3" xfId="36009"/>
    <cellStyle name="20% - Accent3 5 4 3 4" xfId="12290"/>
    <cellStyle name="20% - Accent3 5 4 3 4 2" xfId="40988"/>
    <cellStyle name="20% - Accent3 5 4 3 5" xfId="22286"/>
    <cellStyle name="20% - Accent3 5 4 3 5 2" xfId="50984"/>
    <cellStyle name="20% - Accent3 5 4 3 6" xfId="24565"/>
    <cellStyle name="20% - Accent3 5 4 3 6 2" xfId="53263"/>
    <cellStyle name="20% - Accent3 5 4 3 7" xfId="29146"/>
    <cellStyle name="20% - Accent3 5 4 3 7 2" xfId="57843"/>
    <cellStyle name="20% - Accent3 5 4 3 8" xfId="31779"/>
    <cellStyle name="20% - Accent3 5 4 4" xfId="4052"/>
    <cellStyle name="20% - Accent3 5 4 4 2" xfId="13280"/>
    <cellStyle name="20% - Accent3 5 4 4 2 2" xfId="41978"/>
    <cellStyle name="20% - Accent3 5 4 4 3" xfId="26629"/>
    <cellStyle name="20% - Accent3 5 4 4 3 2" xfId="55327"/>
    <cellStyle name="20% - Accent3 5 4 4 4" xfId="32769"/>
    <cellStyle name="20% - Accent3 5 4 5" xfId="5210"/>
    <cellStyle name="20% - Accent3 5 4 5 2" xfId="14438"/>
    <cellStyle name="20% - Accent3 5 4 5 2 2" xfId="43136"/>
    <cellStyle name="20% - Accent3 5 4 5 3" xfId="33927"/>
    <cellStyle name="20% - Accent3 5 4 6" xfId="6759"/>
    <cellStyle name="20% - Accent3 5 4 6 2" xfId="15986"/>
    <cellStyle name="20% - Accent3 5 4 6 2 2" xfId="44684"/>
    <cellStyle name="20% - Accent3 5 4 6 3" xfId="35475"/>
    <cellStyle name="20% - Accent3 5 4 7" xfId="8446"/>
    <cellStyle name="20% - Accent3 5 4 7 2" xfId="17670"/>
    <cellStyle name="20% - Accent3 5 4 7 2 2" xfId="46368"/>
    <cellStyle name="20% - Accent3 5 4 7 3" xfId="37159"/>
    <cellStyle name="20% - Accent3 5 4 8" xfId="9437"/>
    <cellStyle name="20% - Accent3 5 4 8 2" xfId="18658"/>
    <cellStyle name="20% - Accent3 5 4 8 2 2" xfId="47356"/>
    <cellStyle name="20% - Accent3 5 4 8 3" xfId="38147"/>
    <cellStyle name="20% - Accent3 5 4 9" xfId="10586"/>
    <cellStyle name="20% - Accent3 5 4 9 2" xfId="19805"/>
    <cellStyle name="20% - Accent3 5 4 9 2 2" xfId="48503"/>
    <cellStyle name="20% - Accent3 5 4 9 3" xfId="39294"/>
    <cellStyle name="20% - Accent3 5 5" xfId="3151"/>
    <cellStyle name="20% - Accent3 5 5 10" xfId="22287"/>
    <cellStyle name="20% - Accent3 5 5 10 2" xfId="50985"/>
    <cellStyle name="20% - Accent3 5 5 11" xfId="24566"/>
    <cellStyle name="20% - Accent3 5 5 11 2" xfId="53264"/>
    <cellStyle name="20% - Accent3 5 5 12" xfId="29147"/>
    <cellStyle name="20% - Accent3 5 5 12 2" xfId="57844"/>
    <cellStyle name="20% - Accent3 5 5 13" xfId="32160"/>
    <cellStyle name="20% - Accent3 5 5 2" xfId="4054"/>
    <cellStyle name="20% - Accent3 5 5 2 2" xfId="13282"/>
    <cellStyle name="20% - Accent3 5 5 2 2 2" xfId="27764"/>
    <cellStyle name="20% - Accent3 5 5 2 2 2 2" xfId="56462"/>
    <cellStyle name="20% - Accent3 5 5 2 2 3" xfId="41980"/>
    <cellStyle name="20% - Accent3 5 5 2 3" xfId="22288"/>
    <cellStyle name="20% - Accent3 5 5 2 3 2" xfId="50986"/>
    <cellStyle name="20% - Accent3 5 5 2 4" xfId="24567"/>
    <cellStyle name="20% - Accent3 5 5 2 4 2" xfId="53265"/>
    <cellStyle name="20% - Accent3 5 5 2 5" xfId="29148"/>
    <cellStyle name="20% - Accent3 5 5 2 5 2" xfId="57845"/>
    <cellStyle name="20% - Accent3 5 5 2 6" xfId="32771"/>
    <cellStyle name="20% - Accent3 5 5 3" xfId="6125"/>
    <cellStyle name="20% - Accent3 5 5 3 2" xfId="15353"/>
    <cellStyle name="20% - Accent3 5 5 3 2 2" xfId="44051"/>
    <cellStyle name="20% - Accent3 5 5 3 3" xfId="26631"/>
    <cellStyle name="20% - Accent3 5 5 3 3 2" xfId="55329"/>
    <cellStyle name="20% - Accent3 5 5 3 4" xfId="34842"/>
    <cellStyle name="20% - Accent3 5 5 4" xfId="7677"/>
    <cellStyle name="20% - Accent3 5 5 4 2" xfId="16902"/>
    <cellStyle name="20% - Accent3 5 5 4 2 2" xfId="45600"/>
    <cellStyle name="20% - Accent3 5 5 4 3" xfId="36391"/>
    <cellStyle name="20% - Accent3 5 5 5" xfId="8828"/>
    <cellStyle name="20% - Accent3 5 5 5 2" xfId="18051"/>
    <cellStyle name="20% - Accent3 5 5 5 2 2" xfId="46749"/>
    <cellStyle name="20% - Accent3 5 5 5 3" xfId="37540"/>
    <cellStyle name="20% - Accent3 5 5 6" xfId="9439"/>
    <cellStyle name="20% - Accent3 5 5 6 2" xfId="18660"/>
    <cellStyle name="20% - Accent3 5 5 6 2 2" xfId="47358"/>
    <cellStyle name="20% - Accent3 5 5 6 3" xfId="38149"/>
    <cellStyle name="20% - Accent3 5 5 7" xfId="10588"/>
    <cellStyle name="20% - Accent3 5 5 7 2" xfId="19807"/>
    <cellStyle name="20% - Accent3 5 5 7 2 2" xfId="48505"/>
    <cellStyle name="20% - Accent3 5 5 7 3" xfId="39296"/>
    <cellStyle name="20% - Accent3 5 5 8" xfId="12671"/>
    <cellStyle name="20% - Accent3 5 5 8 2" xfId="41369"/>
    <cellStyle name="20% - Accent3 5 5 9" xfId="20940"/>
    <cellStyle name="20% - Accent3 5 5 9 2" xfId="49638"/>
    <cellStyle name="20% - Accent3 5 6" xfId="1975"/>
    <cellStyle name="20% - Accent3 5 6 2" xfId="5451"/>
    <cellStyle name="20% - Accent3 5 6 2 2" xfId="14679"/>
    <cellStyle name="20% - Accent3 5 6 2 2 2" xfId="43377"/>
    <cellStyle name="20% - Accent3 5 6 2 3" xfId="27753"/>
    <cellStyle name="20% - Accent3 5 6 2 3 2" xfId="56451"/>
    <cellStyle name="20% - Accent3 5 6 2 4" xfId="34168"/>
    <cellStyle name="20% - Accent3 5 6 3" xfId="7000"/>
    <cellStyle name="20% - Accent3 5 6 3 2" xfId="16227"/>
    <cellStyle name="20% - Accent3 5 6 3 2 2" xfId="44925"/>
    <cellStyle name="20% - Accent3 5 6 3 3" xfId="35716"/>
    <cellStyle name="20% - Accent3 5 6 4" xfId="11997"/>
    <cellStyle name="20% - Accent3 5 6 4 2" xfId="40695"/>
    <cellStyle name="20% - Accent3 5 6 5" xfId="22289"/>
    <cellStyle name="20% - Accent3 5 6 5 2" xfId="50987"/>
    <cellStyle name="20% - Accent3 5 6 6" xfId="24568"/>
    <cellStyle name="20% - Accent3 5 6 6 2" xfId="53266"/>
    <cellStyle name="20% - Accent3 5 6 7" xfId="29149"/>
    <cellStyle name="20% - Accent3 5 6 7 2" xfId="57846"/>
    <cellStyle name="20% - Accent3 5 6 8" xfId="31486"/>
    <cellStyle name="20% - Accent3 5 7" xfId="4043"/>
    <cellStyle name="20% - Accent3 5 7 2" xfId="13271"/>
    <cellStyle name="20% - Accent3 5 7 2 2" xfId="41969"/>
    <cellStyle name="20% - Accent3 5 7 3" xfId="26620"/>
    <cellStyle name="20% - Accent3 5 7 3 2" xfId="55318"/>
    <cellStyle name="20% - Accent3 5 7 4" xfId="32760"/>
    <cellStyle name="20% - Accent3 5 8" xfId="5024"/>
    <cellStyle name="20% - Accent3 5 8 2" xfId="14252"/>
    <cellStyle name="20% - Accent3 5 8 2 2" xfId="42950"/>
    <cellStyle name="20% - Accent3 5 8 3" xfId="33741"/>
    <cellStyle name="20% - Accent3 5 9" xfId="6573"/>
    <cellStyle name="20% - Accent3 5 9 2" xfId="15800"/>
    <cellStyle name="20% - Accent3 5 9 2 2" xfId="44498"/>
    <cellStyle name="20% - Accent3 5 9 3" xfId="35289"/>
    <cellStyle name="20% - Accent3 50" xfId="11517"/>
    <cellStyle name="20% - Accent3 50 2" xfId="40224"/>
    <cellStyle name="20% - Accent3 51" xfId="28699"/>
    <cellStyle name="20% - Accent3 51 2" xfId="57396"/>
    <cellStyle name="20% - Accent3 52" xfId="28715"/>
    <cellStyle name="20% - Accent3 52 2" xfId="57412"/>
    <cellStyle name="20% - Accent3 53" xfId="31007"/>
    <cellStyle name="20% - Accent3 6" xfId="303"/>
    <cellStyle name="20% - Accent3 6 10" xfId="9440"/>
    <cellStyle name="20% - Accent3 6 10 2" xfId="18661"/>
    <cellStyle name="20% - Accent3 6 10 2 2" xfId="47359"/>
    <cellStyle name="20% - Accent3 6 10 3" xfId="38150"/>
    <cellStyle name="20% - Accent3 6 11" xfId="10589"/>
    <cellStyle name="20% - Accent3 6 11 2" xfId="19808"/>
    <cellStyle name="20% - Accent3 6 11 2 2" xfId="48506"/>
    <cellStyle name="20% - Accent3 6 11 3" xfId="39297"/>
    <cellStyle name="20% - Accent3 6 12" xfId="11613"/>
    <cellStyle name="20% - Accent3 6 12 2" xfId="40311"/>
    <cellStyle name="20% - Accent3 6 13" xfId="20941"/>
    <cellStyle name="20% - Accent3 6 13 2" xfId="49639"/>
    <cellStyle name="20% - Accent3 6 14" xfId="22290"/>
    <cellStyle name="20% - Accent3 6 14 2" xfId="50988"/>
    <cellStyle name="20% - Accent3 6 15" xfId="24569"/>
    <cellStyle name="20% - Accent3 6 15 2" xfId="53267"/>
    <cellStyle name="20% - Accent3 6 16" xfId="29150"/>
    <cellStyle name="20% - Accent3 6 16 2" xfId="57847"/>
    <cellStyle name="20% - Accent3 6 17" xfId="31102"/>
    <cellStyle name="20% - Accent3 6 2" xfId="550"/>
    <cellStyle name="20% - Accent3 6 2 10" xfId="22291"/>
    <cellStyle name="20% - Accent3 6 2 10 2" xfId="50989"/>
    <cellStyle name="20% - Accent3 6 2 11" xfId="24570"/>
    <cellStyle name="20% - Accent3 6 2 11 2" xfId="53268"/>
    <cellStyle name="20% - Accent3 6 2 12" xfId="29151"/>
    <cellStyle name="20% - Accent3 6 2 12 2" xfId="57848"/>
    <cellStyle name="20% - Accent3 6 2 2" xfId="3574"/>
    <cellStyle name="20% - Accent3 6 2 3" xfId="3414"/>
    <cellStyle name="20% - Accent3 6 2 3 10" xfId="22292"/>
    <cellStyle name="20% - Accent3 6 2 3 10 2" xfId="50990"/>
    <cellStyle name="20% - Accent3 6 2 3 11" xfId="24571"/>
    <cellStyle name="20% - Accent3 6 2 3 11 2" xfId="53269"/>
    <cellStyle name="20% - Accent3 6 2 3 12" xfId="29152"/>
    <cellStyle name="20% - Accent3 6 2 3 12 2" xfId="57849"/>
    <cellStyle name="20% - Accent3 6 2 3 13" xfId="32386"/>
    <cellStyle name="20% - Accent3 6 2 3 2" xfId="4057"/>
    <cellStyle name="20% - Accent3 6 2 3 2 2" xfId="13285"/>
    <cellStyle name="20% - Accent3 6 2 3 2 2 2" xfId="27767"/>
    <cellStyle name="20% - Accent3 6 2 3 2 2 2 2" xfId="56465"/>
    <cellStyle name="20% - Accent3 6 2 3 2 2 3" xfId="41983"/>
    <cellStyle name="20% - Accent3 6 2 3 2 3" xfId="22293"/>
    <cellStyle name="20% - Accent3 6 2 3 2 3 2" xfId="50991"/>
    <cellStyle name="20% - Accent3 6 2 3 2 4" xfId="24572"/>
    <cellStyle name="20% - Accent3 6 2 3 2 4 2" xfId="53270"/>
    <cellStyle name="20% - Accent3 6 2 3 2 5" xfId="29153"/>
    <cellStyle name="20% - Accent3 6 2 3 2 5 2" xfId="57850"/>
    <cellStyle name="20% - Accent3 6 2 3 2 6" xfId="32774"/>
    <cellStyle name="20% - Accent3 6 2 3 3" xfId="6351"/>
    <cellStyle name="20% - Accent3 6 2 3 3 2" xfId="15579"/>
    <cellStyle name="20% - Accent3 6 2 3 3 2 2" xfId="44277"/>
    <cellStyle name="20% - Accent3 6 2 3 3 3" xfId="26634"/>
    <cellStyle name="20% - Accent3 6 2 3 3 3 2" xfId="55332"/>
    <cellStyle name="20% - Accent3 6 2 3 3 4" xfId="35068"/>
    <cellStyle name="20% - Accent3 6 2 3 4" xfId="7903"/>
    <cellStyle name="20% - Accent3 6 2 3 4 2" xfId="17128"/>
    <cellStyle name="20% - Accent3 6 2 3 4 2 2" xfId="45826"/>
    <cellStyle name="20% - Accent3 6 2 3 4 3" xfId="36617"/>
    <cellStyle name="20% - Accent3 6 2 3 5" xfId="9054"/>
    <cellStyle name="20% - Accent3 6 2 3 5 2" xfId="18277"/>
    <cellStyle name="20% - Accent3 6 2 3 5 2 2" xfId="46975"/>
    <cellStyle name="20% - Accent3 6 2 3 5 3" xfId="37766"/>
    <cellStyle name="20% - Accent3 6 2 3 6" xfId="9442"/>
    <cellStyle name="20% - Accent3 6 2 3 6 2" xfId="18663"/>
    <cellStyle name="20% - Accent3 6 2 3 6 2 2" xfId="47361"/>
    <cellStyle name="20% - Accent3 6 2 3 6 3" xfId="38152"/>
    <cellStyle name="20% - Accent3 6 2 3 7" xfId="10591"/>
    <cellStyle name="20% - Accent3 6 2 3 7 2" xfId="19810"/>
    <cellStyle name="20% - Accent3 6 2 3 7 2 2" xfId="48508"/>
    <cellStyle name="20% - Accent3 6 2 3 7 3" xfId="39299"/>
    <cellStyle name="20% - Accent3 6 2 3 8" xfId="12897"/>
    <cellStyle name="20% - Accent3 6 2 3 8 2" xfId="41595"/>
    <cellStyle name="20% - Accent3 6 2 3 9" xfId="20943"/>
    <cellStyle name="20% - Accent3 6 2 3 9 2" xfId="49641"/>
    <cellStyle name="20% - Accent3 6 2 4" xfId="2805"/>
    <cellStyle name="20% - Accent3 6 2 4 2" xfId="5970"/>
    <cellStyle name="20% - Accent3 6 2 4 2 2" xfId="15198"/>
    <cellStyle name="20% - Accent3 6 2 4 2 2 2" xfId="43896"/>
    <cellStyle name="20% - Accent3 6 2 4 2 3" xfId="27766"/>
    <cellStyle name="20% - Accent3 6 2 4 2 3 2" xfId="56464"/>
    <cellStyle name="20% - Accent3 6 2 4 2 4" xfId="34687"/>
    <cellStyle name="20% - Accent3 6 2 4 3" xfId="7520"/>
    <cellStyle name="20% - Accent3 6 2 4 3 2" xfId="16746"/>
    <cellStyle name="20% - Accent3 6 2 4 3 2 2" xfId="45444"/>
    <cellStyle name="20% - Accent3 6 2 4 3 3" xfId="36235"/>
    <cellStyle name="20% - Accent3 6 2 4 4" xfId="12516"/>
    <cellStyle name="20% - Accent3 6 2 4 4 2" xfId="41214"/>
    <cellStyle name="20% - Accent3 6 2 4 5" xfId="22294"/>
    <cellStyle name="20% - Accent3 6 2 4 5 2" xfId="50992"/>
    <cellStyle name="20% - Accent3 6 2 4 6" xfId="24573"/>
    <cellStyle name="20% - Accent3 6 2 4 6 2" xfId="53271"/>
    <cellStyle name="20% - Accent3 6 2 4 7" xfId="29154"/>
    <cellStyle name="20% - Accent3 6 2 4 7 2" xfId="57851"/>
    <cellStyle name="20% - Accent3 6 2 4 8" xfId="32005"/>
    <cellStyle name="20% - Accent3 6 2 5" xfId="4056"/>
    <cellStyle name="20% - Accent3 6 2 5 2" xfId="13284"/>
    <cellStyle name="20% - Accent3 6 2 5 2 2" xfId="41982"/>
    <cellStyle name="20% - Accent3 6 2 5 3" xfId="26633"/>
    <cellStyle name="20% - Accent3 6 2 5 3 2" xfId="55331"/>
    <cellStyle name="20% - Accent3 6 2 5 4" xfId="32773"/>
    <cellStyle name="20% - Accent3 6 2 6" xfId="8672"/>
    <cellStyle name="20% - Accent3 6 2 6 2" xfId="17896"/>
    <cellStyle name="20% - Accent3 6 2 6 2 2" xfId="46594"/>
    <cellStyle name="20% - Accent3 6 2 6 3" xfId="37385"/>
    <cellStyle name="20% - Accent3 6 2 7" xfId="9441"/>
    <cellStyle name="20% - Accent3 6 2 7 2" xfId="18662"/>
    <cellStyle name="20% - Accent3 6 2 7 2 2" xfId="47360"/>
    <cellStyle name="20% - Accent3 6 2 7 3" xfId="38151"/>
    <cellStyle name="20% - Accent3 6 2 8" xfId="10590"/>
    <cellStyle name="20% - Accent3 6 2 8 2" xfId="19809"/>
    <cellStyle name="20% - Accent3 6 2 8 2 2" xfId="48507"/>
    <cellStyle name="20% - Accent3 6 2 8 3" xfId="39298"/>
    <cellStyle name="20% - Accent3 6 2 9" xfId="20942"/>
    <cellStyle name="20% - Accent3 6 2 9 2" xfId="49640"/>
    <cellStyle name="20% - Accent3 6 3" xfId="1148"/>
    <cellStyle name="20% - Accent3 6 3 10" xfId="11799"/>
    <cellStyle name="20% - Accent3 6 3 10 2" xfId="40497"/>
    <cellStyle name="20% - Accent3 6 3 11" xfId="20944"/>
    <cellStyle name="20% - Accent3 6 3 11 2" xfId="49642"/>
    <cellStyle name="20% - Accent3 6 3 12" xfId="22295"/>
    <cellStyle name="20% - Accent3 6 3 12 2" xfId="50993"/>
    <cellStyle name="20% - Accent3 6 3 13" xfId="24574"/>
    <cellStyle name="20% - Accent3 6 3 13 2" xfId="53272"/>
    <cellStyle name="20% - Accent3 6 3 14" xfId="29155"/>
    <cellStyle name="20% - Accent3 6 3 14 2" xfId="57852"/>
    <cellStyle name="20% - Accent3 6 3 15" xfId="31288"/>
    <cellStyle name="20% - Accent3 6 3 2" xfId="3575"/>
    <cellStyle name="20% - Accent3 6 3 2 10" xfId="22296"/>
    <cellStyle name="20% - Accent3 6 3 2 10 2" xfId="50994"/>
    <cellStyle name="20% - Accent3 6 3 2 11" xfId="24575"/>
    <cellStyle name="20% - Accent3 6 3 2 11 2" xfId="53273"/>
    <cellStyle name="20% - Accent3 6 3 2 12" xfId="29156"/>
    <cellStyle name="20% - Accent3 6 3 2 12 2" xfId="57853"/>
    <cellStyle name="20% - Accent3 6 3 2 13" xfId="32496"/>
    <cellStyle name="20% - Accent3 6 3 2 2" xfId="4059"/>
    <cellStyle name="20% - Accent3 6 3 2 2 2" xfId="13287"/>
    <cellStyle name="20% - Accent3 6 3 2 2 2 2" xfId="27769"/>
    <cellStyle name="20% - Accent3 6 3 2 2 2 2 2" xfId="56467"/>
    <cellStyle name="20% - Accent3 6 3 2 2 2 3" xfId="41985"/>
    <cellStyle name="20% - Accent3 6 3 2 2 3" xfId="22297"/>
    <cellStyle name="20% - Accent3 6 3 2 2 3 2" xfId="50995"/>
    <cellStyle name="20% - Accent3 6 3 2 2 4" xfId="24576"/>
    <cellStyle name="20% - Accent3 6 3 2 2 4 2" xfId="53274"/>
    <cellStyle name="20% - Accent3 6 3 2 2 5" xfId="29157"/>
    <cellStyle name="20% - Accent3 6 3 2 2 5 2" xfId="57854"/>
    <cellStyle name="20% - Accent3 6 3 2 2 6" xfId="32776"/>
    <cellStyle name="20% - Accent3 6 3 2 3" xfId="6461"/>
    <cellStyle name="20% - Accent3 6 3 2 3 2" xfId="15689"/>
    <cellStyle name="20% - Accent3 6 3 2 3 2 2" xfId="44387"/>
    <cellStyle name="20% - Accent3 6 3 2 3 3" xfId="26636"/>
    <cellStyle name="20% - Accent3 6 3 2 3 3 2" xfId="55334"/>
    <cellStyle name="20% - Accent3 6 3 2 3 4" xfId="35178"/>
    <cellStyle name="20% - Accent3 6 3 2 4" xfId="8013"/>
    <cellStyle name="20% - Accent3 6 3 2 4 2" xfId="17238"/>
    <cellStyle name="20% - Accent3 6 3 2 4 2 2" xfId="45936"/>
    <cellStyle name="20% - Accent3 6 3 2 4 3" xfId="36727"/>
    <cellStyle name="20% - Accent3 6 3 2 5" xfId="9164"/>
    <cellStyle name="20% - Accent3 6 3 2 5 2" xfId="18387"/>
    <cellStyle name="20% - Accent3 6 3 2 5 2 2" xfId="47085"/>
    <cellStyle name="20% - Accent3 6 3 2 5 3" xfId="37876"/>
    <cellStyle name="20% - Accent3 6 3 2 6" xfId="9444"/>
    <cellStyle name="20% - Accent3 6 3 2 6 2" xfId="18665"/>
    <cellStyle name="20% - Accent3 6 3 2 6 2 2" xfId="47363"/>
    <cellStyle name="20% - Accent3 6 3 2 6 3" xfId="38154"/>
    <cellStyle name="20% - Accent3 6 3 2 7" xfId="10593"/>
    <cellStyle name="20% - Accent3 6 3 2 7 2" xfId="19812"/>
    <cellStyle name="20% - Accent3 6 3 2 7 2 2" xfId="48510"/>
    <cellStyle name="20% - Accent3 6 3 2 7 3" xfId="39301"/>
    <cellStyle name="20% - Accent3 6 3 2 8" xfId="13007"/>
    <cellStyle name="20% - Accent3 6 3 2 8 2" xfId="41705"/>
    <cellStyle name="20% - Accent3 6 3 2 9" xfId="20945"/>
    <cellStyle name="20% - Accent3 6 3 2 9 2" xfId="49643"/>
    <cellStyle name="20% - Accent3 6 3 3" xfId="2530"/>
    <cellStyle name="20% - Accent3 6 3 3 2" xfId="5785"/>
    <cellStyle name="20% - Accent3 6 3 3 2 2" xfId="15013"/>
    <cellStyle name="20% - Accent3 6 3 3 2 2 2" xfId="43711"/>
    <cellStyle name="20% - Accent3 6 3 3 2 3" xfId="27768"/>
    <cellStyle name="20% - Accent3 6 3 3 2 3 2" xfId="56466"/>
    <cellStyle name="20% - Accent3 6 3 3 2 4" xfId="34502"/>
    <cellStyle name="20% - Accent3 6 3 3 3" xfId="7335"/>
    <cellStyle name="20% - Accent3 6 3 3 3 2" xfId="16561"/>
    <cellStyle name="20% - Accent3 6 3 3 3 2 2" xfId="45259"/>
    <cellStyle name="20% - Accent3 6 3 3 3 3" xfId="36050"/>
    <cellStyle name="20% - Accent3 6 3 3 4" xfId="12331"/>
    <cellStyle name="20% - Accent3 6 3 3 4 2" xfId="41029"/>
    <cellStyle name="20% - Accent3 6 3 3 5" xfId="22298"/>
    <cellStyle name="20% - Accent3 6 3 3 5 2" xfId="50996"/>
    <cellStyle name="20% - Accent3 6 3 3 6" xfId="24577"/>
    <cellStyle name="20% - Accent3 6 3 3 6 2" xfId="53275"/>
    <cellStyle name="20% - Accent3 6 3 3 7" xfId="29158"/>
    <cellStyle name="20% - Accent3 6 3 3 7 2" xfId="57855"/>
    <cellStyle name="20% - Accent3 6 3 3 8" xfId="31820"/>
    <cellStyle name="20% - Accent3 6 3 4" xfId="4058"/>
    <cellStyle name="20% - Accent3 6 3 4 2" xfId="13286"/>
    <cellStyle name="20% - Accent3 6 3 4 2 2" xfId="41984"/>
    <cellStyle name="20% - Accent3 6 3 4 3" xfId="26635"/>
    <cellStyle name="20% - Accent3 6 3 4 3 2" xfId="55333"/>
    <cellStyle name="20% - Accent3 6 3 4 4" xfId="32775"/>
    <cellStyle name="20% - Accent3 6 3 5" xfId="5253"/>
    <cellStyle name="20% - Accent3 6 3 5 2" xfId="14481"/>
    <cellStyle name="20% - Accent3 6 3 5 2 2" xfId="43179"/>
    <cellStyle name="20% - Accent3 6 3 5 3" xfId="33970"/>
    <cellStyle name="20% - Accent3 6 3 6" xfId="6802"/>
    <cellStyle name="20% - Accent3 6 3 6 2" xfId="16029"/>
    <cellStyle name="20% - Accent3 6 3 6 2 2" xfId="44727"/>
    <cellStyle name="20% - Accent3 6 3 6 3" xfId="35518"/>
    <cellStyle name="20% - Accent3 6 3 7" xfId="8487"/>
    <cellStyle name="20% - Accent3 6 3 7 2" xfId="17711"/>
    <cellStyle name="20% - Accent3 6 3 7 2 2" xfId="46409"/>
    <cellStyle name="20% - Accent3 6 3 7 3" xfId="37200"/>
    <cellStyle name="20% - Accent3 6 3 8" xfId="9443"/>
    <cellStyle name="20% - Accent3 6 3 8 2" xfId="18664"/>
    <cellStyle name="20% - Accent3 6 3 8 2 2" xfId="47362"/>
    <cellStyle name="20% - Accent3 6 3 8 3" xfId="38153"/>
    <cellStyle name="20% - Accent3 6 3 9" xfId="10592"/>
    <cellStyle name="20% - Accent3 6 3 9 2" xfId="19811"/>
    <cellStyle name="20% - Accent3 6 3 9 2 2" xfId="48509"/>
    <cellStyle name="20% - Accent3 6 3 9 3" xfId="39300"/>
    <cellStyle name="20% - Accent3 6 4" xfId="3192"/>
    <cellStyle name="20% - Accent3 6 4 10" xfId="22299"/>
    <cellStyle name="20% - Accent3 6 4 10 2" xfId="50997"/>
    <cellStyle name="20% - Accent3 6 4 11" xfId="24578"/>
    <cellStyle name="20% - Accent3 6 4 11 2" xfId="53276"/>
    <cellStyle name="20% - Accent3 6 4 12" xfId="29159"/>
    <cellStyle name="20% - Accent3 6 4 12 2" xfId="57856"/>
    <cellStyle name="20% - Accent3 6 4 13" xfId="32201"/>
    <cellStyle name="20% - Accent3 6 4 2" xfId="4060"/>
    <cellStyle name="20% - Accent3 6 4 2 2" xfId="13288"/>
    <cellStyle name="20% - Accent3 6 4 2 2 2" xfId="27770"/>
    <cellStyle name="20% - Accent3 6 4 2 2 2 2" xfId="56468"/>
    <cellStyle name="20% - Accent3 6 4 2 2 3" xfId="41986"/>
    <cellStyle name="20% - Accent3 6 4 2 3" xfId="22300"/>
    <cellStyle name="20% - Accent3 6 4 2 3 2" xfId="50998"/>
    <cellStyle name="20% - Accent3 6 4 2 4" xfId="24579"/>
    <cellStyle name="20% - Accent3 6 4 2 4 2" xfId="53277"/>
    <cellStyle name="20% - Accent3 6 4 2 5" xfId="29160"/>
    <cellStyle name="20% - Accent3 6 4 2 5 2" xfId="57857"/>
    <cellStyle name="20% - Accent3 6 4 2 6" xfId="32777"/>
    <cellStyle name="20% - Accent3 6 4 3" xfId="6166"/>
    <cellStyle name="20% - Accent3 6 4 3 2" xfId="15394"/>
    <cellStyle name="20% - Accent3 6 4 3 2 2" xfId="44092"/>
    <cellStyle name="20% - Accent3 6 4 3 3" xfId="26637"/>
    <cellStyle name="20% - Accent3 6 4 3 3 2" xfId="55335"/>
    <cellStyle name="20% - Accent3 6 4 3 4" xfId="34883"/>
    <cellStyle name="20% - Accent3 6 4 4" xfId="7718"/>
    <cellStyle name="20% - Accent3 6 4 4 2" xfId="16943"/>
    <cellStyle name="20% - Accent3 6 4 4 2 2" xfId="45641"/>
    <cellStyle name="20% - Accent3 6 4 4 3" xfId="36432"/>
    <cellStyle name="20% - Accent3 6 4 5" xfId="8869"/>
    <cellStyle name="20% - Accent3 6 4 5 2" xfId="18092"/>
    <cellStyle name="20% - Accent3 6 4 5 2 2" xfId="46790"/>
    <cellStyle name="20% - Accent3 6 4 5 3" xfId="37581"/>
    <cellStyle name="20% - Accent3 6 4 6" xfId="9445"/>
    <cellStyle name="20% - Accent3 6 4 6 2" xfId="18666"/>
    <cellStyle name="20% - Accent3 6 4 6 2 2" xfId="47364"/>
    <cellStyle name="20% - Accent3 6 4 6 3" xfId="38155"/>
    <cellStyle name="20% - Accent3 6 4 7" xfId="10594"/>
    <cellStyle name="20% - Accent3 6 4 7 2" xfId="19813"/>
    <cellStyle name="20% - Accent3 6 4 7 2 2" xfId="48511"/>
    <cellStyle name="20% - Accent3 6 4 7 3" xfId="39302"/>
    <cellStyle name="20% - Accent3 6 4 8" xfId="12712"/>
    <cellStyle name="20% - Accent3 6 4 8 2" xfId="41410"/>
    <cellStyle name="20% - Accent3 6 4 9" xfId="20946"/>
    <cellStyle name="20% - Accent3 6 4 9 2" xfId="49644"/>
    <cellStyle name="20% - Accent3 6 5" xfId="2156"/>
    <cellStyle name="20% - Accent3 6 5 2" xfId="5590"/>
    <cellStyle name="20% - Accent3 6 5 2 2" xfId="14818"/>
    <cellStyle name="20% - Accent3 6 5 2 2 2" xfId="43516"/>
    <cellStyle name="20% - Accent3 6 5 2 3" xfId="27765"/>
    <cellStyle name="20% - Accent3 6 5 2 3 2" xfId="56463"/>
    <cellStyle name="20% - Accent3 6 5 2 4" xfId="34307"/>
    <cellStyle name="20% - Accent3 6 5 3" xfId="7139"/>
    <cellStyle name="20% - Accent3 6 5 3 2" xfId="16366"/>
    <cellStyle name="20% - Accent3 6 5 3 2 2" xfId="45064"/>
    <cellStyle name="20% - Accent3 6 5 3 3" xfId="35855"/>
    <cellStyle name="20% - Accent3 6 5 4" xfId="12136"/>
    <cellStyle name="20% - Accent3 6 5 4 2" xfId="40834"/>
    <cellStyle name="20% - Accent3 6 5 5" xfId="22301"/>
    <cellStyle name="20% - Accent3 6 5 5 2" xfId="50999"/>
    <cellStyle name="20% - Accent3 6 5 6" xfId="24580"/>
    <cellStyle name="20% - Accent3 6 5 6 2" xfId="53278"/>
    <cellStyle name="20% - Accent3 6 5 7" xfId="29161"/>
    <cellStyle name="20% - Accent3 6 5 7 2" xfId="57858"/>
    <cellStyle name="20% - Accent3 6 5 8" xfId="31625"/>
    <cellStyle name="20% - Accent3 6 6" xfId="4055"/>
    <cellStyle name="20% - Accent3 6 6 2" xfId="13283"/>
    <cellStyle name="20% - Accent3 6 6 2 2" xfId="41981"/>
    <cellStyle name="20% - Accent3 6 6 3" xfId="26632"/>
    <cellStyle name="20% - Accent3 6 6 3 2" xfId="55330"/>
    <cellStyle name="20% - Accent3 6 6 4" xfId="32772"/>
    <cellStyle name="20% - Accent3 6 7" xfId="5067"/>
    <cellStyle name="20% - Accent3 6 7 2" xfId="14295"/>
    <cellStyle name="20% - Accent3 6 7 2 2" xfId="42993"/>
    <cellStyle name="20% - Accent3 6 7 3" xfId="33784"/>
    <cellStyle name="20% - Accent3 6 8" xfId="6616"/>
    <cellStyle name="20% - Accent3 6 8 2" xfId="15843"/>
    <cellStyle name="20% - Accent3 6 8 2 2" xfId="44541"/>
    <cellStyle name="20% - Accent3 6 8 3" xfId="35332"/>
    <cellStyle name="20% - Accent3 6 9" xfId="8292"/>
    <cellStyle name="20% - Accent3 6 9 2" xfId="17516"/>
    <cellStyle name="20% - Accent3 6 9 2 2" xfId="46214"/>
    <cellStyle name="20% - Accent3 6 9 3" xfId="37005"/>
    <cellStyle name="20% - Accent3 7" xfId="390"/>
    <cellStyle name="20% - Accent3 7 10" xfId="9446"/>
    <cellStyle name="20% - Accent3 7 10 2" xfId="18667"/>
    <cellStyle name="20% - Accent3 7 10 2 2" xfId="47365"/>
    <cellStyle name="20% - Accent3 7 10 3" xfId="38156"/>
    <cellStyle name="20% - Accent3 7 11" xfId="10595"/>
    <cellStyle name="20% - Accent3 7 11 2" xfId="19814"/>
    <cellStyle name="20% - Accent3 7 11 2 2" xfId="48512"/>
    <cellStyle name="20% - Accent3 7 11 3" xfId="39303"/>
    <cellStyle name="20% - Accent3 7 12" xfId="11700"/>
    <cellStyle name="20% - Accent3 7 12 2" xfId="40398"/>
    <cellStyle name="20% - Accent3 7 13" xfId="20947"/>
    <cellStyle name="20% - Accent3 7 13 2" xfId="49645"/>
    <cellStyle name="20% - Accent3 7 14" xfId="22302"/>
    <cellStyle name="20% - Accent3 7 14 2" xfId="51000"/>
    <cellStyle name="20% - Accent3 7 15" xfId="24581"/>
    <cellStyle name="20% - Accent3 7 15 2" xfId="53279"/>
    <cellStyle name="20% - Accent3 7 16" xfId="29162"/>
    <cellStyle name="20% - Accent3 7 16 2" xfId="57859"/>
    <cellStyle name="20% - Accent3 7 17" xfId="31189"/>
    <cellStyle name="20% - Accent3 7 2" xfId="551"/>
    <cellStyle name="20% - Accent3 7 2 10" xfId="22303"/>
    <cellStyle name="20% - Accent3 7 2 10 2" xfId="51001"/>
    <cellStyle name="20% - Accent3 7 2 11" xfId="24582"/>
    <cellStyle name="20% - Accent3 7 2 11 2" xfId="53280"/>
    <cellStyle name="20% - Accent3 7 2 12" xfId="29163"/>
    <cellStyle name="20% - Accent3 7 2 12 2" xfId="57860"/>
    <cellStyle name="20% - Accent3 7 2 2" xfId="3576"/>
    <cellStyle name="20% - Accent3 7 2 3" xfId="3500"/>
    <cellStyle name="20% - Accent3 7 2 3 10" xfId="22304"/>
    <cellStyle name="20% - Accent3 7 2 3 10 2" xfId="51002"/>
    <cellStyle name="20% - Accent3 7 2 3 11" xfId="24583"/>
    <cellStyle name="20% - Accent3 7 2 3 11 2" xfId="53281"/>
    <cellStyle name="20% - Accent3 7 2 3 12" xfId="29164"/>
    <cellStyle name="20% - Accent3 7 2 3 12 2" xfId="57861"/>
    <cellStyle name="20% - Accent3 7 2 3 13" xfId="32472"/>
    <cellStyle name="20% - Accent3 7 2 3 2" xfId="4063"/>
    <cellStyle name="20% - Accent3 7 2 3 2 2" xfId="13291"/>
    <cellStyle name="20% - Accent3 7 2 3 2 2 2" xfId="27773"/>
    <cellStyle name="20% - Accent3 7 2 3 2 2 2 2" xfId="56471"/>
    <cellStyle name="20% - Accent3 7 2 3 2 2 3" xfId="41989"/>
    <cellStyle name="20% - Accent3 7 2 3 2 3" xfId="22305"/>
    <cellStyle name="20% - Accent3 7 2 3 2 3 2" xfId="51003"/>
    <cellStyle name="20% - Accent3 7 2 3 2 4" xfId="24584"/>
    <cellStyle name="20% - Accent3 7 2 3 2 4 2" xfId="53282"/>
    <cellStyle name="20% - Accent3 7 2 3 2 5" xfId="29165"/>
    <cellStyle name="20% - Accent3 7 2 3 2 5 2" xfId="57862"/>
    <cellStyle name="20% - Accent3 7 2 3 2 6" xfId="32780"/>
    <cellStyle name="20% - Accent3 7 2 3 3" xfId="6437"/>
    <cellStyle name="20% - Accent3 7 2 3 3 2" xfId="15665"/>
    <cellStyle name="20% - Accent3 7 2 3 3 2 2" xfId="44363"/>
    <cellStyle name="20% - Accent3 7 2 3 3 3" xfId="26640"/>
    <cellStyle name="20% - Accent3 7 2 3 3 3 2" xfId="55338"/>
    <cellStyle name="20% - Accent3 7 2 3 3 4" xfId="35154"/>
    <cellStyle name="20% - Accent3 7 2 3 4" xfId="7989"/>
    <cellStyle name="20% - Accent3 7 2 3 4 2" xfId="17214"/>
    <cellStyle name="20% - Accent3 7 2 3 4 2 2" xfId="45912"/>
    <cellStyle name="20% - Accent3 7 2 3 4 3" xfId="36703"/>
    <cellStyle name="20% - Accent3 7 2 3 5" xfId="9140"/>
    <cellStyle name="20% - Accent3 7 2 3 5 2" xfId="18363"/>
    <cellStyle name="20% - Accent3 7 2 3 5 2 2" xfId="47061"/>
    <cellStyle name="20% - Accent3 7 2 3 5 3" xfId="37852"/>
    <cellStyle name="20% - Accent3 7 2 3 6" xfId="9448"/>
    <cellStyle name="20% - Accent3 7 2 3 6 2" xfId="18669"/>
    <cellStyle name="20% - Accent3 7 2 3 6 2 2" xfId="47367"/>
    <cellStyle name="20% - Accent3 7 2 3 6 3" xfId="38158"/>
    <cellStyle name="20% - Accent3 7 2 3 7" xfId="10597"/>
    <cellStyle name="20% - Accent3 7 2 3 7 2" xfId="19816"/>
    <cellStyle name="20% - Accent3 7 2 3 7 2 2" xfId="48514"/>
    <cellStyle name="20% - Accent3 7 2 3 7 3" xfId="39305"/>
    <cellStyle name="20% - Accent3 7 2 3 8" xfId="12983"/>
    <cellStyle name="20% - Accent3 7 2 3 8 2" xfId="41681"/>
    <cellStyle name="20% - Accent3 7 2 3 9" xfId="20949"/>
    <cellStyle name="20% - Accent3 7 2 3 9 2" xfId="49647"/>
    <cellStyle name="20% - Accent3 7 2 4" xfId="2891"/>
    <cellStyle name="20% - Accent3 7 2 4 2" xfId="6056"/>
    <cellStyle name="20% - Accent3 7 2 4 2 2" xfId="15284"/>
    <cellStyle name="20% - Accent3 7 2 4 2 2 2" xfId="43982"/>
    <cellStyle name="20% - Accent3 7 2 4 2 3" xfId="27772"/>
    <cellStyle name="20% - Accent3 7 2 4 2 3 2" xfId="56470"/>
    <cellStyle name="20% - Accent3 7 2 4 2 4" xfId="34773"/>
    <cellStyle name="20% - Accent3 7 2 4 3" xfId="7606"/>
    <cellStyle name="20% - Accent3 7 2 4 3 2" xfId="16832"/>
    <cellStyle name="20% - Accent3 7 2 4 3 2 2" xfId="45530"/>
    <cellStyle name="20% - Accent3 7 2 4 3 3" xfId="36321"/>
    <cellStyle name="20% - Accent3 7 2 4 4" xfId="12602"/>
    <cellStyle name="20% - Accent3 7 2 4 4 2" xfId="41300"/>
    <cellStyle name="20% - Accent3 7 2 4 5" xfId="22306"/>
    <cellStyle name="20% - Accent3 7 2 4 5 2" xfId="51004"/>
    <cellStyle name="20% - Accent3 7 2 4 6" xfId="24585"/>
    <cellStyle name="20% - Accent3 7 2 4 6 2" xfId="53283"/>
    <cellStyle name="20% - Accent3 7 2 4 7" xfId="29166"/>
    <cellStyle name="20% - Accent3 7 2 4 7 2" xfId="57863"/>
    <cellStyle name="20% - Accent3 7 2 4 8" xfId="32091"/>
    <cellStyle name="20% - Accent3 7 2 5" xfId="4062"/>
    <cellStyle name="20% - Accent3 7 2 5 2" xfId="13290"/>
    <cellStyle name="20% - Accent3 7 2 5 2 2" xfId="41988"/>
    <cellStyle name="20% - Accent3 7 2 5 3" xfId="26639"/>
    <cellStyle name="20% - Accent3 7 2 5 3 2" xfId="55337"/>
    <cellStyle name="20% - Accent3 7 2 5 4" xfId="32779"/>
    <cellStyle name="20% - Accent3 7 2 6" xfId="8758"/>
    <cellStyle name="20% - Accent3 7 2 6 2" xfId="17982"/>
    <cellStyle name="20% - Accent3 7 2 6 2 2" xfId="46680"/>
    <cellStyle name="20% - Accent3 7 2 6 3" xfId="37471"/>
    <cellStyle name="20% - Accent3 7 2 7" xfId="9447"/>
    <cellStyle name="20% - Accent3 7 2 7 2" xfId="18668"/>
    <cellStyle name="20% - Accent3 7 2 7 2 2" xfId="47366"/>
    <cellStyle name="20% - Accent3 7 2 7 3" xfId="38157"/>
    <cellStyle name="20% - Accent3 7 2 8" xfId="10596"/>
    <cellStyle name="20% - Accent3 7 2 8 2" xfId="19815"/>
    <cellStyle name="20% - Accent3 7 2 8 2 2" xfId="48513"/>
    <cellStyle name="20% - Accent3 7 2 8 3" xfId="39304"/>
    <cellStyle name="20% - Accent3 7 2 9" xfId="20948"/>
    <cellStyle name="20% - Accent3 7 2 9 2" xfId="49646"/>
    <cellStyle name="20% - Accent3 7 3" xfId="1235"/>
    <cellStyle name="20% - Accent3 7 3 10" xfId="11886"/>
    <cellStyle name="20% - Accent3 7 3 10 2" xfId="40584"/>
    <cellStyle name="20% - Accent3 7 3 11" xfId="20950"/>
    <cellStyle name="20% - Accent3 7 3 11 2" xfId="49648"/>
    <cellStyle name="20% - Accent3 7 3 12" xfId="22307"/>
    <cellStyle name="20% - Accent3 7 3 12 2" xfId="51005"/>
    <cellStyle name="20% - Accent3 7 3 13" xfId="24586"/>
    <cellStyle name="20% - Accent3 7 3 13 2" xfId="53284"/>
    <cellStyle name="20% - Accent3 7 3 14" xfId="29167"/>
    <cellStyle name="20% - Accent3 7 3 14 2" xfId="57864"/>
    <cellStyle name="20% - Accent3 7 3 15" xfId="31375"/>
    <cellStyle name="20% - Accent3 7 3 2" xfId="3577"/>
    <cellStyle name="20% - Accent3 7 3 2 10" xfId="22308"/>
    <cellStyle name="20% - Accent3 7 3 2 10 2" xfId="51006"/>
    <cellStyle name="20% - Accent3 7 3 2 11" xfId="24587"/>
    <cellStyle name="20% - Accent3 7 3 2 11 2" xfId="53285"/>
    <cellStyle name="20% - Accent3 7 3 2 12" xfId="29168"/>
    <cellStyle name="20% - Accent3 7 3 2 12 2" xfId="57865"/>
    <cellStyle name="20% - Accent3 7 3 2 13" xfId="32497"/>
    <cellStyle name="20% - Accent3 7 3 2 2" xfId="4065"/>
    <cellStyle name="20% - Accent3 7 3 2 2 2" xfId="13293"/>
    <cellStyle name="20% - Accent3 7 3 2 2 2 2" xfId="27775"/>
    <cellStyle name="20% - Accent3 7 3 2 2 2 2 2" xfId="56473"/>
    <cellStyle name="20% - Accent3 7 3 2 2 2 3" xfId="41991"/>
    <cellStyle name="20% - Accent3 7 3 2 2 3" xfId="22309"/>
    <cellStyle name="20% - Accent3 7 3 2 2 3 2" xfId="51007"/>
    <cellStyle name="20% - Accent3 7 3 2 2 4" xfId="24588"/>
    <cellStyle name="20% - Accent3 7 3 2 2 4 2" xfId="53286"/>
    <cellStyle name="20% - Accent3 7 3 2 2 5" xfId="29169"/>
    <cellStyle name="20% - Accent3 7 3 2 2 5 2" xfId="57866"/>
    <cellStyle name="20% - Accent3 7 3 2 2 6" xfId="32782"/>
    <cellStyle name="20% - Accent3 7 3 2 3" xfId="6462"/>
    <cellStyle name="20% - Accent3 7 3 2 3 2" xfId="15690"/>
    <cellStyle name="20% - Accent3 7 3 2 3 2 2" xfId="44388"/>
    <cellStyle name="20% - Accent3 7 3 2 3 3" xfId="26642"/>
    <cellStyle name="20% - Accent3 7 3 2 3 3 2" xfId="55340"/>
    <cellStyle name="20% - Accent3 7 3 2 3 4" xfId="35179"/>
    <cellStyle name="20% - Accent3 7 3 2 4" xfId="8014"/>
    <cellStyle name="20% - Accent3 7 3 2 4 2" xfId="17239"/>
    <cellStyle name="20% - Accent3 7 3 2 4 2 2" xfId="45937"/>
    <cellStyle name="20% - Accent3 7 3 2 4 3" xfId="36728"/>
    <cellStyle name="20% - Accent3 7 3 2 5" xfId="9165"/>
    <cellStyle name="20% - Accent3 7 3 2 5 2" xfId="18388"/>
    <cellStyle name="20% - Accent3 7 3 2 5 2 2" xfId="47086"/>
    <cellStyle name="20% - Accent3 7 3 2 5 3" xfId="37877"/>
    <cellStyle name="20% - Accent3 7 3 2 6" xfId="9450"/>
    <cellStyle name="20% - Accent3 7 3 2 6 2" xfId="18671"/>
    <cellStyle name="20% - Accent3 7 3 2 6 2 2" xfId="47369"/>
    <cellStyle name="20% - Accent3 7 3 2 6 3" xfId="38160"/>
    <cellStyle name="20% - Accent3 7 3 2 7" xfId="10599"/>
    <cellStyle name="20% - Accent3 7 3 2 7 2" xfId="19818"/>
    <cellStyle name="20% - Accent3 7 3 2 7 2 2" xfId="48516"/>
    <cellStyle name="20% - Accent3 7 3 2 7 3" xfId="39307"/>
    <cellStyle name="20% - Accent3 7 3 2 8" xfId="13008"/>
    <cellStyle name="20% - Accent3 7 3 2 8 2" xfId="41706"/>
    <cellStyle name="20% - Accent3 7 3 2 9" xfId="20951"/>
    <cellStyle name="20% - Accent3 7 3 2 9 2" xfId="49649"/>
    <cellStyle name="20% - Accent3 7 3 3" xfId="2617"/>
    <cellStyle name="20% - Accent3 7 3 3 2" xfId="5872"/>
    <cellStyle name="20% - Accent3 7 3 3 2 2" xfId="15100"/>
    <cellStyle name="20% - Accent3 7 3 3 2 2 2" xfId="43798"/>
    <cellStyle name="20% - Accent3 7 3 3 2 3" xfId="27774"/>
    <cellStyle name="20% - Accent3 7 3 3 2 3 2" xfId="56472"/>
    <cellStyle name="20% - Accent3 7 3 3 2 4" xfId="34589"/>
    <cellStyle name="20% - Accent3 7 3 3 3" xfId="7422"/>
    <cellStyle name="20% - Accent3 7 3 3 3 2" xfId="16648"/>
    <cellStyle name="20% - Accent3 7 3 3 3 2 2" xfId="45346"/>
    <cellStyle name="20% - Accent3 7 3 3 3 3" xfId="36137"/>
    <cellStyle name="20% - Accent3 7 3 3 4" xfId="12418"/>
    <cellStyle name="20% - Accent3 7 3 3 4 2" xfId="41116"/>
    <cellStyle name="20% - Accent3 7 3 3 5" xfId="22310"/>
    <cellStyle name="20% - Accent3 7 3 3 5 2" xfId="51008"/>
    <cellStyle name="20% - Accent3 7 3 3 6" xfId="24589"/>
    <cellStyle name="20% - Accent3 7 3 3 6 2" xfId="53287"/>
    <cellStyle name="20% - Accent3 7 3 3 7" xfId="29170"/>
    <cellStyle name="20% - Accent3 7 3 3 7 2" xfId="57867"/>
    <cellStyle name="20% - Accent3 7 3 3 8" xfId="31907"/>
    <cellStyle name="20% - Accent3 7 3 4" xfId="4064"/>
    <cellStyle name="20% - Accent3 7 3 4 2" xfId="13292"/>
    <cellStyle name="20% - Accent3 7 3 4 2 2" xfId="41990"/>
    <cellStyle name="20% - Accent3 7 3 4 3" xfId="26641"/>
    <cellStyle name="20% - Accent3 7 3 4 3 2" xfId="55339"/>
    <cellStyle name="20% - Accent3 7 3 4 4" xfId="32781"/>
    <cellStyle name="20% - Accent3 7 3 5" xfId="5340"/>
    <cellStyle name="20% - Accent3 7 3 5 2" xfId="14568"/>
    <cellStyle name="20% - Accent3 7 3 5 2 2" xfId="43266"/>
    <cellStyle name="20% - Accent3 7 3 5 3" xfId="34057"/>
    <cellStyle name="20% - Accent3 7 3 6" xfId="6889"/>
    <cellStyle name="20% - Accent3 7 3 6 2" xfId="16116"/>
    <cellStyle name="20% - Accent3 7 3 6 2 2" xfId="44814"/>
    <cellStyle name="20% - Accent3 7 3 6 3" xfId="35605"/>
    <cellStyle name="20% - Accent3 7 3 7" xfId="8574"/>
    <cellStyle name="20% - Accent3 7 3 7 2" xfId="17798"/>
    <cellStyle name="20% - Accent3 7 3 7 2 2" xfId="46496"/>
    <cellStyle name="20% - Accent3 7 3 7 3" xfId="37287"/>
    <cellStyle name="20% - Accent3 7 3 8" xfId="9449"/>
    <cellStyle name="20% - Accent3 7 3 8 2" xfId="18670"/>
    <cellStyle name="20% - Accent3 7 3 8 2 2" xfId="47368"/>
    <cellStyle name="20% - Accent3 7 3 8 3" xfId="38159"/>
    <cellStyle name="20% - Accent3 7 3 9" xfId="10598"/>
    <cellStyle name="20% - Accent3 7 3 9 2" xfId="19817"/>
    <cellStyle name="20% - Accent3 7 3 9 2 2" xfId="48515"/>
    <cellStyle name="20% - Accent3 7 3 9 3" xfId="39306"/>
    <cellStyle name="20% - Accent3 7 4" xfId="3279"/>
    <cellStyle name="20% - Accent3 7 4 10" xfId="22311"/>
    <cellStyle name="20% - Accent3 7 4 10 2" xfId="51009"/>
    <cellStyle name="20% - Accent3 7 4 11" xfId="24590"/>
    <cellStyle name="20% - Accent3 7 4 11 2" xfId="53288"/>
    <cellStyle name="20% - Accent3 7 4 12" xfId="29171"/>
    <cellStyle name="20% - Accent3 7 4 12 2" xfId="57868"/>
    <cellStyle name="20% - Accent3 7 4 13" xfId="32288"/>
    <cellStyle name="20% - Accent3 7 4 2" xfId="4066"/>
    <cellStyle name="20% - Accent3 7 4 2 2" xfId="13294"/>
    <cellStyle name="20% - Accent3 7 4 2 2 2" xfId="27776"/>
    <cellStyle name="20% - Accent3 7 4 2 2 2 2" xfId="56474"/>
    <cellStyle name="20% - Accent3 7 4 2 2 3" xfId="41992"/>
    <cellStyle name="20% - Accent3 7 4 2 3" xfId="22312"/>
    <cellStyle name="20% - Accent3 7 4 2 3 2" xfId="51010"/>
    <cellStyle name="20% - Accent3 7 4 2 4" xfId="24591"/>
    <cellStyle name="20% - Accent3 7 4 2 4 2" xfId="53289"/>
    <cellStyle name="20% - Accent3 7 4 2 5" xfId="29172"/>
    <cellStyle name="20% - Accent3 7 4 2 5 2" xfId="57869"/>
    <cellStyle name="20% - Accent3 7 4 2 6" xfId="32783"/>
    <cellStyle name="20% - Accent3 7 4 3" xfId="6253"/>
    <cellStyle name="20% - Accent3 7 4 3 2" xfId="15481"/>
    <cellStyle name="20% - Accent3 7 4 3 2 2" xfId="44179"/>
    <cellStyle name="20% - Accent3 7 4 3 3" xfId="26643"/>
    <cellStyle name="20% - Accent3 7 4 3 3 2" xfId="55341"/>
    <cellStyle name="20% - Accent3 7 4 3 4" xfId="34970"/>
    <cellStyle name="20% - Accent3 7 4 4" xfId="7805"/>
    <cellStyle name="20% - Accent3 7 4 4 2" xfId="17030"/>
    <cellStyle name="20% - Accent3 7 4 4 2 2" xfId="45728"/>
    <cellStyle name="20% - Accent3 7 4 4 3" xfId="36519"/>
    <cellStyle name="20% - Accent3 7 4 5" xfId="8956"/>
    <cellStyle name="20% - Accent3 7 4 5 2" xfId="18179"/>
    <cellStyle name="20% - Accent3 7 4 5 2 2" xfId="46877"/>
    <cellStyle name="20% - Accent3 7 4 5 3" xfId="37668"/>
    <cellStyle name="20% - Accent3 7 4 6" xfId="9451"/>
    <cellStyle name="20% - Accent3 7 4 6 2" xfId="18672"/>
    <cellStyle name="20% - Accent3 7 4 6 2 2" xfId="47370"/>
    <cellStyle name="20% - Accent3 7 4 6 3" xfId="38161"/>
    <cellStyle name="20% - Accent3 7 4 7" xfId="10600"/>
    <cellStyle name="20% - Accent3 7 4 7 2" xfId="19819"/>
    <cellStyle name="20% - Accent3 7 4 7 2 2" xfId="48517"/>
    <cellStyle name="20% - Accent3 7 4 7 3" xfId="39308"/>
    <cellStyle name="20% - Accent3 7 4 8" xfId="12799"/>
    <cellStyle name="20% - Accent3 7 4 8 2" xfId="41497"/>
    <cellStyle name="20% - Accent3 7 4 9" xfId="20952"/>
    <cellStyle name="20% - Accent3 7 4 9 2" xfId="49650"/>
    <cellStyle name="20% - Accent3 7 5" xfId="2243"/>
    <cellStyle name="20% - Accent3 7 5 2" xfId="5677"/>
    <cellStyle name="20% - Accent3 7 5 2 2" xfId="14905"/>
    <cellStyle name="20% - Accent3 7 5 2 2 2" xfId="43603"/>
    <cellStyle name="20% - Accent3 7 5 2 3" xfId="27771"/>
    <cellStyle name="20% - Accent3 7 5 2 3 2" xfId="56469"/>
    <cellStyle name="20% - Accent3 7 5 2 4" xfId="34394"/>
    <cellStyle name="20% - Accent3 7 5 3" xfId="7226"/>
    <cellStyle name="20% - Accent3 7 5 3 2" xfId="16453"/>
    <cellStyle name="20% - Accent3 7 5 3 2 2" xfId="45151"/>
    <cellStyle name="20% - Accent3 7 5 3 3" xfId="35942"/>
    <cellStyle name="20% - Accent3 7 5 4" xfId="12223"/>
    <cellStyle name="20% - Accent3 7 5 4 2" xfId="40921"/>
    <cellStyle name="20% - Accent3 7 5 5" xfId="22313"/>
    <cellStyle name="20% - Accent3 7 5 5 2" xfId="51011"/>
    <cellStyle name="20% - Accent3 7 5 6" xfId="24592"/>
    <cellStyle name="20% - Accent3 7 5 6 2" xfId="53290"/>
    <cellStyle name="20% - Accent3 7 5 7" xfId="29173"/>
    <cellStyle name="20% - Accent3 7 5 7 2" xfId="57870"/>
    <cellStyle name="20% - Accent3 7 5 8" xfId="31712"/>
    <cellStyle name="20% - Accent3 7 6" xfId="4061"/>
    <cellStyle name="20% - Accent3 7 6 2" xfId="13289"/>
    <cellStyle name="20% - Accent3 7 6 2 2" xfId="41987"/>
    <cellStyle name="20% - Accent3 7 6 3" xfId="26638"/>
    <cellStyle name="20% - Accent3 7 6 3 2" xfId="55336"/>
    <cellStyle name="20% - Accent3 7 6 4" xfId="32778"/>
    <cellStyle name="20% - Accent3 7 7" xfId="5154"/>
    <cellStyle name="20% - Accent3 7 7 2" xfId="14382"/>
    <cellStyle name="20% - Accent3 7 7 2 2" xfId="43080"/>
    <cellStyle name="20% - Accent3 7 7 3" xfId="33871"/>
    <cellStyle name="20% - Accent3 7 8" xfId="6703"/>
    <cellStyle name="20% - Accent3 7 8 2" xfId="15930"/>
    <cellStyle name="20% - Accent3 7 8 2 2" xfId="44628"/>
    <cellStyle name="20% - Accent3 7 8 3" xfId="35419"/>
    <cellStyle name="20% - Accent3 7 9" xfId="8379"/>
    <cellStyle name="20% - Accent3 7 9 2" xfId="17603"/>
    <cellStyle name="20% - Accent3 7 9 2 2" xfId="46301"/>
    <cellStyle name="20% - Accent3 7 9 3" xfId="37092"/>
    <cellStyle name="20% - Accent3 8" xfId="552"/>
    <cellStyle name="20% - Accent3 8 10" xfId="22314"/>
    <cellStyle name="20% - Accent3 8 10 2" xfId="51012"/>
    <cellStyle name="20% - Accent3 8 11" xfId="24593"/>
    <cellStyle name="20% - Accent3 8 11 2" xfId="53291"/>
    <cellStyle name="20% - Accent3 8 12" xfId="29174"/>
    <cellStyle name="20% - Accent3 8 12 2" xfId="57871"/>
    <cellStyle name="20% - Accent3 8 2" xfId="2719"/>
    <cellStyle name="20% - Accent3 8 2 10" xfId="20954"/>
    <cellStyle name="20% - Accent3 8 2 10 2" xfId="49652"/>
    <cellStyle name="20% - Accent3 8 2 11" xfId="22315"/>
    <cellStyle name="20% - Accent3 8 2 11 2" xfId="51013"/>
    <cellStyle name="20% - Accent3 8 2 12" xfId="24594"/>
    <cellStyle name="20% - Accent3 8 2 12 2" xfId="53292"/>
    <cellStyle name="20% - Accent3 8 2 13" xfId="29175"/>
    <cellStyle name="20% - Accent3 8 2 13 2" xfId="57872"/>
    <cellStyle name="20% - Accent3 8 2 14" xfId="31921"/>
    <cellStyle name="20% - Accent3 8 2 2" xfId="3578"/>
    <cellStyle name="20% - Accent3 8 2 3" xfId="4068"/>
    <cellStyle name="20% - Accent3 8 2 3 2" xfId="13296"/>
    <cellStyle name="20% - Accent3 8 2 3 2 2" xfId="27778"/>
    <cellStyle name="20% - Accent3 8 2 3 2 2 2" xfId="56476"/>
    <cellStyle name="20% - Accent3 8 2 3 2 3" xfId="41994"/>
    <cellStyle name="20% - Accent3 8 2 3 3" xfId="22316"/>
    <cellStyle name="20% - Accent3 8 2 3 3 2" xfId="51014"/>
    <cellStyle name="20% - Accent3 8 2 3 4" xfId="24595"/>
    <cellStyle name="20% - Accent3 8 2 3 4 2" xfId="53293"/>
    <cellStyle name="20% - Accent3 8 2 3 5" xfId="29176"/>
    <cellStyle name="20% - Accent3 8 2 3 5 2" xfId="57873"/>
    <cellStyle name="20% - Accent3 8 2 3 6" xfId="32785"/>
    <cellStyle name="20% - Accent3 8 2 4" xfId="5886"/>
    <cellStyle name="20% - Accent3 8 2 4 2" xfId="15114"/>
    <cellStyle name="20% - Accent3 8 2 4 2 2" xfId="43812"/>
    <cellStyle name="20% - Accent3 8 2 4 3" xfId="26645"/>
    <cellStyle name="20% - Accent3 8 2 4 3 2" xfId="55343"/>
    <cellStyle name="20% - Accent3 8 2 4 4" xfId="34603"/>
    <cellStyle name="20% - Accent3 8 2 5" xfId="7436"/>
    <cellStyle name="20% - Accent3 8 2 5 2" xfId="16662"/>
    <cellStyle name="20% - Accent3 8 2 5 2 2" xfId="45360"/>
    <cellStyle name="20% - Accent3 8 2 5 3" xfId="36151"/>
    <cellStyle name="20% - Accent3 8 2 6" xfId="8588"/>
    <cellStyle name="20% - Accent3 8 2 6 2" xfId="17812"/>
    <cellStyle name="20% - Accent3 8 2 6 2 2" xfId="46510"/>
    <cellStyle name="20% - Accent3 8 2 6 3" xfId="37301"/>
    <cellStyle name="20% - Accent3 8 2 7" xfId="9453"/>
    <cellStyle name="20% - Accent3 8 2 7 2" xfId="18674"/>
    <cellStyle name="20% - Accent3 8 2 7 2 2" xfId="47372"/>
    <cellStyle name="20% - Accent3 8 2 7 3" xfId="38163"/>
    <cellStyle name="20% - Accent3 8 2 8" xfId="10602"/>
    <cellStyle name="20% - Accent3 8 2 8 2" xfId="19821"/>
    <cellStyle name="20% - Accent3 8 2 8 2 2" xfId="48519"/>
    <cellStyle name="20% - Accent3 8 2 8 3" xfId="39310"/>
    <cellStyle name="20% - Accent3 8 2 9" xfId="12432"/>
    <cellStyle name="20% - Accent3 8 2 9 2" xfId="41130"/>
    <cellStyle name="20% - Accent3 8 3" xfId="3329"/>
    <cellStyle name="20% - Accent3 8 3 10" xfId="22317"/>
    <cellStyle name="20% - Accent3 8 3 10 2" xfId="51015"/>
    <cellStyle name="20% - Accent3 8 3 11" xfId="24596"/>
    <cellStyle name="20% - Accent3 8 3 11 2" xfId="53294"/>
    <cellStyle name="20% - Accent3 8 3 12" xfId="29177"/>
    <cellStyle name="20% - Accent3 8 3 12 2" xfId="57874"/>
    <cellStyle name="20% - Accent3 8 3 13" xfId="32302"/>
    <cellStyle name="20% - Accent3 8 3 2" xfId="4069"/>
    <cellStyle name="20% - Accent3 8 3 2 2" xfId="13297"/>
    <cellStyle name="20% - Accent3 8 3 2 2 2" xfId="27779"/>
    <cellStyle name="20% - Accent3 8 3 2 2 2 2" xfId="56477"/>
    <cellStyle name="20% - Accent3 8 3 2 2 3" xfId="41995"/>
    <cellStyle name="20% - Accent3 8 3 2 3" xfId="22318"/>
    <cellStyle name="20% - Accent3 8 3 2 3 2" xfId="51016"/>
    <cellStyle name="20% - Accent3 8 3 2 4" xfId="24597"/>
    <cellStyle name="20% - Accent3 8 3 2 4 2" xfId="53295"/>
    <cellStyle name="20% - Accent3 8 3 2 5" xfId="29178"/>
    <cellStyle name="20% - Accent3 8 3 2 5 2" xfId="57875"/>
    <cellStyle name="20% - Accent3 8 3 2 6" xfId="32786"/>
    <cellStyle name="20% - Accent3 8 3 3" xfId="6267"/>
    <cellStyle name="20% - Accent3 8 3 3 2" xfId="15495"/>
    <cellStyle name="20% - Accent3 8 3 3 2 2" xfId="44193"/>
    <cellStyle name="20% - Accent3 8 3 3 3" xfId="26646"/>
    <cellStyle name="20% - Accent3 8 3 3 3 2" xfId="55344"/>
    <cellStyle name="20% - Accent3 8 3 3 4" xfId="34984"/>
    <cellStyle name="20% - Accent3 8 3 4" xfId="7819"/>
    <cellStyle name="20% - Accent3 8 3 4 2" xfId="17044"/>
    <cellStyle name="20% - Accent3 8 3 4 2 2" xfId="45742"/>
    <cellStyle name="20% - Accent3 8 3 4 3" xfId="36533"/>
    <cellStyle name="20% - Accent3 8 3 5" xfId="8970"/>
    <cellStyle name="20% - Accent3 8 3 5 2" xfId="18193"/>
    <cellStyle name="20% - Accent3 8 3 5 2 2" xfId="46891"/>
    <cellStyle name="20% - Accent3 8 3 5 3" xfId="37682"/>
    <cellStyle name="20% - Accent3 8 3 6" xfId="9454"/>
    <cellStyle name="20% - Accent3 8 3 6 2" xfId="18675"/>
    <cellStyle name="20% - Accent3 8 3 6 2 2" xfId="47373"/>
    <cellStyle name="20% - Accent3 8 3 6 3" xfId="38164"/>
    <cellStyle name="20% - Accent3 8 3 7" xfId="10603"/>
    <cellStyle name="20% - Accent3 8 3 7 2" xfId="19822"/>
    <cellStyle name="20% - Accent3 8 3 7 2 2" xfId="48520"/>
    <cellStyle name="20% - Accent3 8 3 7 3" xfId="39311"/>
    <cellStyle name="20% - Accent3 8 3 8" xfId="12813"/>
    <cellStyle name="20% - Accent3 8 3 8 2" xfId="41511"/>
    <cellStyle name="20% - Accent3 8 3 9" xfId="20955"/>
    <cellStyle name="20% - Accent3 8 3 9 2" xfId="49653"/>
    <cellStyle name="20% - Accent3 8 4" xfId="2031"/>
    <cellStyle name="20% - Accent3 8 4 2" xfId="5506"/>
    <cellStyle name="20% - Accent3 8 4 2 2" xfId="14734"/>
    <cellStyle name="20% - Accent3 8 4 2 2 2" xfId="43432"/>
    <cellStyle name="20% - Accent3 8 4 2 3" xfId="27777"/>
    <cellStyle name="20% - Accent3 8 4 2 3 2" xfId="56475"/>
    <cellStyle name="20% - Accent3 8 4 2 4" xfId="34223"/>
    <cellStyle name="20% - Accent3 8 4 3" xfId="7055"/>
    <cellStyle name="20% - Accent3 8 4 3 2" xfId="16282"/>
    <cellStyle name="20% - Accent3 8 4 3 2 2" xfId="44980"/>
    <cellStyle name="20% - Accent3 8 4 3 3" xfId="35771"/>
    <cellStyle name="20% - Accent3 8 4 4" xfId="12052"/>
    <cellStyle name="20% - Accent3 8 4 4 2" xfId="40750"/>
    <cellStyle name="20% - Accent3 8 4 5" xfId="22319"/>
    <cellStyle name="20% - Accent3 8 4 5 2" xfId="51017"/>
    <cellStyle name="20% - Accent3 8 4 6" xfId="24598"/>
    <cellStyle name="20% - Accent3 8 4 6 2" xfId="53296"/>
    <cellStyle name="20% - Accent3 8 4 7" xfId="29179"/>
    <cellStyle name="20% - Accent3 8 4 7 2" xfId="57876"/>
    <cellStyle name="20% - Accent3 8 4 8" xfId="31541"/>
    <cellStyle name="20% - Accent3 8 5" xfId="4067"/>
    <cellStyle name="20% - Accent3 8 5 2" xfId="13295"/>
    <cellStyle name="20% - Accent3 8 5 2 2" xfId="41993"/>
    <cellStyle name="20% - Accent3 8 5 3" xfId="26644"/>
    <cellStyle name="20% - Accent3 8 5 3 2" xfId="55342"/>
    <cellStyle name="20% - Accent3 8 5 4" xfId="32784"/>
    <cellStyle name="20% - Accent3 8 6" xfId="8208"/>
    <cellStyle name="20% - Accent3 8 6 2" xfId="17432"/>
    <cellStyle name="20% - Accent3 8 6 2 2" xfId="46130"/>
    <cellStyle name="20% - Accent3 8 6 3" xfId="36921"/>
    <cellStyle name="20% - Accent3 8 7" xfId="9452"/>
    <cellStyle name="20% - Accent3 8 7 2" xfId="18673"/>
    <cellStyle name="20% - Accent3 8 7 2 2" xfId="47371"/>
    <cellStyle name="20% - Accent3 8 7 3" xfId="38162"/>
    <cellStyle name="20% - Accent3 8 8" xfId="10601"/>
    <cellStyle name="20% - Accent3 8 8 2" xfId="19820"/>
    <cellStyle name="20% - Accent3 8 8 2 2" xfId="48518"/>
    <cellStyle name="20% - Accent3 8 8 3" xfId="39309"/>
    <cellStyle name="20% - Accent3 8 9" xfId="20953"/>
    <cellStyle name="20% - Accent3 8 9 2" xfId="49651"/>
    <cellStyle name="20% - Accent3 9" xfId="553"/>
    <cellStyle name="20% - Accent3 9 10" xfId="24599"/>
    <cellStyle name="20% - Accent3 9 10 2" xfId="53297"/>
    <cellStyle name="20% - Accent3 9 11" xfId="29180"/>
    <cellStyle name="20% - Accent3 9 11 2" xfId="57877"/>
    <cellStyle name="20% - Accent3 9 2" xfId="3579"/>
    <cellStyle name="20% - Accent3 9 3" xfId="2433"/>
    <cellStyle name="20% - Accent3 9 3 2" xfId="5703"/>
    <cellStyle name="20% - Accent3 9 3 2 2" xfId="14931"/>
    <cellStyle name="20% - Accent3 9 3 2 2 2" xfId="43629"/>
    <cellStyle name="20% - Accent3 9 3 2 3" xfId="27780"/>
    <cellStyle name="20% - Accent3 9 3 2 3 2" xfId="56478"/>
    <cellStyle name="20% - Accent3 9 3 2 4" xfId="34420"/>
    <cellStyle name="20% - Accent3 9 3 3" xfId="7252"/>
    <cellStyle name="20% - Accent3 9 3 3 2" xfId="16479"/>
    <cellStyle name="20% - Accent3 9 3 3 2 2" xfId="45177"/>
    <cellStyle name="20% - Accent3 9 3 3 3" xfId="35968"/>
    <cellStyle name="20% - Accent3 9 3 4" xfId="12249"/>
    <cellStyle name="20% - Accent3 9 3 4 2" xfId="40947"/>
    <cellStyle name="20% - Accent3 9 3 5" xfId="22321"/>
    <cellStyle name="20% - Accent3 9 3 5 2" xfId="51019"/>
    <cellStyle name="20% - Accent3 9 3 6" xfId="24600"/>
    <cellStyle name="20% - Accent3 9 3 6 2" xfId="53298"/>
    <cellStyle name="20% - Accent3 9 3 7" xfId="29181"/>
    <cellStyle name="20% - Accent3 9 3 7 2" xfId="57878"/>
    <cellStyle name="20% - Accent3 9 3 8" xfId="31738"/>
    <cellStyle name="20% - Accent3 9 4" xfId="4070"/>
    <cellStyle name="20% - Accent3 9 4 2" xfId="13298"/>
    <cellStyle name="20% - Accent3 9 4 2 2" xfId="41996"/>
    <cellStyle name="20% - Accent3 9 4 3" xfId="26647"/>
    <cellStyle name="20% - Accent3 9 4 3 2" xfId="55345"/>
    <cellStyle name="20% - Accent3 9 4 4" xfId="32787"/>
    <cellStyle name="20% - Accent3 9 5" xfId="8405"/>
    <cellStyle name="20% - Accent3 9 5 2" xfId="17629"/>
    <cellStyle name="20% - Accent3 9 5 2 2" xfId="46327"/>
    <cellStyle name="20% - Accent3 9 5 3" xfId="37118"/>
    <cellStyle name="20% - Accent3 9 6" xfId="9455"/>
    <cellStyle name="20% - Accent3 9 6 2" xfId="18676"/>
    <cellStyle name="20% - Accent3 9 6 2 2" xfId="47374"/>
    <cellStyle name="20% - Accent3 9 6 3" xfId="38165"/>
    <cellStyle name="20% - Accent3 9 7" xfId="10604"/>
    <cellStyle name="20% - Accent3 9 7 2" xfId="19823"/>
    <cellStyle name="20% - Accent3 9 7 2 2" xfId="48521"/>
    <cellStyle name="20% - Accent3 9 7 3" xfId="39312"/>
    <cellStyle name="20% - Accent3 9 8" xfId="20956"/>
    <cellStyle name="20% - Accent3 9 8 2" xfId="49654"/>
    <cellStyle name="20% - Accent3 9 9" xfId="22320"/>
    <cellStyle name="20% - Accent3 9 9 2" xfId="51018"/>
    <cellStyle name="20% - Accent4" xfId="150" builtinId="42" customBuiltin="1"/>
    <cellStyle name="20% - Accent4 10" xfId="554"/>
    <cellStyle name="20% - Accent4 11" xfId="555"/>
    <cellStyle name="20% - Accent4 12" xfId="556"/>
    <cellStyle name="20% - Accent4 13" xfId="557"/>
    <cellStyle name="20% - Accent4 14" xfId="558"/>
    <cellStyle name="20% - Accent4 15" xfId="559"/>
    <cellStyle name="20% - Accent4 16" xfId="560"/>
    <cellStyle name="20% - Accent4 17" xfId="561"/>
    <cellStyle name="20% - Accent4 18" xfId="562"/>
    <cellStyle name="20% - Accent4 19" xfId="563"/>
    <cellStyle name="20% - Accent4 2" xfId="18"/>
    <cellStyle name="20% - Accent4 2 2" xfId="944"/>
    <cellStyle name="20% - Accent4 2 3" xfId="936"/>
    <cellStyle name="20% - Accent4 20" xfId="564"/>
    <cellStyle name="20% - Accent4 21" xfId="565"/>
    <cellStyle name="20% - Accent4 22" xfId="566"/>
    <cellStyle name="20% - Accent4 23" xfId="567"/>
    <cellStyle name="20% - Accent4 24" xfId="568"/>
    <cellStyle name="20% - Accent4 25" xfId="569"/>
    <cellStyle name="20% - Accent4 26" xfId="570"/>
    <cellStyle name="20% - Accent4 27" xfId="571"/>
    <cellStyle name="20% - Accent4 28" xfId="572"/>
    <cellStyle name="20% - Accent4 29" xfId="573"/>
    <cellStyle name="20% - Accent4 3" xfId="174"/>
    <cellStyle name="20% - Accent4 3 10" xfId="6548"/>
    <cellStyle name="20% - Accent4 3 10 2" xfId="15775"/>
    <cellStyle name="20% - Accent4 3 10 2 2" xfId="44473"/>
    <cellStyle name="20% - Accent4 3 10 3" xfId="35264"/>
    <cellStyle name="20% - Accent4 3 11" xfId="8115"/>
    <cellStyle name="20% - Accent4 3 11 2" xfId="17339"/>
    <cellStyle name="20% - Accent4 3 11 2 2" xfId="46037"/>
    <cellStyle name="20% - Accent4 3 11 3" xfId="36828"/>
    <cellStyle name="20% - Accent4 3 12" xfId="9456"/>
    <cellStyle name="20% - Accent4 3 12 2" xfId="18677"/>
    <cellStyle name="20% - Accent4 3 12 2 2" xfId="47375"/>
    <cellStyle name="20% - Accent4 3 12 3" xfId="38166"/>
    <cellStyle name="20% - Accent4 3 13" xfId="10605"/>
    <cellStyle name="20% - Accent4 3 13 2" xfId="19824"/>
    <cellStyle name="20% - Accent4 3 13 2 2" xfId="48522"/>
    <cellStyle name="20% - Accent4 3 13 3" xfId="39313"/>
    <cellStyle name="20% - Accent4 3 14" xfId="11545"/>
    <cellStyle name="20% - Accent4 3 14 2" xfId="40243"/>
    <cellStyle name="20% - Accent4 3 15" xfId="20957"/>
    <cellStyle name="20% - Accent4 3 15 2" xfId="49655"/>
    <cellStyle name="20% - Accent4 3 16" xfId="22322"/>
    <cellStyle name="20% - Accent4 3 16 2" xfId="51020"/>
    <cellStyle name="20% - Accent4 3 17" xfId="24601"/>
    <cellStyle name="20% - Accent4 3 17 2" xfId="53299"/>
    <cellStyle name="20% - Accent4 3 18" xfId="29182"/>
    <cellStyle name="20% - Accent4 3 18 2" xfId="57879"/>
    <cellStyle name="20% - Accent4 3 19" xfId="31034"/>
    <cellStyle name="20% - Accent4 3 2" xfId="278"/>
    <cellStyle name="20% - Accent4 3 2 10" xfId="8169"/>
    <cellStyle name="20% - Accent4 3 2 10 2" xfId="17393"/>
    <cellStyle name="20% - Accent4 3 2 10 2 2" xfId="46091"/>
    <cellStyle name="20% - Accent4 3 2 10 3" xfId="36882"/>
    <cellStyle name="20% - Accent4 3 2 11" xfId="9457"/>
    <cellStyle name="20% - Accent4 3 2 11 2" xfId="18678"/>
    <cellStyle name="20% - Accent4 3 2 11 2 2" xfId="47376"/>
    <cellStyle name="20% - Accent4 3 2 11 3" xfId="38167"/>
    <cellStyle name="20% - Accent4 3 2 12" xfId="10606"/>
    <cellStyle name="20% - Accent4 3 2 12 2" xfId="19825"/>
    <cellStyle name="20% - Accent4 3 2 12 2 2" xfId="48523"/>
    <cellStyle name="20% - Accent4 3 2 12 3" xfId="39314"/>
    <cellStyle name="20% - Accent4 3 2 13" xfId="11588"/>
    <cellStyle name="20% - Accent4 3 2 13 2" xfId="40286"/>
    <cellStyle name="20% - Accent4 3 2 14" xfId="20958"/>
    <cellStyle name="20% - Accent4 3 2 14 2" xfId="49656"/>
    <cellStyle name="20% - Accent4 3 2 15" xfId="22323"/>
    <cellStyle name="20% - Accent4 3 2 15 2" xfId="51021"/>
    <cellStyle name="20% - Accent4 3 2 16" xfId="24602"/>
    <cellStyle name="20% - Accent4 3 2 16 2" xfId="53300"/>
    <cellStyle name="20% - Accent4 3 2 17" xfId="29183"/>
    <cellStyle name="20% - Accent4 3 2 17 2" xfId="57880"/>
    <cellStyle name="20% - Accent4 3 2 18" xfId="31077"/>
    <cellStyle name="20% - Accent4 3 2 2" xfId="364"/>
    <cellStyle name="20% - Accent4 3 2 2 10" xfId="9458"/>
    <cellStyle name="20% - Accent4 3 2 2 10 2" xfId="18679"/>
    <cellStyle name="20% - Accent4 3 2 2 10 2 2" xfId="47377"/>
    <cellStyle name="20% - Accent4 3 2 2 10 3" xfId="38168"/>
    <cellStyle name="20% - Accent4 3 2 2 11" xfId="10607"/>
    <cellStyle name="20% - Accent4 3 2 2 11 2" xfId="19826"/>
    <cellStyle name="20% - Accent4 3 2 2 11 2 2" xfId="48524"/>
    <cellStyle name="20% - Accent4 3 2 2 11 3" xfId="39315"/>
    <cellStyle name="20% - Accent4 3 2 2 12" xfId="11674"/>
    <cellStyle name="20% - Accent4 3 2 2 12 2" xfId="40372"/>
    <cellStyle name="20% - Accent4 3 2 2 13" xfId="20959"/>
    <cellStyle name="20% - Accent4 3 2 2 13 2" xfId="49657"/>
    <cellStyle name="20% - Accent4 3 2 2 14" xfId="22324"/>
    <cellStyle name="20% - Accent4 3 2 2 14 2" xfId="51022"/>
    <cellStyle name="20% - Accent4 3 2 2 15" xfId="24603"/>
    <cellStyle name="20% - Accent4 3 2 2 15 2" xfId="53301"/>
    <cellStyle name="20% - Accent4 3 2 2 16" xfId="29184"/>
    <cellStyle name="20% - Accent4 3 2 2 16 2" xfId="57881"/>
    <cellStyle name="20% - Accent4 3 2 2 17" xfId="31163"/>
    <cellStyle name="20% - Accent4 3 2 2 2" xfId="1209"/>
    <cellStyle name="20% - Accent4 3 2 2 2 10" xfId="11860"/>
    <cellStyle name="20% - Accent4 3 2 2 2 10 2" xfId="40558"/>
    <cellStyle name="20% - Accent4 3 2 2 2 11" xfId="20960"/>
    <cellStyle name="20% - Accent4 3 2 2 2 11 2" xfId="49658"/>
    <cellStyle name="20% - Accent4 3 2 2 2 12" xfId="22325"/>
    <cellStyle name="20% - Accent4 3 2 2 2 12 2" xfId="51023"/>
    <cellStyle name="20% - Accent4 3 2 2 2 13" xfId="24604"/>
    <cellStyle name="20% - Accent4 3 2 2 2 13 2" xfId="53302"/>
    <cellStyle name="20% - Accent4 3 2 2 2 14" xfId="29185"/>
    <cellStyle name="20% - Accent4 3 2 2 2 14 2" xfId="57882"/>
    <cellStyle name="20% - Accent4 3 2 2 2 15" xfId="31349"/>
    <cellStyle name="20% - Accent4 3 2 2 2 2" xfId="3475"/>
    <cellStyle name="20% - Accent4 3 2 2 2 2 10" xfId="22326"/>
    <cellStyle name="20% - Accent4 3 2 2 2 2 10 2" xfId="51024"/>
    <cellStyle name="20% - Accent4 3 2 2 2 2 11" xfId="24605"/>
    <cellStyle name="20% - Accent4 3 2 2 2 2 11 2" xfId="53303"/>
    <cellStyle name="20% - Accent4 3 2 2 2 2 12" xfId="29186"/>
    <cellStyle name="20% - Accent4 3 2 2 2 2 12 2" xfId="57883"/>
    <cellStyle name="20% - Accent4 3 2 2 2 2 13" xfId="32447"/>
    <cellStyle name="20% - Accent4 3 2 2 2 2 2" xfId="4075"/>
    <cellStyle name="20% - Accent4 3 2 2 2 2 2 2" xfId="13303"/>
    <cellStyle name="20% - Accent4 3 2 2 2 2 2 2 2" xfId="27785"/>
    <cellStyle name="20% - Accent4 3 2 2 2 2 2 2 2 2" xfId="56483"/>
    <cellStyle name="20% - Accent4 3 2 2 2 2 2 2 3" xfId="42001"/>
    <cellStyle name="20% - Accent4 3 2 2 2 2 2 3" xfId="22327"/>
    <cellStyle name="20% - Accent4 3 2 2 2 2 2 3 2" xfId="51025"/>
    <cellStyle name="20% - Accent4 3 2 2 2 2 2 4" xfId="24606"/>
    <cellStyle name="20% - Accent4 3 2 2 2 2 2 4 2" xfId="53304"/>
    <cellStyle name="20% - Accent4 3 2 2 2 2 2 5" xfId="29187"/>
    <cellStyle name="20% - Accent4 3 2 2 2 2 2 5 2" xfId="57884"/>
    <cellStyle name="20% - Accent4 3 2 2 2 2 2 6" xfId="32792"/>
    <cellStyle name="20% - Accent4 3 2 2 2 2 3" xfId="6412"/>
    <cellStyle name="20% - Accent4 3 2 2 2 2 3 2" xfId="15640"/>
    <cellStyle name="20% - Accent4 3 2 2 2 2 3 2 2" xfId="44338"/>
    <cellStyle name="20% - Accent4 3 2 2 2 2 3 3" xfId="26652"/>
    <cellStyle name="20% - Accent4 3 2 2 2 2 3 3 2" xfId="55350"/>
    <cellStyle name="20% - Accent4 3 2 2 2 2 3 4" xfId="35129"/>
    <cellStyle name="20% - Accent4 3 2 2 2 2 4" xfId="7964"/>
    <cellStyle name="20% - Accent4 3 2 2 2 2 4 2" xfId="17189"/>
    <cellStyle name="20% - Accent4 3 2 2 2 2 4 2 2" xfId="45887"/>
    <cellStyle name="20% - Accent4 3 2 2 2 2 4 3" xfId="36678"/>
    <cellStyle name="20% - Accent4 3 2 2 2 2 5" xfId="9115"/>
    <cellStyle name="20% - Accent4 3 2 2 2 2 5 2" xfId="18338"/>
    <cellStyle name="20% - Accent4 3 2 2 2 2 5 2 2" xfId="47036"/>
    <cellStyle name="20% - Accent4 3 2 2 2 2 5 3" xfId="37827"/>
    <cellStyle name="20% - Accent4 3 2 2 2 2 6" xfId="9460"/>
    <cellStyle name="20% - Accent4 3 2 2 2 2 6 2" xfId="18681"/>
    <cellStyle name="20% - Accent4 3 2 2 2 2 6 2 2" xfId="47379"/>
    <cellStyle name="20% - Accent4 3 2 2 2 2 6 3" xfId="38170"/>
    <cellStyle name="20% - Accent4 3 2 2 2 2 7" xfId="10609"/>
    <cellStyle name="20% - Accent4 3 2 2 2 2 7 2" xfId="19828"/>
    <cellStyle name="20% - Accent4 3 2 2 2 2 7 2 2" xfId="48526"/>
    <cellStyle name="20% - Accent4 3 2 2 2 2 7 3" xfId="39317"/>
    <cellStyle name="20% - Accent4 3 2 2 2 2 8" xfId="12958"/>
    <cellStyle name="20% - Accent4 3 2 2 2 2 8 2" xfId="41656"/>
    <cellStyle name="20% - Accent4 3 2 2 2 2 9" xfId="20961"/>
    <cellStyle name="20% - Accent4 3 2 2 2 2 9 2" xfId="49659"/>
    <cellStyle name="20% - Accent4 3 2 2 2 3" xfId="2866"/>
    <cellStyle name="20% - Accent4 3 2 2 2 3 2" xfId="6031"/>
    <cellStyle name="20% - Accent4 3 2 2 2 3 2 2" xfId="15259"/>
    <cellStyle name="20% - Accent4 3 2 2 2 3 2 2 2" xfId="43957"/>
    <cellStyle name="20% - Accent4 3 2 2 2 3 2 3" xfId="27784"/>
    <cellStyle name="20% - Accent4 3 2 2 2 3 2 3 2" xfId="56482"/>
    <cellStyle name="20% - Accent4 3 2 2 2 3 2 4" xfId="34748"/>
    <cellStyle name="20% - Accent4 3 2 2 2 3 3" xfId="7581"/>
    <cellStyle name="20% - Accent4 3 2 2 2 3 3 2" xfId="16807"/>
    <cellStyle name="20% - Accent4 3 2 2 2 3 3 2 2" xfId="45505"/>
    <cellStyle name="20% - Accent4 3 2 2 2 3 3 3" xfId="36296"/>
    <cellStyle name="20% - Accent4 3 2 2 2 3 4" xfId="12577"/>
    <cellStyle name="20% - Accent4 3 2 2 2 3 4 2" xfId="41275"/>
    <cellStyle name="20% - Accent4 3 2 2 2 3 5" xfId="22328"/>
    <cellStyle name="20% - Accent4 3 2 2 2 3 5 2" xfId="51026"/>
    <cellStyle name="20% - Accent4 3 2 2 2 3 6" xfId="24607"/>
    <cellStyle name="20% - Accent4 3 2 2 2 3 6 2" xfId="53305"/>
    <cellStyle name="20% - Accent4 3 2 2 2 3 7" xfId="29188"/>
    <cellStyle name="20% - Accent4 3 2 2 2 3 7 2" xfId="57885"/>
    <cellStyle name="20% - Accent4 3 2 2 2 3 8" xfId="32066"/>
    <cellStyle name="20% - Accent4 3 2 2 2 4" xfId="4074"/>
    <cellStyle name="20% - Accent4 3 2 2 2 4 2" xfId="13302"/>
    <cellStyle name="20% - Accent4 3 2 2 2 4 2 2" xfId="42000"/>
    <cellStyle name="20% - Accent4 3 2 2 2 4 3" xfId="26651"/>
    <cellStyle name="20% - Accent4 3 2 2 2 4 3 2" xfId="55349"/>
    <cellStyle name="20% - Accent4 3 2 2 2 4 4" xfId="32791"/>
    <cellStyle name="20% - Accent4 3 2 2 2 5" xfId="5314"/>
    <cellStyle name="20% - Accent4 3 2 2 2 5 2" xfId="14542"/>
    <cellStyle name="20% - Accent4 3 2 2 2 5 2 2" xfId="43240"/>
    <cellStyle name="20% - Accent4 3 2 2 2 5 3" xfId="34031"/>
    <cellStyle name="20% - Accent4 3 2 2 2 6" xfId="6863"/>
    <cellStyle name="20% - Accent4 3 2 2 2 6 2" xfId="16090"/>
    <cellStyle name="20% - Accent4 3 2 2 2 6 2 2" xfId="44788"/>
    <cellStyle name="20% - Accent4 3 2 2 2 6 3" xfId="35579"/>
    <cellStyle name="20% - Accent4 3 2 2 2 7" xfId="8733"/>
    <cellStyle name="20% - Accent4 3 2 2 2 7 2" xfId="17957"/>
    <cellStyle name="20% - Accent4 3 2 2 2 7 2 2" xfId="46655"/>
    <cellStyle name="20% - Accent4 3 2 2 2 7 3" xfId="37446"/>
    <cellStyle name="20% - Accent4 3 2 2 2 8" xfId="9459"/>
    <cellStyle name="20% - Accent4 3 2 2 2 8 2" xfId="18680"/>
    <cellStyle name="20% - Accent4 3 2 2 2 8 2 2" xfId="47378"/>
    <cellStyle name="20% - Accent4 3 2 2 2 8 3" xfId="38169"/>
    <cellStyle name="20% - Accent4 3 2 2 2 9" xfId="10608"/>
    <cellStyle name="20% - Accent4 3 2 2 2 9 2" xfId="19827"/>
    <cellStyle name="20% - Accent4 3 2 2 2 9 2 2" xfId="48525"/>
    <cellStyle name="20% - Accent4 3 2 2 2 9 3" xfId="39316"/>
    <cellStyle name="20% - Accent4 3 2 2 3" xfId="2591"/>
    <cellStyle name="20% - Accent4 3 2 2 3 10" xfId="22329"/>
    <cellStyle name="20% - Accent4 3 2 2 3 10 2" xfId="51027"/>
    <cellStyle name="20% - Accent4 3 2 2 3 11" xfId="24608"/>
    <cellStyle name="20% - Accent4 3 2 2 3 11 2" xfId="53306"/>
    <cellStyle name="20% - Accent4 3 2 2 3 12" xfId="29189"/>
    <cellStyle name="20% - Accent4 3 2 2 3 12 2" xfId="57886"/>
    <cellStyle name="20% - Accent4 3 2 2 3 13" xfId="31881"/>
    <cellStyle name="20% - Accent4 3 2 2 3 2" xfId="4076"/>
    <cellStyle name="20% - Accent4 3 2 2 3 2 2" xfId="13304"/>
    <cellStyle name="20% - Accent4 3 2 2 3 2 2 2" xfId="27786"/>
    <cellStyle name="20% - Accent4 3 2 2 3 2 2 2 2" xfId="56484"/>
    <cellStyle name="20% - Accent4 3 2 2 3 2 2 3" xfId="42002"/>
    <cellStyle name="20% - Accent4 3 2 2 3 2 3" xfId="22330"/>
    <cellStyle name="20% - Accent4 3 2 2 3 2 3 2" xfId="51028"/>
    <cellStyle name="20% - Accent4 3 2 2 3 2 4" xfId="24609"/>
    <cellStyle name="20% - Accent4 3 2 2 3 2 4 2" xfId="53307"/>
    <cellStyle name="20% - Accent4 3 2 2 3 2 5" xfId="29190"/>
    <cellStyle name="20% - Accent4 3 2 2 3 2 5 2" xfId="57887"/>
    <cellStyle name="20% - Accent4 3 2 2 3 2 6" xfId="32793"/>
    <cellStyle name="20% - Accent4 3 2 2 3 3" xfId="5846"/>
    <cellStyle name="20% - Accent4 3 2 2 3 3 2" xfId="15074"/>
    <cellStyle name="20% - Accent4 3 2 2 3 3 2 2" xfId="43772"/>
    <cellStyle name="20% - Accent4 3 2 2 3 3 3" xfId="26653"/>
    <cellStyle name="20% - Accent4 3 2 2 3 3 3 2" xfId="55351"/>
    <cellStyle name="20% - Accent4 3 2 2 3 3 4" xfId="34563"/>
    <cellStyle name="20% - Accent4 3 2 2 3 4" xfId="7396"/>
    <cellStyle name="20% - Accent4 3 2 2 3 4 2" xfId="16622"/>
    <cellStyle name="20% - Accent4 3 2 2 3 4 2 2" xfId="45320"/>
    <cellStyle name="20% - Accent4 3 2 2 3 4 3" xfId="36111"/>
    <cellStyle name="20% - Accent4 3 2 2 3 5" xfId="8548"/>
    <cellStyle name="20% - Accent4 3 2 2 3 5 2" xfId="17772"/>
    <cellStyle name="20% - Accent4 3 2 2 3 5 2 2" xfId="46470"/>
    <cellStyle name="20% - Accent4 3 2 2 3 5 3" xfId="37261"/>
    <cellStyle name="20% - Accent4 3 2 2 3 6" xfId="9461"/>
    <cellStyle name="20% - Accent4 3 2 2 3 6 2" xfId="18682"/>
    <cellStyle name="20% - Accent4 3 2 2 3 6 2 2" xfId="47380"/>
    <cellStyle name="20% - Accent4 3 2 2 3 6 3" xfId="38171"/>
    <cellStyle name="20% - Accent4 3 2 2 3 7" xfId="10610"/>
    <cellStyle name="20% - Accent4 3 2 2 3 7 2" xfId="19829"/>
    <cellStyle name="20% - Accent4 3 2 2 3 7 2 2" xfId="48527"/>
    <cellStyle name="20% - Accent4 3 2 2 3 7 3" xfId="39318"/>
    <cellStyle name="20% - Accent4 3 2 2 3 8" xfId="12392"/>
    <cellStyle name="20% - Accent4 3 2 2 3 8 2" xfId="41090"/>
    <cellStyle name="20% - Accent4 3 2 2 3 9" xfId="20962"/>
    <cellStyle name="20% - Accent4 3 2 2 3 9 2" xfId="49660"/>
    <cellStyle name="20% - Accent4 3 2 2 4" xfId="3253"/>
    <cellStyle name="20% - Accent4 3 2 2 4 10" xfId="22331"/>
    <cellStyle name="20% - Accent4 3 2 2 4 10 2" xfId="51029"/>
    <cellStyle name="20% - Accent4 3 2 2 4 11" xfId="24610"/>
    <cellStyle name="20% - Accent4 3 2 2 4 11 2" xfId="53308"/>
    <cellStyle name="20% - Accent4 3 2 2 4 12" xfId="29191"/>
    <cellStyle name="20% - Accent4 3 2 2 4 12 2" xfId="57888"/>
    <cellStyle name="20% - Accent4 3 2 2 4 13" xfId="32262"/>
    <cellStyle name="20% - Accent4 3 2 2 4 2" xfId="4077"/>
    <cellStyle name="20% - Accent4 3 2 2 4 2 2" xfId="13305"/>
    <cellStyle name="20% - Accent4 3 2 2 4 2 2 2" xfId="27787"/>
    <cellStyle name="20% - Accent4 3 2 2 4 2 2 2 2" xfId="56485"/>
    <cellStyle name="20% - Accent4 3 2 2 4 2 2 3" xfId="42003"/>
    <cellStyle name="20% - Accent4 3 2 2 4 2 3" xfId="22332"/>
    <cellStyle name="20% - Accent4 3 2 2 4 2 3 2" xfId="51030"/>
    <cellStyle name="20% - Accent4 3 2 2 4 2 4" xfId="24611"/>
    <cellStyle name="20% - Accent4 3 2 2 4 2 4 2" xfId="53309"/>
    <cellStyle name="20% - Accent4 3 2 2 4 2 5" xfId="29192"/>
    <cellStyle name="20% - Accent4 3 2 2 4 2 5 2" xfId="57889"/>
    <cellStyle name="20% - Accent4 3 2 2 4 2 6" xfId="32794"/>
    <cellStyle name="20% - Accent4 3 2 2 4 3" xfId="6227"/>
    <cellStyle name="20% - Accent4 3 2 2 4 3 2" xfId="15455"/>
    <cellStyle name="20% - Accent4 3 2 2 4 3 2 2" xfId="44153"/>
    <cellStyle name="20% - Accent4 3 2 2 4 3 3" xfId="26654"/>
    <cellStyle name="20% - Accent4 3 2 2 4 3 3 2" xfId="55352"/>
    <cellStyle name="20% - Accent4 3 2 2 4 3 4" xfId="34944"/>
    <cellStyle name="20% - Accent4 3 2 2 4 4" xfId="7779"/>
    <cellStyle name="20% - Accent4 3 2 2 4 4 2" xfId="17004"/>
    <cellStyle name="20% - Accent4 3 2 2 4 4 2 2" xfId="45702"/>
    <cellStyle name="20% - Accent4 3 2 2 4 4 3" xfId="36493"/>
    <cellStyle name="20% - Accent4 3 2 2 4 5" xfId="8930"/>
    <cellStyle name="20% - Accent4 3 2 2 4 5 2" xfId="18153"/>
    <cellStyle name="20% - Accent4 3 2 2 4 5 2 2" xfId="46851"/>
    <cellStyle name="20% - Accent4 3 2 2 4 5 3" xfId="37642"/>
    <cellStyle name="20% - Accent4 3 2 2 4 6" xfId="9462"/>
    <cellStyle name="20% - Accent4 3 2 2 4 6 2" xfId="18683"/>
    <cellStyle name="20% - Accent4 3 2 2 4 6 2 2" xfId="47381"/>
    <cellStyle name="20% - Accent4 3 2 2 4 6 3" xfId="38172"/>
    <cellStyle name="20% - Accent4 3 2 2 4 7" xfId="10611"/>
    <cellStyle name="20% - Accent4 3 2 2 4 7 2" xfId="19830"/>
    <cellStyle name="20% - Accent4 3 2 2 4 7 2 2" xfId="48528"/>
    <cellStyle name="20% - Accent4 3 2 2 4 7 3" xfId="39319"/>
    <cellStyle name="20% - Accent4 3 2 2 4 8" xfId="12773"/>
    <cellStyle name="20% - Accent4 3 2 2 4 8 2" xfId="41471"/>
    <cellStyle name="20% - Accent4 3 2 2 4 9" xfId="20963"/>
    <cellStyle name="20% - Accent4 3 2 2 4 9 2" xfId="49661"/>
    <cellStyle name="20% - Accent4 3 2 2 5" xfId="2217"/>
    <cellStyle name="20% - Accent4 3 2 2 5 2" xfId="5651"/>
    <cellStyle name="20% - Accent4 3 2 2 5 2 2" xfId="14879"/>
    <cellStyle name="20% - Accent4 3 2 2 5 2 2 2" xfId="43577"/>
    <cellStyle name="20% - Accent4 3 2 2 5 2 3" xfId="27783"/>
    <cellStyle name="20% - Accent4 3 2 2 5 2 3 2" xfId="56481"/>
    <cellStyle name="20% - Accent4 3 2 2 5 2 4" xfId="34368"/>
    <cellStyle name="20% - Accent4 3 2 2 5 3" xfId="7200"/>
    <cellStyle name="20% - Accent4 3 2 2 5 3 2" xfId="16427"/>
    <cellStyle name="20% - Accent4 3 2 2 5 3 2 2" xfId="45125"/>
    <cellStyle name="20% - Accent4 3 2 2 5 3 3" xfId="35916"/>
    <cellStyle name="20% - Accent4 3 2 2 5 4" xfId="12197"/>
    <cellStyle name="20% - Accent4 3 2 2 5 4 2" xfId="40895"/>
    <cellStyle name="20% - Accent4 3 2 2 5 5" xfId="22333"/>
    <cellStyle name="20% - Accent4 3 2 2 5 5 2" xfId="51031"/>
    <cellStyle name="20% - Accent4 3 2 2 5 6" xfId="24612"/>
    <cellStyle name="20% - Accent4 3 2 2 5 6 2" xfId="53310"/>
    <cellStyle name="20% - Accent4 3 2 2 5 7" xfId="29193"/>
    <cellStyle name="20% - Accent4 3 2 2 5 7 2" xfId="57890"/>
    <cellStyle name="20% - Accent4 3 2 2 5 8" xfId="31686"/>
    <cellStyle name="20% - Accent4 3 2 2 6" xfId="4073"/>
    <cellStyle name="20% - Accent4 3 2 2 6 2" xfId="13301"/>
    <cellStyle name="20% - Accent4 3 2 2 6 2 2" xfId="41999"/>
    <cellStyle name="20% - Accent4 3 2 2 6 3" xfId="26650"/>
    <cellStyle name="20% - Accent4 3 2 2 6 3 2" xfId="55348"/>
    <cellStyle name="20% - Accent4 3 2 2 6 4" xfId="32790"/>
    <cellStyle name="20% - Accent4 3 2 2 7" xfId="5128"/>
    <cellStyle name="20% - Accent4 3 2 2 7 2" xfId="14356"/>
    <cellStyle name="20% - Accent4 3 2 2 7 2 2" xfId="43054"/>
    <cellStyle name="20% - Accent4 3 2 2 7 3" xfId="33845"/>
    <cellStyle name="20% - Accent4 3 2 2 8" xfId="6677"/>
    <cellStyle name="20% - Accent4 3 2 2 8 2" xfId="15904"/>
    <cellStyle name="20% - Accent4 3 2 2 8 2 2" xfId="44602"/>
    <cellStyle name="20% - Accent4 3 2 2 8 3" xfId="35393"/>
    <cellStyle name="20% - Accent4 3 2 2 9" xfId="8353"/>
    <cellStyle name="20% - Accent4 3 2 2 9 2" xfId="17577"/>
    <cellStyle name="20% - Accent4 3 2 2 9 2 2" xfId="46275"/>
    <cellStyle name="20% - Accent4 3 2 2 9 3" xfId="37066"/>
    <cellStyle name="20% - Accent4 3 2 3" xfId="1123"/>
    <cellStyle name="20% - Accent4 3 2 3 10" xfId="10612"/>
    <cellStyle name="20% - Accent4 3 2 3 10 2" xfId="19831"/>
    <cellStyle name="20% - Accent4 3 2 3 10 2 2" xfId="48529"/>
    <cellStyle name="20% - Accent4 3 2 3 10 3" xfId="39320"/>
    <cellStyle name="20% - Accent4 3 2 3 11" xfId="11774"/>
    <cellStyle name="20% - Accent4 3 2 3 11 2" xfId="40472"/>
    <cellStyle name="20% - Accent4 3 2 3 12" xfId="20964"/>
    <cellStyle name="20% - Accent4 3 2 3 12 2" xfId="49662"/>
    <cellStyle name="20% - Accent4 3 2 3 13" xfId="22334"/>
    <cellStyle name="20% - Accent4 3 2 3 13 2" xfId="51032"/>
    <cellStyle name="20% - Accent4 3 2 3 14" xfId="24613"/>
    <cellStyle name="20% - Accent4 3 2 3 14 2" xfId="53311"/>
    <cellStyle name="20% - Accent4 3 2 3 15" xfId="29194"/>
    <cellStyle name="20% - Accent4 3 2 3 15 2" xfId="57891"/>
    <cellStyle name="20% - Accent4 3 2 3 16" xfId="31263"/>
    <cellStyle name="20% - Accent4 3 2 3 2" xfId="2780"/>
    <cellStyle name="20% - Accent4 3 2 3 2 10" xfId="22335"/>
    <cellStyle name="20% - Accent4 3 2 3 2 10 2" xfId="51033"/>
    <cellStyle name="20% - Accent4 3 2 3 2 11" xfId="24614"/>
    <cellStyle name="20% - Accent4 3 2 3 2 11 2" xfId="53312"/>
    <cellStyle name="20% - Accent4 3 2 3 2 12" xfId="29195"/>
    <cellStyle name="20% - Accent4 3 2 3 2 12 2" xfId="57892"/>
    <cellStyle name="20% - Accent4 3 2 3 2 13" xfId="31981"/>
    <cellStyle name="20% - Accent4 3 2 3 2 2" xfId="4079"/>
    <cellStyle name="20% - Accent4 3 2 3 2 2 2" xfId="13307"/>
    <cellStyle name="20% - Accent4 3 2 3 2 2 2 2" xfId="27789"/>
    <cellStyle name="20% - Accent4 3 2 3 2 2 2 2 2" xfId="56487"/>
    <cellStyle name="20% - Accent4 3 2 3 2 2 2 3" xfId="42005"/>
    <cellStyle name="20% - Accent4 3 2 3 2 2 3" xfId="22336"/>
    <cellStyle name="20% - Accent4 3 2 3 2 2 3 2" xfId="51034"/>
    <cellStyle name="20% - Accent4 3 2 3 2 2 4" xfId="24615"/>
    <cellStyle name="20% - Accent4 3 2 3 2 2 4 2" xfId="53313"/>
    <cellStyle name="20% - Accent4 3 2 3 2 2 5" xfId="29196"/>
    <cellStyle name="20% - Accent4 3 2 3 2 2 5 2" xfId="57893"/>
    <cellStyle name="20% - Accent4 3 2 3 2 2 6" xfId="32796"/>
    <cellStyle name="20% - Accent4 3 2 3 2 3" xfId="5946"/>
    <cellStyle name="20% - Accent4 3 2 3 2 3 2" xfId="15174"/>
    <cellStyle name="20% - Accent4 3 2 3 2 3 2 2" xfId="43872"/>
    <cellStyle name="20% - Accent4 3 2 3 2 3 3" xfId="26656"/>
    <cellStyle name="20% - Accent4 3 2 3 2 3 3 2" xfId="55354"/>
    <cellStyle name="20% - Accent4 3 2 3 2 3 4" xfId="34663"/>
    <cellStyle name="20% - Accent4 3 2 3 2 4" xfId="7496"/>
    <cellStyle name="20% - Accent4 3 2 3 2 4 2" xfId="16722"/>
    <cellStyle name="20% - Accent4 3 2 3 2 4 2 2" xfId="45420"/>
    <cellStyle name="20% - Accent4 3 2 3 2 4 3" xfId="36211"/>
    <cellStyle name="20% - Accent4 3 2 3 2 5" xfId="8648"/>
    <cellStyle name="20% - Accent4 3 2 3 2 5 2" xfId="17872"/>
    <cellStyle name="20% - Accent4 3 2 3 2 5 2 2" xfId="46570"/>
    <cellStyle name="20% - Accent4 3 2 3 2 5 3" xfId="37361"/>
    <cellStyle name="20% - Accent4 3 2 3 2 6" xfId="9464"/>
    <cellStyle name="20% - Accent4 3 2 3 2 6 2" xfId="18685"/>
    <cellStyle name="20% - Accent4 3 2 3 2 6 2 2" xfId="47383"/>
    <cellStyle name="20% - Accent4 3 2 3 2 6 3" xfId="38174"/>
    <cellStyle name="20% - Accent4 3 2 3 2 7" xfId="10613"/>
    <cellStyle name="20% - Accent4 3 2 3 2 7 2" xfId="19832"/>
    <cellStyle name="20% - Accent4 3 2 3 2 7 2 2" xfId="48530"/>
    <cellStyle name="20% - Accent4 3 2 3 2 7 3" xfId="39321"/>
    <cellStyle name="20% - Accent4 3 2 3 2 8" xfId="12492"/>
    <cellStyle name="20% - Accent4 3 2 3 2 8 2" xfId="41190"/>
    <cellStyle name="20% - Accent4 3 2 3 2 9" xfId="20965"/>
    <cellStyle name="20% - Accent4 3 2 3 2 9 2" xfId="49663"/>
    <cellStyle name="20% - Accent4 3 2 3 3" xfId="3390"/>
    <cellStyle name="20% - Accent4 3 2 3 3 10" xfId="22337"/>
    <cellStyle name="20% - Accent4 3 2 3 3 10 2" xfId="51035"/>
    <cellStyle name="20% - Accent4 3 2 3 3 11" xfId="24616"/>
    <cellStyle name="20% - Accent4 3 2 3 3 11 2" xfId="53314"/>
    <cellStyle name="20% - Accent4 3 2 3 3 12" xfId="29197"/>
    <cellStyle name="20% - Accent4 3 2 3 3 12 2" xfId="57894"/>
    <cellStyle name="20% - Accent4 3 2 3 3 13" xfId="32362"/>
    <cellStyle name="20% - Accent4 3 2 3 3 2" xfId="4080"/>
    <cellStyle name="20% - Accent4 3 2 3 3 2 2" xfId="13308"/>
    <cellStyle name="20% - Accent4 3 2 3 3 2 2 2" xfId="27790"/>
    <cellStyle name="20% - Accent4 3 2 3 3 2 2 2 2" xfId="56488"/>
    <cellStyle name="20% - Accent4 3 2 3 3 2 2 3" xfId="42006"/>
    <cellStyle name="20% - Accent4 3 2 3 3 2 3" xfId="22338"/>
    <cellStyle name="20% - Accent4 3 2 3 3 2 3 2" xfId="51036"/>
    <cellStyle name="20% - Accent4 3 2 3 3 2 4" xfId="24617"/>
    <cellStyle name="20% - Accent4 3 2 3 3 2 4 2" xfId="53315"/>
    <cellStyle name="20% - Accent4 3 2 3 3 2 5" xfId="29198"/>
    <cellStyle name="20% - Accent4 3 2 3 3 2 5 2" xfId="57895"/>
    <cellStyle name="20% - Accent4 3 2 3 3 2 6" xfId="32797"/>
    <cellStyle name="20% - Accent4 3 2 3 3 3" xfId="6327"/>
    <cellStyle name="20% - Accent4 3 2 3 3 3 2" xfId="15555"/>
    <cellStyle name="20% - Accent4 3 2 3 3 3 2 2" xfId="44253"/>
    <cellStyle name="20% - Accent4 3 2 3 3 3 3" xfId="26657"/>
    <cellStyle name="20% - Accent4 3 2 3 3 3 3 2" xfId="55355"/>
    <cellStyle name="20% - Accent4 3 2 3 3 3 4" xfId="35044"/>
    <cellStyle name="20% - Accent4 3 2 3 3 4" xfId="7879"/>
    <cellStyle name="20% - Accent4 3 2 3 3 4 2" xfId="17104"/>
    <cellStyle name="20% - Accent4 3 2 3 3 4 2 2" xfId="45802"/>
    <cellStyle name="20% - Accent4 3 2 3 3 4 3" xfId="36593"/>
    <cellStyle name="20% - Accent4 3 2 3 3 5" xfId="9030"/>
    <cellStyle name="20% - Accent4 3 2 3 3 5 2" xfId="18253"/>
    <cellStyle name="20% - Accent4 3 2 3 3 5 2 2" xfId="46951"/>
    <cellStyle name="20% - Accent4 3 2 3 3 5 3" xfId="37742"/>
    <cellStyle name="20% - Accent4 3 2 3 3 6" xfId="9465"/>
    <cellStyle name="20% - Accent4 3 2 3 3 6 2" xfId="18686"/>
    <cellStyle name="20% - Accent4 3 2 3 3 6 2 2" xfId="47384"/>
    <cellStyle name="20% - Accent4 3 2 3 3 6 3" xfId="38175"/>
    <cellStyle name="20% - Accent4 3 2 3 3 7" xfId="10614"/>
    <cellStyle name="20% - Accent4 3 2 3 3 7 2" xfId="19833"/>
    <cellStyle name="20% - Accent4 3 2 3 3 7 2 2" xfId="48531"/>
    <cellStyle name="20% - Accent4 3 2 3 3 7 3" xfId="39322"/>
    <cellStyle name="20% - Accent4 3 2 3 3 8" xfId="12873"/>
    <cellStyle name="20% - Accent4 3 2 3 3 8 2" xfId="41571"/>
    <cellStyle name="20% - Accent4 3 2 3 3 9" xfId="20966"/>
    <cellStyle name="20% - Accent4 3 2 3 3 9 2" xfId="49664"/>
    <cellStyle name="20% - Accent4 3 2 3 4" xfId="2132"/>
    <cellStyle name="20% - Accent4 3 2 3 4 2" xfId="5566"/>
    <cellStyle name="20% - Accent4 3 2 3 4 2 2" xfId="14794"/>
    <cellStyle name="20% - Accent4 3 2 3 4 2 2 2" xfId="43492"/>
    <cellStyle name="20% - Accent4 3 2 3 4 2 3" xfId="27788"/>
    <cellStyle name="20% - Accent4 3 2 3 4 2 3 2" xfId="56486"/>
    <cellStyle name="20% - Accent4 3 2 3 4 2 4" xfId="34283"/>
    <cellStyle name="20% - Accent4 3 2 3 4 3" xfId="7115"/>
    <cellStyle name="20% - Accent4 3 2 3 4 3 2" xfId="16342"/>
    <cellStyle name="20% - Accent4 3 2 3 4 3 2 2" xfId="45040"/>
    <cellStyle name="20% - Accent4 3 2 3 4 3 3" xfId="35831"/>
    <cellStyle name="20% - Accent4 3 2 3 4 4" xfId="12112"/>
    <cellStyle name="20% - Accent4 3 2 3 4 4 2" xfId="40810"/>
    <cellStyle name="20% - Accent4 3 2 3 4 5" xfId="22339"/>
    <cellStyle name="20% - Accent4 3 2 3 4 5 2" xfId="51037"/>
    <cellStyle name="20% - Accent4 3 2 3 4 6" xfId="24618"/>
    <cellStyle name="20% - Accent4 3 2 3 4 6 2" xfId="53316"/>
    <cellStyle name="20% - Accent4 3 2 3 4 7" xfId="29199"/>
    <cellStyle name="20% - Accent4 3 2 3 4 7 2" xfId="57896"/>
    <cellStyle name="20% - Accent4 3 2 3 4 8" xfId="31601"/>
    <cellStyle name="20% - Accent4 3 2 3 5" xfId="4078"/>
    <cellStyle name="20% - Accent4 3 2 3 5 2" xfId="13306"/>
    <cellStyle name="20% - Accent4 3 2 3 5 2 2" xfId="42004"/>
    <cellStyle name="20% - Accent4 3 2 3 5 3" xfId="26655"/>
    <cellStyle name="20% - Accent4 3 2 3 5 3 2" xfId="55353"/>
    <cellStyle name="20% - Accent4 3 2 3 5 4" xfId="32795"/>
    <cellStyle name="20% - Accent4 3 2 3 6" xfId="5228"/>
    <cellStyle name="20% - Accent4 3 2 3 6 2" xfId="14456"/>
    <cellStyle name="20% - Accent4 3 2 3 6 2 2" xfId="43154"/>
    <cellStyle name="20% - Accent4 3 2 3 6 3" xfId="33945"/>
    <cellStyle name="20% - Accent4 3 2 3 7" xfId="6777"/>
    <cellStyle name="20% - Accent4 3 2 3 7 2" xfId="16004"/>
    <cellStyle name="20% - Accent4 3 2 3 7 2 2" xfId="44702"/>
    <cellStyle name="20% - Accent4 3 2 3 7 3" xfId="35493"/>
    <cellStyle name="20% - Accent4 3 2 3 8" xfId="8268"/>
    <cellStyle name="20% - Accent4 3 2 3 8 2" xfId="17492"/>
    <cellStyle name="20% - Accent4 3 2 3 8 2 2" xfId="46190"/>
    <cellStyle name="20% - Accent4 3 2 3 8 3" xfId="36981"/>
    <cellStyle name="20% - Accent4 3 2 3 9" xfId="9463"/>
    <cellStyle name="20% - Accent4 3 2 3 9 2" xfId="18684"/>
    <cellStyle name="20% - Accent4 3 2 3 9 2 2" xfId="47382"/>
    <cellStyle name="20% - Accent4 3 2 3 9 3" xfId="38173"/>
    <cellStyle name="20% - Accent4 3 2 4" xfId="2506"/>
    <cellStyle name="20% - Accent4 3 2 4 10" xfId="22340"/>
    <cellStyle name="20% - Accent4 3 2 4 10 2" xfId="51038"/>
    <cellStyle name="20% - Accent4 3 2 4 11" xfId="24619"/>
    <cellStyle name="20% - Accent4 3 2 4 11 2" xfId="53317"/>
    <cellStyle name="20% - Accent4 3 2 4 12" xfId="29200"/>
    <cellStyle name="20% - Accent4 3 2 4 12 2" xfId="57897"/>
    <cellStyle name="20% - Accent4 3 2 4 13" xfId="31796"/>
    <cellStyle name="20% - Accent4 3 2 4 2" xfId="4081"/>
    <cellStyle name="20% - Accent4 3 2 4 2 2" xfId="13309"/>
    <cellStyle name="20% - Accent4 3 2 4 2 2 2" xfId="27791"/>
    <cellStyle name="20% - Accent4 3 2 4 2 2 2 2" xfId="56489"/>
    <cellStyle name="20% - Accent4 3 2 4 2 2 3" xfId="42007"/>
    <cellStyle name="20% - Accent4 3 2 4 2 3" xfId="22341"/>
    <cellStyle name="20% - Accent4 3 2 4 2 3 2" xfId="51039"/>
    <cellStyle name="20% - Accent4 3 2 4 2 4" xfId="24620"/>
    <cellStyle name="20% - Accent4 3 2 4 2 4 2" xfId="53318"/>
    <cellStyle name="20% - Accent4 3 2 4 2 5" xfId="29201"/>
    <cellStyle name="20% - Accent4 3 2 4 2 5 2" xfId="57898"/>
    <cellStyle name="20% - Accent4 3 2 4 2 6" xfId="32798"/>
    <cellStyle name="20% - Accent4 3 2 4 3" xfId="5761"/>
    <cellStyle name="20% - Accent4 3 2 4 3 2" xfId="14989"/>
    <cellStyle name="20% - Accent4 3 2 4 3 2 2" xfId="43687"/>
    <cellStyle name="20% - Accent4 3 2 4 3 3" xfId="26658"/>
    <cellStyle name="20% - Accent4 3 2 4 3 3 2" xfId="55356"/>
    <cellStyle name="20% - Accent4 3 2 4 3 4" xfId="34478"/>
    <cellStyle name="20% - Accent4 3 2 4 4" xfId="7311"/>
    <cellStyle name="20% - Accent4 3 2 4 4 2" xfId="16537"/>
    <cellStyle name="20% - Accent4 3 2 4 4 2 2" xfId="45235"/>
    <cellStyle name="20% - Accent4 3 2 4 4 3" xfId="36026"/>
    <cellStyle name="20% - Accent4 3 2 4 5" xfId="8463"/>
    <cellStyle name="20% - Accent4 3 2 4 5 2" xfId="17687"/>
    <cellStyle name="20% - Accent4 3 2 4 5 2 2" xfId="46385"/>
    <cellStyle name="20% - Accent4 3 2 4 5 3" xfId="37176"/>
    <cellStyle name="20% - Accent4 3 2 4 6" xfId="9466"/>
    <cellStyle name="20% - Accent4 3 2 4 6 2" xfId="18687"/>
    <cellStyle name="20% - Accent4 3 2 4 6 2 2" xfId="47385"/>
    <cellStyle name="20% - Accent4 3 2 4 6 3" xfId="38176"/>
    <cellStyle name="20% - Accent4 3 2 4 7" xfId="10615"/>
    <cellStyle name="20% - Accent4 3 2 4 7 2" xfId="19834"/>
    <cellStyle name="20% - Accent4 3 2 4 7 2 2" xfId="48532"/>
    <cellStyle name="20% - Accent4 3 2 4 7 3" xfId="39323"/>
    <cellStyle name="20% - Accent4 3 2 4 8" xfId="12307"/>
    <cellStyle name="20% - Accent4 3 2 4 8 2" xfId="41005"/>
    <cellStyle name="20% - Accent4 3 2 4 9" xfId="20967"/>
    <cellStyle name="20% - Accent4 3 2 4 9 2" xfId="49665"/>
    <cellStyle name="20% - Accent4 3 2 5" xfId="3168"/>
    <cellStyle name="20% - Accent4 3 2 5 10" xfId="22342"/>
    <cellStyle name="20% - Accent4 3 2 5 10 2" xfId="51040"/>
    <cellStyle name="20% - Accent4 3 2 5 11" xfId="24621"/>
    <cellStyle name="20% - Accent4 3 2 5 11 2" xfId="53319"/>
    <cellStyle name="20% - Accent4 3 2 5 12" xfId="29202"/>
    <cellStyle name="20% - Accent4 3 2 5 12 2" xfId="57899"/>
    <cellStyle name="20% - Accent4 3 2 5 13" xfId="32177"/>
    <cellStyle name="20% - Accent4 3 2 5 2" xfId="4082"/>
    <cellStyle name="20% - Accent4 3 2 5 2 2" xfId="13310"/>
    <cellStyle name="20% - Accent4 3 2 5 2 2 2" xfId="27792"/>
    <cellStyle name="20% - Accent4 3 2 5 2 2 2 2" xfId="56490"/>
    <cellStyle name="20% - Accent4 3 2 5 2 2 3" xfId="42008"/>
    <cellStyle name="20% - Accent4 3 2 5 2 3" xfId="22343"/>
    <cellStyle name="20% - Accent4 3 2 5 2 3 2" xfId="51041"/>
    <cellStyle name="20% - Accent4 3 2 5 2 4" xfId="24622"/>
    <cellStyle name="20% - Accent4 3 2 5 2 4 2" xfId="53320"/>
    <cellStyle name="20% - Accent4 3 2 5 2 5" xfId="29203"/>
    <cellStyle name="20% - Accent4 3 2 5 2 5 2" xfId="57900"/>
    <cellStyle name="20% - Accent4 3 2 5 2 6" xfId="32799"/>
    <cellStyle name="20% - Accent4 3 2 5 3" xfId="6142"/>
    <cellStyle name="20% - Accent4 3 2 5 3 2" xfId="15370"/>
    <cellStyle name="20% - Accent4 3 2 5 3 2 2" xfId="44068"/>
    <cellStyle name="20% - Accent4 3 2 5 3 3" xfId="26659"/>
    <cellStyle name="20% - Accent4 3 2 5 3 3 2" xfId="55357"/>
    <cellStyle name="20% - Accent4 3 2 5 3 4" xfId="34859"/>
    <cellStyle name="20% - Accent4 3 2 5 4" xfId="7694"/>
    <cellStyle name="20% - Accent4 3 2 5 4 2" xfId="16919"/>
    <cellStyle name="20% - Accent4 3 2 5 4 2 2" xfId="45617"/>
    <cellStyle name="20% - Accent4 3 2 5 4 3" xfId="36408"/>
    <cellStyle name="20% - Accent4 3 2 5 5" xfId="8845"/>
    <cellStyle name="20% - Accent4 3 2 5 5 2" xfId="18068"/>
    <cellStyle name="20% - Accent4 3 2 5 5 2 2" xfId="46766"/>
    <cellStyle name="20% - Accent4 3 2 5 5 3" xfId="37557"/>
    <cellStyle name="20% - Accent4 3 2 5 6" xfId="9467"/>
    <cellStyle name="20% - Accent4 3 2 5 6 2" xfId="18688"/>
    <cellStyle name="20% - Accent4 3 2 5 6 2 2" xfId="47386"/>
    <cellStyle name="20% - Accent4 3 2 5 6 3" xfId="38177"/>
    <cellStyle name="20% - Accent4 3 2 5 7" xfId="10616"/>
    <cellStyle name="20% - Accent4 3 2 5 7 2" xfId="19835"/>
    <cellStyle name="20% - Accent4 3 2 5 7 2 2" xfId="48533"/>
    <cellStyle name="20% - Accent4 3 2 5 7 3" xfId="39324"/>
    <cellStyle name="20% - Accent4 3 2 5 8" xfId="12688"/>
    <cellStyle name="20% - Accent4 3 2 5 8 2" xfId="41386"/>
    <cellStyle name="20% - Accent4 3 2 5 9" xfId="20968"/>
    <cellStyle name="20% - Accent4 3 2 5 9 2" xfId="49666"/>
    <cellStyle name="20% - Accent4 3 2 6" xfId="1991"/>
    <cellStyle name="20% - Accent4 3 2 6 2" xfId="5467"/>
    <cellStyle name="20% - Accent4 3 2 6 2 2" xfId="14695"/>
    <cellStyle name="20% - Accent4 3 2 6 2 2 2" xfId="43393"/>
    <cellStyle name="20% - Accent4 3 2 6 2 3" xfId="27782"/>
    <cellStyle name="20% - Accent4 3 2 6 2 3 2" xfId="56480"/>
    <cellStyle name="20% - Accent4 3 2 6 2 4" xfId="34184"/>
    <cellStyle name="20% - Accent4 3 2 6 3" xfId="7016"/>
    <cellStyle name="20% - Accent4 3 2 6 3 2" xfId="16243"/>
    <cellStyle name="20% - Accent4 3 2 6 3 2 2" xfId="44941"/>
    <cellStyle name="20% - Accent4 3 2 6 3 3" xfId="35732"/>
    <cellStyle name="20% - Accent4 3 2 6 4" xfId="12013"/>
    <cellStyle name="20% - Accent4 3 2 6 4 2" xfId="40711"/>
    <cellStyle name="20% - Accent4 3 2 6 5" xfId="22344"/>
    <cellStyle name="20% - Accent4 3 2 6 5 2" xfId="51042"/>
    <cellStyle name="20% - Accent4 3 2 6 6" xfId="24623"/>
    <cellStyle name="20% - Accent4 3 2 6 6 2" xfId="53321"/>
    <cellStyle name="20% - Accent4 3 2 6 7" xfId="29204"/>
    <cellStyle name="20% - Accent4 3 2 6 7 2" xfId="57901"/>
    <cellStyle name="20% - Accent4 3 2 6 8" xfId="31502"/>
    <cellStyle name="20% - Accent4 3 2 7" xfId="4072"/>
    <cellStyle name="20% - Accent4 3 2 7 2" xfId="13300"/>
    <cellStyle name="20% - Accent4 3 2 7 2 2" xfId="41998"/>
    <cellStyle name="20% - Accent4 3 2 7 3" xfId="26649"/>
    <cellStyle name="20% - Accent4 3 2 7 3 2" xfId="55347"/>
    <cellStyle name="20% - Accent4 3 2 7 4" xfId="32789"/>
    <cellStyle name="20% - Accent4 3 2 8" xfId="5042"/>
    <cellStyle name="20% - Accent4 3 2 8 2" xfId="14270"/>
    <cellStyle name="20% - Accent4 3 2 8 2 2" xfId="42968"/>
    <cellStyle name="20% - Accent4 3 2 8 3" xfId="33759"/>
    <cellStyle name="20% - Accent4 3 2 9" xfId="6591"/>
    <cellStyle name="20% - Accent4 3 2 9 2" xfId="15818"/>
    <cellStyle name="20% - Accent4 3 2 9 2 2" xfId="44516"/>
    <cellStyle name="20% - Accent4 3 2 9 3" xfId="35307"/>
    <cellStyle name="20% - Accent4 3 3" xfId="321"/>
    <cellStyle name="20% - Accent4 3 3 10" xfId="9468"/>
    <cellStyle name="20% - Accent4 3 3 10 2" xfId="18689"/>
    <cellStyle name="20% - Accent4 3 3 10 2 2" xfId="47387"/>
    <cellStyle name="20% - Accent4 3 3 10 3" xfId="38178"/>
    <cellStyle name="20% - Accent4 3 3 11" xfId="10617"/>
    <cellStyle name="20% - Accent4 3 3 11 2" xfId="19836"/>
    <cellStyle name="20% - Accent4 3 3 11 2 2" xfId="48534"/>
    <cellStyle name="20% - Accent4 3 3 11 3" xfId="39325"/>
    <cellStyle name="20% - Accent4 3 3 12" xfId="11631"/>
    <cellStyle name="20% - Accent4 3 3 12 2" xfId="40329"/>
    <cellStyle name="20% - Accent4 3 3 13" xfId="20969"/>
    <cellStyle name="20% - Accent4 3 3 13 2" xfId="49667"/>
    <cellStyle name="20% - Accent4 3 3 14" xfId="22345"/>
    <cellStyle name="20% - Accent4 3 3 14 2" xfId="51043"/>
    <cellStyle name="20% - Accent4 3 3 15" xfId="24624"/>
    <cellStyle name="20% - Accent4 3 3 15 2" xfId="53322"/>
    <cellStyle name="20% - Accent4 3 3 16" xfId="29205"/>
    <cellStyle name="20% - Accent4 3 3 16 2" xfId="57902"/>
    <cellStyle name="20% - Accent4 3 3 17" xfId="31120"/>
    <cellStyle name="20% - Accent4 3 3 2" xfId="1166"/>
    <cellStyle name="20% - Accent4 3 3 2 10" xfId="11817"/>
    <cellStyle name="20% - Accent4 3 3 2 10 2" xfId="40515"/>
    <cellStyle name="20% - Accent4 3 3 2 11" xfId="20970"/>
    <cellStyle name="20% - Accent4 3 3 2 11 2" xfId="49668"/>
    <cellStyle name="20% - Accent4 3 3 2 12" xfId="22346"/>
    <cellStyle name="20% - Accent4 3 3 2 12 2" xfId="51044"/>
    <cellStyle name="20% - Accent4 3 3 2 13" xfId="24625"/>
    <cellStyle name="20% - Accent4 3 3 2 13 2" xfId="53323"/>
    <cellStyle name="20% - Accent4 3 3 2 14" xfId="29206"/>
    <cellStyle name="20% - Accent4 3 3 2 14 2" xfId="57903"/>
    <cellStyle name="20% - Accent4 3 3 2 15" xfId="31306"/>
    <cellStyle name="20% - Accent4 3 3 2 2" xfId="3432"/>
    <cellStyle name="20% - Accent4 3 3 2 2 10" xfId="22347"/>
    <cellStyle name="20% - Accent4 3 3 2 2 10 2" xfId="51045"/>
    <cellStyle name="20% - Accent4 3 3 2 2 11" xfId="24626"/>
    <cellStyle name="20% - Accent4 3 3 2 2 11 2" xfId="53324"/>
    <cellStyle name="20% - Accent4 3 3 2 2 12" xfId="29207"/>
    <cellStyle name="20% - Accent4 3 3 2 2 12 2" xfId="57904"/>
    <cellStyle name="20% - Accent4 3 3 2 2 13" xfId="32404"/>
    <cellStyle name="20% - Accent4 3 3 2 2 2" xfId="4085"/>
    <cellStyle name="20% - Accent4 3 3 2 2 2 2" xfId="13313"/>
    <cellStyle name="20% - Accent4 3 3 2 2 2 2 2" xfId="27795"/>
    <cellStyle name="20% - Accent4 3 3 2 2 2 2 2 2" xfId="56493"/>
    <cellStyle name="20% - Accent4 3 3 2 2 2 2 3" xfId="42011"/>
    <cellStyle name="20% - Accent4 3 3 2 2 2 3" xfId="22348"/>
    <cellStyle name="20% - Accent4 3 3 2 2 2 3 2" xfId="51046"/>
    <cellStyle name="20% - Accent4 3 3 2 2 2 4" xfId="24627"/>
    <cellStyle name="20% - Accent4 3 3 2 2 2 4 2" xfId="53325"/>
    <cellStyle name="20% - Accent4 3 3 2 2 2 5" xfId="29208"/>
    <cellStyle name="20% - Accent4 3 3 2 2 2 5 2" xfId="57905"/>
    <cellStyle name="20% - Accent4 3 3 2 2 2 6" xfId="32802"/>
    <cellStyle name="20% - Accent4 3 3 2 2 3" xfId="6369"/>
    <cellStyle name="20% - Accent4 3 3 2 2 3 2" xfId="15597"/>
    <cellStyle name="20% - Accent4 3 3 2 2 3 2 2" xfId="44295"/>
    <cellStyle name="20% - Accent4 3 3 2 2 3 3" xfId="26662"/>
    <cellStyle name="20% - Accent4 3 3 2 2 3 3 2" xfId="55360"/>
    <cellStyle name="20% - Accent4 3 3 2 2 3 4" xfId="35086"/>
    <cellStyle name="20% - Accent4 3 3 2 2 4" xfId="7921"/>
    <cellStyle name="20% - Accent4 3 3 2 2 4 2" xfId="17146"/>
    <cellStyle name="20% - Accent4 3 3 2 2 4 2 2" xfId="45844"/>
    <cellStyle name="20% - Accent4 3 3 2 2 4 3" xfId="36635"/>
    <cellStyle name="20% - Accent4 3 3 2 2 5" xfId="9072"/>
    <cellStyle name="20% - Accent4 3 3 2 2 5 2" xfId="18295"/>
    <cellStyle name="20% - Accent4 3 3 2 2 5 2 2" xfId="46993"/>
    <cellStyle name="20% - Accent4 3 3 2 2 5 3" xfId="37784"/>
    <cellStyle name="20% - Accent4 3 3 2 2 6" xfId="9470"/>
    <cellStyle name="20% - Accent4 3 3 2 2 6 2" xfId="18691"/>
    <cellStyle name="20% - Accent4 3 3 2 2 6 2 2" xfId="47389"/>
    <cellStyle name="20% - Accent4 3 3 2 2 6 3" xfId="38180"/>
    <cellStyle name="20% - Accent4 3 3 2 2 7" xfId="10619"/>
    <cellStyle name="20% - Accent4 3 3 2 2 7 2" xfId="19838"/>
    <cellStyle name="20% - Accent4 3 3 2 2 7 2 2" xfId="48536"/>
    <cellStyle name="20% - Accent4 3 3 2 2 7 3" xfId="39327"/>
    <cellStyle name="20% - Accent4 3 3 2 2 8" xfId="12915"/>
    <cellStyle name="20% - Accent4 3 3 2 2 8 2" xfId="41613"/>
    <cellStyle name="20% - Accent4 3 3 2 2 9" xfId="20971"/>
    <cellStyle name="20% - Accent4 3 3 2 2 9 2" xfId="49669"/>
    <cellStyle name="20% - Accent4 3 3 2 3" xfId="2823"/>
    <cellStyle name="20% - Accent4 3 3 2 3 2" xfId="5988"/>
    <cellStyle name="20% - Accent4 3 3 2 3 2 2" xfId="15216"/>
    <cellStyle name="20% - Accent4 3 3 2 3 2 2 2" xfId="43914"/>
    <cellStyle name="20% - Accent4 3 3 2 3 2 3" xfId="27794"/>
    <cellStyle name="20% - Accent4 3 3 2 3 2 3 2" xfId="56492"/>
    <cellStyle name="20% - Accent4 3 3 2 3 2 4" xfId="34705"/>
    <cellStyle name="20% - Accent4 3 3 2 3 3" xfId="7538"/>
    <cellStyle name="20% - Accent4 3 3 2 3 3 2" xfId="16764"/>
    <cellStyle name="20% - Accent4 3 3 2 3 3 2 2" xfId="45462"/>
    <cellStyle name="20% - Accent4 3 3 2 3 3 3" xfId="36253"/>
    <cellStyle name="20% - Accent4 3 3 2 3 4" xfId="12534"/>
    <cellStyle name="20% - Accent4 3 3 2 3 4 2" xfId="41232"/>
    <cellStyle name="20% - Accent4 3 3 2 3 5" xfId="22349"/>
    <cellStyle name="20% - Accent4 3 3 2 3 5 2" xfId="51047"/>
    <cellStyle name="20% - Accent4 3 3 2 3 6" xfId="24628"/>
    <cellStyle name="20% - Accent4 3 3 2 3 6 2" xfId="53326"/>
    <cellStyle name="20% - Accent4 3 3 2 3 7" xfId="29209"/>
    <cellStyle name="20% - Accent4 3 3 2 3 7 2" xfId="57906"/>
    <cellStyle name="20% - Accent4 3 3 2 3 8" xfId="32023"/>
    <cellStyle name="20% - Accent4 3 3 2 4" xfId="4084"/>
    <cellStyle name="20% - Accent4 3 3 2 4 2" xfId="13312"/>
    <cellStyle name="20% - Accent4 3 3 2 4 2 2" xfId="42010"/>
    <cellStyle name="20% - Accent4 3 3 2 4 3" xfId="26661"/>
    <cellStyle name="20% - Accent4 3 3 2 4 3 2" xfId="55359"/>
    <cellStyle name="20% - Accent4 3 3 2 4 4" xfId="32801"/>
    <cellStyle name="20% - Accent4 3 3 2 5" xfId="5271"/>
    <cellStyle name="20% - Accent4 3 3 2 5 2" xfId="14499"/>
    <cellStyle name="20% - Accent4 3 3 2 5 2 2" xfId="43197"/>
    <cellStyle name="20% - Accent4 3 3 2 5 3" xfId="33988"/>
    <cellStyle name="20% - Accent4 3 3 2 6" xfId="6820"/>
    <cellStyle name="20% - Accent4 3 3 2 6 2" xfId="16047"/>
    <cellStyle name="20% - Accent4 3 3 2 6 2 2" xfId="44745"/>
    <cellStyle name="20% - Accent4 3 3 2 6 3" xfId="35536"/>
    <cellStyle name="20% - Accent4 3 3 2 7" xfId="8690"/>
    <cellStyle name="20% - Accent4 3 3 2 7 2" xfId="17914"/>
    <cellStyle name="20% - Accent4 3 3 2 7 2 2" xfId="46612"/>
    <cellStyle name="20% - Accent4 3 3 2 7 3" xfId="37403"/>
    <cellStyle name="20% - Accent4 3 3 2 8" xfId="9469"/>
    <cellStyle name="20% - Accent4 3 3 2 8 2" xfId="18690"/>
    <cellStyle name="20% - Accent4 3 3 2 8 2 2" xfId="47388"/>
    <cellStyle name="20% - Accent4 3 3 2 8 3" xfId="38179"/>
    <cellStyle name="20% - Accent4 3 3 2 9" xfId="10618"/>
    <cellStyle name="20% - Accent4 3 3 2 9 2" xfId="19837"/>
    <cellStyle name="20% - Accent4 3 3 2 9 2 2" xfId="48535"/>
    <cellStyle name="20% - Accent4 3 3 2 9 3" xfId="39326"/>
    <cellStyle name="20% - Accent4 3 3 3" xfId="2548"/>
    <cellStyle name="20% - Accent4 3 3 3 10" xfId="22350"/>
    <cellStyle name="20% - Accent4 3 3 3 10 2" xfId="51048"/>
    <cellStyle name="20% - Accent4 3 3 3 11" xfId="24629"/>
    <cellStyle name="20% - Accent4 3 3 3 11 2" xfId="53327"/>
    <cellStyle name="20% - Accent4 3 3 3 12" xfId="29210"/>
    <cellStyle name="20% - Accent4 3 3 3 12 2" xfId="57907"/>
    <cellStyle name="20% - Accent4 3 3 3 13" xfId="31838"/>
    <cellStyle name="20% - Accent4 3 3 3 2" xfId="4086"/>
    <cellStyle name="20% - Accent4 3 3 3 2 2" xfId="13314"/>
    <cellStyle name="20% - Accent4 3 3 3 2 2 2" xfId="27796"/>
    <cellStyle name="20% - Accent4 3 3 3 2 2 2 2" xfId="56494"/>
    <cellStyle name="20% - Accent4 3 3 3 2 2 3" xfId="42012"/>
    <cellStyle name="20% - Accent4 3 3 3 2 3" xfId="22351"/>
    <cellStyle name="20% - Accent4 3 3 3 2 3 2" xfId="51049"/>
    <cellStyle name="20% - Accent4 3 3 3 2 4" xfId="24630"/>
    <cellStyle name="20% - Accent4 3 3 3 2 4 2" xfId="53328"/>
    <cellStyle name="20% - Accent4 3 3 3 2 5" xfId="29211"/>
    <cellStyle name="20% - Accent4 3 3 3 2 5 2" xfId="57908"/>
    <cellStyle name="20% - Accent4 3 3 3 2 6" xfId="32803"/>
    <cellStyle name="20% - Accent4 3 3 3 3" xfId="5803"/>
    <cellStyle name="20% - Accent4 3 3 3 3 2" xfId="15031"/>
    <cellStyle name="20% - Accent4 3 3 3 3 2 2" xfId="43729"/>
    <cellStyle name="20% - Accent4 3 3 3 3 3" xfId="26663"/>
    <cellStyle name="20% - Accent4 3 3 3 3 3 2" xfId="55361"/>
    <cellStyle name="20% - Accent4 3 3 3 3 4" xfId="34520"/>
    <cellStyle name="20% - Accent4 3 3 3 4" xfId="7353"/>
    <cellStyle name="20% - Accent4 3 3 3 4 2" xfId="16579"/>
    <cellStyle name="20% - Accent4 3 3 3 4 2 2" xfId="45277"/>
    <cellStyle name="20% - Accent4 3 3 3 4 3" xfId="36068"/>
    <cellStyle name="20% - Accent4 3 3 3 5" xfId="8505"/>
    <cellStyle name="20% - Accent4 3 3 3 5 2" xfId="17729"/>
    <cellStyle name="20% - Accent4 3 3 3 5 2 2" xfId="46427"/>
    <cellStyle name="20% - Accent4 3 3 3 5 3" xfId="37218"/>
    <cellStyle name="20% - Accent4 3 3 3 6" xfId="9471"/>
    <cellStyle name="20% - Accent4 3 3 3 6 2" xfId="18692"/>
    <cellStyle name="20% - Accent4 3 3 3 6 2 2" xfId="47390"/>
    <cellStyle name="20% - Accent4 3 3 3 6 3" xfId="38181"/>
    <cellStyle name="20% - Accent4 3 3 3 7" xfId="10620"/>
    <cellStyle name="20% - Accent4 3 3 3 7 2" xfId="19839"/>
    <cellStyle name="20% - Accent4 3 3 3 7 2 2" xfId="48537"/>
    <cellStyle name="20% - Accent4 3 3 3 7 3" xfId="39328"/>
    <cellStyle name="20% - Accent4 3 3 3 8" xfId="12349"/>
    <cellStyle name="20% - Accent4 3 3 3 8 2" xfId="41047"/>
    <cellStyle name="20% - Accent4 3 3 3 9" xfId="20972"/>
    <cellStyle name="20% - Accent4 3 3 3 9 2" xfId="49670"/>
    <cellStyle name="20% - Accent4 3 3 4" xfId="3210"/>
    <cellStyle name="20% - Accent4 3 3 4 10" xfId="22352"/>
    <cellStyle name="20% - Accent4 3 3 4 10 2" xfId="51050"/>
    <cellStyle name="20% - Accent4 3 3 4 11" xfId="24631"/>
    <cellStyle name="20% - Accent4 3 3 4 11 2" xfId="53329"/>
    <cellStyle name="20% - Accent4 3 3 4 12" xfId="29212"/>
    <cellStyle name="20% - Accent4 3 3 4 12 2" xfId="57909"/>
    <cellStyle name="20% - Accent4 3 3 4 13" xfId="32219"/>
    <cellStyle name="20% - Accent4 3 3 4 2" xfId="4087"/>
    <cellStyle name="20% - Accent4 3 3 4 2 2" xfId="13315"/>
    <cellStyle name="20% - Accent4 3 3 4 2 2 2" xfId="27797"/>
    <cellStyle name="20% - Accent4 3 3 4 2 2 2 2" xfId="56495"/>
    <cellStyle name="20% - Accent4 3 3 4 2 2 3" xfId="42013"/>
    <cellStyle name="20% - Accent4 3 3 4 2 3" xfId="22353"/>
    <cellStyle name="20% - Accent4 3 3 4 2 3 2" xfId="51051"/>
    <cellStyle name="20% - Accent4 3 3 4 2 4" xfId="24632"/>
    <cellStyle name="20% - Accent4 3 3 4 2 4 2" xfId="53330"/>
    <cellStyle name="20% - Accent4 3 3 4 2 5" xfId="29213"/>
    <cellStyle name="20% - Accent4 3 3 4 2 5 2" xfId="57910"/>
    <cellStyle name="20% - Accent4 3 3 4 2 6" xfId="32804"/>
    <cellStyle name="20% - Accent4 3 3 4 3" xfId="6184"/>
    <cellStyle name="20% - Accent4 3 3 4 3 2" xfId="15412"/>
    <cellStyle name="20% - Accent4 3 3 4 3 2 2" xfId="44110"/>
    <cellStyle name="20% - Accent4 3 3 4 3 3" xfId="26664"/>
    <cellStyle name="20% - Accent4 3 3 4 3 3 2" xfId="55362"/>
    <cellStyle name="20% - Accent4 3 3 4 3 4" xfId="34901"/>
    <cellStyle name="20% - Accent4 3 3 4 4" xfId="7736"/>
    <cellStyle name="20% - Accent4 3 3 4 4 2" xfId="16961"/>
    <cellStyle name="20% - Accent4 3 3 4 4 2 2" xfId="45659"/>
    <cellStyle name="20% - Accent4 3 3 4 4 3" xfId="36450"/>
    <cellStyle name="20% - Accent4 3 3 4 5" xfId="8887"/>
    <cellStyle name="20% - Accent4 3 3 4 5 2" xfId="18110"/>
    <cellStyle name="20% - Accent4 3 3 4 5 2 2" xfId="46808"/>
    <cellStyle name="20% - Accent4 3 3 4 5 3" xfId="37599"/>
    <cellStyle name="20% - Accent4 3 3 4 6" xfId="9472"/>
    <cellStyle name="20% - Accent4 3 3 4 6 2" xfId="18693"/>
    <cellStyle name="20% - Accent4 3 3 4 6 2 2" xfId="47391"/>
    <cellStyle name="20% - Accent4 3 3 4 6 3" xfId="38182"/>
    <cellStyle name="20% - Accent4 3 3 4 7" xfId="10621"/>
    <cellStyle name="20% - Accent4 3 3 4 7 2" xfId="19840"/>
    <cellStyle name="20% - Accent4 3 3 4 7 2 2" xfId="48538"/>
    <cellStyle name="20% - Accent4 3 3 4 7 3" xfId="39329"/>
    <cellStyle name="20% - Accent4 3 3 4 8" xfId="12730"/>
    <cellStyle name="20% - Accent4 3 3 4 8 2" xfId="41428"/>
    <cellStyle name="20% - Accent4 3 3 4 9" xfId="20973"/>
    <cellStyle name="20% - Accent4 3 3 4 9 2" xfId="49671"/>
    <cellStyle name="20% - Accent4 3 3 5" xfId="2174"/>
    <cellStyle name="20% - Accent4 3 3 5 2" xfId="5608"/>
    <cellStyle name="20% - Accent4 3 3 5 2 2" xfId="14836"/>
    <cellStyle name="20% - Accent4 3 3 5 2 2 2" xfId="43534"/>
    <cellStyle name="20% - Accent4 3 3 5 2 3" xfId="27793"/>
    <cellStyle name="20% - Accent4 3 3 5 2 3 2" xfId="56491"/>
    <cellStyle name="20% - Accent4 3 3 5 2 4" xfId="34325"/>
    <cellStyle name="20% - Accent4 3 3 5 3" xfId="7157"/>
    <cellStyle name="20% - Accent4 3 3 5 3 2" xfId="16384"/>
    <cellStyle name="20% - Accent4 3 3 5 3 2 2" xfId="45082"/>
    <cellStyle name="20% - Accent4 3 3 5 3 3" xfId="35873"/>
    <cellStyle name="20% - Accent4 3 3 5 4" xfId="12154"/>
    <cellStyle name="20% - Accent4 3 3 5 4 2" xfId="40852"/>
    <cellStyle name="20% - Accent4 3 3 5 5" xfId="22354"/>
    <cellStyle name="20% - Accent4 3 3 5 5 2" xfId="51052"/>
    <cellStyle name="20% - Accent4 3 3 5 6" xfId="24633"/>
    <cellStyle name="20% - Accent4 3 3 5 6 2" xfId="53331"/>
    <cellStyle name="20% - Accent4 3 3 5 7" xfId="29214"/>
    <cellStyle name="20% - Accent4 3 3 5 7 2" xfId="57911"/>
    <cellStyle name="20% - Accent4 3 3 5 8" xfId="31643"/>
    <cellStyle name="20% - Accent4 3 3 6" xfId="4083"/>
    <cellStyle name="20% - Accent4 3 3 6 2" xfId="13311"/>
    <cellStyle name="20% - Accent4 3 3 6 2 2" xfId="42009"/>
    <cellStyle name="20% - Accent4 3 3 6 3" xfId="26660"/>
    <cellStyle name="20% - Accent4 3 3 6 3 2" xfId="55358"/>
    <cellStyle name="20% - Accent4 3 3 6 4" xfId="32800"/>
    <cellStyle name="20% - Accent4 3 3 7" xfId="5085"/>
    <cellStyle name="20% - Accent4 3 3 7 2" xfId="14313"/>
    <cellStyle name="20% - Accent4 3 3 7 2 2" xfId="43011"/>
    <cellStyle name="20% - Accent4 3 3 7 3" xfId="33802"/>
    <cellStyle name="20% - Accent4 3 3 8" xfId="6634"/>
    <cellStyle name="20% - Accent4 3 3 8 2" xfId="15861"/>
    <cellStyle name="20% - Accent4 3 3 8 2 2" xfId="44559"/>
    <cellStyle name="20% - Accent4 3 3 8 3" xfId="35350"/>
    <cellStyle name="20% - Accent4 3 3 9" xfId="8310"/>
    <cellStyle name="20% - Accent4 3 3 9 2" xfId="17534"/>
    <cellStyle name="20% - Accent4 3 3 9 2 2" xfId="46232"/>
    <cellStyle name="20% - Accent4 3 3 9 3" xfId="37023"/>
    <cellStyle name="20% - Accent4 3 4" xfId="408"/>
    <cellStyle name="20% - Accent4 3 4 10" xfId="22355"/>
    <cellStyle name="20% - Accent4 3 4 10 2" xfId="51053"/>
    <cellStyle name="20% - Accent4 3 4 11" xfId="24634"/>
    <cellStyle name="20% - Accent4 3 4 11 2" xfId="53332"/>
    <cellStyle name="20% - Accent4 3 4 12" xfId="29215"/>
    <cellStyle name="20% - Accent4 3 4 12 2" xfId="57912"/>
    <cellStyle name="20% - Accent4 3 4 2" xfId="2738"/>
    <cellStyle name="20% - Accent4 3 4 2 10" xfId="20975"/>
    <cellStyle name="20% - Accent4 3 4 2 10 2" xfId="49673"/>
    <cellStyle name="20% - Accent4 3 4 2 11" xfId="22356"/>
    <cellStyle name="20% - Accent4 3 4 2 11 2" xfId="51054"/>
    <cellStyle name="20% - Accent4 3 4 2 12" xfId="24635"/>
    <cellStyle name="20% - Accent4 3 4 2 12 2" xfId="53333"/>
    <cellStyle name="20% - Accent4 3 4 2 13" xfId="29216"/>
    <cellStyle name="20% - Accent4 3 4 2 13 2" xfId="57913"/>
    <cellStyle name="20% - Accent4 3 4 2 14" xfId="31940"/>
    <cellStyle name="20% - Accent4 3 4 2 2" xfId="3580"/>
    <cellStyle name="20% - Accent4 3 4 2 3" xfId="4089"/>
    <cellStyle name="20% - Accent4 3 4 2 3 2" xfId="13317"/>
    <cellStyle name="20% - Accent4 3 4 2 3 2 2" xfId="27799"/>
    <cellStyle name="20% - Accent4 3 4 2 3 2 2 2" xfId="56497"/>
    <cellStyle name="20% - Accent4 3 4 2 3 2 3" xfId="42015"/>
    <cellStyle name="20% - Accent4 3 4 2 3 3" xfId="22357"/>
    <cellStyle name="20% - Accent4 3 4 2 3 3 2" xfId="51055"/>
    <cellStyle name="20% - Accent4 3 4 2 3 4" xfId="24636"/>
    <cellStyle name="20% - Accent4 3 4 2 3 4 2" xfId="53334"/>
    <cellStyle name="20% - Accent4 3 4 2 3 5" xfId="29217"/>
    <cellStyle name="20% - Accent4 3 4 2 3 5 2" xfId="57914"/>
    <cellStyle name="20% - Accent4 3 4 2 3 6" xfId="32806"/>
    <cellStyle name="20% - Accent4 3 4 2 4" xfId="5905"/>
    <cellStyle name="20% - Accent4 3 4 2 4 2" xfId="15133"/>
    <cellStyle name="20% - Accent4 3 4 2 4 2 2" xfId="43831"/>
    <cellStyle name="20% - Accent4 3 4 2 4 3" xfId="26666"/>
    <cellStyle name="20% - Accent4 3 4 2 4 3 2" xfId="55364"/>
    <cellStyle name="20% - Accent4 3 4 2 4 4" xfId="34622"/>
    <cellStyle name="20% - Accent4 3 4 2 5" xfId="7455"/>
    <cellStyle name="20% - Accent4 3 4 2 5 2" xfId="16681"/>
    <cellStyle name="20% - Accent4 3 4 2 5 2 2" xfId="45379"/>
    <cellStyle name="20% - Accent4 3 4 2 5 3" xfId="36170"/>
    <cellStyle name="20% - Accent4 3 4 2 6" xfId="8607"/>
    <cellStyle name="20% - Accent4 3 4 2 6 2" xfId="17831"/>
    <cellStyle name="20% - Accent4 3 4 2 6 2 2" xfId="46529"/>
    <cellStyle name="20% - Accent4 3 4 2 6 3" xfId="37320"/>
    <cellStyle name="20% - Accent4 3 4 2 7" xfId="9474"/>
    <cellStyle name="20% - Accent4 3 4 2 7 2" xfId="18695"/>
    <cellStyle name="20% - Accent4 3 4 2 7 2 2" xfId="47393"/>
    <cellStyle name="20% - Accent4 3 4 2 7 3" xfId="38184"/>
    <cellStyle name="20% - Accent4 3 4 2 8" xfId="10623"/>
    <cellStyle name="20% - Accent4 3 4 2 8 2" xfId="19842"/>
    <cellStyle name="20% - Accent4 3 4 2 8 2 2" xfId="48540"/>
    <cellStyle name="20% - Accent4 3 4 2 8 3" xfId="39331"/>
    <cellStyle name="20% - Accent4 3 4 2 9" xfId="12451"/>
    <cellStyle name="20% - Accent4 3 4 2 9 2" xfId="41149"/>
    <cellStyle name="20% - Accent4 3 4 3" xfId="3348"/>
    <cellStyle name="20% - Accent4 3 4 3 10" xfId="22358"/>
    <cellStyle name="20% - Accent4 3 4 3 10 2" xfId="51056"/>
    <cellStyle name="20% - Accent4 3 4 3 11" xfId="24637"/>
    <cellStyle name="20% - Accent4 3 4 3 11 2" xfId="53335"/>
    <cellStyle name="20% - Accent4 3 4 3 12" xfId="29218"/>
    <cellStyle name="20% - Accent4 3 4 3 12 2" xfId="57915"/>
    <cellStyle name="20% - Accent4 3 4 3 13" xfId="32321"/>
    <cellStyle name="20% - Accent4 3 4 3 2" xfId="4090"/>
    <cellStyle name="20% - Accent4 3 4 3 2 2" xfId="13318"/>
    <cellStyle name="20% - Accent4 3 4 3 2 2 2" xfId="27800"/>
    <cellStyle name="20% - Accent4 3 4 3 2 2 2 2" xfId="56498"/>
    <cellStyle name="20% - Accent4 3 4 3 2 2 3" xfId="42016"/>
    <cellStyle name="20% - Accent4 3 4 3 2 3" xfId="22359"/>
    <cellStyle name="20% - Accent4 3 4 3 2 3 2" xfId="51057"/>
    <cellStyle name="20% - Accent4 3 4 3 2 4" xfId="24638"/>
    <cellStyle name="20% - Accent4 3 4 3 2 4 2" xfId="53336"/>
    <cellStyle name="20% - Accent4 3 4 3 2 5" xfId="29219"/>
    <cellStyle name="20% - Accent4 3 4 3 2 5 2" xfId="57916"/>
    <cellStyle name="20% - Accent4 3 4 3 2 6" xfId="32807"/>
    <cellStyle name="20% - Accent4 3 4 3 3" xfId="6286"/>
    <cellStyle name="20% - Accent4 3 4 3 3 2" xfId="15514"/>
    <cellStyle name="20% - Accent4 3 4 3 3 2 2" xfId="44212"/>
    <cellStyle name="20% - Accent4 3 4 3 3 3" xfId="26667"/>
    <cellStyle name="20% - Accent4 3 4 3 3 3 2" xfId="55365"/>
    <cellStyle name="20% - Accent4 3 4 3 3 4" xfId="35003"/>
    <cellStyle name="20% - Accent4 3 4 3 4" xfId="7838"/>
    <cellStyle name="20% - Accent4 3 4 3 4 2" xfId="17063"/>
    <cellStyle name="20% - Accent4 3 4 3 4 2 2" xfId="45761"/>
    <cellStyle name="20% - Accent4 3 4 3 4 3" xfId="36552"/>
    <cellStyle name="20% - Accent4 3 4 3 5" xfId="8989"/>
    <cellStyle name="20% - Accent4 3 4 3 5 2" xfId="18212"/>
    <cellStyle name="20% - Accent4 3 4 3 5 2 2" xfId="46910"/>
    <cellStyle name="20% - Accent4 3 4 3 5 3" xfId="37701"/>
    <cellStyle name="20% - Accent4 3 4 3 6" xfId="9475"/>
    <cellStyle name="20% - Accent4 3 4 3 6 2" xfId="18696"/>
    <cellStyle name="20% - Accent4 3 4 3 6 2 2" xfId="47394"/>
    <cellStyle name="20% - Accent4 3 4 3 6 3" xfId="38185"/>
    <cellStyle name="20% - Accent4 3 4 3 7" xfId="10624"/>
    <cellStyle name="20% - Accent4 3 4 3 7 2" xfId="19843"/>
    <cellStyle name="20% - Accent4 3 4 3 7 2 2" xfId="48541"/>
    <cellStyle name="20% - Accent4 3 4 3 7 3" xfId="39332"/>
    <cellStyle name="20% - Accent4 3 4 3 8" xfId="12832"/>
    <cellStyle name="20% - Accent4 3 4 3 8 2" xfId="41530"/>
    <cellStyle name="20% - Accent4 3 4 3 9" xfId="20976"/>
    <cellStyle name="20% - Accent4 3 4 3 9 2" xfId="49674"/>
    <cellStyle name="20% - Accent4 3 4 4" xfId="2047"/>
    <cellStyle name="20% - Accent4 3 4 4 2" xfId="5522"/>
    <cellStyle name="20% - Accent4 3 4 4 2 2" xfId="14750"/>
    <cellStyle name="20% - Accent4 3 4 4 2 2 2" xfId="43448"/>
    <cellStyle name="20% - Accent4 3 4 4 2 3" xfId="27798"/>
    <cellStyle name="20% - Accent4 3 4 4 2 3 2" xfId="56496"/>
    <cellStyle name="20% - Accent4 3 4 4 2 4" xfId="34239"/>
    <cellStyle name="20% - Accent4 3 4 4 3" xfId="7071"/>
    <cellStyle name="20% - Accent4 3 4 4 3 2" xfId="16298"/>
    <cellStyle name="20% - Accent4 3 4 4 3 2 2" xfId="44996"/>
    <cellStyle name="20% - Accent4 3 4 4 3 3" xfId="35787"/>
    <cellStyle name="20% - Accent4 3 4 4 4" xfId="12068"/>
    <cellStyle name="20% - Accent4 3 4 4 4 2" xfId="40766"/>
    <cellStyle name="20% - Accent4 3 4 4 5" xfId="22360"/>
    <cellStyle name="20% - Accent4 3 4 4 5 2" xfId="51058"/>
    <cellStyle name="20% - Accent4 3 4 4 6" xfId="24639"/>
    <cellStyle name="20% - Accent4 3 4 4 6 2" xfId="53337"/>
    <cellStyle name="20% - Accent4 3 4 4 7" xfId="29220"/>
    <cellStyle name="20% - Accent4 3 4 4 7 2" xfId="57917"/>
    <cellStyle name="20% - Accent4 3 4 4 8" xfId="31557"/>
    <cellStyle name="20% - Accent4 3 4 5" xfId="4088"/>
    <cellStyle name="20% - Accent4 3 4 5 2" xfId="13316"/>
    <cellStyle name="20% - Accent4 3 4 5 2 2" xfId="42014"/>
    <cellStyle name="20% - Accent4 3 4 5 3" xfId="26665"/>
    <cellStyle name="20% - Accent4 3 4 5 3 2" xfId="55363"/>
    <cellStyle name="20% - Accent4 3 4 5 4" xfId="32805"/>
    <cellStyle name="20% - Accent4 3 4 6" xfId="8224"/>
    <cellStyle name="20% - Accent4 3 4 6 2" xfId="17448"/>
    <cellStyle name="20% - Accent4 3 4 6 2 2" xfId="46146"/>
    <cellStyle name="20% - Accent4 3 4 6 3" xfId="36937"/>
    <cellStyle name="20% - Accent4 3 4 7" xfId="9473"/>
    <cellStyle name="20% - Accent4 3 4 7 2" xfId="18694"/>
    <cellStyle name="20% - Accent4 3 4 7 2 2" xfId="47392"/>
    <cellStyle name="20% - Accent4 3 4 7 3" xfId="38183"/>
    <cellStyle name="20% - Accent4 3 4 8" xfId="10622"/>
    <cellStyle name="20% - Accent4 3 4 8 2" xfId="19841"/>
    <cellStyle name="20% - Accent4 3 4 8 2 2" xfId="48539"/>
    <cellStyle name="20% - Accent4 3 4 8 3" xfId="39330"/>
    <cellStyle name="20% - Accent4 3 4 9" xfId="20974"/>
    <cellStyle name="20% - Accent4 3 4 9 2" xfId="49672"/>
    <cellStyle name="20% - Accent4 3 5" xfId="1080"/>
    <cellStyle name="20% - Accent4 3 5 10" xfId="11731"/>
    <cellStyle name="20% - Accent4 3 5 10 2" xfId="40429"/>
    <cellStyle name="20% - Accent4 3 5 11" xfId="20977"/>
    <cellStyle name="20% - Accent4 3 5 11 2" xfId="49675"/>
    <cellStyle name="20% - Accent4 3 5 12" xfId="22361"/>
    <cellStyle name="20% - Accent4 3 5 12 2" xfId="51059"/>
    <cellStyle name="20% - Accent4 3 5 13" xfId="24640"/>
    <cellStyle name="20% - Accent4 3 5 13 2" xfId="53338"/>
    <cellStyle name="20% - Accent4 3 5 14" xfId="29221"/>
    <cellStyle name="20% - Accent4 3 5 14 2" xfId="57918"/>
    <cellStyle name="20% - Accent4 3 5 15" xfId="31220"/>
    <cellStyle name="20% - Accent4 3 5 2" xfId="3581"/>
    <cellStyle name="20% - Accent4 3 5 2 10" xfId="22362"/>
    <cellStyle name="20% - Accent4 3 5 2 10 2" xfId="51060"/>
    <cellStyle name="20% - Accent4 3 5 2 11" xfId="24641"/>
    <cellStyle name="20% - Accent4 3 5 2 11 2" xfId="53339"/>
    <cellStyle name="20% - Accent4 3 5 2 12" xfId="29222"/>
    <cellStyle name="20% - Accent4 3 5 2 12 2" xfId="57919"/>
    <cellStyle name="20% - Accent4 3 5 2 13" xfId="32498"/>
    <cellStyle name="20% - Accent4 3 5 2 2" xfId="4092"/>
    <cellStyle name="20% - Accent4 3 5 2 2 2" xfId="13320"/>
    <cellStyle name="20% - Accent4 3 5 2 2 2 2" xfId="27802"/>
    <cellStyle name="20% - Accent4 3 5 2 2 2 2 2" xfId="56500"/>
    <cellStyle name="20% - Accent4 3 5 2 2 2 3" xfId="42018"/>
    <cellStyle name="20% - Accent4 3 5 2 2 3" xfId="22363"/>
    <cellStyle name="20% - Accent4 3 5 2 2 3 2" xfId="51061"/>
    <cellStyle name="20% - Accent4 3 5 2 2 4" xfId="24642"/>
    <cellStyle name="20% - Accent4 3 5 2 2 4 2" xfId="53340"/>
    <cellStyle name="20% - Accent4 3 5 2 2 5" xfId="29223"/>
    <cellStyle name="20% - Accent4 3 5 2 2 5 2" xfId="57920"/>
    <cellStyle name="20% - Accent4 3 5 2 2 6" xfId="32809"/>
    <cellStyle name="20% - Accent4 3 5 2 3" xfId="6463"/>
    <cellStyle name="20% - Accent4 3 5 2 3 2" xfId="15691"/>
    <cellStyle name="20% - Accent4 3 5 2 3 2 2" xfId="44389"/>
    <cellStyle name="20% - Accent4 3 5 2 3 3" xfId="26669"/>
    <cellStyle name="20% - Accent4 3 5 2 3 3 2" xfId="55367"/>
    <cellStyle name="20% - Accent4 3 5 2 3 4" xfId="35180"/>
    <cellStyle name="20% - Accent4 3 5 2 4" xfId="8015"/>
    <cellStyle name="20% - Accent4 3 5 2 4 2" xfId="17240"/>
    <cellStyle name="20% - Accent4 3 5 2 4 2 2" xfId="45938"/>
    <cellStyle name="20% - Accent4 3 5 2 4 3" xfId="36729"/>
    <cellStyle name="20% - Accent4 3 5 2 5" xfId="9166"/>
    <cellStyle name="20% - Accent4 3 5 2 5 2" xfId="18389"/>
    <cellStyle name="20% - Accent4 3 5 2 5 2 2" xfId="47087"/>
    <cellStyle name="20% - Accent4 3 5 2 5 3" xfId="37878"/>
    <cellStyle name="20% - Accent4 3 5 2 6" xfId="9477"/>
    <cellStyle name="20% - Accent4 3 5 2 6 2" xfId="18698"/>
    <cellStyle name="20% - Accent4 3 5 2 6 2 2" xfId="47396"/>
    <cellStyle name="20% - Accent4 3 5 2 6 3" xfId="38187"/>
    <cellStyle name="20% - Accent4 3 5 2 7" xfId="10626"/>
    <cellStyle name="20% - Accent4 3 5 2 7 2" xfId="19845"/>
    <cellStyle name="20% - Accent4 3 5 2 7 2 2" xfId="48543"/>
    <cellStyle name="20% - Accent4 3 5 2 7 3" xfId="39334"/>
    <cellStyle name="20% - Accent4 3 5 2 8" xfId="13009"/>
    <cellStyle name="20% - Accent4 3 5 2 8 2" xfId="41707"/>
    <cellStyle name="20% - Accent4 3 5 2 9" xfId="20978"/>
    <cellStyle name="20% - Accent4 3 5 2 9 2" xfId="49676"/>
    <cellStyle name="20% - Accent4 3 5 3" xfId="2454"/>
    <cellStyle name="20% - Accent4 3 5 3 2" xfId="5719"/>
    <cellStyle name="20% - Accent4 3 5 3 2 2" xfId="14947"/>
    <cellStyle name="20% - Accent4 3 5 3 2 2 2" xfId="43645"/>
    <cellStyle name="20% - Accent4 3 5 3 2 3" xfId="27801"/>
    <cellStyle name="20% - Accent4 3 5 3 2 3 2" xfId="56499"/>
    <cellStyle name="20% - Accent4 3 5 3 2 4" xfId="34436"/>
    <cellStyle name="20% - Accent4 3 5 3 3" xfId="7269"/>
    <cellStyle name="20% - Accent4 3 5 3 3 2" xfId="16495"/>
    <cellStyle name="20% - Accent4 3 5 3 3 2 2" xfId="45193"/>
    <cellStyle name="20% - Accent4 3 5 3 3 3" xfId="35984"/>
    <cellStyle name="20% - Accent4 3 5 3 4" xfId="12265"/>
    <cellStyle name="20% - Accent4 3 5 3 4 2" xfId="40963"/>
    <cellStyle name="20% - Accent4 3 5 3 5" xfId="22364"/>
    <cellStyle name="20% - Accent4 3 5 3 5 2" xfId="51062"/>
    <cellStyle name="20% - Accent4 3 5 3 6" xfId="24643"/>
    <cellStyle name="20% - Accent4 3 5 3 6 2" xfId="53341"/>
    <cellStyle name="20% - Accent4 3 5 3 7" xfId="29224"/>
    <cellStyle name="20% - Accent4 3 5 3 7 2" xfId="57921"/>
    <cellStyle name="20% - Accent4 3 5 3 8" xfId="31754"/>
    <cellStyle name="20% - Accent4 3 5 4" xfId="4091"/>
    <cellStyle name="20% - Accent4 3 5 4 2" xfId="13319"/>
    <cellStyle name="20% - Accent4 3 5 4 2 2" xfId="42017"/>
    <cellStyle name="20% - Accent4 3 5 4 3" xfId="26668"/>
    <cellStyle name="20% - Accent4 3 5 4 3 2" xfId="55366"/>
    <cellStyle name="20% - Accent4 3 5 4 4" xfId="32808"/>
    <cellStyle name="20% - Accent4 3 5 5" xfId="5185"/>
    <cellStyle name="20% - Accent4 3 5 5 2" xfId="14413"/>
    <cellStyle name="20% - Accent4 3 5 5 2 2" xfId="43111"/>
    <cellStyle name="20% - Accent4 3 5 5 3" xfId="33902"/>
    <cellStyle name="20% - Accent4 3 5 6" xfId="6734"/>
    <cellStyle name="20% - Accent4 3 5 6 2" xfId="15961"/>
    <cellStyle name="20% - Accent4 3 5 6 2 2" xfId="44659"/>
    <cellStyle name="20% - Accent4 3 5 6 3" xfId="35450"/>
    <cellStyle name="20% - Accent4 3 5 7" xfId="8421"/>
    <cellStyle name="20% - Accent4 3 5 7 2" xfId="17645"/>
    <cellStyle name="20% - Accent4 3 5 7 2 2" xfId="46343"/>
    <cellStyle name="20% - Accent4 3 5 7 3" xfId="37134"/>
    <cellStyle name="20% - Accent4 3 5 8" xfId="9476"/>
    <cellStyle name="20% - Accent4 3 5 8 2" xfId="18697"/>
    <cellStyle name="20% - Accent4 3 5 8 2 2" xfId="47395"/>
    <cellStyle name="20% - Accent4 3 5 8 3" xfId="38186"/>
    <cellStyle name="20% - Accent4 3 5 9" xfId="10625"/>
    <cellStyle name="20% - Accent4 3 5 9 2" xfId="19844"/>
    <cellStyle name="20% - Accent4 3 5 9 2 2" xfId="48542"/>
    <cellStyle name="20% - Accent4 3 5 9 3" xfId="39333"/>
    <cellStyle name="20% - Accent4 3 6" xfId="3122"/>
    <cellStyle name="20% - Accent4 3 6 10" xfId="22365"/>
    <cellStyle name="20% - Accent4 3 6 10 2" xfId="51063"/>
    <cellStyle name="20% - Accent4 3 6 11" xfId="24644"/>
    <cellStyle name="20% - Accent4 3 6 11 2" xfId="53342"/>
    <cellStyle name="20% - Accent4 3 6 12" xfId="29225"/>
    <cellStyle name="20% - Accent4 3 6 12 2" xfId="57922"/>
    <cellStyle name="20% - Accent4 3 6 13" xfId="32133"/>
    <cellStyle name="20% - Accent4 3 6 2" xfId="4093"/>
    <cellStyle name="20% - Accent4 3 6 2 2" xfId="13321"/>
    <cellStyle name="20% - Accent4 3 6 2 2 2" xfId="27803"/>
    <cellStyle name="20% - Accent4 3 6 2 2 2 2" xfId="56501"/>
    <cellStyle name="20% - Accent4 3 6 2 2 3" xfId="42019"/>
    <cellStyle name="20% - Accent4 3 6 2 3" xfId="22366"/>
    <cellStyle name="20% - Accent4 3 6 2 3 2" xfId="51064"/>
    <cellStyle name="20% - Accent4 3 6 2 4" xfId="24645"/>
    <cellStyle name="20% - Accent4 3 6 2 4 2" xfId="53343"/>
    <cellStyle name="20% - Accent4 3 6 2 5" xfId="29226"/>
    <cellStyle name="20% - Accent4 3 6 2 5 2" xfId="57923"/>
    <cellStyle name="20% - Accent4 3 6 2 6" xfId="32810"/>
    <cellStyle name="20% - Accent4 3 6 3" xfId="6098"/>
    <cellStyle name="20% - Accent4 3 6 3 2" xfId="15326"/>
    <cellStyle name="20% - Accent4 3 6 3 2 2" xfId="44024"/>
    <cellStyle name="20% - Accent4 3 6 3 3" xfId="26670"/>
    <cellStyle name="20% - Accent4 3 6 3 3 2" xfId="55368"/>
    <cellStyle name="20% - Accent4 3 6 3 4" xfId="34815"/>
    <cellStyle name="20% - Accent4 3 6 4" xfId="7650"/>
    <cellStyle name="20% - Accent4 3 6 4 2" xfId="16875"/>
    <cellStyle name="20% - Accent4 3 6 4 2 2" xfId="45573"/>
    <cellStyle name="20% - Accent4 3 6 4 3" xfId="36364"/>
    <cellStyle name="20% - Accent4 3 6 5" xfId="8801"/>
    <cellStyle name="20% - Accent4 3 6 5 2" xfId="18024"/>
    <cellStyle name="20% - Accent4 3 6 5 2 2" xfId="46722"/>
    <cellStyle name="20% - Accent4 3 6 5 3" xfId="37513"/>
    <cellStyle name="20% - Accent4 3 6 6" xfId="9478"/>
    <cellStyle name="20% - Accent4 3 6 6 2" xfId="18699"/>
    <cellStyle name="20% - Accent4 3 6 6 2 2" xfId="47397"/>
    <cellStyle name="20% - Accent4 3 6 6 3" xfId="38188"/>
    <cellStyle name="20% - Accent4 3 6 7" xfId="10627"/>
    <cellStyle name="20% - Accent4 3 6 7 2" xfId="19846"/>
    <cellStyle name="20% - Accent4 3 6 7 2 2" xfId="48544"/>
    <cellStyle name="20% - Accent4 3 6 7 3" xfId="39335"/>
    <cellStyle name="20% - Accent4 3 6 8" xfId="12644"/>
    <cellStyle name="20% - Accent4 3 6 8 2" xfId="41342"/>
    <cellStyle name="20% - Accent4 3 6 9" xfId="20979"/>
    <cellStyle name="20% - Accent4 3 6 9 2" xfId="49677"/>
    <cellStyle name="20% - Accent4 3 7" xfId="1715"/>
    <cellStyle name="20% - Accent4 3 7 2" xfId="5413"/>
    <cellStyle name="20% - Accent4 3 7 2 2" xfId="14641"/>
    <cellStyle name="20% - Accent4 3 7 2 2 2" xfId="43339"/>
    <cellStyle name="20% - Accent4 3 7 2 3" xfId="27781"/>
    <cellStyle name="20% - Accent4 3 7 2 3 2" xfId="56479"/>
    <cellStyle name="20% - Accent4 3 7 2 4" xfId="34130"/>
    <cellStyle name="20% - Accent4 3 7 3" xfId="6962"/>
    <cellStyle name="20% - Accent4 3 7 3 2" xfId="16189"/>
    <cellStyle name="20% - Accent4 3 7 3 2 2" xfId="44887"/>
    <cellStyle name="20% - Accent4 3 7 3 3" xfId="35678"/>
    <cellStyle name="20% - Accent4 3 7 4" xfId="11959"/>
    <cellStyle name="20% - Accent4 3 7 4 2" xfId="40657"/>
    <cellStyle name="20% - Accent4 3 7 5" xfId="22367"/>
    <cellStyle name="20% - Accent4 3 7 5 2" xfId="51065"/>
    <cellStyle name="20% - Accent4 3 7 6" xfId="24646"/>
    <cellStyle name="20% - Accent4 3 7 6 2" xfId="53344"/>
    <cellStyle name="20% - Accent4 3 7 7" xfId="29227"/>
    <cellStyle name="20% - Accent4 3 7 7 2" xfId="57924"/>
    <cellStyle name="20% - Accent4 3 7 8" xfId="31448"/>
    <cellStyle name="20% - Accent4 3 8" xfId="4071"/>
    <cellStyle name="20% - Accent4 3 8 2" xfId="13299"/>
    <cellStyle name="20% - Accent4 3 8 2 2" xfId="41997"/>
    <cellStyle name="20% - Accent4 3 8 3" xfId="26648"/>
    <cellStyle name="20% - Accent4 3 8 3 2" xfId="55346"/>
    <cellStyle name="20% - Accent4 3 8 4" xfId="32788"/>
    <cellStyle name="20% - Accent4 3 9" xfId="4999"/>
    <cellStyle name="20% - Accent4 3 9 2" xfId="14227"/>
    <cellStyle name="20% - Accent4 3 9 2 2" xfId="42925"/>
    <cellStyle name="20% - Accent4 3 9 3" xfId="33716"/>
    <cellStyle name="20% - Accent4 30" xfId="574"/>
    <cellStyle name="20% - Accent4 31" xfId="575"/>
    <cellStyle name="20% - Accent4 32" xfId="576"/>
    <cellStyle name="20% - Accent4 33" xfId="577"/>
    <cellStyle name="20% - Accent4 34" xfId="578"/>
    <cellStyle name="20% - Accent4 35" xfId="579"/>
    <cellStyle name="20% - Accent4 36" xfId="580"/>
    <cellStyle name="20% - Accent4 37" xfId="581"/>
    <cellStyle name="20% - Accent4 38" xfId="582"/>
    <cellStyle name="20% - Accent4 39" xfId="583"/>
    <cellStyle name="20% - Accent4 4" xfId="188"/>
    <cellStyle name="20% - Accent4 4 10" xfId="6562"/>
    <cellStyle name="20% - Accent4 4 10 2" xfId="15789"/>
    <cellStyle name="20% - Accent4 4 10 2 2" xfId="44487"/>
    <cellStyle name="20% - Accent4 4 10 3" xfId="35278"/>
    <cellStyle name="20% - Accent4 4 11" xfId="8129"/>
    <cellStyle name="20% - Accent4 4 11 2" xfId="17353"/>
    <cellStyle name="20% - Accent4 4 11 2 2" xfId="46051"/>
    <cellStyle name="20% - Accent4 4 11 3" xfId="36842"/>
    <cellStyle name="20% - Accent4 4 12" xfId="9479"/>
    <cellStyle name="20% - Accent4 4 12 2" xfId="18700"/>
    <cellStyle name="20% - Accent4 4 12 2 2" xfId="47398"/>
    <cellStyle name="20% - Accent4 4 12 3" xfId="38189"/>
    <cellStyle name="20% - Accent4 4 13" xfId="10628"/>
    <cellStyle name="20% - Accent4 4 13 2" xfId="19847"/>
    <cellStyle name="20% - Accent4 4 13 2 2" xfId="48545"/>
    <cellStyle name="20% - Accent4 4 13 3" xfId="39336"/>
    <cellStyle name="20% - Accent4 4 14" xfId="11559"/>
    <cellStyle name="20% - Accent4 4 14 2" xfId="40257"/>
    <cellStyle name="20% - Accent4 4 15" xfId="20980"/>
    <cellStyle name="20% - Accent4 4 15 2" xfId="49678"/>
    <cellStyle name="20% - Accent4 4 16" xfId="22368"/>
    <cellStyle name="20% - Accent4 4 16 2" xfId="51066"/>
    <cellStyle name="20% - Accent4 4 17" xfId="24647"/>
    <cellStyle name="20% - Accent4 4 17 2" xfId="53345"/>
    <cellStyle name="20% - Accent4 4 18" xfId="29228"/>
    <cellStyle name="20% - Accent4 4 18 2" xfId="57925"/>
    <cellStyle name="20% - Accent4 4 19" xfId="31048"/>
    <cellStyle name="20% - Accent4 4 2" xfId="292"/>
    <cellStyle name="20% - Accent4 4 2 10" xfId="8183"/>
    <cellStyle name="20% - Accent4 4 2 10 2" xfId="17407"/>
    <cellStyle name="20% - Accent4 4 2 10 2 2" xfId="46105"/>
    <cellStyle name="20% - Accent4 4 2 10 3" xfId="36896"/>
    <cellStyle name="20% - Accent4 4 2 11" xfId="9480"/>
    <cellStyle name="20% - Accent4 4 2 11 2" xfId="18701"/>
    <cellStyle name="20% - Accent4 4 2 11 2 2" xfId="47399"/>
    <cellStyle name="20% - Accent4 4 2 11 3" xfId="38190"/>
    <cellStyle name="20% - Accent4 4 2 12" xfId="10629"/>
    <cellStyle name="20% - Accent4 4 2 12 2" xfId="19848"/>
    <cellStyle name="20% - Accent4 4 2 12 2 2" xfId="48546"/>
    <cellStyle name="20% - Accent4 4 2 12 3" xfId="39337"/>
    <cellStyle name="20% - Accent4 4 2 13" xfId="11602"/>
    <cellStyle name="20% - Accent4 4 2 13 2" xfId="40300"/>
    <cellStyle name="20% - Accent4 4 2 14" xfId="20981"/>
    <cellStyle name="20% - Accent4 4 2 14 2" xfId="49679"/>
    <cellStyle name="20% - Accent4 4 2 15" xfId="22369"/>
    <cellStyle name="20% - Accent4 4 2 15 2" xfId="51067"/>
    <cellStyle name="20% - Accent4 4 2 16" xfId="24648"/>
    <cellStyle name="20% - Accent4 4 2 16 2" xfId="53346"/>
    <cellStyle name="20% - Accent4 4 2 17" xfId="29229"/>
    <cellStyle name="20% - Accent4 4 2 17 2" xfId="57926"/>
    <cellStyle name="20% - Accent4 4 2 18" xfId="31091"/>
    <cellStyle name="20% - Accent4 4 2 2" xfId="378"/>
    <cellStyle name="20% - Accent4 4 2 2 10" xfId="9481"/>
    <cellStyle name="20% - Accent4 4 2 2 10 2" xfId="18702"/>
    <cellStyle name="20% - Accent4 4 2 2 10 2 2" xfId="47400"/>
    <cellStyle name="20% - Accent4 4 2 2 10 3" xfId="38191"/>
    <cellStyle name="20% - Accent4 4 2 2 11" xfId="10630"/>
    <cellStyle name="20% - Accent4 4 2 2 11 2" xfId="19849"/>
    <cellStyle name="20% - Accent4 4 2 2 11 2 2" xfId="48547"/>
    <cellStyle name="20% - Accent4 4 2 2 11 3" xfId="39338"/>
    <cellStyle name="20% - Accent4 4 2 2 12" xfId="11688"/>
    <cellStyle name="20% - Accent4 4 2 2 12 2" xfId="40386"/>
    <cellStyle name="20% - Accent4 4 2 2 13" xfId="20982"/>
    <cellStyle name="20% - Accent4 4 2 2 13 2" xfId="49680"/>
    <cellStyle name="20% - Accent4 4 2 2 14" xfId="22370"/>
    <cellStyle name="20% - Accent4 4 2 2 14 2" xfId="51068"/>
    <cellStyle name="20% - Accent4 4 2 2 15" xfId="24649"/>
    <cellStyle name="20% - Accent4 4 2 2 15 2" xfId="53347"/>
    <cellStyle name="20% - Accent4 4 2 2 16" xfId="29230"/>
    <cellStyle name="20% - Accent4 4 2 2 16 2" xfId="57927"/>
    <cellStyle name="20% - Accent4 4 2 2 17" xfId="31177"/>
    <cellStyle name="20% - Accent4 4 2 2 2" xfId="1223"/>
    <cellStyle name="20% - Accent4 4 2 2 2 10" xfId="11874"/>
    <cellStyle name="20% - Accent4 4 2 2 2 10 2" xfId="40572"/>
    <cellStyle name="20% - Accent4 4 2 2 2 11" xfId="20983"/>
    <cellStyle name="20% - Accent4 4 2 2 2 11 2" xfId="49681"/>
    <cellStyle name="20% - Accent4 4 2 2 2 12" xfId="22371"/>
    <cellStyle name="20% - Accent4 4 2 2 2 12 2" xfId="51069"/>
    <cellStyle name="20% - Accent4 4 2 2 2 13" xfId="24650"/>
    <cellStyle name="20% - Accent4 4 2 2 2 13 2" xfId="53348"/>
    <cellStyle name="20% - Accent4 4 2 2 2 14" xfId="29231"/>
    <cellStyle name="20% - Accent4 4 2 2 2 14 2" xfId="57928"/>
    <cellStyle name="20% - Accent4 4 2 2 2 15" xfId="31363"/>
    <cellStyle name="20% - Accent4 4 2 2 2 2" xfId="3489"/>
    <cellStyle name="20% - Accent4 4 2 2 2 2 10" xfId="22372"/>
    <cellStyle name="20% - Accent4 4 2 2 2 2 10 2" xfId="51070"/>
    <cellStyle name="20% - Accent4 4 2 2 2 2 11" xfId="24651"/>
    <cellStyle name="20% - Accent4 4 2 2 2 2 11 2" xfId="53349"/>
    <cellStyle name="20% - Accent4 4 2 2 2 2 12" xfId="29232"/>
    <cellStyle name="20% - Accent4 4 2 2 2 2 12 2" xfId="57929"/>
    <cellStyle name="20% - Accent4 4 2 2 2 2 13" xfId="32461"/>
    <cellStyle name="20% - Accent4 4 2 2 2 2 2" xfId="4098"/>
    <cellStyle name="20% - Accent4 4 2 2 2 2 2 2" xfId="13326"/>
    <cellStyle name="20% - Accent4 4 2 2 2 2 2 2 2" xfId="27808"/>
    <cellStyle name="20% - Accent4 4 2 2 2 2 2 2 2 2" xfId="56506"/>
    <cellStyle name="20% - Accent4 4 2 2 2 2 2 2 3" xfId="42024"/>
    <cellStyle name="20% - Accent4 4 2 2 2 2 2 3" xfId="22373"/>
    <cellStyle name="20% - Accent4 4 2 2 2 2 2 3 2" xfId="51071"/>
    <cellStyle name="20% - Accent4 4 2 2 2 2 2 4" xfId="24652"/>
    <cellStyle name="20% - Accent4 4 2 2 2 2 2 4 2" xfId="53350"/>
    <cellStyle name="20% - Accent4 4 2 2 2 2 2 5" xfId="29233"/>
    <cellStyle name="20% - Accent4 4 2 2 2 2 2 5 2" xfId="57930"/>
    <cellStyle name="20% - Accent4 4 2 2 2 2 2 6" xfId="32815"/>
    <cellStyle name="20% - Accent4 4 2 2 2 2 3" xfId="6426"/>
    <cellStyle name="20% - Accent4 4 2 2 2 2 3 2" xfId="15654"/>
    <cellStyle name="20% - Accent4 4 2 2 2 2 3 2 2" xfId="44352"/>
    <cellStyle name="20% - Accent4 4 2 2 2 2 3 3" xfId="26675"/>
    <cellStyle name="20% - Accent4 4 2 2 2 2 3 3 2" xfId="55373"/>
    <cellStyle name="20% - Accent4 4 2 2 2 2 3 4" xfId="35143"/>
    <cellStyle name="20% - Accent4 4 2 2 2 2 4" xfId="7978"/>
    <cellStyle name="20% - Accent4 4 2 2 2 2 4 2" xfId="17203"/>
    <cellStyle name="20% - Accent4 4 2 2 2 2 4 2 2" xfId="45901"/>
    <cellStyle name="20% - Accent4 4 2 2 2 2 4 3" xfId="36692"/>
    <cellStyle name="20% - Accent4 4 2 2 2 2 5" xfId="9129"/>
    <cellStyle name="20% - Accent4 4 2 2 2 2 5 2" xfId="18352"/>
    <cellStyle name="20% - Accent4 4 2 2 2 2 5 2 2" xfId="47050"/>
    <cellStyle name="20% - Accent4 4 2 2 2 2 5 3" xfId="37841"/>
    <cellStyle name="20% - Accent4 4 2 2 2 2 6" xfId="9483"/>
    <cellStyle name="20% - Accent4 4 2 2 2 2 6 2" xfId="18704"/>
    <cellStyle name="20% - Accent4 4 2 2 2 2 6 2 2" xfId="47402"/>
    <cellStyle name="20% - Accent4 4 2 2 2 2 6 3" xfId="38193"/>
    <cellStyle name="20% - Accent4 4 2 2 2 2 7" xfId="10632"/>
    <cellStyle name="20% - Accent4 4 2 2 2 2 7 2" xfId="19851"/>
    <cellStyle name="20% - Accent4 4 2 2 2 2 7 2 2" xfId="48549"/>
    <cellStyle name="20% - Accent4 4 2 2 2 2 7 3" xfId="39340"/>
    <cellStyle name="20% - Accent4 4 2 2 2 2 8" xfId="12972"/>
    <cellStyle name="20% - Accent4 4 2 2 2 2 8 2" xfId="41670"/>
    <cellStyle name="20% - Accent4 4 2 2 2 2 9" xfId="20984"/>
    <cellStyle name="20% - Accent4 4 2 2 2 2 9 2" xfId="49682"/>
    <cellStyle name="20% - Accent4 4 2 2 2 3" xfId="2880"/>
    <cellStyle name="20% - Accent4 4 2 2 2 3 2" xfId="6045"/>
    <cellStyle name="20% - Accent4 4 2 2 2 3 2 2" xfId="15273"/>
    <cellStyle name="20% - Accent4 4 2 2 2 3 2 2 2" xfId="43971"/>
    <cellStyle name="20% - Accent4 4 2 2 2 3 2 3" xfId="27807"/>
    <cellStyle name="20% - Accent4 4 2 2 2 3 2 3 2" xfId="56505"/>
    <cellStyle name="20% - Accent4 4 2 2 2 3 2 4" xfId="34762"/>
    <cellStyle name="20% - Accent4 4 2 2 2 3 3" xfId="7595"/>
    <cellStyle name="20% - Accent4 4 2 2 2 3 3 2" xfId="16821"/>
    <cellStyle name="20% - Accent4 4 2 2 2 3 3 2 2" xfId="45519"/>
    <cellStyle name="20% - Accent4 4 2 2 2 3 3 3" xfId="36310"/>
    <cellStyle name="20% - Accent4 4 2 2 2 3 4" xfId="12591"/>
    <cellStyle name="20% - Accent4 4 2 2 2 3 4 2" xfId="41289"/>
    <cellStyle name="20% - Accent4 4 2 2 2 3 5" xfId="22374"/>
    <cellStyle name="20% - Accent4 4 2 2 2 3 5 2" xfId="51072"/>
    <cellStyle name="20% - Accent4 4 2 2 2 3 6" xfId="24653"/>
    <cellStyle name="20% - Accent4 4 2 2 2 3 6 2" xfId="53351"/>
    <cellStyle name="20% - Accent4 4 2 2 2 3 7" xfId="29234"/>
    <cellStyle name="20% - Accent4 4 2 2 2 3 7 2" xfId="57931"/>
    <cellStyle name="20% - Accent4 4 2 2 2 3 8" xfId="32080"/>
    <cellStyle name="20% - Accent4 4 2 2 2 4" xfId="4097"/>
    <cellStyle name="20% - Accent4 4 2 2 2 4 2" xfId="13325"/>
    <cellStyle name="20% - Accent4 4 2 2 2 4 2 2" xfId="42023"/>
    <cellStyle name="20% - Accent4 4 2 2 2 4 3" xfId="26674"/>
    <cellStyle name="20% - Accent4 4 2 2 2 4 3 2" xfId="55372"/>
    <cellStyle name="20% - Accent4 4 2 2 2 4 4" xfId="32814"/>
    <cellStyle name="20% - Accent4 4 2 2 2 5" xfId="5328"/>
    <cellStyle name="20% - Accent4 4 2 2 2 5 2" xfId="14556"/>
    <cellStyle name="20% - Accent4 4 2 2 2 5 2 2" xfId="43254"/>
    <cellStyle name="20% - Accent4 4 2 2 2 5 3" xfId="34045"/>
    <cellStyle name="20% - Accent4 4 2 2 2 6" xfId="6877"/>
    <cellStyle name="20% - Accent4 4 2 2 2 6 2" xfId="16104"/>
    <cellStyle name="20% - Accent4 4 2 2 2 6 2 2" xfId="44802"/>
    <cellStyle name="20% - Accent4 4 2 2 2 6 3" xfId="35593"/>
    <cellStyle name="20% - Accent4 4 2 2 2 7" xfId="8747"/>
    <cellStyle name="20% - Accent4 4 2 2 2 7 2" xfId="17971"/>
    <cellStyle name="20% - Accent4 4 2 2 2 7 2 2" xfId="46669"/>
    <cellStyle name="20% - Accent4 4 2 2 2 7 3" xfId="37460"/>
    <cellStyle name="20% - Accent4 4 2 2 2 8" xfId="9482"/>
    <cellStyle name="20% - Accent4 4 2 2 2 8 2" xfId="18703"/>
    <cellStyle name="20% - Accent4 4 2 2 2 8 2 2" xfId="47401"/>
    <cellStyle name="20% - Accent4 4 2 2 2 8 3" xfId="38192"/>
    <cellStyle name="20% - Accent4 4 2 2 2 9" xfId="10631"/>
    <cellStyle name="20% - Accent4 4 2 2 2 9 2" xfId="19850"/>
    <cellStyle name="20% - Accent4 4 2 2 2 9 2 2" xfId="48548"/>
    <cellStyle name="20% - Accent4 4 2 2 2 9 3" xfId="39339"/>
    <cellStyle name="20% - Accent4 4 2 2 3" xfId="2605"/>
    <cellStyle name="20% - Accent4 4 2 2 3 10" xfId="22375"/>
    <cellStyle name="20% - Accent4 4 2 2 3 10 2" xfId="51073"/>
    <cellStyle name="20% - Accent4 4 2 2 3 11" xfId="24654"/>
    <cellStyle name="20% - Accent4 4 2 2 3 11 2" xfId="53352"/>
    <cellStyle name="20% - Accent4 4 2 2 3 12" xfId="29235"/>
    <cellStyle name="20% - Accent4 4 2 2 3 12 2" xfId="57932"/>
    <cellStyle name="20% - Accent4 4 2 2 3 13" xfId="31895"/>
    <cellStyle name="20% - Accent4 4 2 2 3 2" xfId="4099"/>
    <cellStyle name="20% - Accent4 4 2 2 3 2 2" xfId="13327"/>
    <cellStyle name="20% - Accent4 4 2 2 3 2 2 2" xfId="27809"/>
    <cellStyle name="20% - Accent4 4 2 2 3 2 2 2 2" xfId="56507"/>
    <cellStyle name="20% - Accent4 4 2 2 3 2 2 3" xfId="42025"/>
    <cellStyle name="20% - Accent4 4 2 2 3 2 3" xfId="22376"/>
    <cellStyle name="20% - Accent4 4 2 2 3 2 3 2" xfId="51074"/>
    <cellStyle name="20% - Accent4 4 2 2 3 2 4" xfId="24655"/>
    <cellStyle name="20% - Accent4 4 2 2 3 2 4 2" xfId="53353"/>
    <cellStyle name="20% - Accent4 4 2 2 3 2 5" xfId="29236"/>
    <cellStyle name="20% - Accent4 4 2 2 3 2 5 2" xfId="57933"/>
    <cellStyle name="20% - Accent4 4 2 2 3 2 6" xfId="32816"/>
    <cellStyle name="20% - Accent4 4 2 2 3 3" xfId="5860"/>
    <cellStyle name="20% - Accent4 4 2 2 3 3 2" xfId="15088"/>
    <cellStyle name="20% - Accent4 4 2 2 3 3 2 2" xfId="43786"/>
    <cellStyle name="20% - Accent4 4 2 2 3 3 3" xfId="26676"/>
    <cellStyle name="20% - Accent4 4 2 2 3 3 3 2" xfId="55374"/>
    <cellStyle name="20% - Accent4 4 2 2 3 3 4" xfId="34577"/>
    <cellStyle name="20% - Accent4 4 2 2 3 4" xfId="7410"/>
    <cellStyle name="20% - Accent4 4 2 2 3 4 2" xfId="16636"/>
    <cellStyle name="20% - Accent4 4 2 2 3 4 2 2" xfId="45334"/>
    <cellStyle name="20% - Accent4 4 2 2 3 4 3" xfId="36125"/>
    <cellStyle name="20% - Accent4 4 2 2 3 5" xfId="8562"/>
    <cellStyle name="20% - Accent4 4 2 2 3 5 2" xfId="17786"/>
    <cellStyle name="20% - Accent4 4 2 2 3 5 2 2" xfId="46484"/>
    <cellStyle name="20% - Accent4 4 2 2 3 5 3" xfId="37275"/>
    <cellStyle name="20% - Accent4 4 2 2 3 6" xfId="9484"/>
    <cellStyle name="20% - Accent4 4 2 2 3 6 2" xfId="18705"/>
    <cellStyle name="20% - Accent4 4 2 2 3 6 2 2" xfId="47403"/>
    <cellStyle name="20% - Accent4 4 2 2 3 6 3" xfId="38194"/>
    <cellStyle name="20% - Accent4 4 2 2 3 7" xfId="10633"/>
    <cellStyle name="20% - Accent4 4 2 2 3 7 2" xfId="19852"/>
    <cellStyle name="20% - Accent4 4 2 2 3 7 2 2" xfId="48550"/>
    <cellStyle name="20% - Accent4 4 2 2 3 7 3" xfId="39341"/>
    <cellStyle name="20% - Accent4 4 2 2 3 8" xfId="12406"/>
    <cellStyle name="20% - Accent4 4 2 2 3 8 2" xfId="41104"/>
    <cellStyle name="20% - Accent4 4 2 2 3 9" xfId="20985"/>
    <cellStyle name="20% - Accent4 4 2 2 3 9 2" xfId="49683"/>
    <cellStyle name="20% - Accent4 4 2 2 4" xfId="3267"/>
    <cellStyle name="20% - Accent4 4 2 2 4 10" xfId="22377"/>
    <cellStyle name="20% - Accent4 4 2 2 4 10 2" xfId="51075"/>
    <cellStyle name="20% - Accent4 4 2 2 4 11" xfId="24656"/>
    <cellStyle name="20% - Accent4 4 2 2 4 11 2" xfId="53354"/>
    <cellStyle name="20% - Accent4 4 2 2 4 12" xfId="29237"/>
    <cellStyle name="20% - Accent4 4 2 2 4 12 2" xfId="57934"/>
    <cellStyle name="20% - Accent4 4 2 2 4 13" xfId="32276"/>
    <cellStyle name="20% - Accent4 4 2 2 4 2" xfId="4100"/>
    <cellStyle name="20% - Accent4 4 2 2 4 2 2" xfId="13328"/>
    <cellStyle name="20% - Accent4 4 2 2 4 2 2 2" xfId="27810"/>
    <cellStyle name="20% - Accent4 4 2 2 4 2 2 2 2" xfId="56508"/>
    <cellStyle name="20% - Accent4 4 2 2 4 2 2 3" xfId="42026"/>
    <cellStyle name="20% - Accent4 4 2 2 4 2 3" xfId="22378"/>
    <cellStyle name="20% - Accent4 4 2 2 4 2 3 2" xfId="51076"/>
    <cellStyle name="20% - Accent4 4 2 2 4 2 4" xfId="24657"/>
    <cellStyle name="20% - Accent4 4 2 2 4 2 4 2" xfId="53355"/>
    <cellStyle name="20% - Accent4 4 2 2 4 2 5" xfId="29238"/>
    <cellStyle name="20% - Accent4 4 2 2 4 2 5 2" xfId="57935"/>
    <cellStyle name="20% - Accent4 4 2 2 4 2 6" xfId="32817"/>
    <cellStyle name="20% - Accent4 4 2 2 4 3" xfId="6241"/>
    <cellStyle name="20% - Accent4 4 2 2 4 3 2" xfId="15469"/>
    <cellStyle name="20% - Accent4 4 2 2 4 3 2 2" xfId="44167"/>
    <cellStyle name="20% - Accent4 4 2 2 4 3 3" xfId="26677"/>
    <cellStyle name="20% - Accent4 4 2 2 4 3 3 2" xfId="55375"/>
    <cellStyle name="20% - Accent4 4 2 2 4 3 4" xfId="34958"/>
    <cellStyle name="20% - Accent4 4 2 2 4 4" xfId="7793"/>
    <cellStyle name="20% - Accent4 4 2 2 4 4 2" xfId="17018"/>
    <cellStyle name="20% - Accent4 4 2 2 4 4 2 2" xfId="45716"/>
    <cellStyle name="20% - Accent4 4 2 2 4 4 3" xfId="36507"/>
    <cellStyle name="20% - Accent4 4 2 2 4 5" xfId="8944"/>
    <cellStyle name="20% - Accent4 4 2 2 4 5 2" xfId="18167"/>
    <cellStyle name="20% - Accent4 4 2 2 4 5 2 2" xfId="46865"/>
    <cellStyle name="20% - Accent4 4 2 2 4 5 3" xfId="37656"/>
    <cellStyle name="20% - Accent4 4 2 2 4 6" xfId="9485"/>
    <cellStyle name="20% - Accent4 4 2 2 4 6 2" xfId="18706"/>
    <cellStyle name="20% - Accent4 4 2 2 4 6 2 2" xfId="47404"/>
    <cellStyle name="20% - Accent4 4 2 2 4 6 3" xfId="38195"/>
    <cellStyle name="20% - Accent4 4 2 2 4 7" xfId="10634"/>
    <cellStyle name="20% - Accent4 4 2 2 4 7 2" xfId="19853"/>
    <cellStyle name="20% - Accent4 4 2 2 4 7 2 2" xfId="48551"/>
    <cellStyle name="20% - Accent4 4 2 2 4 7 3" xfId="39342"/>
    <cellStyle name="20% - Accent4 4 2 2 4 8" xfId="12787"/>
    <cellStyle name="20% - Accent4 4 2 2 4 8 2" xfId="41485"/>
    <cellStyle name="20% - Accent4 4 2 2 4 9" xfId="20986"/>
    <cellStyle name="20% - Accent4 4 2 2 4 9 2" xfId="49684"/>
    <cellStyle name="20% - Accent4 4 2 2 5" xfId="2231"/>
    <cellStyle name="20% - Accent4 4 2 2 5 2" xfId="5665"/>
    <cellStyle name="20% - Accent4 4 2 2 5 2 2" xfId="14893"/>
    <cellStyle name="20% - Accent4 4 2 2 5 2 2 2" xfId="43591"/>
    <cellStyle name="20% - Accent4 4 2 2 5 2 3" xfId="27806"/>
    <cellStyle name="20% - Accent4 4 2 2 5 2 3 2" xfId="56504"/>
    <cellStyle name="20% - Accent4 4 2 2 5 2 4" xfId="34382"/>
    <cellStyle name="20% - Accent4 4 2 2 5 3" xfId="7214"/>
    <cellStyle name="20% - Accent4 4 2 2 5 3 2" xfId="16441"/>
    <cellStyle name="20% - Accent4 4 2 2 5 3 2 2" xfId="45139"/>
    <cellStyle name="20% - Accent4 4 2 2 5 3 3" xfId="35930"/>
    <cellStyle name="20% - Accent4 4 2 2 5 4" xfId="12211"/>
    <cellStyle name="20% - Accent4 4 2 2 5 4 2" xfId="40909"/>
    <cellStyle name="20% - Accent4 4 2 2 5 5" xfId="22379"/>
    <cellStyle name="20% - Accent4 4 2 2 5 5 2" xfId="51077"/>
    <cellStyle name="20% - Accent4 4 2 2 5 6" xfId="24658"/>
    <cellStyle name="20% - Accent4 4 2 2 5 6 2" xfId="53356"/>
    <cellStyle name="20% - Accent4 4 2 2 5 7" xfId="29239"/>
    <cellStyle name="20% - Accent4 4 2 2 5 7 2" xfId="57936"/>
    <cellStyle name="20% - Accent4 4 2 2 5 8" xfId="31700"/>
    <cellStyle name="20% - Accent4 4 2 2 6" xfId="4096"/>
    <cellStyle name="20% - Accent4 4 2 2 6 2" xfId="13324"/>
    <cellStyle name="20% - Accent4 4 2 2 6 2 2" xfId="42022"/>
    <cellStyle name="20% - Accent4 4 2 2 6 3" xfId="26673"/>
    <cellStyle name="20% - Accent4 4 2 2 6 3 2" xfId="55371"/>
    <cellStyle name="20% - Accent4 4 2 2 6 4" xfId="32813"/>
    <cellStyle name="20% - Accent4 4 2 2 7" xfId="5142"/>
    <cellStyle name="20% - Accent4 4 2 2 7 2" xfId="14370"/>
    <cellStyle name="20% - Accent4 4 2 2 7 2 2" xfId="43068"/>
    <cellStyle name="20% - Accent4 4 2 2 7 3" xfId="33859"/>
    <cellStyle name="20% - Accent4 4 2 2 8" xfId="6691"/>
    <cellStyle name="20% - Accent4 4 2 2 8 2" xfId="15918"/>
    <cellStyle name="20% - Accent4 4 2 2 8 2 2" xfId="44616"/>
    <cellStyle name="20% - Accent4 4 2 2 8 3" xfId="35407"/>
    <cellStyle name="20% - Accent4 4 2 2 9" xfId="8367"/>
    <cellStyle name="20% - Accent4 4 2 2 9 2" xfId="17591"/>
    <cellStyle name="20% - Accent4 4 2 2 9 2 2" xfId="46289"/>
    <cellStyle name="20% - Accent4 4 2 2 9 3" xfId="37080"/>
    <cellStyle name="20% - Accent4 4 2 3" xfId="1137"/>
    <cellStyle name="20% - Accent4 4 2 3 10" xfId="10635"/>
    <cellStyle name="20% - Accent4 4 2 3 10 2" xfId="19854"/>
    <cellStyle name="20% - Accent4 4 2 3 10 2 2" xfId="48552"/>
    <cellStyle name="20% - Accent4 4 2 3 10 3" xfId="39343"/>
    <cellStyle name="20% - Accent4 4 2 3 11" xfId="11788"/>
    <cellStyle name="20% - Accent4 4 2 3 11 2" xfId="40486"/>
    <cellStyle name="20% - Accent4 4 2 3 12" xfId="20987"/>
    <cellStyle name="20% - Accent4 4 2 3 12 2" xfId="49685"/>
    <cellStyle name="20% - Accent4 4 2 3 13" xfId="22380"/>
    <cellStyle name="20% - Accent4 4 2 3 13 2" xfId="51078"/>
    <cellStyle name="20% - Accent4 4 2 3 14" xfId="24659"/>
    <cellStyle name="20% - Accent4 4 2 3 14 2" xfId="53357"/>
    <cellStyle name="20% - Accent4 4 2 3 15" xfId="29240"/>
    <cellStyle name="20% - Accent4 4 2 3 15 2" xfId="57937"/>
    <cellStyle name="20% - Accent4 4 2 3 16" xfId="31277"/>
    <cellStyle name="20% - Accent4 4 2 3 2" xfId="2794"/>
    <cellStyle name="20% - Accent4 4 2 3 2 10" xfId="22381"/>
    <cellStyle name="20% - Accent4 4 2 3 2 10 2" xfId="51079"/>
    <cellStyle name="20% - Accent4 4 2 3 2 11" xfId="24660"/>
    <cellStyle name="20% - Accent4 4 2 3 2 11 2" xfId="53358"/>
    <cellStyle name="20% - Accent4 4 2 3 2 12" xfId="29241"/>
    <cellStyle name="20% - Accent4 4 2 3 2 12 2" xfId="57938"/>
    <cellStyle name="20% - Accent4 4 2 3 2 13" xfId="31995"/>
    <cellStyle name="20% - Accent4 4 2 3 2 2" xfId="4102"/>
    <cellStyle name="20% - Accent4 4 2 3 2 2 2" xfId="13330"/>
    <cellStyle name="20% - Accent4 4 2 3 2 2 2 2" xfId="27812"/>
    <cellStyle name="20% - Accent4 4 2 3 2 2 2 2 2" xfId="56510"/>
    <cellStyle name="20% - Accent4 4 2 3 2 2 2 3" xfId="42028"/>
    <cellStyle name="20% - Accent4 4 2 3 2 2 3" xfId="22382"/>
    <cellStyle name="20% - Accent4 4 2 3 2 2 3 2" xfId="51080"/>
    <cellStyle name="20% - Accent4 4 2 3 2 2 4" xfId="24661"/>
    <cellStyle name="20% - Accent4 4 2 3 2 2 4 2" xfId="53359"/>
    <cellStyle name="20% - Accent4 4 2 3 2 2 5" xfId="29242"/>
    <cellStyle name="20% - Accent4 4 2 3 2 2 5 2" xfId="57939"/>
    <cellStyle name="20% - Accent4 4 2 3 2 2 6" xfId="32819"/>
    <cellStyle name="20% - Accent4 4 2 3 2 3" xfId="5960"/>
    <cellStyle name="20% - Accent4 4 2 3 2 3 2" xfId="15188"/>
    <cellStyle name="20% - Accent4 4 2 3 2 3 2 2" xfId="43886"/>
    <cellStyle name="20% - Accent4 4 2 3 2 3 3" xfId="26679"/>
    <cellStyle name="20% - Accent4 4 2 3 2 3 3 2" xfId="55377"/>
    <cellStyle name="20% - Accent4 4 2 3 2 3 4" xfId="34677"/>
    <cellStyle name="20% - Accent4 4 2 3 2 4" xfId="7510"/>
    <cellStyle name="20% - Accent4 4 2 3 2 4 2" xfId="16736"/>
    <cellStyle name="20% - Accent4 4 2 3 2 4 2 2" xfId="45434"/>
    <cellStyle name="20% - Accent4 4 2 3 2 4 3" xfId="36225"/>
    <cellStyle name="20% - Accent4 4 2 3 2 5" xfId="8662"/>
    <cellStyle name="20% - Accent4 4 2 3 2 5 2" xfId="17886"/>
    <cellStyle name="20% - Accent4 4 2 3 2 5 2 2" xfId="46584"/>
    <cellStyle name="20% - Accent4 4 2 3 2 5 3" xfId="37375"/>
    <cellStyle name="20% - Accent4 4 2 3 2 6" xfId="9487"/>
    <cellStyle name="20% - Accent4 4 2 3 2 6 2" xfId="18708"/>
    <cellStyle name="20% - Accent4 4 2 3 2 6 2 2" xfId="47406"/>
    <cellStyle name="20% - Accent4 4 2 3 2 6 3" xfId="38197"/>
    <cellStyle name="20% - Accent4 4 2 3 2 7" xfId="10636"/>
    <cellStyle name="20% - Accent4 4 2 3 2 7 2" xfId="19855"/>
    <cellStyle name="20% - Accent4 4 2 3 2 7 2 2" xfId="48553"/>
    <cellStyle name="20% - Accent4 4 2 3 2 7 3" xfId="39344"/>
    <cellStyle name="20% - Accent4 4 2 3 2 8" xfId="12506"/>
    <cellStyle name="20% - Accent4 4 2 3 2 8 2" xfId="41204"/>
    <cellStyle name="20% - Accent4 4 2 3 2 9" xfId="20988"/>
    <cellStyle name="20% - Accent4 4 2 3 2 9 2" xfId="49686"/>
    <cellStyle name="20% - Accent4 4 2 3 3" xfId="3404"/>
    <cellStyle name="20% - Accent4 4 2 3 3 10" xfId="22383"/>
    <cellStyle name="20% - Accent4 4 2 3 3 10 2" xfId="51081"/>
    <cellStyle name="20% - Accent4 4 2 3 3 11" xfId="24662"/>
    <cellStyle name="20% - Accent4 4 2 3 3 11 2" xfId="53360"/>
    <cellStyle name="20% - Accent4 4 2 3 3 12" xfId="29243"/>
    <cellStyle name="20% - Accent4 4 2 3 3 12 2" xfId="57940"/>
    <cellStyle name="20% - Accent4 4 2 3 3 13" xfId="32376"/>
    <cellStyle name="20% - Accent4 4 2 3 3 2" xfId="4103"/>
    <cellStyle name="20% - Accent4 4 2 3 3 2 2" xfId="13331"/>
    <cellStyle name="20% - Accent4 4 2 3 3 2 2 2" xfId="27813"/>
    <cellStyle name="20% - Accent4 4 2 3 3 2 2 2 2" xfId="56511"/>
    <cellStyle name="20% - Accent4 4 2 3 3 2 2 3" xfId="42029"/>
    <cellStyle name="20% - Accent4 4 2 3 3 2 3" xfId="22384"/>
    <cellStyle name="20% - Accent4 4 2 3 3 2 3 2" xfId="51082"/>
    <cellStyle name="20% - Accent4 4 2 3 3 2 4" xfId="24663"/>
    <cellStyle name="20% - Accent4 4 2 3 3 2 4 2" xfId="53361"/>
    <cellStyle name="20% - Accent4 4 2 3 3 2 5" xfId="29244"/>
    <cellStyle name="20% - Accent4 4 2 3 3 2 5 2" xfId="57941"/>
    <cellStyle name="20% - Accent4 4 2 3 3 2 6" xfId="32820"/>
    <cellStyle name="20% - Accent4 4 2 3 3 3" xfId="6341"/>
    <cellStyle name="20% - Accent4 4 2 3 3 3 2" xfId="15569"/>
    <cellStyle name="20% - Accent4 4 2 3 3 3 2 2" xfId="44267"/>
    <cellStyle name="20% - Accent4 4 2 3 3 3 3" xfId="26680"/>
    <cellStyle name="20% - Accent4 4 2 3 3 3 3 2" xfId="55378"/>
    <cellStyle name="20% - Accent4 4 2 3 3 3 4" xfId="35058"/>
    <cellStyle name="20% - Accent4 4 2 3 3 4" xfId="7893"/>
    <cellStyle name="20% - Accent4 4 2 3 3 4 2" xfId="17118"/>
    <cellStyle name="20% - Accent4 4 2 3 3 4 2 2" xfId="45816"/>
    <cellStyle name="20% - Accent4 4 2 3 3 4 3" xfId="36607"/>
    <cellStyle name="20% - Accent4 4 2 3 3 5" xfId="9044"/>
    <cellStyle name="20% - Accent4 4 2 3 3 5 2" xfId="18267"/>
    <cellStyle name="20% - Accent4 4 2 3 3 5 2 2" xfId="46965"/>
    <cellStyle name="20% - Accent4 4 2 3 3 5 3" xfId="37756"/>
    <cellStyle name="20% - Accent4 4 2 3 3 6" xfId="9488"/>
    <cellStyle name="20% - Accent4 4 2 3 3 6 2" xfId="18709"/>
    <cellStyle name="20% - Accent4 4 2 3 3 6 2 2" xfId="47407"/>
    <cellStyle name="20% - Accent4 4 2 3 3 6 3" xfId="38198"/>
    <cellStyle name="20% - Accent4 4 2 3 3 7" xfId="10637"/>
    <cellStyle name="20% - Accent4 4 2 3 3 7 2" xfId="19856"/>
    <cellStyle name="20% - Accent4 4 2 3 3 7 2 2" xfId="48554"/>
    <cellStyle name="20% - Accent4 4 2 3 3 7 3" xfId="39345"/>
    <cellStyle name="20% - Accent4 4 2 3 3 8" xfId="12887"/>
    <cellStyle name="20% - Accent4 4 2 3 3 8 2" xfId="41585"/>
    <cellStyle name="20% - Accent4 4 2 3 3 9" xfId="20989"/>
    <cellStyle name="20% - Accent4 4 2 3 3 9 2" xfId="49687"/>
    <cellStyle name="20% - Accent4 4 2 3 4" xfId="2145"/>
    <cellStyle name="20% - Accent4 4 2 3 4 2" xfId="5579"/>
    <cellStyle name="20% - Accent4 4 2 3 4 2 2" xfId="14807"/>
    <cellStyle name="20% - Accent4 4 2 3 4 2 2 2" xfId="43505"/>
    <cellStyle name="20% - Accent4 4 2 3 4 2 3" xfId="27811"/>
    <cellStyle name="20% - Accent4 4 2 3 4 2 3 2" xfId="56509"/>
    <cellStyle name="20% - Accent4 4 2 3 4 2 4" xfId="34296"/>
    <cellStyle name="20% - Accent4 4 2 3 4 3" xfId="7128"/>
    <cellStyle name="20% - Accent4 4 2 3 4 3 2" xfId="16355"/>
    <cellStyle name="20% - Accent4 4 2 3 4 3 2 2" xfId="45053"/>
    <cellStyle name="20% - Accent4 4 2 3 4 3 3" xfId="35844"/>
    <cellStyle name="20% - Accent4 4 2 3 4 4" xfId="12125"/>
    <cellStyle name="20% - Accent4 4 2 3 4 4 2" xfId="40823"/>
    <cellStyle name="20% - Accent4 4 2 3 4 5" xfId="22385"/>
    <cellStyle name="20% - Accent4 4 2 3 4 5 2" xfId="51083"/>
    <cellStyle name="20% - Accent4 4 2 3 4 6" xfId="24664"/>
    <cellStyle name="20% - Accent4 4 2 3 4 6 2" xfId="53362"/>
    <cellStyle name="20% - Accent4 4 2 3 4 7" xfId="29245"/>
    <cellStyle name="20% - Accent4 4 2 3 4 7 2" xfId="57942"/>
    <cellStyle name="20% - Accent4 4 2 3 4 8" xfId="31614"/>
    <cellStyle name="20% - Accent4 4 2 3 5" xfId="4101"/>
    <cellStyle name="20% - Accent4 4 2 3 5 2" xfId="13329"/>
    <cellStyle name="20% - Accent4 4 2 3 5 2 2" xfId="42027"/>
    <cellStyle name="20% - Accent4 4 2 3 5 3" xfId="26678"/>
    <cellStyle name="20% - Accent4 4 2 3 5 3 2" xfId="55376"/>
    <cellStyle name="20% - Accent4 4 2 3 5 4" xfId="32818"/>
    <cellStyle name="20% - Accent4 4 2 3 6" xfId="5242"/>
    <cellStyle name="20% - Accent4 4 2 3 6 2" xfId="14470"/>
    <cellStyle name="20% - Accent4 4 2 3 6 2 2" xfId="43168"/>
    <cellStyle name="20% - Accent4 4 2 3 6 3" xfId="33959"/>
    <cellStyle name="20% - Accent4 4 2 3 7" xfId="6791"/>
    <cellStyle name="20% - Accent4 4 2 3 7 2" xfId="16018"/>
    <cellStyle name="20% - Accent4 4 2 3 7 2 2" xfId="44716"/>
    <cellStyle name="20% - Accent4 4 2 3 7 3" xfId="35507"/>
    <cellStyle name="20% - Accent4 4 2 3 8" xfId="8281"/>
    <cellStyle name="20% - Accent4 4 2 3 8 2" xfId="17505"/>
    <cellStyle name="20% - Accent4 4 2 3 8 2 2" xfId="46203"/>
    <cellStyle name="20% - Accent4 4 2 3 8 3" xfId="36994"/>
    <cellStyle name="20% - Accent4 4 2 3 9" xfId="9486"/>
    <cellStyle name="20% - Accent4 4 2 3 9 2" xfId="18707"/>
    <cellStyle name="20% - Accent4 4 2 3 9 2 2" xfId="47405"/>
    <cellStyle name="20% - Accent4 4 2 3 9 3" xfId="38196"/>
    <cellStyle name="20% - Accent4 4 2 4" xfId="2519"/>
    <cellStyle name="20% - Accent4 4 2 4 10" xfId="22386"/>
    <cellStyle name="20% - Accent4 4 2 4 10 2" xfId="51084"/>
    <cellStyle name="20% - Accent4 4 2 4 11" xfId="24665"/>
    <cellStyle name="20% - Accent4 4 2 4 11 2" xfId="53363"/>
    <cellStyle name="20% - Accent4 4 2 4 12" xfId="29246"/>
    <cellStyle name="20% - Accent4 4 2 4 12 2" xfId="57943"/>
    <cellStyle name="20% - Accent4 4 2 4 13" xfId="31809"/>
    <cellStyle name="20% - Accent4 4 2 4 2" xfId="4104"/>
    <cellStyle name="20% - Accent4 4 2 4 2 2" xfId="13332"/>
    <cellStyle name="20% - Accent4 4 2 4 2 2 2" xfId="27814"/>
    <cellStyle name="20% - Accent4 4 2 4 2 2 2 2" xfId="56512"/>
    <cellStyle name="20% - Accent4 4 2 4 2 2 3" xfId="42030"/>
    <cellStyle name="20% - Accent4 4 2 4 2 3" xfId="22387"/>
    <cellStyle name="20% - Accent4 4 2 4 2 3 2" xfId="51085"/>
    <cellStyle name="20% - Accent4 4 2 4 2 4" xfId="24666"/>
    <cellStyle name="20% - Accent4 4 2 4 2 4 2" xfId="53364"/>
    <cellStyle name="20% - Accent4 4 2 4 2 5" xfId="29247"/>
    <cellStyle name="20% - Accent4 4 2 4 2 5 2" xfId="57944"/>
    <cellStyle name="20% - Accent4 4 2 4 2 6" xfId="32821"/>
    <cellStyle name="20% - Accent4 4 2 4 3" xfId="5774"/>
    <cellStyle name="20% - Accent4 4 2 4 3 2" xfId="15002"/>
    <cellStyle name="20% - Accent4 4 2 4 3 2 2" xfId="43700"/>
    <cellStyle name="20% - Accent4 4 2 4 3 3" xfId="26681"/>
    <cellStyle name="20% - Accent4 4 2 4 3 3 2" xfId="55379"/>
    <cellStyle name="20% - Accent4 4 2 4 3 4" xfId="34491"/>
    <cellStyle name="20% - Accent4 4 2 4 4" xfId="7324"/>
    <cellStyle name="20% - Accent4 4 2 4 4 2" xfId="16550"/>
    <cellStyle name="20% - Accent4 4 2 4 4 2 2" xfId="45248"/>
    <cellStyle name="20% - Accent4 4 2 4 4 3" xfId="36039"/>
    <cellStyle name="20% - Accent4 4 2 4 5" xfId="8476"/>
    <cellStyle name="20% - Accent4 4 2 4 5 2" xfId="17700"/>
    <cellStyle name="20% - Accent4 4 2 4 5 2 2" xfId="46398"/>
    <cellStyle name="20% - Accent4 4 2 4 5 3" xfId="37189"/>
    <cellStyle name="20% - Accent4 4 2 4 6" xfId="9489"/>
    <cellStyle name="20% - Accent4 4 2 4 6 2" xfId="18710"/>
    <cellStyle name="20% - Accent4 4 2 4 6 2 2" xfId="47408"/>
    <cellStyle name="20% - Accent4 4 2 4 6 3" xfId="38199"/>
    <cellStyle name="20% - Accent4 4 2 4 7" xfId="10638"/>
    <cellStyle name="20% - Accent4 4 2 4 7 2" xfId="19857"/>
    <cellStyle name="20% - Accent4 4 2 4 7 2 2" xfId="48555"/>
    <cellStyle name="20% - Accent4 4 2 4 7 3" xfId="39346"/>
    <cellStyle name="20% - Accent4 4 2 4 8" xfId="12320"/>
    <cellStyle name="20% - Accent4 4 2 4 8 2" xfId="41018"/>
    <cellStyle name="20% - Accent4 4 2 4 9" xfId="20990"/>
    <cellStyle name="20% - Accent4 4 2 4 9 2" xfId="49688"/>
    <cellStyle name="20% - Accent4 4 2 5" xfId="3181"/>
    <cellStyle name="20% - Accent4 4 2 5 10" xfId="22388"/>
    <cellStyle name="20% - Accent4 4 2 5 10 2" xfId="51086"/>
    <cellStyle name="20% - Accent4 4 2 5 11" xfId="24667"/>
    <cellStyle name="20% - Accent4 4 2 5 11 2" xfId="53365"/>
    <cellStyle name="20% - Accent4 4 2 5 12" xfId="29248"/>
    <cellStyle name="20% - Accent4 4 2 5 12 2" xfId="57945"/>
    <cellStyle name="20% - Accent4 4 2 5 13" xfId="32190"/>
    <cellStyle name="20% - Accent4 4 2 5 2" xfId="4105"/>
    <cellStyle name="20% - Accent4 4 2 5 2 2" xfId="13333"/>
    <cellStyle name="20% - Accent4 4 2 5 2 2 2" xfId="27815"/>
    <cellStyle name="20% - Accent4 4 2 5 2 2 2 2" xfId="56513"/>
    <cellStyle name="20% - Accent4 4 2 5 2 2 3" xfId="42031"/>
    <cellStyle name="20% - Accent4 4 2 5 2 3" xfId="22389"/>
    <cellStyle name="20% - Accent4 4 2 5 2 3 2" xfId="51087"/>
    <cellStyle name="20% - Accent4 4 2 5 2 4" xfId="24668"/>
    <cellStyle name="20% - Accent4 4 2 5 2 4 2" xfId="53366"/>
    <cellStyle name="20% - Accent4 4 2 5 2 5" xfId="29249"/>
    <cellStyle name="20% - Accent4 4 2 5 2 5 2" xfId="57946"/>
    <cellStyle name="20% - Accent4 4 2 5 2 6" xfId="32822"/>
    <cellStyle name="20% - Accent4 4 2 5 3" xfId="6155"/>
    <cellStyle name="20% - Accent4 4 2 5 3 2" xfId="15383"/>
    <cellStyle name="20% - Accent4 4 2 5 3 2 2" xfId="44081"/>
    <cellStyle name="20% - Accent4 4 2 5 3 3" xfId="26682"/>
    <cellStyle name="20% - Accent4 4 2 5 3 3 2" xfId="55380"/>
    <cellStyle name="20% - Accent4 4 2 5 3 4" xfId="34872"/>
    <cellStyle name="20% - Accent4 4 2 5 4" xfId="7707"/>
    <cellStyle name="20% - Accent4 4 2 5 4 2" xfId="16932"/>
    <cellStyle name="20% - Accent4 4 2 5 4 2 2" xfId="45630"/>
    <cellStyle name="20% - Accent4 4 2 5 4 3" xfId="36421"/>
    <cellStyle name="20% - Accent4 4 2 5 5" xfId="8858"/>
    <cellStyle name="20% - Accent4 4 2 5 5 2" xfId="18081"/>
    <cellStyle name="20% - Accent4 4 2 5 5 2 2" xfId="46779"/>
    <cellStyle name="20% - Accent4 4 2 5 5 3" xfId="37570"/>
    <cellStyle name="20% - Accent4 4 2 5 6" xfId="9490"/>
    <cellStyle name="20% - Accent4 4 2 5 6 2" xfId="18711"/>
    <cellStyle name="20% - Accent4 4 2 5 6 2 2" xfId="47409"/>
    <cellStyle name="20% - Accent4 4 2 5 6 3" xfId="38200"/>
    <cellStyle name="20% - Accent4 4 2 5 7" xfId="10639"/>
    <cellStyle name="20% - Accent4 4 2 5 7 2" xfId="19858"/>
    <cellStyle name="20% - Accent4 4 2 5 7 2 2" xfId="48556"/>
    <cellStyle name="20% - Accent4 4 2 5 7 3" xfId="39347"/>
    <cellStyle name="20% - Accent4 4 2 5 8" xfId="12701"/>
    <cellStyle name="20% - Accent4 4 2 5 8 2" xfId="41399"/>
    <cellStyle name="20% - Accent4 4 2 5 9" xfId="20991"/>
    <cellStyle name="20% - Accent4 4 2 5 9 2" xfId="49689"/>
    <cellStyle name="20% - Accent4 4 2 6" xfId="2005"/>
    <cellStyle name="20% - Accent4 4 2 6 2" xfId="5481"/>
    <cellStyle name="20% - Accent4 4 2 6 2 2" xfId="14709"/>
    <cellStyle name="20% - Accent4 4 2 6 2 2 2" xfId="43407"/>
    <cellStyle name="20% - Accent4 4 2 6 2 3" xfId="27805"/>
    <cellStyle name="20% - Accent4 4 2 6 2 3 2" xfId="56503"/>
    <cellStyle name="20% - Accent4 4 2 6 2 4" xfId="34198"/>
    <cellStyle name="20% - Accent4 4 2 6 3" xfId="7030"/>
    <cellStyle name="20% - Accent4 4 2 6 3 2" xfId="16257"/>
    <cellStyle name="20% - Accent4 4 2 6 3 2 2" xfId="44955"/>
    <cellStyle name="20% - Accent4 4 2 6 3 3" xfId="35746"/>
    <cellStyle name="20% - Accent4 4 2 6 4" xfId="12027"/>
    <cellStyle name="20% - Accent4 4 2 6 4 2" xfId="40725"/>
    <cellStyle name="20% - Accent4 4 2 6 5" xfId="22390"/>
    <cellStyle name="20% - Accent4 4 2 6 5 2" xfId="51088"/>
    <cellStyle name="20% - Accent4 4 2 6 6" xfId="24669"/>
    <cellStyle name="20% - Accent4 4 2 6 6 2" xfId="53367"/>
    <cellStyle name="20% - Accent4 4 2 6 7" xfId="29250"/>
    <cellStyle name="20% - Accent4 4 2 6 7 2" xfId="57947"/>
    <cellStyle name="20% - Accent4 4 2 6 8" xfId="31516"/>
    <cellStyle name="20% - Accent4 4 2 7" xfId="4095"/>
    <cellStyle name="20% - Accent4 4 2 7 2" xfId="13323"/>
    <cellStyle name="20% - Accent4 4 2 7 2 2" xfId="42021"/>
    <cellStyle name="20% - Accent4 4 2 7 3" xfId="26672"/>
    <cellStyle name="20% - Accent4 4 2 7 3 2" xfId="55370"/>
    <cellStyle name="20% - Accent4 4 2 7 4" xfId="32812"/>
    <cellStyle name="20% - Accent4 4 2 8" xfId="5056"/>
    <cellStyle name="20% - Accent4 4 2 8 2" xfId="14284"/>
    <cellStyle name="20% - Accent4 4 2 8 2 2" xfId="42982"/>
    <cellStyle name="20% - Accent4 4 2 8 3" xfId="33773"/>
    <cellStyle name="20% - Accent4 4 2 9" xfId="6605"/>
    <cellStyle name="20% - Accent4 4 2 9 2" xfId="15832"/>
    <cellStyle name="20% - Accent4 4 2 9 2 2" xfId="44530"/>
    <cellStyle name="20% - Accent4 4 2 9 3" xfId="35321"/>
    <cellStyle name="20% - Accent4 4 3" xfId="335"/>
    <cellStyle name="20% - Accent4 4 3 10" xfId="9491"/>
    <cellStyle name="20% - Accent4 4 3 10 2" xfId="18712"/>
    <cellStyle name="20% - Accent4 4 3 10 2 2" xfId="47410"/>
    <cellStyle name="20% - Accent4 4 3 10 3" xfId="38201"/>
    <cellStyle name="20% - Accent4 4 3 11" xfId="10640"/>
    <cellStyle name="20% - Accent4 4 3 11 2" xfId="19859"/>
    <cellStyle name="20% - Accent4 4 3 11 2 2" xfId="48557"/>
    <cellStyle name="20% - Accent4 4 3 11 3" xfId="39348"/>
    <cellStyle name="20% - Accent4 4 3 12" xfId="11645"/>
    <cellStyle name="20% - Accent4 4 3 12 2" xfId="40343"/>
    <cellStyle name="20% - Accent4 4 3 13" xfId="20992"/>
    <cellStyle name="20% - Accent4 4 3 13 2" xfId="49690"/>
    <cellStyle name="20% - Accent4 4 3 14" xfId="22391"/>
    <cellStyle name="20% - Accent4 4 3 14 2" xfId="51089"/>
    <cellStyle name="20% - Accent4 4 3 15" xfId="24670"/>
    <cellStyle name="20% - Accent4 4 3 15 2" xfId="53368"/>
    <cellStyle name="20% - Accent4 4 3 16" xfId="29251"/>
    <cellStyle name="20% - Accent4 4 3 16 2" xfId="57948"/>
    <cellStyle name="20% - Accent4 4 3 17" xfId="31134"/>
    <cellStyle name="20% - Accent4 4 3 2" xfId="1180"/>
    <cellStyle name="20% - Accent4 4 3 2 10" xfId="11831"/>
    <cellStyle name="20% - Accent4 4 3 2 10 2" xfId="40529"/>
    <cellStyle name="20% - Accent4 4 3 2 11" xfId="20993"/>
    <cellStyle name="20% - Accent4 4 3 2 11 2" xfId="49691"/>
    <cellStyle name="20% - Accent4 4 3 2 12" xfId="22392"/>
    <cellStyle name="20% - Accent4 4 3 2 12 2" xfId="51090"/>
    <cellStyle name="20% - Accent4 4 3 2 13" xfId="24671"/>
    <cellStyle name="20% - Accent4 4 3 2 13 2" xfId="53369"/>
    <cellStyle name="20% - Accent4 4 3 2 14" xfId="29252"/>
    <cellStyle name="20% - Accent4 4 3 2 14 2" xfId="57949"/>
    <cellStyle name="20% - Accent4 4 3 2 15" xfId="31320"/>
    <cellStyle name="20% - Accent4 4 3 2 2" xfId="3446"/>
    <cellStyle name="20% - Accent4 4 3 2 2 10" xfId="22393"/>
    <cellStyle name="20% - Accent4 4 3 2 2 10 2" xfId="51091"/>
    <cellStyle name="20% - Accent4 4 3 2 2 11" xfId="24672"/>
    <cellStyle name="20% - Accent4 4 3 2 2 11 2" xfId="53370"/>
    <cellStyle name="20% - Accent4 4 3 2 2 12" xfId="29253"/>
    <cellStyle name="20% - Accent4 4 3 2 2 12 2" xfId="57950"/>
    <cellStyle name="20% - Accent4 4 3 2 2 13" xfId="32418"/>
    <cellStyle name="20% - Accent4 4 3 2 2 2" xfId="4108"/>
    <cellStyle name="20% - Accent4 4 3 2 2 2 2" xfId="13336"/>
    <cellStyle name="20% - Accent4 4 3 2 2 2 2 2" xfId="27818"/>
    <cellStyle name="20% - Accent4 4 3 2 2 2 2 2 2" xfId="56516"/>
    <cellStyle name="20% - Accent4 4 3 2 2 2 2 3" xfId="42034"/>
    <cellStyle name="20% - Accent4 4 3 2 2 2 3" xfId="22394"/>
    <cellStyle name="20% - Accent4 4 3 2 2 2 3 2" xfId="51092"/>
    <cellStyle name="20% - Accent4 4 3 2 2 2 4" xfId="24673"/>
    <cellStyle name="20% - Accent4 4 3 2 2 2 4 2" xfId="53371"/>
    <cellStyle name="20% - Accent4 4 3 2 2 2 5" xfId="29254"/>
    <cellStyle name="20% - Accent4 4 3 2 2 2 5 2" xfId="57951"/>
    <cellStyle name="20% - Accent4 4 3 2 2 2 6" xfId="32825"/>
    <cellStyle name="20% - Accent4 4 3 2 2 3" xfId="6383"/>
    <cellStyle name="20% - Accent4 4 3 2 2 3 2" xfId="15611"/>
    <cellStyle name="20% - Accent4 4 3 2 2 3 2 2" xfId="44309"/>
    <cellStyle name="20% - Accent4 4 3 2 2 3 3" xfId="26685"/>
    <cellStyle name="20% - Accent4 4 3 2 2 3 3 2" xfId="55383"/>
    <cellStyle name="20% - Accent4 4 3 2 2 3 4" xfId="35100"/>
    <cellStyle name="20% - Accent4 4 3 2 2 4" xfId="7935"/>
    <cellStyle name="20% - Accent4 4 3 2 2 4 2" xfId="17160"/>
    <cellStyle name="20% - Accent4 4 3 2 2 4 2 2" xfId="45858"/>
    <cellStyle name="20% - Accent4 4 3 2 2 4 3" xfId="36649"/>
    <cellStyle name="20% - Accent4 4 3 2 2 5" xfId="9086"/>
    <cellStyle name="20% - Accent4 4 3 2 2 5 2" xfId="18309"/>
    <cellStyle name="20% - Accent4 4 3 2 2 5 2 2" xfId="47007"/>
    <cellStyle name="20% - Accent4 4 3 2 2 5 3" xfId="37798"/>
    <cellStyle name="20% - Accent4 4 3 2 2 6" xfId="9493"/>
    <cellStyle name="20% - Accent4 4 3 2 2 6 2" xfId="18714"/>
    <cellStyle name="20% - Accent4 4 3 2 2 6 2 2" xfId="47412"/>
    <cellStyle name="20% - Accent4 4 3 2 2 6 3" xfId="38203"/>
    <cellStyle name="20% - Accent4 4 3 2 2 7" xfId="10642"/>
    <cellStyle name="20% - Accent4 4 3 2 2 7 2" xfId="19861"/>
    <cellStyle name="20% - Accent4 4 3 2 2 7 2 2" xfId="48559"/>
    <cellStyle name="20% - Accent4 4 3 2 2 7 3" xfId="39350"/>
    <cellStyle name="20% - Accent4 4 3 2 2 8" xfId="12929"/>
    <cellStyle name="20% - Accent4 4 3 2 2 8 2" xfId="41627"/>
    <cellStyle name="20% - Accent4 4 3 2 2 9" xfId="20994"/>
    <cellStyle name="20% - Accent4 4 3 2 2 9 2" xfId="49692"/>
    <cellStyle name="20% - Accent4 4 3 2 3" xfId="2837"/>
    <cellStyle name="20% - Accent4 4 3 2 3 2" xfId="6002"/>
    <cellStyle name="20% - Accent4 4 3 2 3 2 2" xfId="15230"/>
    <cellStyle name="20% - Accent4 4 3 2 3 2 2 2" xfId="43928"/>
    <cellStyle name="20% - Accent4 4 3 2 3 2 3" xfId="27817"/>
    <cellStyle name="20% - Accent4 4 3 2 3 2 3 2" xfId="56515"/>
    <cellStyle name="20% - Accent4 4 3 2 3 2 4" xfId="34719"/>
    <cellStyle name="20% - Accent4 4 3 2 3 3" xfId="7552"/>
    <cellStyle name="20% - Accent4 4 3 2 3 3 2" xfId="16778"/>
    <cellStyle name="20% - Accent4 4 3 2 3 3 2 2" xfId="45476"/>
    <cellStyle name="20% - Accent4 4 3 2 3 3 3" xfId="36267"/>
    <cellStyle name="20% - Accent4 4 3 2 3 4" xfId="12548"/>
    <cellStyle name="20% - Accent4 4 3 2 3 4 2" xfId="41246"/>
    <cellStyle name="20% - Accent4 4 3 2 3 5" xfId="22395"/>
    <cellStyle name="20% - Accent4 4 3 2 3 5 2" xfId="51093"/>
    <cellStyle name="20% - Accent4 4 3 2 3 6" xfId="24674"/>
    <cellStyle name="20% - Accent4 4 3 2 3 6 2" xfId="53372"/>
    <cellStyle name="20% - Accent4 4 3 2 3 7" xfId="29255"/>
    <cellStyle name="20% - Accent4 4 3 2 3 7 2" xfId="57952"/>
    <cellStyle name="20% - Accent4 4 3 2 3 8" xfId="32037"/>
    <cellStyle name="20% - Accent4 4 3 2 4" xfId="4107"/>
    <cellStyle name="20% - Accent4 4 3 2 4 2" xfId="13335"/>
    <cellStyle name="20% - Accent4 4 3 2 4 2 2" xfId="42033"/>
    <cellStyle name="20% - Accent4 4 3 2 4 3" xfId="26684"/>
    <cellStyle name="20% - Accent4 4 3 2 4 3 2" xfId="55382"/>
    <cellStyle name="20% - Accent4 4 3 2 4 4" xfId="32824"/>
    <cellStyle name="20% - Accent4 4 3 2 5" xfId="5285"/>
    <cellStyle name="20% - Accent4 4 3 2 5 2" xfId="14513"/>
    <cellStyle name="20% - Accent4 4 3 2 5 2 2" xfId="43211"/>
    <cellStyle name="20% - Accent4 4 3 2 5 3" xfId="34002"/>
    <cellStyle name="20% - Accent4 4 3 2 6" xfId="6834"/>
    <cellStyle name="20% - Accent4 4 3 2 6 2" xfId="16061"/>
    <cellStyle name="20% - Accent4 4 3 2 6 2 2" xfId="44759"/>
    <cellStyle name="20% - Accent4 4 3 2 6 3" xfId="35550"/>
    <cellStyle name="20% - Accent4 4 3 2 7" xfId="8704"/>
    <cellStyle name="20% - Accent4 4 3 2 7 2" xfId="17928"/>
    <cellStyle name="20% - Accent4 4 3 2 7 2 2" xfId="46626"/>
    <cellStyle name="20% - Accent4 4 3 2 7 3" xfId="37417"/>
    <cellStyle name="20% - Accent4 4 3 2 8" xfId="9492"/>
    <cellStyle name="20% - Accent4 4 3 2 8 2" xfId="18713"/>
    <cellStyle name="20% - Accent4 4 3 2 8 2 2" xfId="47411"/>
    <cellStyle name="20% - Accent4 4 3 2 8 3" xfId="38202"/>
    <cellStyle name="20% - Accent4 4 3 2 9" xfId="10641"/>
    <cellStyle name="20% - Accent4 4 3 2 9 2" xfId="19860"/>
    <cellStyle name="20% - Accent4 4 3 2 9 2 2" xfId="48558"/>
    <cellStyle name="20% - Accent4 4 3 2 9 3" xfId="39349"/>
    <cellStyle name="20% - Accent4 4 3 3" xfId="2562"/>
    <cellStyle name="20% - Accent4 4 3 3 10" xfId="22396"/>
    <cellStyle name="20% - Accent4 4 3 3 10 2" xfId="51094"/>
    <cellStyle name="20% - Accent4 4 3 3 11" xfId="24675"/>
    <cellStyle name="20% - Accent4 4 3 3 11 2" xfId="53373"/>
    <cellStyle name="20% - Accent4 4 3 3 12" xfId="29256"/>
    <cellStyle name="20% - Accent4 4 3 3 12 2" xfId="57953"/>
    <cellStyle name="20% - Accent4 4 3 3 13" xfId="31852"/>
    <cellStyle name="20% - Accent4 4 3 3 2" xfId="4109"/>
    <cellStyle name="20% - Accent4 4 3 3 2 2" xfId="13337"/>
    <cellStyle name="20% - Accent4 4 3 3 2 2 2" xfId="27819"/>
    <cellStyle name="20% - Accent4 4 3 3 2 2 2 2" xfId="56517"/>
    <cellStyle name="20% - Accent4 4 3 3 2 2 3" xfId="42035"/>
    <cellStyle name="20% - Accent4 4 3 3 2 3" xfId="22397"/>
    <cellStyle name="20% - Accent4 4 3 3 2 3 2" xfId="51095"/>
    <cellStyle name="20% - Accent4 4 3 3 2 4" xfId="24676"/>
    <cellStyle name="20% - Accent4 4 3 3 2 4 2" xfId="53374"/>
    <cellStyle name="20% - Accent4 4 3 3 2 5" xfId="29257"/>
    <cellStyle name="20% - Accent4 4 3 3 2 5 2" xfId="57954"/>
    <cellStyle name="20% - Accent4 4 3 3 2 6" xfId="32826"/>
    <cellStyle name="20% - Accent4 4 3 3 3" xfId="5817"/>
    <cellStyle name="20% - Accent4 4 3 3 3 2" xfId="15045"/>
    <cellStyle name="20% - Accent4 4 3 3 3 2 2" xfId="43743"/>
    <cellStyle name="20% - Accent4 4 3 3 3 3" xfId="26686"/>
    <cellStyle name="20% - Accent4 4 3 3 3 3 2" xfId="55384"/>
    <cellStyle name="20% - Accent4 4 3 3 3 4" xfId="34534"/>
    <cellStyle name="20% - Accent4 4 3 3 4" xfId="7367"/>
    <cellStyle name="20% - Accent4 4 3 3 4 2" xfId="16593"/>
    <cellStyle name="20% - Accent4 4 3 3 4 2 2" xfId="45291"/>
    <cellStyle name="20% - Accent4 4 3 3 4 3" xfId="36082"/>
    <cellStyle name="20% - Accent4 4 3 3 5" xfId="8519"/>
    <cellStyle name="20% - Accent4 4 3 3 5 2" xfId="17743"/>
    <cellStyle name="20% - Accent4 4 3 3 5 2 2" xfId="46441"/>
    <cellStyle name="20% - Accent4 4 3 3 5 3" xfId="37232"/>
    <cellStyle name="20% - Accent4 4 3 3 6" xfId="9494"/>
    <cellStyle name="20% - Accent4 4 3 3 6 2" xfId="18715"/>
    <cellStyle name="20% - Accent4 4 3 3 6 2 2" xfId="47413"/>
    <cellStyle name="20% - Accent4 4 3 3 6 3" xfId="38204"/>
    <cellStyle name="20% - Accent4 4 3 3 7" xfId="10643"/>
    <cellStyle name="20% - Accent4 4 3 3 7 2" xfId="19862"/>
    <cellStyle name="20% - Accent4 4 3 3 7 2 2" xfId="48560"/>
    <cellStyle name="20% - Accent4 4 3 3 7 3" xfId="39351"/>
    <cellStyle name="20% - Accent4 4 3 3 8" xfId="12363"/>
    <cellStyle name="20% - Accent4 4 3 3 8 2" xfId="41061"/>
    <cellStyle name="20% - Accent4 4 3 3 9" xfId="20995"/>
    <cellStyle name="20% - Accent4 4 3 3 9 2" xfId="49693"/>
    <cellStyle name="20% - Accent4 4 3 4" xfId="3224"/>
    <cellStyle name="20% - Accent4 4 3 4 10" xfId="22398"/>
    <cellStyle name="20% - Accent4 4 3 4 10 2" xfId="51096"/>
    <cellStyle name="20% - Accent4 4 3 4 11" xfId="24677"/>
    <cellStyle name="20% - Accent4 4 3 4 11 2" xfId="53375"/>
    <cellStyle name="20% - Accent4 4 3 4 12" xfId="29258"/>
    <cellStyle name="20% - Accent4 4 3 4 12 2" xfId="57955"/>
    <cellStyle name="20% - Accent4 4 3 4 13" xfId="32233"/>
    <cellStyle name="20% - Accent4 4 3 4 2" xfId="4110"/>
    <cellStyle name="20% - Accent4 4 3 4 2 2" xfId="13338"/>
    <cellStyle name="20% - Accent4 4 3 4 2 2 2" xfId="27820"/>
    <cellStyle name="20% - Accent4 4 3 4 2 2 2 2" xfId="56518"/>
    <cellStyle name="20% - Accent4 4 3 4 2 2 3" xfId="42036"/>
    <cellStyle name="20% - Accent4 4 3 4 2 3" xfId="22399"/>
    <cellStyle name="20% - Accent4 4 3 4 2 3 2" xfId="51097"/>
    <cellStyle name="20% - Accent4 4 3 4 2 4" xfId="24678"/>
    <cellStyle name="20% - Accent4 4 3 4 2 4 2" xfId="53376"/>
    <cellStyle name="20% - Accent4 4 3 4 2 5" xfId="29259"/>
    <cellStyle name="20% - Accent4 4 3 4 2 5 2" xfId="57956"/>
    <cellStyle name="20% - Accent4 4 3 4 2 6" xfId="32827"/>
    <cellStyle name="20% - Accent4 4 3 4 3" xfId="6198"/>
    <cellStyle name="20% - Accent4 4 3 4 3 2" xfId="15426"/>
    <cellStyle name="20% - Accent4 4 3 4 3 2 2" xfId="44124"/>
    <cellStyle name="20% - Accent4 4 3 4 3 3" xfId="26687"/>
    <cellStyle name="20% - Accent4 4 3 4 3 3 2" xfId="55385"/>
    <cellStyle name="20% - Accent4 4 3 4 3 4" xfId="34915"/>
    <cellStyle name="20% - Accent4 4 3 4 4" xfId="7750"/>
    <cellStyle name="20% - Accent4 4 3 4 4 2" xfId="16975"/>
    <cellStyle name="20% - Accent4 4 3 4 4 2 2" xfId="45673"/>
    <cellStyle name="20% - Accent4 4 3 4 4 3" xfId="36464"/>
    <cellStyle name="20% - Accent4 4 3 4 5" xfId="8901"/>
    <cellStyle name="20% - Accent4 4 3 4 5 2" xfId="18124"/>
    <cellStyle name="20% - Accent4 4 3 4 5 2 2" xfId="46822"/>
    <cellStyle name="20% - Accent4 4 3 4 5 3" xfId="37613"/>
    <cellStyle name="20% - Accent4 4 3 4 6" xfId="9495"/>
    <cellStyle name="20% - Accent4 4 3 4 6 2" xfId="18716"/>
    <cellStyle name="20% - Accent4 4 3 4 6 2 2" xfId="47414"/>
    <cellStyle name="20% - Accent4 4 3 4 6 3" xfId="38205"/>
    <cellStyle name="20% - Accent4 4 3 4 7" xfId="10644"/>
    <cellStyle name="20% - Accent4 4 3 4 7 2" xfId="19863"/>
    <cellStyle name="20% - Accent4 4 3 4 7 2 2" xfId="48561"/>
    <cellStyle name="20% - Accent4 4 3 4 7 3" xfId="39352"/>
    <cellStyle name="20% - Accent4 4 3 4 8" xfId="12744"/>
    <cellStyle name="20% - Accent4 4 3 4 8 2" xfId="41442"/>
    <cellStyle name="20% - Accent4 4 3 4 9" xfId="20996"/>
    <cellStyle name="20% - Accent4 4 3 4 9 2" xfId="49694"/>
    <cellStyle name="20% - Accent4 4 3 5" xfId="2188"/>
    <cellStyle name="20% - Accent4 4 3 5 2" xfId="5622"/>
    <cellStyle name="20% - Accent4 4 3 5 2 2" xfId="14850"/>
    <cellStyle name="20% - Accent4 4 3 5 2 2 2" xfId="43548"/>
    <cellStyle name="20% - Accent4 4 3 5 2 3" xfId="27816"/>
    <cellStyle name="20% - Accent4 4 3 5 2 3 2" xfId="56514"/>
    <cellStyle name="20% - Accent4 4 3 5 2 4" xfId="34339"/>
    <cellStyle name="20% - Accent4 4 3 5 3" xfId="7171"/>
    <cellStyle name="20% - Accent4 4 3 5 3 2" xfId="16398"/>
    <cellStyle name="20% - Accent4 4 3 5 3 2 2" xfId="45096"/>
    <cellStyle name="20% - Accent4 4 3 5 3 3" xfId="35887"/>
    <cellStyle name="20% - Accent4 4 3 5 4" xfId="12168"/>
    <cellStyle name="20% - Accent4 4 3 5 4 2" xfId="40866"/>
    <cellStyle name="20% - Accent4 4 3 5 5" xfId="22400"/>
    <cellStyle name="20% - Accent4 4 3 5 5 2" xfId="51098"/>
    <cellStyle name="20% - Accent4 4 3 5 6" xfId="24679"/>
    <cellStyle name="20% - Accent4 4 3 5 6 2" xfId="53377"/>
    <cellStyle name="20% - Accent4 4 3 5 7" xfId="29260"/>
    <cellStyle name="20% - Accent4 4 3 5 7 2" xfId="57957"/>
    <cellStyle name="20% - Accent4 4 3 5 8" xfId="31657"/>
    <cellStyle name="20% - Accent4 4 3 6" xfId="4106"/>
    <cellStyle name="20% - Accent4 4 3 6 2" xfId="13334"/>
    <cellStyle name="20% - Accent4 4 3 6 2 2" xfId="42032"/>
    <cellStyle name="20% - Accent4 4 3 6 3" xfId="26683"/>
    <cellStyle name="20% - Accent4 4 3 6 3 2" xfId="55381"/>
    <cellStyle name="20% - Accent4 4 3 6 4" xfId="32823"/>
    <cellStyle name="20% - Accent4 4 3 7" xfId="5099"/>
    <cellStyle name="20% - Accent4 4 3 7 2" xfId="14327"/>
    <cellStyle name="20% - Accent4 4 3 7 2 2" xfId="43025"/>
    <cellStyle name="20% - Accent4 4 3 7 3" xfId="33816"/>
    <cellStyle name="20% - Accent4 4 3 8" xfId="6648"/>
    <cellStyle name="20% - Accent4 4 3 8 2" xfId="15875"/>
    <cellStyle name="20% - Accent4 4 3 8 2 2" xfId="44573"/>
    <cellStyle name="20% - Accent4 4 3 8 3" xfId="35364"/>
    <cellStyle name="20% - Accent4 4 3 9" xfId="8324"/>
    <cellStyle name="20% - Accent4 4 3 9 2" xfId="17548"/>
    <cellStyle name="20% - Accent4 4 3 9 2 2" xfId="46246"/>
    <cellStyle name="20% - Accent4 4 3 9 3" xfId="37037"/>
    <cellStyle name="20% - Accent4 4 4" xfId="584"/>
    <cellStyle name="20% - Accent4 4 4 10" xfId="22401"/>
    <cellStyle name="20% - Accent4 4 4 10 2" xfId="51099"/>
    <cellStyle name="20% - Accent4 4 4 11" xfId="24680"/>
    <cellStyle name="20% - Accent4 4 4 11 2" xfId="53378"/>
    <cellStyle name="20% - Accent4 4 4 12" xfId="29261"/>
    <cellStyle name="20% - Accent4 4 4 12 2" xfId="57958"/>
    <cellStyle name="20% - Accent4 4 4 2" xfId="2752"/>
    <cellStyle name="20% - Accent4 4 4 2 10" xfId="20998"/>
    <cellStyle name="20% - Accent4 4 4 2 10 2" xfId="49696"/>
    <cellStyle name="20% - Accent4 4 4 2 11" xfId="22402"/>
    <cellStyle name="20% - Accent4 4 4 2 11 2" xfId="51100"/>
    <cellStyle name="20% - Accent4 4 4 2 12" xfId="24681"/>
    <cellStyle name="20% - Accent4 4 4 2 12 2" xfId="53379"/>
    <cellStyle name="20% - Accent4 4 4 2 13" xfId="29262"/>
    <cellStyle name="20% - Accent4 4 4 2 13 2" xfId="57959"/>
    <cellStyle name="20% - Accent4 4 4 2 14" xfId="31954"/>
    <cellStyle name="20% - Accent4 4 4 2 2" xfId="3582"/>
    <cellStyle name="20% - Accent4 4 4 2 3" xfId="4112"/>
    <cellStyle name="20% - Accent4 4 4 2 3 2" xfId="13340"/>
    <cellStyle name="20% - Accent4 4 4 2 3 2 2" xfId="27822"/>
    <cellStyle name="20% - Accent4 4 4 2 3 2 2 2" xfId="56520"/>
    <cellStyle name="20% - Accent4 4 4 2 3 2 3" xfId="42038"/>
    <cellStyle name="20% - Accent4 4 4 2 3 3" xfId="22403"/>
    <cellStyle name="20% - Accent4 4 4 2 3 3 2" xfId="51101"/>
    <cellStyle name="20% - Accent4 4 4 2 3 4" xfId="24682"/>
    <cellStyle name="20% - Accent4 4 4 2 3 4 2" xfId="53380"/>
    <cellStyle name="20% - Accent4 4 4 2 3 5" xfId="29263"/>
    <cellStyle name="20% - Accent4 4 4 2 3 5 2" xfId="57960"/>
    <cellStyle name="20% - Accent4 4 4 2 3 6" xfId="32829"/>
    <cellStyle name="20% - Accent4 4 4 2 4" xfId="5919"/>
    <cellStyle name="20% - Accent4 4 4 2 4 2" xfId="15147"/>
    <cellStyle name="20% - Accent4 4 4 2 4 2 2" xfId="43845"/>
    <cellStyle name="20% - Accent4 4 4 2 4 3" xfId="26689"/>
    <cellStyle name="20% - Accent4 4 4 2 4 3 2" xfId="55387"/>
    <cellStyle name="20% - Accent4 4 4 2 4 4" xfId="34636"/>
    <cellStyle name="20% - Accent4 4 4 2 5" xfId="7469"/>
    <cellStyle name="20% - Accent4 4 4 2 5 2" xfId="16695"/>
    <cellStyle name="20% - Accent4 4 4 2 5 2 2" xfId="45393"/>
    <cellStyle name="20% - Accent4 4 4 2 5 3" xfId="36184"/>
    <cellStyle name="20% - Accent4 4 4 2 6" xfId="8621"/>
    <cellStyle name="20% - Accent4 4 4 2 6 2" xfId="17845"/>
    <cellStyle name="20% - Accent4 4 4 2 6 2 2" xfId="46543"/>
    <cellStyle name="20% - Accent4 4 4 2 6 3" xfId="37334"/>
    <cellStyle name="20% - Accent4 4 4 2 7" xfId="9497"/>
    <cellStyle name="20% - Accent4 4 4 2 7 2" xfId="18718"/>
    <cellStyle name="20% - Accent4 4 4 2 7 2 2" xfId="47416"/>
    <cellStyle name="20% - Accent4 4 4 2 7 3" xfId="38207"/>
    <cellStyle name="20% - Accent4 4 4 2 8" xfId="10646"/>
    <cellStyle name="20% - Accent4 4 4 2 8 2" xfId="19865"/>
    <cellStyle name="20% - Accent4 4 4 2 8 2 2" xfId="48563"/>
    <cellStyle name="20% - Accent4 4 4 2 8 3" xfId="39354"/>
    <cellStyle name="20% - Accent4 4 4 2 9" xfId="12465"/>
    <cellStyle name="20% - Accent4 4 4 2 9 2" xfId="41163"/>
    <cellStyle name="20% - Accent4 4 4 3" xfId="3362"/>
    <cellStyle name="20% - Accent4 4 4 3 10" xfId="22404"/>
    <cellStyle name="20% - Accent4 4 4 3 10 2" xfId="51102"/>
    <cellStyle name="20% - Accent4 4 4 3 11" xfId="24683"/>
    <cellStyle name="20% - Accent4 4 4 3 11 2" xfId="53381"/>
    <cellStyle name="20% - Accent4 4 4 3 12" xfId="29264"/>
    <cellStyle name="20% - Accent4 4 4 3 12 2" xfId="57961"/>
    <cellStyle name="20% - Accent4 4 4 3 13" xfId="32335"/>
    <cellStyle name="20% - Accent4 4 4 3 2" xfId="4113"/>
    <cellStyle name="20% - Accent4 4 4 3 2 2" xfId="13341"/>
    <cellStyle name="20% - Accent4 4 4 3 2 2 2" xfId="27823"/>
    <cellStyle name="20% - Accent4 4 4 3 2 2 2 2" xfId="56521"/>
    <cellStyle name="20% - Accent4 4 4 3 2 2 3" xfId="42039"/>
    <cellStyle name="20% - Accent4 4 4 3 2 3" xfId="22405"/>
    <cellStyle name="20% - Accent4 4 4 3 2 3 2" xfId="51103"/>
    <cellStyle name="20% - Accent4 4 4 3 2 4" xfId="24684"/>
    <cellStyle name="20% - Accent4 4 4 3 2 4 2" xfId="53382"/>
    <cellStyle name="20% - Accent4 4 4 3 2 5" xfId="29265"/>
    <cellStyle name="20% - Accent4 4 4 3 2 5 2" xfId="57962"/>
    <cellStyle name="20% - Accent4 4 4 3 2 6" xfId="32830"/>
    <cellStyle name="20% - Accent4 4 4 3 3" xfId="6300"/>
    <cellStyle name="20% - Accent4 4 4 3 3 2" xfId="15528"/>
    <cellStyle name="20% - Accent4 4 4 3 3 2 2" xfId="44226"/>
    <cellStyle name="20% - Accent4 4 4 3 3 3" xfId="26690"/>
    <cellStyle name="20% - Accent4 4 4 3 3 3 2" xfId="55388"/>
    <cellStyle name="20% - Accent4 4 4 3 3 4" xfId="35017"/>
    <cellStyle name="20% - Accent4 4 4 3 4" xfId="7852"/>
    <cellStyle name="20% - Accent4 4 4 3 4 2" xfId="17077"/>
    <cellStyle name="20% - Accent4 4 4 3 4 2 2" xfId="45775"/>
    <cellStyle name="20% - Accent4 4 4 3 4 3" xfId="36566"/>
    <cellStyle name="20% - Accent4 4 4 3 5" xfId="9003"/>
    <cellStyle name="20% - Accent4 4 4 3 5 2" xfId="18226"/>
    <cellStyle name="20% - Accent4 4 4 3 5 2 2" xfId="46924"/>
    <cellStyle name="20% - Accent4 4 4 3 5 3" xfId="37715"/>
    <cellStyle name="20% - Accent4 4 4 3 6" xfId="9498"/>
    <cellStyle name="20% - Accent4 4 4 3 6 2" xfId="18719"/>
    <cellStyle name="20% - Accent4 4 4 3 6 2 2" xfId="47417"/>
    <cellStyle name="20% - Accent4 4 4 3 6 3" xfId="38208"/>
    <cellStyle name="20% - Accent4 4 4 3 7" xfId="10647"/>
    <cellStyle name="20% - Accent4 4 4 3 7 2" xfId="19866"/>
    <cellStyle name="20% - Accent4 4 4 3 7 2 2" xfId="48564"/>
    <cellStyle name="20% - Accent4 4 4 3 7 3" xfId="39355"/>
    <cellStyle name="20% - Accent4 4 4 3 8" xfId="12846"/>
    <cellStyle name="20% - Accent4 4 4 3 8 2" xfId="41544"/>
    <cellStyle name="20% - Accent4 4 4 3 9" xfId="20999"/>
    <cellStyle name="20% - Accent4 4 4 3 9 2" xfId="49697"/>
    <cellStyle name="20% - Accent4 4 4 4" xfId="2061"/>
    <cellStyle name="20% - Accent4 4 4 4 2" xfId="5536"/>
    <cellStyle name="20% - Accent4 4 4 4 2 2" xfId="14764"/>
    <cellStyle name="20% - Accent4 4 4 4 2 2 2" xfId="43462"/>
    <cellStyle name="20% - Accent4 4 4 4 2 3" xfId="27821"/>
    <cellStyle name="20% - Accent4 4 4 4 2 3 2" xfId="56519"/>
    <cellStyle name="20% - Accent4 4 4 4 2 4" xfId="34253"/>
    <cellStyle name="20% - Accent4 4 4 4 3" xfId="7085"/>
    <cellStyle name="20% - Accent4 4 4 4 3 2" xfId="16312"/>
    <cellStyle name="20% - Accent4 4 4 4 3 2 2" xfId="45010"/>
    <cellStyle name="20% - Accent4 4 4 4 3 3" xfId="35801"/>
    <cellStyle name="20% - Accent4 4 4 4 4" xfId="12082"/>
    <cellStyle name="20% - Accent4 4 4 4 4 2" xfId="40780"/>
    <cellStyle name="20% - Accent4 4 4 4 5" xfId="22406"/>
    <cellStyle name="20% - Accent4 4 4 4 5 2" xfId="51104"/>
    <cellStyle name="20% - Accent4 4 4 4 6" xfId="24685"/>
    <cellStyle name="20% - Accent4 4 4 4 6 2" xfId="53383"/>
    <cellStyle name="20% - Accent4 4 4 4 7" xfId="29266"/>
    <cellStyle name="20% - Accent4 4 4 4 7 2" xfId="57963"/>
    <cellStyle name="20% - Accent4 4 4 4 8" xfId="31571"/>
    <cellStyle name="20% - Accent4 4 4 5" xfId="4111"/>
    <cellStyle name="20% - Accent4 4 4 5 2" xfId="13339"/>
    <cellStyle name="20% - Accent4 4 4 5 2 2" xfId="42037"/>
    <cellStyle name="20% - Accent4 4 4 5 3" xfId="26688"/>
    <cellStyle name="20% - Accent4 4 4 5 3 2" xfId="55386"/>
    <cellStyle name="20% - Accent4 4 4 5 4" xfId="32828"/>
    <cellStyle name="20% - Accent4 4 4 6" xfId="8238"/>
    <cellStyle name="20% - Accent4 4 4 6 2" xfId="17462"/>
    <cellStyle name="20% - Accent4 4 4 6 2 2" xfId="46160"/>
    <cellStyle name="20% - Accent4 4 4 6 3" xfId="36951"/>
    <cellStyle name="20% - Accent4 4 4 7" xfId="9496"/>
    <cellStyle name="20% - Accent4 4 4 7 2" xfId="18717"/>
    <cellStyle name="20% - Accent4 4 4 7 2 2" xfId="47415"/>
    <cellStyle name="20% - Accent4 4 4 7 3" xfId="38206"/>
    <cellStyle name="20% - Accent4 4 4 8" xfId="10645"/>
    <cellStyle name="20% - Accent4 4 4 8 2" xfId="19864"/>
    <cellStyle name="20% - Accent4 4 4 8 2 2" xfId="48562"/>
    <cellStyle name="20% - Accent4 4 4 8 3" xfId="39353"/>
    <cellStyle name="20% - Accent4 4 4 9" xfId="20997"/>
    <cellStyle name="20% - Accent4 4 4 9 2" xfId="49695"/>
    <cellStyle name="20% - Accent4 4 5" xfId="1094"/>
    <cellStyle name="20% - Accent4 4 5 10" xfId="11745"/>
    <cellStyle name="20% - Accent4 4 5 10 2" xfId="40443"/>
    <cellStyle name="20% - Accent4 4 5 11" xfId="21000"/>
    <cellStyle name="20% - Accent4 4 5 11 2" xfId="49698"/>
    <cellStyle name="20% - Accent4 4 5 12" xfId="22407"/>
    <cellStyle name="20% - Accent4 4 5 12 2" xfId="51105"/>
    <cellStyle name="20% - Accent4 4 5 13" xfId="24686"/>
    <cellStyle name="20% - Accent4 4 5 13 2" xfId="53384"/>
    <cellStyle name="20% - Accent4 4 5 14" xfId="29267"/>
    <cellStyle name="20% - Accent4 4 5 14 2" xfId="57964"/>
    <cellStyle name="20% - Accent4 4 5 15" xfId="31234"/>
    <cellStyle name="20% - Accent4 4 5 2" xfId="3583"/>
    <cellStyle name="20% - Accent4 4 5 2 10" xfId="22408"/>
    <cellStyle name="20% - Accent4 4 5 2 10 2" xfId="51106"/>
    <cellStyle name="20% - Accent4 4 5 2 11" xfId="24687"/>
    <cellStyle name="20% - Accent4 4 5 2 11 2" xfId="53385"/>
    <cellStyle name="20% - Accent4 4 5 2 12" xfId="29268"/>
    <cellStyle name="20% - Accent4 4 5 2 12 2" xfId="57965"/>
    <cellStyle name="20% - Accent4 4 5 2 13" xfId="32499"/>
    <cellStyle name="20% - Accent4 4 5 2 2" xfId="4115"/>
    <cellStyle name="20% - Accent4 4 5 2 2 2" xfId="13343"/>
    <cellStyle name="20% - Accent4 4 5 2 2 2 2" xfId="27825"/>
    <cellStyle name="20% - Accent4 4 5 2 2 2 2 2" xfId="56523"/>
    <cellStyle name="20% - Accent4 4 5 2 2 2 3" xfId="42041"/>
    <cellStyle name="20% - Accent4 4 5 2 2 3" xfId="22409"/>
    <cellStyle name="20% - Accent4 4 5 2 2 3 2" xfId="51107"/>
    <cellStyle name="20% - Accent4 4 5 2 2 4" xfId="24688"/>
    <cellStyle name="20% - Accent4 4 5 2 2 4 2" xfId="53386"/>
    <cellStyle name="20% - Accent4 4 5 2 2 5" xfId="29269"/>
    <cellStyle name="20% - Accent4 4 5 2 2 5 2" xfId="57966"/>
    <cellStyle name="20% - Accent4 4 5 2 2 6" xfId="32832"/>
    <cellStyle name="20% - Accent4 4 5 2 3" xfId="6464"/>
    <cellStyle name="20% - Accent4 4 5 2 3 2" xfId="15692"/>
    <cellStyle name="20% - Accent4 4 5 2 3 2 2" xfId="44390"/>
    <cellStyle name="20% - Accent4 4 5 2 3 3" xfId="26692"/>
    <cellStyle name="20% - Accent4 4 5 2 3 3 2" xfId="55390"/>
    <cellStyle name="20% - Accent4 4 5 2 3 4" xfId="35181"/>
    <cellStyle name="20% - Accent4 4 5 2 4" xfId="8016"/>
    <cellStyle name="20% - Accent4 4 5 2 4 2" xfId="17241"/>
    <cellStyle name="20% - Accent4 4 5 2 4 2 2" xfId="45939"/>
    <cellStyle name="20% - Accent4 4 5 2 4 3" xfId="36730"/>
    <cellStyle name="20% - Accent4 4 5 2 5" xfId="9167"/>
    <cellStyle name="20% - Accent4 4 5 2 5 2" xfId="18390"/>
    <cellStyle name="20% - Accent4 4 5 2 5 2 2" xfId="47088"/>
    <cellStyle name="20% - Accent4 4 5 2 5 3" xfId="37879"/>
    <cellStyle name="20% - Accent4 4 5 2 6" xfId="9500"/>
    <cellStyle name="20% - Accent4 4 5 2 6 2" xfId="18721"/>
    <cellStyle name="20% - Accent4 4 5 2 6 2 2" xfId="47419"/>
    <cellStyle name="20% - Accent4 4 5 2 6 3" xfId="38210"/>
    <cellStyle name="20% - Accent4 4 5 2 7" xfId="10649"/>
    <cellStyle name="20% - Accent4 4 5 2 7 2" xfId="19868"/>
    <cellStyle name="20% - Accent4 4 5 2 7 2 2" xfId="48566"/>
    <cellStyle name="20% - Accent4 4 5 2 7 3" xfId="39357"/>
    <cellStyle name="20% - Accent4 4 5 2 8" xfId="13010"/>
    <cellStyle name="20% - Accent4 4 5 2 8 2" xfId="41708"/>
    <cellStyle name="20% - Accent4 4 5 2 9" xfId="21001"/>
    <cellStyle name="20% - Accent4 4 5 2 9 2" xfId="49699"/>
    <cellStyle name="20% - Accent4 4 5 3" xfId="2468"/>
    <cellStyle name="20% - Accent4 4 5 3 2" xfId="5733"/>
    <cellStyle name="20% - Accent4 4 5 3 2 2" xfId="14961"/>
    <cellStyle name="20% - Accent4 4 5 3 2 2 2" xfId="43659"/>
    <cellStyle name="20% - Accent4 4 5 3 2 3" xfId="27824"/>
    <cellStyle name="20% - Accent4 4 5 3 2 3 2" xfId="56522"/>
    <cellStyle name="20% - Accent4 4 5 3 2 4" xfId="34450"/>
    <cellStyle name="20% - Accent4 4 5 3 3" xfId="7283"/>
    <cellStyle name="20% - Accent4 4 5 3 3 2" xfId="16509"/>
    <cellStyle name="20% - Accent4 4 5 3 3 2 2" xfId="45207"/>
    <cellStyle name="20% - Accent4 4 5 3 3 3" xfId="35998"/>
    <cellStyle name="20% - Accent4 4 5 3 4" xfId="12279"/>
    <cellStyle name="20% - Accent4 4 5 3 4 2" xfId="40977"/>
    <cellStyle name="20% - Accent4 4 5 3 5" xfId="22410"/>
    <cellStyle name="20% - Accent4 4 5 3 5 2" xfId="51108"/>
    <cellStyle name="20% - Accent4 4 5 3 6" xfId="24689"/>
    <cellStyle name="20% - Accent4 4 5 3 6 2" xfId="53387"/>
    <cellStyle name="20% - Accent4 4 5 3 7" xfId="29270"/>
    <cellStyle name="20% - Accent4 4 5 3 7 2" xfId="57967"/>
    <cellStyle name="20% - Accent4 4 5 3 8" xfId="31768"/>
    <cellStyle name="20% - Accent4 4 5 4" xfId="4114"/>
    <cellStyle name="20% - Accent4 4 5 4 2" xfId="13342"/>
    <cellStyle name="20% - Accent4 4 5 4 2 2" xfId="42040"/>
    <cellStyle name="20% - Accent4 4 5 4 3" xfId="26691"/>
    <cellStyle name="20% - Accent4 4 5 4 3 2" xfId="55389"/>
    <cellStyle name="20% - Accent4 4 5 4 4" xfId="32831"/>
    <cellStyle name="20% - Accent4 4 5 5" xfId="5199"/>
    <cellStyle name="20% - Accent4 4 5 5 2" xfId="14427"/>
    <cellStyle name="20% - Accent4 4 5 5 2 2" xfId="43125"/>
    <cellStyle name="20% - Accent4 4 5 5 3" xfId="33916"/>
    <cellStyle name="20% - Accent4 4 5 6" xfId="6748"/>
    <cellStyle name="20% - Accent4 4 5 6 2" xfId="15975"/>
    <cellStyle name="20% - Accent4 4 5 6 2 2" xfId="44673"/>
    <cellStyle name="20% - Accent4 4 5 6 3" xfId="35464"/>
    <cellStyle name="20% - Accent4 4 5 7" xfId="8435"/>
    <cellStyle name="20% - Accent4 4 5 7 2" xfId="17659"/>
    <cellStyle name="20% - Accent4 4 5 7 2 2" xfId="46357"/>
    <cellStyle name="20% - Accent4 4 5 7 3" xfId="37148"/>
    <cellStyle name="20% - Accent4 4 5 8" xfId="9499"/>
    <cellStyle name="20% - Accent4 4 5 8 2" xfId="18720"/>
    <cellStyle name="20% - Accent4 4 5 8 2 2" xfId="47418"/>
    <cellStyle name="20% - Accent4 4 5 8 3" xfId="38209"/>
    <cellStyle name="20% - Accent4 4 5 9" xfId="10648"/>
    <cellStyle name="20% - Accent4 4 5 9 2" xfId="19867"/>
    <cellStyle name="20% - Accent4 4 5 9 2 2" xfId="48565"/>
    <cellStyle name="20% - Accent4 4 5 9 3" xfId="39356"/>
    <cellStyle name="20% - Accent4 4 6" xfId="3136"/>
    <cellStyle name="20% - Accent4 4 6 10" xfId="22411"/>
    <cellStyle name="20% - Accent4 4 6 10 2" xfId="51109"/>
    <cellStyle name="20% - Accent4 4 6 11" xfId="24690"/>
    <cellStyle name="20% - Accent4 4 6 11 2" xfId="53388"/>
    <cellStyle name="20% - Accent4 4 6 12" xfId="29271"/>
    <cellStyle name="20% - Accent4 4 6 12 2" xfId="57968"/>
    <cellStyle name="20% - Accent4 4 6 13" xfId="32147"/>
    <cellStyle name="20% - Accent4 4 6 2" xfId="4116"/>
    <cellStyle name="20% - Accent4 4 6 2 2" xfId="13344"/>
    <cellStyle name="20% - Accent4 4 6 2 2 2" xfId="27826"/>
    <cellStyle name="20% - Accent4 4 6 2 2 2 2" xfId="56524"/>
    <cellStyle name="20% - Accent4 4 6 2 2 3" xfId="42042"/>
    <cellStyle name="20% - Accent4 4 6 2 3" xfId="22412"/>
    <cellStyle name="20% - Accent4 4 6 2 3 2" xfId="51110"/>
    <cellStyle name="20% - Accent4 4 6 2 4" xfId="24691"/>
    <cellStyle name="20% - Accent4 4 6 2 4 2" xfId="53389"/>
    <cellStyle name="20% - Accent4 4 6 2 5" xfId="29272"/>
    <cellStyle name="20% - Accent4 4 6 2 5 2" xfId="57969"/>
    <cellStyle name="20% - Accent4 4 6 2 6" xfId="32833"/>
    <cellStyle name="20% - Accent4 4 6 3" xfId="6112"/>
    <cellStyle name="20% - Accent4 4 6 3 2" xfId="15340"/>
    <cellStyle name="20% - Accent4 4 6 3 2 2" xfId="44038"/>
    <cellStyle name="20% - Accent4 4 6 3 3" xfId="26693"/>
    <cellStyle name="20% - Accent4 4 6 3 3 2" xfId="55391"/>
    <cellStyle name="20% - Accent4 4 6 3 4" xfId="34829"/>
    <cellStyle name="20% - Accent4 4 6 4" xfId="7664"/>
    <cellStyle name="20% - Accent4 4 6 4 2" xfId="16889"/>
    <cellStyle name="20% - Accent4 4 6 4 2 2" xfId="45587"/>
    <cellStyle name="20% - Accent4 4 6 4 3" xfId="36378"/>
    <cellStyle name="20% - Accent4 4 6 5" xfId="8815"/>
    <cellStyle name="20% - Accent4 4 6 5 2" xfId="18038"/>
    <cellStyle name="20% - Accent4 4 6 5 2 2" xfId="46736"/>
    <cellStyle name="20% - Accent4 4 6 5 3" xfId="37527"/>
    <cellStyle name="20% - Accent4 4 6 6" xfId="9501"/>
    <cellStyle name="20% - Accent4 4 6 6 2" xfId="18722"/>
    <cellStyle name="20% - Accent4 4 6 6 2 2" xfId="47420"/>
    <cellStyle name="20% - Accent4 4 6 6 3" xfId="38211"/>
    <cellStyle name="20% - Accent4 4 6 7" xfId="10650"/>
    <cellStyle name="20% - Accent4 4 6 7 2" xfId="19869"/>
    <cellStyle name="20% - Accent4 4 6 7 2 2" xfId="48567"/>
    <cellStyle name="20% - Accent4 4 6 7 3" xfId="39358"/>
    <cellStyle name="20% - Accent4 4 6 8" xfId="12658"/>
    <cellStyle name="20% - Accent4 4 6 8 2" xfId="41356"/>
    <cellStyle name="20% - Accent4 4 6 9" xfId="21002"/>
    <cellStyle name="20% - Accent4 4 6 9 2" xfId="49700"/>
    <cellStyle name="20% - Accent4 4 7" xfId="1729"/>
    <cellStyle name="20% - Accent4 4 7 2" xfId="5427"/>
    <cellStyle name="20% - Accent4 4 7 2 2" xfId="14655"/>
    <cellStyle name="20% - Accent4 4 7 2 2 2" xfId="43353"/>
    <cellStyle name="20% - Accent4 4 7 2 3" xfId="27804"/>
    <cellStyle name="20% - Accent4 4 7 2 3 2" xfId="56502"/>
    <cellStyle name="20% - Accent4 4 7 2 4" xfId="34144"/>
    <cellStyle name="20% - Accent4 4 7 3" xfId="6976"/>
    <cellStyle name="20% - Accent4 4 7 3 2" xfId="16203"/>
    <cellStyle name="20% - Accent4 4 7 3 2 2" xfId="44901"/>
    <cellStyle name="20% - Accent4 4 7 3 3" xfId="35692"/>
    <cellStyle name="20% - Accent4 4 7 4" xfId="11973"/>
    <cellStyle name="20% - Accent4 4 7 4 2" xfId="40671"/>
    <cellStyle name="20% - Accent4 4 7 5" xfId="22413"/>
    <cellStyle name="20% - Accent4 4 7 5 2" xfId="51111"/>
    <cellStyle name="20% - Accent4 4 7 6" xfId="24692"/>
    <cellStyle name="20% - Accent4 4 7 6 2" xfId="53390"/>
    <cellStyle name="20% - Accent4 4 7 7" xfId="29273"/>
    <cellStyle name="20% - Accent4 4 7 7 2" xfId="57970"/>
    <cellStyle name="20% - Accent4 4 7 8" xfId="31462"/>
    <cellStyle name="20% - Accent4 4 8" xfId="4094"/>
    <cellStyle name="20% - Accent4 4 8 2" xfId="13322"/>
    <cellStyle name="20% - Accent4 4 8 2 2" xfId="42020"/>
    <cellStyle name="20% - Accent4 4 8 3" xfId="26671"/>
    <cellStyle name="20% - Accent4 4 8 3 2" xfId="55369"/>
    <cellStyle name="20% - Accent4 4 8 4" xfId="32811"/>
    <cellStyle name="20% - Accent4 4 9" xfId="5013"/>
    <cellStyle name="20% - Accent4 4 9 2" xfId="14241"/>
    <cellStyle name="20% - Accent4 4 9 2 2" xfId="42939"/>
    <cellStyle name="20% - Accent4 4 9 3" xfId="33730"/>
    <cellStyle name="20% - Accent4 40" xfId="585"/>
    <cellStyle name="20% - Accent4 41" xfId="586"/>
    <cellStyle name="20% - Accent4 42" xfId="1064"/>
    <cellStyle name="20% - Accent4 42 10" xfId="21003"/>
    <cellStyle name="20% - Accent4 42 10 2" xfId="49701"/>
    <cellStyle name="20% - Accent4 42 11" xfId="22414"/>
    <cellStyle name="20% - Accent4 42 11 2" xfId="51112"/>
    <cellStyle name="20% - Accent4 42 12" xfId="24693"/>
    <cellStyle name="20% - Accent4 42 12 2" xfId="53391"/>
    <cellStyle name="20% - Accent4 42 13" xfId="29274"/>
    <cellStyle name="20% - Accent4 42 13 2" xfId="57971"/>
    <cellStyle name="20% - Accent4 42 14" xfId="31204"/>
    <cellStyle name="20% - Accent4 42 2" xfId="3584"/>
    <cellStyle name="20% - Accent4 42 2 2" xfId="6465"/>
    <cellStyle name="20% - Accent4 42 2 2 2" xfId="15693"/>
    <cellStyle name="20% - Accent4 42 2 2 2 2" xfId="44391"/>
    <cellStyle name="20% - Accent4 42 2 2 3" xfId="27827"/>
    <cellStyle name="20% - Accent4 42 2 2 3 2" xfId="56525"/>
    <cellStyle name="20% - Accent4 42 2 2 4" xfId="35182"/>
    <cellStyle name="20% - Accent4 42 2 3" xfId="8017"/>
    <cellStyle name="20% - Accent4 42 2 3 2" xfId="17242"/>
    <cellStyle name="20% - Accent4 42 2 3 2 2" xfId="45940"/>
    <cellStyle name="20% - Accent4 42 2 3 3" xfId="36731"/>
    <cellStyle name="20% - Accent4 42 2 4" xfId="13011"/>
    <cellStyle name="20% - Accent4 42 2 4 2" xfId="41709"/>
    <cellStyle name="20% - Accent4 42 2 5" xfId="22415"/>
    <cellStyle name="20% - Accent4 42 2 5 2" xfId="51113"/>
    <cellStyle name="20% - Accent4 42 2 6" xfId="24694"/>
    <cellStyle name="20% - Accent4 42 2 6 2" xfId="53392"/>
    <cellStyle name="20% - Accent4 42 2 7" xfId="29275"/>
    <cellStyle name="20% - Accent4 42 2 7 2" xfId="57972"/>
    <cellStyle name="20% - Accent4 42 2 8" xfId="32500"/>
    <cellStyle name="20% - Accent4 42 3" xfId="4117"/>
    <cellStyle name="20% - Accent4 42 3 2" xfId="13345"/>
    <cellStyle name="20% - Accent4 42 3 2 2" xfId="42043"/>
    <cellStyle name="20% - Accent4 42 3 3" xfId="26694"/>
    <cellStyle name="20% - Accent4 42 3 3 2" xfId="55392"/>
    <cellStyle name="20% - Accent4 42 3 4" xfId="32834"/>
    <cellStyle name="20% - Accent4 42 4" xfId="5169"/>
    <cellStyle name="20% - Accent4 42 4 2" xfId="14397"/>
    <cellStyle name="20% - Accent4 42 4 2 2" xfId="43095"/>
    <cellStyle name="20% - Accent4 42 4 3" xfId="33886"/>
    <cellStyle name="20% - Accent4 42 5" xfId="6718"/>
    <cellStyle name="20% - Accent4 42 5 2" xfId="15945"/>
    <cellStyle name="20% - Accent4 42 5 2 2" xfId="44643"/>
    <cellStyle name="20% - Accent4 42 5 3" xfId="35434"/>
    <cellStyle name="20% - Accent4 42 6" xfId="9168"/>
    <cellStyle name="20% - Accent4 42 6 2" xfId="18391"/>
    <cellStyle name="20% - Accent4 42 6 2 2" xfId="47089"/>
    <cellStyle name="20% - Accent4 42 6 3" xfId="37880"/>
    <cellStyle name="20% - Accent4 42 7" xfId="9502"/>
    <cellStyle name="20% - Accent4 42 7 2" xfId="18723"/>
    <cellStyle name="20% - Accent4 42 7 2 2" xfId="47421"/>
    <cellStyle name="20% - Accent4 42 7 3" xfId="38212"/>
    <cellStyle name="20% - Accent4 42 8" xfId="10651"/>
    <cellStyle name="20% - Accent4 42 8 2" xfId="19870"/>
    <cellStyle name="20% - Accent4 42 8 2 2" xfId="48568"/>
    <cellStyle name="20% - Accent4 42 8 3" xfId="39359"/>
    <cellStyle name="20% - Accent4 42 9" xfId="11715"/>
    <cellStyle name="20% - Accent4 42 9 2" xfId="40413"/>
    <cellStyle name="20% - Accent4 43" xfId="1289"/>
    <cellStyle name="20% - Accent4 43 10" xfId="21004"/>
    <cellStyle name="20% - Accent4 43 10 2" xfId="49702"/>
    <cellStyle name="20% - Accent4 43 11" xfId="22416"/>
    <cellStyle name="20% - Accent4 43 11 2" xfId="51114"/>
    <cellStyle name="20% - Accent4 43 12" xfId="24695"/>
    <cellStyle name="20% - Accent4 43 12 2" xfId="53393"/>
    <cellStyle name="20% - Accent4 43 13" xfId="29276"/>
    <cellStyle name="20% - Accent4 43 13 2" xfId="57973"/>
    <cellStyle name="20% - Accent4 43 14" xfId="31391"/>
    <cellStyle name="20% - Accent4 43 2" xfId="3108"/>
    <cellStyle name="20% - Accent4 43 2 2" xfId="6084"/>
    <cellStyle name="20% - Accent4 43 2 2 2" xfId="15312"/>
    <cellStyle name="20% - Accent4 43 2 2 2 2" xfId="44010"/>
    <cellStyle name="20% - Accent4 43 2 2 3" xfId="27828"/>
    <cellStyle name="20% - Accent4 43 2 2 3 2" xfId="56526"/>
    <cellStyle name="20% - Accent4 43 2 2 4" xfId="34801"/>
    <cellStyle name="20% - Accent4 43 2 3" xfId="7636"/>
    <cellStyle name="20% - Accent4 43 2 3 2" xfId="16861"/>
    <cellStyle name="20% - Accent4 43 2 3 2 2" xfId="45559"/>
    <cellStyle name="20% - Accent4 43 2 3 3" xfId="36350"/>
    <cellStyle name="20% - Accent4 43 2 4" xfId="12630"/>
    <cellStyle name="20% - Accent4 43 2 4 2" xfId="41328"/>
    <cellStyle name="20% - Accent4 43 2 5" xfId="22417"/>
    <cellStyle name="20% - Accent4 43 2 5 2" xfId="51115"/>
    <cellStyle name="20% - Accent4 43 2 6" xfId="24696"/>
    <cellStyle name="20% - Accent4 43 2 6 2" xfId="53394"/>
    <cellStyle name="20% - Accent4 43 2 7" xfId="29277"/>
    <cellStyle name="20% - Accent4 43 2 7 2" xfId="57974"/>
    <cellStyle name="20% - Accent4 43 2 8" xfId="32119"/>
    <cellStyle name="20% - Accent4 43 3" xfId="4118"/>
    <cellStyle name="20% - Accent4 43 3 2" xfId="13346"/>
    <cellStyle name="20% - Accent4 43 3 2 2" xfId="42044"/>
    <cellStyle name="20% - Accent4 43 3 3" xfId="26695"/>
    <cellStyle name="20% - Accent4 43 3 3 2" xfId="55393"/>
    <cellStyle name="20% - Accent4 43 3 4" xfId="32835"/>
    <cellStyle name="20% - Accent4 43 4" xfId="5356"/>
    <cellStyle name="20% - Accent4 43 4 2" xfId="14584"/>
    <cellStyle name="20% - Accent4 43 4 2 2" xfId="43282"/>
    <cellStyle name="20% - Accent4 43 4 3" xfId="34073"/>
    <cellStyle name="20% - Accent4 43 5" xfId="6905"/>
    <cellStyle name="20% - Accent4 43 5 2" xfId="16132"/>
    <cellStyle name="20% - Accent4 43 5 2 2" xfId="44830"/>
    <cellStyle name="20% - Accent4 43 5 3" xfId="35621"/>
    <cellStyle name="20% - Accent4 43 6" xfId="8787"/>
    <cellStyle name="20% - Accent4 43 6 2" xfId="18010"/>
    <cellStyle name="20% - Accent4 43 6 2 2" xfId="46708"/>
    <cellStyle name="20% - Accent4 43 6 3" xfId="37499"/>
    <cellStyle name="20% - Accent4 43 7" xfId="9503"/>
    <cellStyle name="20% - Accent4 43 7 2" xfId="18724"/>
    <cellStyle name="20% - Accent4 43 7 2 2" xfId="47422"/>
    <cellStyle name="20% - Accent4 43 7 3" xfId="38213"/>
    <cellStyle name="20% - Accent4 43 8" xfId="10652"/>
    <cellStyle name="20% - Accent4 43 8 2" xfId="19871"/>
    <cellStyle name="20% - Accent4 43 8 2 2" xfId="48569"/>
    <cellStyle name="20% - Accent4 43 8 3" xfId="39360"/>
    <cellStyle name="20% - Accent4 43 9" xfId="11902"/>
    <cellStyle name="20% - Accent4 43 9 2" xfId="40600"/>
    <cellStyle name="20% - Accent4 44" xfId="1303"/>
    <cellStyle name="20% - Accent4 44 2" xfId="5370"/>
    <cellStyle name="20% - Accent4 44 2 2" xfId="14598"/>
    <cellStyle name="20% - Accent4 44 2 2 2" xfId="43296"/>
    <cellStyle name="20% - Accent4 44 2 3" xfId="34087"/>
    <cellStyle name="20% - Accent4 44 3" xfId="6919"/>
    <cellStyle name="20% - Accent4 44 3 2" xfId="16146"/>
    <cellStyle name="20% - Accent4 44 3 2 2" xfId="44844"/>
    <cellStyle name="20% - Accent4 44 3 3" xfId="35635"/>
    <cellStyle name="20% - Accent4 44 4" xfId="11916"/>
    <cellStyle name="20% - Accent4 44 4 2" xfId="40614"/>
    <cellStyle name="20% - Accent4 44 5" xfId="22418"/>
    <cellStyle name="20% - Accent4 44 5 2" xfId="51116"/>
    <cellStyle name="20% - Accent4 44 6" xfId="24697"/>
    <cellStyle name="20% - Accent4 44 6 2" xfId="53395"/>
    <cellStyle name="20% - Accent4 44 7" xfId="29278"/>
    <cellStyle name="20% - Accent4 44 7 2" xfId="57975"/>
    <cellStyle name="20% - Accent4 44 8" xfId="31405"/>
    <cellStyle name="20% - Accent4 45" xfId="1316"/>
    <cellStyle name="20% - Accent4 45 2" xfId="5383"/>
    <cellStyle name="20% - Accent4 45 2 2" xfId="14611"/>
    <cellStyle name="20% - Accent4 45 2 2 2" xfId="43309"/>
    <cellStyle name="20% - Accent4 45 2 3" xfId="34100"/>
    <cellStyle name="20% - Accent4 45 3" xfId="6932"/>
    <cellStyle name="20% - Accent4 45 3 2" xfId="16159"/>
    <cellStyle name="20% - Accent4 45 3 2 2" xfId="44857"/>
    <cellStyle name="20% - Accent4 45 3 3" xfId="35648"/>
    <cellStyle name="20% - Accent4 45 4" xfId="11929"/>
    <cellStyle name="20% - Accent4 45 4 2" xfId="40627"/>
    <cellStyle name="20% - Accent4 45 5" xfId="31418"/>
    <cellStyle name="20% - Accent4 46" xfId="4983"/>
    <cellStyle name="20% - Accent4 46 2" xfId="14211"/>
    <cellStyle name="20% - Accent4 46 2 2" xfId="42909"/>
    <cellStyle name="20% - Accent4 46 3" xfId="33700"/>
    <cellStyle name="20% - Accent4 47" xfId="6532"/>
    <cellStyle name="20% - Accent4 47 2" xfId="15759"/>
    <cellStyle name="20% - Accent4 47 2 2" xfId="44457"/>
    <cellStyle name="20% - Accent4 47 3" xfId="35248"/>
    <cellStyle name="20% - Accent4 48" xfId="8085"/>
    <cellStyle name="20% - Accent4 48 2" xfId="17309"/>
    <cellStyle name="20% - Accent4 48 2 2" xfId="46007"/>
    <cellStyle name="20% - Accent4 48 3" xfId="36798"/>
    <cellStyle name="20% - Accent4 49" xfId="10371"/>
    <cellStyle name="20% - Accent4 49 2" xfId="19590"/>
    <cellStyle name="20% - Accent4 49 2 2" xfId="48288"/>
    <cellStyle name="20% - Accent4 49 3" xfId="39079"/>
    <cellStyle name="20% - Accent4 5" xfId="262"/>
    <cellStyle name="20% - Accent4 5 10" xfId="8155"/>
    <cellStyle name="20% - Accent4 5 10 2" xfId="17379"/>
    <cellStyle name="20% - Accent4 5 10 2 2" xfId="46077"/>
    <cellStyle name="20% - Accent4 5 10 3" xfId="36868"/>
    <cellStyle name="20% - Accent4 5 11" xfId="9504"/>
    <cellStyle name="20% - Accent4 5 11 2" xfId="18725"/>
    <cellStyle name="20% - Accent4 5 11 2 2" xfId="47423"/>
    <cellStyle name="20% - Accent4 5 11 3" xfId="38214"/>
    <cellStyle name="20% - Accent4 5 12" xfId="10653"/>
    <cellStyle name="20% - Accent4 5 12 2" xfId="19872"/>
    <cellStyle name="20% - Accent4 5 12 2 2" xfId="48570"/>
    <cellStyle name="20% - Accent4 5 12 3" xfId="39361"/>
    <cellStyle name="20% - Accent4 5 13" xfId="11572"/>
    <cellStyle name="20% - Accent4 5 13 2" xfId="40270"/>
    <cellStyle name="20% - Accent4 5 14" xfId="21005"/>
    <cellStyle name="20% - Accent4 5 14 2" xfId="49703"/>
    <cellStyle name="20% - Accent4 5 15" xfId="22419"/>
    <cellStyle name="20% - Accent4 5 15 2" xfId="51117"/>
    <cellStyle name="20% - Accent4 5 16" xfId="24698"/>
    <cellStyle name="20% - Accent4 5 16 2" xfId="53396"/>
    <cellStyle name="20% - Accent4 5 17" xfId="29279"/>
    <cellStyle name="20% - Accent4 5 17 2" xfId="57976"/>
    <cellStyle name="20% - Accent4 5 18" xfId="31061"/>
    <cellStyle name="20% - Accent4 5 2" xfId="348"/>
    <cellStyle name="20% - Accent4 5 2 10" xfId="9505"/>
    <cellStyle name="20% - Accent4 5 2 10 2" xfId="18726"/>
    <cellStyle name="20% - Accent4 5 2 10 2 2" xfId="47424"/>
    <cellStyle name="20% - Accent4 5 2 10 3" xfId="38215"/>
    <cellStyle name="20% - Accent4 5 2 11" xfId="10654"/>
    <cellStyle name="20% - Accent4 5 2 11 2" xfId="19873"/>
    <cellStyle name="20% - Accent4 5 2 11 2 2" xfId="48571"/>
    <cellStyle name="20% - Accent4 5 2 11 3" xfId="39362"/>
    <cellStyle name="20% - Accent4 5 2 12" xfId="11658"/>
    <cellStyle name="20% - Accent4 5 2 12 2" xfId="40356"/>
    <cellStyle name="20% - Accent4 5 2 13" xfId="21006"/>
    <cellStyle name="20% - Accent4 5 2 13 2" xfId="49704"/>
    <cellStyle name="20% - Accent4 5 2 14" xfId="22420"/>
    <cellStyle name="20% - Accent4 5 2 14 2" xfId="51118"/>
    <cellStyle name="20% - Accent4 5 2 15" xfId="24699"/>
    <cellStyle name="20% - Accent4 5 2 15 2" xfId="53397"/>
    <cellStyle name="20% - Accent4 5 2 16" xfId="29280"/>
    <cellStyle name="20% - Accent4 5 2 16 2" xfId="57977"/>
    <cellStyle name="20% - Accent4 5 2 17" xfId="31147"/>
    <cellStyle name="20% - Accent4 5 2 2" xfId="1193"/>
    <cellStyle name="20% - Accent4 5 2 2 10" xfId="11844"/>
    <cellStyle name="20% - Accent4 5 2 2 10 2" xfId="40542"/>
    <cellStyle name="20% - Accent4 5 2 2 11" xfId="21007"/>
    <cellStyle name="20% - Accent4 5 2 2 11 2" xfId="49705"/>
    <cellStyle name="20% - Accent4 5 2 2 12" xfId="22421"/>
    <cellStyle name="20% - Accent4 5 2 2 12 2" xfId="51119"/>
    <cellStyle name="20% - Accent4 5 2 2 13" xfId="24700"/>
    <cellStyle name="20% - Accent4 5 2 2 13 2" xfId="53398"/>
    <cellStyle name="20% - Accent4 5 2 2 14" xfId="29281"/>
    <cellStyle name="20% - Accent4 5 2 2 14 2" xfId="57978"/>
    <cellStyle name="20% - Accent4 5 2 2 15" xfId="31333"/>
    <cellStyle name="20% - Accent4 5 2 2 2" xfId="3459"/>
    <cellStyle name="20% - Accent4 5 2 2 2 10" xfId="22422"/>
    <cellStyle name="20% - Accent4 5 2 2 2 10 2" xfId="51120"/>
    <cellStyle name="20% - Accent4 5 2 2 2 11" xfId="24701"/>
    <cellStyle name="20% - Accent4 5 2 2 2 11 2" xfId="53399"/>
    <cellStyle name="20% - Accent4 5 2 2 2 12" xfId="29282"/>
    <cellStyle name="20% - Accent4 5 2 2 2 12 2" xfId="57979"/>
    <cellStyle name="20% - Accent4 5 2 2 2 13" xfId="32431"/>
    <cellStyle name="20% - Accent4 5 2 2 2 2" xfId="4122"/>
    <cellStyle name="20% - Accent4 5 2 2 2 2 2" xfId="13350"/>
    <cellStyle name="20% - Accent4 5 2 2 2 2 2 2" xfId="27832"/>
    <cellStyle name="20% - Accent4 5 2 2 2 2 2 2 2" xfId="56530"/>
    <cellStyle name="20% - Accent4 5 2 2 2 2 2 3" xfId="42048"/>
    <cellStyle name="20% - Accent4 5 2 2 2 2 3" xfId="22423"/>
    <cellStyle name="20% - Accent4 5 2 2 2 2 3 2" xfId="51121"/>
    <cellStyle name="20% - Accent4 5 2 2 2 2 4" xfId="24702"/>
    <cellStyle name="20% - Accent4 5 2 2 2 2 4 2" xfId="53400"/>
    <cellStyle name="20% - Accent4 5 2 2 2 2 5" xfId="29283"/>
    <cellStyle name="20% - Accent4 5 2 2 2 2 5 2" xfId="57980"/>
    <cellStyle name="20% - Accent4 5 2 2 2 2 6" xfId="32839"/>
    <cellStyle name="20% - Accent4 5 2 2 2 3" xfId="6396"/>
    <cellStyle name="20% - Accent4 5 2 2 2 3 2" xfId="15624"/>
    <cellStyle name="20% - Accent4 5 2 2 2 3 2 2" xfId="44322"/>
    <cellStyle name="20% - Accent4 5 2 2 2 3 3" xfId="26699"/>
    <cellStyle name="20% - Accent4 5 2 2 2 3 3 2" xfId="55397"/>
    <cellStyle name="20% - Accent4 5 2 2 2 3 4" xfId="35113"/>
    <cellStyle name="20% - Accent4 5 2 2 2 4" xfId="7948"/>
    <cellStyle name="20% - Accent4 5 2 2 2 4 2" xfId="17173"/>
    <cellStyle name="20% - Accent4 5 2 2 2 4 2 2" xfId="45871"/>
    <cellStyle name="20% - Accent4 5 2 2 2 4 3" xfId="36662"/>
    <cellStyle name="20% - Accent4 5 2 2 2 5" xfId="9099"/>
    <cellStyle name="20% - Accent4 5 2 2 2 5 2" xfId="18322"/>
    <cellStyle name="20% - Accent4 5 2 2 2 5 2 2" xfId="47020"/>
    <cellStyle name="20% - Accent4 5 2 2 2 5 3" xfId="37811"/>
    <cellStyle name="20% - Accent4 5 2 2 2 6" xfId="9507"/>
    <cellStyle name="20% - Accent4 5 2 2 2 6 2" xfId="18728"/>
    <cellStyle name="20% - Accent4 5 2 2 2 6 2 2" xfId="47426"/>
    <cellStyle name="20% - Accent4 5 2 2 2 6 3" xfId="38217"/>
    <cellStyle name="20% - Accent4 5 2 2 2 7" xfId="10656"/>
    <cellStyle name="20% - Accent4 5 2 2 2 7 2" xfId="19875"/>
    <cellStyle name="20% - Accent4 5 2 2 2 7 2 2" xfId="48573"/>
    <cellStyle name="20% - Accent4 5 2 2 2 7 3" xfId="39364"/>
    <cellStyle name="20% - Accent4 5 2 2 2 8" xfId="12942"/>
    <cellStyle name="20% - Accent4 5 2 2 2 8 2" xfId="41640"/>
    <cellStyle name="20% - Accent4 5 2 2 2 9" xfId="21008"/>
    <cellStyle name="20% - Accent4 5 2 2 2 9 2" xfId="49706"/>
    <cellStyle name="20% - Accent4 5 2 2 3" xfId="2850"/>
    <cellStyle name="20% - Accent4 5 2 2 3 2" xfId="6015"/>
    <cellStyle name="20% - Accent4 5 2 2 3 2 2" xfId="15243"/>
    <cellStyle name="20% - Accent4 5 2 2 3 2 2 2" xfId="43941"/>
    <cellStyle name="20% - Accent4 5 2 2 3 2 3" xfId="27831"/>
    <cellStyle name="20% - Accent4 5 2 2 3 2 3 2" xfId="56529"/>
    <cellStyle name="20% - Accent4 5 2 2 3 2 4" xfId="34732"/>
    <cellStyle name="20% - Accent4 5 2 2 3 3" xfId="7565"/>
    <cellStyle name="20% - Accent4 5 2 2 3 3 2" xfId="16791"/>
    <cellStyle name="20% - Accent4 5 2 2 3 3 2 2" xfId="45489"/>
    <cellStyle name="20% - Accent4 5 2 2 3 3 3" xfId="36280"/>
    <cellStyle name="20% - Accent4 5 2 2 3 4" xfId="12561"/>
    <cellStyle name="20% - Accent4 5 2 2 3 4 2" xfId="41259"/>
    <cellStyle name="20% - Accent4 5 2 2 3 5" xfId="22424"/>
    <cellStyle name="20% - Accent4 5 2 2 3 5 2" xfId="51122"/>
    <cellStyle name="20% - Accent4 5 2 2 3 6" xfId="24703"/>
    <cellStyle name="20% - Accent4 5 2 2 3 6 2" xfId="53401"/>
    <cellStyle name="20% - Accent4 5 2 2 3 7" xfId="29284"/>
    <cellStyle name="20% - Accent4 5 2 2 3 7 2" xfId="57981"/>
    <cellStyle name="20% - Accent4 5 2 2 3 8" xfId="32050"/>
    <cellStyle name="20% - Accent4 5 2 2 4" xfId="4121"/>
    <cellStyle name="20% - Accent4 5 2 2 4 2" xfId="13349"/>
    <cellStyle name="20% - Accent4 5 2 2 4 2 2" xfId="42047"/>
    <cellStyle name="20% - Accent4 5 2 2 4 3" xfId="26698"/>
    <cellStyle name="20% - Accent4 5 2 2 4 3 2" xfId="55396"/>
    <cellStyle name="20% - Accent4 5 2 2 4 4" xfId="32838"/>
    <cellStyle name="20% - Accent4 5 2 2 5" xfId="5298"/>
    <cellStyle name="20% - Accent4 5 2 2 5 2" xfId="14526"/>
    <cellStyle name="20% - Accent4 5 2 2 5 2 2" xfId="43224"/>
    <cellStyle name="20% - Accent4 5 2 2 5 3" xfId="34015"/>
    <cellStyle name="20% - Accent4 5 2 2 6" xfId="6847"/>
    <cellStyle name="20% - Accent4 5 2 2 6 2" xfId="16074"/>
    <cellStyle name="20% - Accent4 5 2 2 6 2 2" xfId="44772"/>
    <cellStyle name="20% - Accent4 5 2 2 6 3" xfId="35563"/>
    <cellStyle name="20% - Accent4 5 2 2 7" xfId="8717"/>
    <cellStyle name="20% - Accent4 5 2 2 7 2" xfId="17941"/>
    <cellStyle name="20% - Accent4 5 2 2 7 2 2" xfId="46639"/>
    <cellStyle name="20% - Accent4 5 2 2 7 3" xfId="37430"/>
    <cellStyle name="20% - Accent4 5 2 2 8" xfId="9506"/>
    <cellStyle name="20% - Accent4 5 2 2 8 2" xfId="18727"/>
    <cellStyle name="20% - Accent4 5 2 2 8 2 2" xfId="47425"/>
    <cellStyle name="20% - Accent4 5 2 2 8 3" xfId="38216"/>
    <cellStyle name="20% - Accent4 5 2 2 9" xfId="10655"/>
    <cellStyle name="20% - Accent4 5 2 2 9 2" xfId="19874"/>
    <cellStyle name="20% - Accent4 5 2 2 9 2 2" xfId="48572"/>
    <cellStyle name="20% - Accent4 5 2 2 9 3" xfId="39363"/>
    <cellStyle name="20% - Accent4 5 2 3" xfId="2575"/>
    <cellStyle name="20% - Accent4 5 2 3 10" xfId="22425"/>
    <cellStyle name="20% - Accent4 5 2 3 10 2" xfId="51123"/>
    <cellStyle name="20% - Accent4 5 2 3 11" xfId="24704"/>
    <cellStyle name="20% - Accent4 5 2 3 11 2" xfId="53402"/>
    <cellStyle name="20% - Accent4 5 2 3 12" xfId="29285"/>
    <cellStyle name="20% - Accent4 5 2 3 12 2" xfId="57982"/>
    <cellStyle name="20% - Accent4 5 2 3 13" xfId="31865"/>
    <cellStyle name="20% - Accent4 5 2 3 2" xfId="4123"/>
    <cellStyle name="20% - Accent4 5 2 3 2 2" xfId="13351"/>
    <cellStyle name="20% - Accent4 5 2 3 2 2 2" xfId="27833"/>
    <cellStyle name="20% - Accent4 5 2 3 2 2 2 2" xfId="56531"/>
    <cellStyle name="20% - Accent4 5 2 3 2 2 3" xfId="42049"/>
    <cellStyle name="20% - Accent4 5 2 3 2 3" xfId="22426"/>
    <cellStyle name="20% - Accent4 5 2 3 2 3 2" xfId="51124"/>
    <cellStyle name="20% - Accent4 5 2 3 2 4" xfId="24705"/>
    <cellStyle name="20% - Accent4 5 2 3 2 4 2" xfId="53403"/>
    <cellStyle name="20% - Accent4 5 2 3 2 5" xfId="29286"/>
    <cellStyle name="20% - Accent4 5 2 3 2 5 2" xfId="57983"/>
    <cellStyle name="20% - Accent4 5 2 3 2 6" xfId="32840"/>
    <cellStyle name="20% - Accent4 5 2 3 3" xfId="5830"/>
    <cellStyle name="20% - Accent4 5 2 3 3 2" xfId="15058"/>
    <cellStyle name="20% - Accent4 5 2 3 3 2 2" xfId="43756"/>
    <cellStyle name="20% - Accent4 5 2 3 3 3" xfId="26700"/>
    <cellStyle name="20% - Accent4 5 2 3 3 3 2" xfId="55398"/>
    <cellStyle name="20% - Accent4 5 2 3 3 4" xfId="34547"/>
    <cellStyle name="20% - Accent4 5 2 3 4" xfId="7380"/>
    <cellStyle name="20% - Accent4 5 2 3 4 2" xfId="16606"/>
    <cellStyle name="20% - Accent4 5 2 3 4 2 2" xfId="45304"/>
    <cellStyle name="20% - Accent4 5 2 3 4 3" xfId="36095"/>
    <cellStyle name="20% - Accent4 5 2 3 5" xfId="8532"/>
    <cellStyle name="20% - Accent4 5 2 3 5 2" xfId="17756"/>
    <cellStyle name="20% - Accent4 5 2 3 5 2 2" xfId="46454"/>
    <cellStyle name="20% - Accent4 5 2 3 5 3" xfId="37245"/>
    <cellStyle name="20% - Accent4 5 2 3 6" xfId="9508"/>
    <cellStyle name="20% - Accent4 5 2 3 6 2" xfId="18729"/>
    <cellStyle name="20% - Accent4 5 2 3 6 2 2" xfId="47427"/>
    <cellStyle name="20% - Accent4 5 2 3 6 3" xfId="38218"/>
    <cellStyle name="20% - Accent4 5 2 3 7" xfId="10657"/>
    <cellStyle name="20% - Accent4 5 2 3 7 2" xfId="19876"/>
    <cellStyle name="20% - Accent4 5 2 3 7 2 2" xfId="48574"/>
    <cellStyle name="20% - Accent4 5 2 3 7 3" xfId="39365"/>
    <cellStyle name="20% - Accent4 5 2 3 8" xfId="12376"/>
    <cellStyle name="20% - Accent4 5 2 3 8 2" xfId="41074"/>
    <cellStyle name="20% - Accent4 5 2 3 9" xfId="21009"/>
    <cellStyle name="20% - Accent4 5 2 3 9 2" xfId="49707"/>
    <cellStyle name="20% - Accent4 5 2 4" xfId="3237"/>
    <cellStyle name="20% - Accent4 5 2 4 10" xfId="22427"/>
    <cellStyle name="20% - Accent4 5 2 4 10 2" xfId="51125"/>
    <cellStyle name="20% - Accent4 5 2 4 11" xfId="24706"/>
    <cellStyle name="20% - Accent4 5 2 4 11 2" xfId="53404"/>
    <cellStyle name="20% - Accent4 5 2 4 12" xfId="29287"/>
    <cellStyle name="20% - Accent4 5 2 4 12 2" xfId="57984"/>
    <cellStyle name="20% - Accent4 5 2 4 13" xfId="32246"/>
    <cellStyle name="20% - Accent4 5 2 4 2" xfId="4124"/>
    <cellStyle name="20% - Accent4 5 2 4 2 2" xfId="13352"/>
    <cellStyle name="20% - Accent4 5 2 4 2 2 2" xfId="27834"/>
    <cellStyle name="20% - Accent4 5 2 4 2 2 2 2" xfId="56532"/>
    <cellStyle name="20% - Accent4 5 2 4 2 2 3" xfId="42050"/>
    <cellStyle name="20% - Accent4 5 2 4 2 3" xfId="22428"/>
    <cellStyle name="20% - Accent4 5 2 4 2 3 2" xfId="51126"/>
    <cellStyle name="20% - Accent4 5 2 4 2 4" xfId="24707"/>
    <cellStyle name="20% - Accent4 5 2 4 2 4 2" xfId="53405"/>
    <cellStyle name="20% - Accent4 5 2 4 2 5" xfId="29288"/>
    <cellStyle name="20% - Accent4 5 2 4 2 5 2" xfId="57985"/>
    <cellStyle name="20% - Accent4 5 2 4 2 6" xfId="32841"/>
    <cellStyle name="20% - Accent4 5 2 4 3" xfId="6211"/>
    <cellStyle name="20% - Accent4 5 2 4 3 2" xfId="15439"/>
    <cellStyle name="20% - Accent4 5 2 4 3 2 2" xfId="44137"/>
    <cellStyle name="20% - Accent4 5 2 4 3 3" xfId="26701"/>
    <cellStyle name="20% - Accent4 5 2 4 3 3 2" xfId="55399"/>
    <cellStyle name="20% - Accent4 5 2 4 3 4" xfId="34928"/>
    <cellStyle name="20% - Accent4 5 2 4 4" xfId="7763"/>
    <cellStyle name="20% - Accent4 5 2 4 4 2" xfId="16988"/>
    <cellStyle name="20% - Accent4 5 2 4 4 2 2" xfId="45686"/>
    <cellStyle name="20% - Accent4 5 2 4 4 3" xfId="36477"/>
    <cellStyle name="20% - Accent4 5 2 4 5" xfId="8914"/>
    <cellStyle name="20% - Accent4 5 2 4 5 2" xfId="18137"/>
    <cellStyle name="20% - Accent4 5 2 4 5 2 2" xfId="46835"/>
    <cellStyle name="20% - Accent4 5 2 4 5 3" xfId="37626"/>
    <cellStyle name="20% - Accent4 5 2 4 6" xfId="9509"/>
    <cellStyle name="20% - Accent4 5 2 4 6 2" xfId="18730"/>
    <cellStyle name="20% - Accent4 5 2 4 6 2 2" xfId="47428"/>
    <cellStyle name="20% - Accent4 5 2 4 6 3" xfId="38219"/>
    <cellStyle name="20% - Accent4 5 2 4 7" xfId="10658"/>
    <cellStyle name="20% - Accent4 5 2 4 7 2" xfId="19877"/>
    <cellStyle name="20% - Accent4 5 2 4 7 2 2" xfId="48575"/>
    <cellStyle name="20% - Accent4 5 2 4 7 3" xfId="39366"/>
    <cellStyle name="20% - Accent4 5 2 4 8" xfId="12757"/>
    <cellStyle name="20% - Accent4 5 2 4 8 2" xfId="41455"/>
    <cellStyle name="20% - Accent4 5 2 4 9" xfId="21010"/>
    <cellStyle name="20% - Accent4 5 2 4 9 2" xfId="49708"/>
    <cellStyle name="20% - Accent4 5 2 5" xfId="2201"/>
    <cellStyle name="20% - Accent4 5 2 5 2" xfId="5635"/>
    <cellStyle name="20% - Accent4 5 2 5 2 2" xfId="14863"/>
    <cellStyle name="20% - Accent4 5 2 5 2 2 2" xfId="43561"/>
    <cellStyle name="20% - Accent4 5 2 5 2 3" xfId="27830"/>
    <cellStyle name="20% - Accent4 5 2 5 2 3 2" xfId="56528"/>
    <cellStyle name="20% - Accent4 5 2 5 2 4" xfId="34352"/>
    <cellStyle name="20% - Accent4 5 2 5 3" xfId="7184"/>
    <cellStyle name="20% - Accent4 5 2 5 3 2" xfId="16411"/>
    <cellStyle name="20% - Accent4 5 2 5 3 2 2" xfId="45109"/>
    <cellStyle name="20% - Accent4 5 2 5 3 3" xfId="35900"/>
    <cellStyle name="20% - Accent4 5 2 5 4" xfId="12181"/>
    <cellStyle name="20% - Accent4 5 2 5 4 2" xfId="40879"/>
    <cellStyle name="20% - Accent4 5 2 5 5" xfId="22429"/>
    <cellStyle name="20% - Accent4 5 2 5 5 2" xfId="51127"/>
    <cellStyle name="20% - Accent4 5 2 5 6" xfId="24708"/>
    <cellStyle name="20% - Accent4 5 2 5 6 2" xfId="53406"/>
    <cellStyle name="20% - Accent4 5 2 5 7" xfId="29289"/>
    <cellStyle name="20% - Accent4 5 2 5 7 2" xfId="57986"/>
    <cellStyle name="20% - Accent4 5 2 5 8" xfId="31670"/>
    <cellStyle name="20% - Accent4 5 2 6" xfId="4120"/>
    <cellStyle name="20% - Accent4 5 2 6 2" xfId="13348"/>
    <cellStyle name="20% - Accent4 5 2 6 2 2" xfId="42046"/>
    <cellStyle name="20% - Accent4 5 2 6 3" xfId="26697"/>
    <cellStyle name="20% - Accent4 5 2 6 3 2" xfId="55395"/>
    <cellStyle name="20% - Accent4 5 2 6 4" xfId="32837"/>
    <cellStyle name="20% - Accent4 5 2 7" xfId="5112"/>
    <cellStyle name="20% - Accent4 5 2 7 2" xfId="14340"/>
    <cellStyle name="20% - Accent4 5 2 7 2 2" xfId="43038"/>
    <cellStyle name="20% - Accent4 5 2 7 3" xfId="33829"/>
    <cellStyle name="20% - Accent4 5 2 8" xfId="6661"/>
    <cellStyle name="20% - Accent4 5 2 8 2" xfId="15888"/>
    <cellStyle name="20% - Accent4 5 2 8 2 2" xfId="44586"/>
    <cellStyle name="20% - Accent4 5 2 8 3" xfId="35377"/>
    <cellStyle name="20% - Accent4 5 2 9" xfId="8337"/>
    <cellStyle name="20% - Accent4 5 2 9 2" xfId="17561"/>
    <cellStyle name="20% - Accent4 5 2 9 2 2" xfId="46259"/>
    <cellStyle name="20% - Accent4 5 2 9 3" xfId="37050"/>
    <cellStyle name="20% - Accent4 5 3" xfId="587"/>
    <cellStyle name="20% - Accent4 5 3 10" xfId="22430"/>
    <cellStyle name="20% - Accent4 5 3 10 2" xfId="51128"/>
    <cellStyle name="20% - Accent4 5 3 11" xfId="24709"/>
    <cellStyle name="20% - Accent4 5 3 11 2" xfId="53407"/>
    <cellStyle name="20% - Accent4 5 3 12" xfId="29290"/>
    <cellStyle name="20% - Accent4 5 3 12 2" xfId="57987"/>
    <cellStyle name="20% - Accent4 5 3 2" xfId="2764"/>
    <cellStyle name="20% - Accent4 5 3 2 10" xfId="21012"/>
    <cellStyle name="20% - Accent4 5 3 2 10 2" xfId="49710"/>
    <cellStyle name="20% - Accent4 5 3 2 11" xfId="22431"/>
    <cellStyle name="20% - Accent4 5 3 2 11 2" xfId="51129"/>
    <cellStyle name="20% - Accent4 5 3 2 12" xfId="24710"/>
    <cellStyle name="20% - Accent4 5 3 2 12 2" xfId="53408"/>
    <cellStyle name="20% - Accent4 5 3 2 13" xfId="29291"/>
    <cellStyle name="20% - Accent4 5 3 2 13 2" xfId="57988"/>
    <cellStyle name="20% - Accent4 5 3 2 14" xfId="31966"/>
    <cellStyle name="20% - Accent4 5 3 2 2" xfId="3585"/>
    <cellStyle name="20% - Accent4 5 3 2 3" xfId="4126"/>
    <cellStyle name="20% - Accent4 5 3 2 3 2" xfId="13354"/>
    <cellStyle name="20% - Accent4 5 3 2 3 2 2" xfId="27836"/>
    <cellStyle name="20% - Accent4 5 3 2 3 2 2 2" xfId="56534"/>
    <cellStyle name="20% - Accent4 5 3 2 3 2 3" xfId="42052"/>
    <cellStyle name="20% - Accent4 5 3 2 3 3" xfId="22432"/>
    <cellStyle name="20% - Accent4 5 3 2 3 3 2" xfId="51130"/>
    <cellStyle name="20% - Accent4 5 3 2 3 4" xfId="24711"/>
    <cellStyle name="20% - Accent4 5 3 2 3 4 2" xfId="53409"/>
    <cellStyle name="20% - Accent4 5 3 2 3 5" xfId="29292"/>
    <cellStyle name="20% - Accent4 5 3 2 3 5 2" xfId="57989"/>
    <cellStyle name="20% - Accent4 5 3 2 3 6" xfId="32843"/>
    <cellStyle name="20% - Accent4 5 3 2 4" xfId="5931"/>
    <cellStyle name="20% - Accent4 5 3 2 4 2" xfId="15159"/>
    <cellStyle name="20% - Accent4 5 3 2 4 2 2" xfId="43857"/>
    <cellStyle name="20% - Accent4 5 3 2 4 3" xfId="26703"/>
    <cellStyle name="20% - Accent4 5 3 2 4 3 2" xfId="55401"/>
    <cellStyle name="20% - Accent4 5 3 2 4 4" xfId="34648"/>
    <cellStyle name="20% - Accent4 5 3 2 5" xfId="7481"/>
    <cellStyle name="20% - Accent4 5 3 2 5 2" xfId="16707"/>
    <cellStyle name="20% - Accent4 5 3 2 5 2 2" xfId="45405"/>
    <cellStyle name="20% - Accent4 5 3 2 5 3" xfId="36196"/>
    <cellStyle name="20% - Accent4 5 3 2 6" xfId="8633"/>
    <cellStyle name="20% - Accent4 5 3 2 6 2" xfId="17857"/>
    <cellStyle name="20% - Accent4 5 3 2 6 2 2" xfId="46555"/>
    <cellStyle name="20% - Accent4 5 3 2 6 3" xfId="37346"/>
    <cellStyle name="20% - Accent4 5 3 2 7" xfId="9511"/>
    <cellStyle name="20% - Accent4 5 3 2 7 2" xfId="18732"/>
    <cellStyle name="20% - Accent4 5 3 2 7 2 2" xfId="47430"/>
    <cellStyle name="20% - Accent4 5 3 2 7 3" xfId="38221"/>
    <cellStyle name="20% - Accent4 5 3 2 8" xfId="10660"/>
    <cellStyle name="20% - Accent4 5 3 2 8 2" xfId="19879"/>
    <cellStyle name="20% - Accent4 5 3 2 8 2 2" xfId="48577"/>
    <cellStyle name="20% - Accent4 5 3 2 8 3" xfId="39368"/>
    <cellStyle name="20% - Accent4 5 3 2 9" xfId="12477"/>
    <cellStyle name="20% - Accent4 5 3 2 9 2" xfId="41175"/>
    <cellStyle name="20% - Accent4 5 3 3" xfId="3374"/>
    <cellStyle name="20% - Accent4 5 3 3 10" xfId="22433"/>
    <cellStyle name="20% - Accent4 5 3 3 10 2" xfId="51131"/>
    <cellStyle name="20% - Accent4 5 3 3 11" xfId="24712"/>
    <cellStyle name="20% - Accent4 5 3 3 11 2" xfId="53410"/>
    <cellStyle name="20% - Accent4 5 3 3 12" xfId="29293"/>
    <cellStyle name="20% - Accent4 5 3 3 12 2" xfId="57990"/>
    <cellStyle name="20% - Accent4 5 3 3 13" xfId="32347"/>
    <cellStyle name="20% - Accent4 5 3 3 2" xfId="4127"/>
    <cellStyle name="20% - Accent4 5 3 3 2 2" xfId="13355"/>
    <cellStyle name="20% - Accent4 5 3 3 2 2 2" xfId="27837"/>
    <cellStyle name="20% - Accent4 5 3 3 2 2 2 2" xfId="56535"/>
    <cellStyle name="20% - Accent4 5 3 3 2 2 3" xfId="42053"/>
    <cellStyle name="20% - Accent4 5 3 3 2 3" xfId="22434"/>
    <cellStyle name="20% - Accent4 5 3 3 2 3 2" xfId="51132"/>
    <cellStyle name="20% - Accent4 5 3 3 2 4" xfId="24713"/>
    <cellStyle name="20% - Accent4 5 3 3 2 4 2" xfId="53411"/>
    <cellStyle name="20% - Accent4 5 3 3 2 5" xfId="29294"/>
    <cellStyle name="20% - Accent4 5 3 3 2 5 2" xfId="57991"/>
    <cellStyle name="20% - Accent4 5 3 3 2 6" xfId="32844"/>
    <cellStyle name="20% - Accent4 5 3 3 3" xfId="6312"/>
    <cellStyle name="20% - Accent4 5 3 3 3 2" xfId="15540"/>
    <cellStyle name="20% - Accent4 5 3 3 3 2 2" xfId="44238"/>
    <cellStyle name="20% - Accent4 5 3 3 3 3" xfId="26704"/>
    <cellStyle name="20% - Accent4 5 3 3 3 3 2" xfId="55402"/>
    <cellStyle name="20% - Accent4 5 3 3 3 4" xfId="35029"/>
    <cellStyle name="20% - Accent4 5 3 3 4" xfId="7864"/>
    <cellStyle name="20% - Accent4 5 3 3 4 2" xfId="17089"/>
    <cellStyle name="20% - Accent4 5 3 3 4 2 2" xfId="45787"/>
    <cellStyle name="20% - Accent4 5 3 3 4 3" xfId="36578"/>
    <cellStyle name="20% - Accent4 5 3 3 5" xfId="9015"/>
    <cellStyle name="20% - Accent4 5 3 3 5 2" xfId="18238"/>
    <cellStyle name="20% - Accent4 5 3 3 5 2 2" xfId="46936"/>
    <cellStyle name="20% - Accent4 5 3 3 5 3" xfId="37727"/>
    <cellStyle name="20% - Accent4 5 3 3 6" xfId="9512"/>
    <cellStyle name="20% - Accent4 5 3 3 6 2" xfId="18733"/>
    <cellStyle name="20% - Accent4 5 3 3 6 2 2" xfId="47431"/>
    <cellStyle name="20% - Accent4 5 3 3 6 3" xfId="38222"/>
    <cellStyle name="20% - Accent4 5 3 3 7" xfId="10661"/>
    <cellStyle name="20% - Accent4 5 3 3 7 2" xfId="19880"/>
    <cellStyle name="20% - Accent4 5 3 3 7 2 2" xfId="48578"/>
    <cellStyle name="20% - Accent4 5 3 3 7 3" xfId="39369"/>
    <cellStyle name="20% - Accent4 5 3 3 8" xfId="12858"/>
    <cellStyle name="20% - Accent4 5 3 3 8 2" xfId="41556"/>
    <cellStyle name="20% - Accent4 5 3 3 9" xfId="21013"/>
    <cellStyle name="20% - Accent4 5 3 3 9 2" xfId="49711"/>
    <cellStyle name="20% - Accent4 5 3 4" xfId="2117"/>
    <cellStyle name="20% - Accent4 5 3 4 2" xfId="5551"/>
    <cellStyle name="20% - Accent4 5 3 4 2 2" xfId="14779"/>
    <cellStyle name="20% - Accent4 5 3 4 2 2 2" xfId="43477"/>
    <cellStyle name="20% - Accent4 5 3 4 2 3" xfId="27835"/>
    <cellStyle name="20% - Accent4 5 3 4 2 3 2" xfId="56533"/>
    <cellStyle name="20% - Accent4 5 3 4 2 4" xfId="34268"/>
    <cellStyle name="20% - Accent4 5 3 4 3" xfId="7100"/>
    <cellStyle name="20% - Accent4 5 3 4 3 2" xfId="16327"/>
    <cellStyle name="20% - Accent4 5 3 4 3 2 2" xfId="45025"/>
    <cellStyle name="20% - Accent4 5 3 4 3 3" xfId="35816"/>
    <cellStyle name="20% - Accent4 5 3 4 4" xfId="12097"/>
    <cellStyle name="20% - Accent4 5 3 4 4 2" xfId="40795"/>
    <cellStyle name="20% - Accent4 5 3 4 5" xfId="22435"/>
    <cellStyle name="20% - Accent4 5 3 4 5 2" xfId="51133"/>
    <cellStyle name="20% - Accent4 5 3 4 6" xfId="24714"/>
    <cellStyle name="20% - Accent4 5 3 4 6 2" xfId="53412"/>
    <cellStyle name="20% - Accent4 5 3 4 7" xfId="29295"/>
    <cellStyle name="20% - Accent4 5 3 4 7 2" xfId="57992"/>
    <cellStyle name="20% - Accent4 5 3 4 8" xfId="31586"/>
    <cellStyle name="20% - Accent4 5 3 5" xfId="4125"/>
    <cellStyle name="20% - Accent4 5 3 5 2" xfId="13353"/>
    <cellStyle name="20% - Accent4 5 3 5 2 2" xfId="42051"/>
    <cellStyle name="20% - Accent4 5 3 5 3" xfId="26702"/>
    <cellStyle name="20% - Accent4 5 3 5 3 2" xfId="55400"/>
    <cellStyle name="20% - Accent4 5 3 5 4" xfId="32842"/>
    <cellStyle name="20% - Accent4 5 3 6" xfId="8253"/>
    <cellStyle name="20% - Accent4 5 3 6 2" xfId="17477"/>
    <cellStyle name="20% - Accent4 5 3 6 2 2" xfId="46175"/>
    <cellStyle name="20% - Accent4 5 3 6 3" xfId="36966"/>
    <cellStyle name="20% - Accent4 5 3 7" xfId="9510"/>
    <cellStyle name="20% - Accent4 5 3 7 2" xfId="18731"/>
    <cellStyle name="20% - Accent4 5 3 7 2 2" xfId="47429"/>
    <cellStyle name="20% - Accent4 5 3 7 3" xfId="38220"/>
    <cellStyle name="20% - Accent4 5 3 8" xfId="10659"/>
    <cellStyle name="20% - Accent4 5 3 8 2" xfId="19878"/>
    <cellStyle name="20% - Accent4 5 3 8 2 2" xfId="48576"/>
    <cellStyle name="20% - Accent4 5 3 8 3" xfId="39367"/>
    <cellStyle name="20% - Accent4 5 3 9" xfId="21011"/>
    <cellStyle name="20% - Accent4 5 3 9 2" xfId="49709"/>
    <cellStyle name="20% - Accent4 5 4" xfId="1107"/>
    <cellStyle name="20% - Accent4 5 4 10" xfId="11758"/>
    <cellStyle name="20% - Accent4 5 4 10 2" xfId="40456"/>
    <cellStyle name="20% - Accent4 5 4 11" xfId="21014"/>
    <cellStyle name="20% - Accent4 5 4 11 2" xfId="49712"/>
    <cellStyle name="20% - Accent4 5 4 12" xfId="22436"/>
    <cellStyle name="20% - Accent4 5 4 12 2" xfId="51134"/>
    <cellStyle name="20% - Accent4 5 4 13" xfId="24715"/>
    <cellStyle name="20% - Accent4 5 4 13 2" xfId="53413"/>
    <cellStyle name="20% - Accent4 5 4 14" xfId="29296"/>
    <cellStyle name="20% - Accent4 5 4 14 2" xfId="57993"/>
    <cellStyle name="20% - Accent4 5 4 15" xfId="31247"/>
    <cellStyle name="20% - Accent4 5 4 2" xfId="3586"/>
    <cellStyle name="20% - Accent4 5 4 2 10" xfId="22437"/>
    <cellStyle name="20% - Accent4 5 4 2 10 2" xfId="51135"/>
    <cellStyle name="20% - Accent4 5 4 2 11" xfId="24716"/>
    <cellStyle name="20% - Accent4 5 4 2 11 2" xfId="53414"/>
    <cellStyle name="20% - Accent4 5 4 2 12" xfId="29297"/>
    <cellStyle name="20% - Accent4 5 4 2 12 2" xfId="57994"/>
    <cellStyle name="20% - Accent4 5 4 2 13" xfId="32501"/>
    <cellStyle name="20% - Accent4 5 4 2 2" xfId="4129"/>
    <cellStyle name="20% - Accent4 5 4 2 2 2" xfId="13357"/>
    <cellStyle name="20% - Accent4 5 4 2 2 2 2" xfId="27839"/>
    <cellStyle name="20% - Accent4 5 4 2 2 2 2 2" xfId="56537"/>
    <cellStyle name="20% - Accent4 5 4 2 2 2 3" xfId="42055"/>
    <cellStyle name="20% - Accent4 5 4 2 2 3" xfId="22438"/>
    <cellStyle name="20% - Accent4 5 4 2 2 3 2" xfId="51136"/>
    <cellStyle name="20% - Accent4 5 4 2 2 4" xfId="24717"/>
    <cellStyle name="20% - Accent4 5 4 2 2 4 2" xfId="53415"/>
    <cellStyle name="20% - Accent4 5 4 2 2 5" xfId="29298"/>
    <cellStyle name="20% - Accent4 5 4 2 2 5 2" xfId="57995"/>
    <cellStyle name="20% - Accent4 5 4 2 2 6" xfId="32846"/>
    <cellStyle name="20% - Accent4 5 4 2 3" xfId="6466"/>
    <cellStyle name="20% - Accent4 5 4 2 3 2" xfId="15694"/>
    <cellStyle name="20% - Accent4 5 4 2 3 2 2" xfId="44392"/>
    <cellStyle name="20% - Accent4 5 4 2 3 3" xfId="26706"/>
    <cellStyle name="20% - Accent4 5 4 2 3 3 2" xfId="55404"/>
    <cellStyle name="20% - Accent4 5 4 2 3 4" xfId="35183"/>
    <cellStyle name="20% - Accent4 5 4 2 4" xfId="8018"/>
    <cellStyle name="20% - Accent4 5 4 2 4 2" xfId="17243"/>
    <cellStyle name="20% - Accent4 5 4 2 4 2 2" xfId="45941"/>
    <cellStyle name="20% - Accent4 5 4 2 4 3" xfId="36732"/>
    <cellStyle name="20% - Accent4 5 4 2 5" xfId="9169"/>
    <cellStyle name="20% - Accent4 5 4 2 5 2" xfId="18392"/>
    <cellStyle name="20% - Accent4 5 4 2 5 2 2" xfId="47090"/>
    <cellStyle name="20% - Accent4 5 4 2 5 3" xfId="37881"/>
    <cellStyle name="20% - Accent4 5 4 2 6" xfId="9514"/>
    <cellStyle name="20% - Accent4 5 4 2 6 2" xfId="18735"/>
    <cellStyle name="20% - Accent4 5 4 2 6 2 2" xfId="47433"/>
    <cellStyle name="20% - Accent4 5 4 2 6 3" xfId="38224"/>
    <cellStyle name="20% - Accent4 5 4 2 7" xfId="10663"/>
    <cellStyle name="20% - Accent4 5 4 2 7 2" xfId="19882"/>
    <cellStyle name="20% - Accent4 5 4 2 7 2 2" xfId="48580"/>
    <cellStyle name="20% - Accent4 5 4 2 7 3" xfId="39371"/>
    <cellStyle name="20% - Accent4 5 4 2 8" xfId="13012"/>
    <cellStyle name="20% - Accent4 5 4 2 8 2" xfId="41710"/>
    <cellStyle name="20% - Accent4 5 4 2 9" xfId="21015"/>
    <cellStyle name="20% - Accent4 5 4 2 9 2" xfId="49713"/>
    <cellStyle name="20% - Accent4 5 4 3" xfId="2491"/>
    <cellStyle name="20% - Accent4 5 4 3 2" xfId="5746"/>
    <cellStyle name="20% - Accent4 5 4 3 2 2" xfId="14974"/>
    <cellStyle name="20% - Accent4 5 4 3 2 2 2" xfId="43672"/>
    <cellStyle name="20% - Accent4 5 4 3 2 3" xfId="27838"/>
    <cellStyle name="20% - Accent4 5 4 3 2 3 2" xfId="56536"/>
    <cellStyle name="20% - Accent4 5 4 3 2 4" xfId="34463"/>
    <cellStyle name="20% - Accent4 5 4 3 3" xfId="7296"/>
    <cellStyle name="20% - Accent4 5 4 3 3 2" xfId="16522"/>
    <cellStyle name="20% - Accent4 5 4 3 3 2 2" xfId="45220"/>
    <cellStyle name="20% - Accent4 5 4 3 3 3" xfId="36011"/>
    <cellStyle name="20% - Accent4 5 4 3 4" xfId="12292"/>
    <cellStyle name="20% - Accent4 5 4 3 4 2" xfId="40990"/>
    <cellStyle name="20% - Accent4 5 4 3 5" xfId="22439"/>
    <cellStyle name="20% - Accent4 5 4 3 5 2" xfId="51137"/>
    <cellStyle name="20% - Accent4 5 4 3 6" xfId="24718"/>
    <cellStyle name="20% - Accent4 5 4 3 6 2" xfId="53416"/>
    <cellStyle name="20% - Accent4 5 4 3 7" xfId="29299"/>
    <cellStyle name="20% - Accent4 5 4 3 7 2" xfId="57996"/>
    <cellStyle name="20% - Accent4 5 4 3 8" xfId="31781"/>
    <cellStyle name="20% - Accent4 5 4 4" xfId="4128"/>
    <cellStyle name="20% - Accent4 5 4 4 2" xfId="13356"/>
    <cellStyle name="20% - Accent4 5 4 4 2 2" xfId="42054"/>
    <cellStyle name="20% - Accent4 5 4 4 3" xfId="26705"/>
    <cellStyle name="20% - Accent4 5 4 4 3 2" xfId="55403"/>
    <cellStyle name="20% - Accent4 5 4 4 4" xfId="32845"/>
    <cellStyle name="20% - Accent4 5 4 5" xfId="5212"/>
    <cellStyle name="20% - Accent4 5 4 5 2" xfId="14440"/>
    <cellStyle name="20% - Accent4 5 4 5 2 2" xfId="43138"/>
    <cellStyle name="20% - Accent4 5 4 5 3" xfId="33929"/>
    <cellStyle name="20% - Accent4 5 4 6" xfId="6761"/>
    <cellStyle name="20% - Accent4 5 4 6 2" xfId="15988"/>
    <cellStyle name="20% - Accent4 5 4 6 2 2" xfId="44686"/>
    <cellStyle name="20% - Accent4 5 4 6 3" xfId="35477"/>
    <cellStyle name="20% - Accent4 5 4 7" xfId="8448"/>
    <cellStyle name="20% - Accent4 5 4 7 2" xfId="17672"/>
    <cellStyle name="20% - Accent4 5 4 7 2 2" xfId="46370"/>
    <cellStyle name="20% - Accent4 5 4 7 3" xfId="37161"/>
    <cellStyle name="20% - Accent4 5 4 8" xfId="9513"/>
    <cellStyle name="20% - Accent4 5 4 8 2" xfId="18734"/>
    <cellStyle name="20% - Accent4 5 4 8 2 2" xfId="47432"/>
    <cellStyle name="20% - Accent4 5 4 8 3" xfId="38223"/>
    <cellStyle name="20% - Accent4 5 4 9" xfId="10662"/>
    <cellStyle name="20% - Accent4 5 4 9 2" xfId="19881"/>
    <cellStyle name="20% - Accent4 5 4 9 2 2" xfId="48579"/>
    <cellStyle name="20% - Accent4 5 4 9 3" xfId="39370"/>
    <cellStyle name="20% - Accent4 5 5" xfId="3153"/>
    <cellStyle name="20% - Accent4 5 5 10" xfId="22440"/>
    <cellStyle name="20% - Accent4 5 5 10 2" xfId="51138"/>
    <cellStyle name="20% - Accent4 5 5 11" xfId="24719"/>
    <cellStyle name="20% - Accent4 5 5 11 2" xfId="53417"/>
    <cellStyle name="20% - Accent4 5 5 12" xfId="29300"/>
    <cellStyle name="20% - Accent4 5 5 12 2" xfId="57997"/>
    <cellStyle name="20% - Accent4 5 5 13" xfId="32162"/>
    <cellStyle name="20% - Accent4 5 5 2" xfId="4130"/>
    <cellStyle name="20% - Accent4 5 5 2 2" xfId="13358"/>
    <cellStyle name="20% - Accent4 5 5 2 2 2" xfId="27840"/>
    <cellStyle name="20% - Accent4 5 5 2 2 2 2" xfId="56538"/>
    <cellStyle name="20% - Accent4 5 5 2 2 3" xfId="42056"/>
    <cellStyle name="20% - Accent4 5 5 2 3" xfId="22441"/>
    <cellStyle name="20% - Accent4 5 5 2 3 2" xfId="51139"/>
    <cellStyle name="20% - Accent4 5 5 2 4" xfId="24720"/>
    <cellStyle name="20% - Accent4 5 5 2 4 2" xfId="53418"/>
    <cellStyle name="20% - Accent4 5 5 2 5" xfId="29301"/>
    <cellStyle name="20% - Accent4 5 5 2 5 2" xfId="57998"/>
    <cellStyle name="20% - Accent4 5 5 2 6" xfId="32847"/>
    <cellStyle name="20% - Accent4 5 5 3" xfId="6127"/>
    <cellStyle name="20% - Accent4 5 5 3 2" xfId="15355"/>
    <cellStyle name="20% - Accent4 5 5 3 2 2" xfId="44053"/>
    <cellStyle name="20% - Accent4 5 5 3 3" xfId="26707"/>
    <cellStyle name="20% - Accent4 5 5 3 3 2" xfId="55405"/>
    <cellStyle name="20% - Accent4 5 5 3 4" xfId="34844"/>
    <cellStyle name="20% - Accent4 5 5 4" xfId="7679"/>
    <cellStyle name="20% - Accent4 5 5 4 2" xfId="16904"/>
    <cellStyle name="20% - Accent4 5 5 4 2 2" xfId="45602"/>
    <cellStyle name="20% - Accent4 5 5 4 3" xfId="36393"/>
    <cellStyle name="20% - Accent4 5 5 5" xfId="8830"/>
    <cellStyle name="20% - Accent4 5 5 5 2" xfId="18053"/>
    <cellStyle name="20% - Accent4 5 5 5 2 2" xfId="46751"/>
    <cellStyle name="20% - Accent4 5 5 5 3" xfId="37542"/>
    <cellStyle name="20% - Accent4 5 5 6" xfId="9515"/>
    <cellStyle name="20% - Accent4 5 5 6 2" xfId="18736"/>
    <cellStyle name="20% - Accent4 5 5 6 2 2" xfId="47434"/>
    <cellStyle name="20% - Accent4 5 5 6 3" xfId="38225"/>
    <cellStyle name="20% - Accent4 5 5 7" xfId="10664"/>
    <cellStyle name="20% - Accent4 5 5 7 2" xfId="19883"/>
    <cellStyle name="20% - Accent4 5 5 7 2 2" xfId="48581"/>
    <cellStyle name="20% - Accent4 5 5 7 3" xfId="39372"/>
    <cellStyle name="20% - Accent4 5 5 8" xfId="12673"/>
    <cellStyle name="20% - Accent4 5 5 8 2" xfId="41371"/>
    <cellStyle name="20% - Accent4 5 5 9" xfId="21016"/>
    <cellStyle name="20% - Accent4 5 5 9 2" xfId="49714"/>
    <cellStyle name="20% - Accent4 5 6" xfId="1977"/>
    <cellStyle name="20% - Accent4 5 6 2" xfId="5453"/>
    <cellStyle name="20% - Accent4 5 6 2 2" xfId="14681"/>
    <cellStyle name="20% - Accent4 5 6 2 2 2" xfId="43379"/>
    <cellStyle name="20% - Accent4 5 6 2 3" xfId="27829"/>
    <cellStyle name="20% - Accent4 5 6 2 3 2" xfId="56527"/>
    <cellStyle name="20% - Accent4 5 6 2 4" xfId="34170"/>
    <cellStyle name="20% - Accent4 5 6 3" xfId="7002"/>
    <cellStyle name="20% - Accent4 5 6 3 2" xfId="16229"/>
    <cellStyle name="20% - Accent4 5 6 3 2 2" xfId="44927"/>
    <cellStyle name="20% - Accent4 5 6 3 3" xfId="35718"/>
    <cellStyle name="20% - Accent4 5 6 4" xfId="11999"/>
    <cellStyle name="20% - Accent4 5 6 4 2" xfId="40697"/>
    <cellStyle name="20% - Accent4 5 6 5" xfId="22442"/>
    <cellStyle name="20% - Accent4 5 6 5 2" xfId="51140"/>
    <cellStyle name="20% - Accent4 5 6 6" xfId="24721"/>
    <cellStyle name="20% - Accent4 5 6 6 2" xfId="53419"/>
    <cellStyle name="20% - Accent4 5 6 7" xfId="29302"/>
    <cellStyle name="20% - Accent4 5 6 7 2" xfId="57999"/>
    <cellStyle name="20% - Accent4 5 6 8" xfId="31488"/>
    <cellStyle name="20% - Accent4 5 7" xfId="4119"/>
    <cellStyle name="20% - Accent4 5 7 2" xfId="13347"/>
    <cellStyle name="20% - Accent4 5 7 2 2" xfId="42045"/>
    <cellStyle name="20% - Accent4 5 7 3" xfId="26696"/>
    <cellStyle name="20% - Accent4 5 7 3 2" xfId="55394"/>
    <cellStyle name="20% - Accent4 5 7 4" xfId="32836"/>
    <cellStyle name="20% - Accent4 5 8" xfId="5026"/>
    <cellStyle name="20% - Accent4 5 8 2" xfId="14254"/>
    <cellStyle name="20% - Accent4 5 8 2 2" xfId="42952"/>
    <cellStyle name="20% - Accent4 5 8 3" xfId="33743"/>
    <cellStyle name="20% - Accent4 5 9" xfId="6575"/>
    <cellStyle name="20% - Accent4 5 9 2" xfId="15802"/>
    <cellStyle name="20% - Accent4 5 9 2 2" xfId="44500"/>
    <cellStyle name="20% - Accent4 5 9 3" xfId="35291"/>
    <cellStyle name="20% - Accent4 50" xfId="11519"/>
    <cellStyle name="20% - Accent4 50 2" xfId="40226"/>
    <cellStyle name="20% - Accent4 51" xfId="28701"/>
    <cellStyle name="20% - Accent4 51 2" xfId="57398"/>
    <cellStyle name="20% - Accent4 52" xfId="28717"/>
    <cellStyle name="20% - Accent4 52 2" xfId="57414"/>
    <cellStyle name="20% - Accent4 53" xfId="31009"/>
    <cellStyle name="20% - Accent4 6" xfId="305"/>
    <cellStyle name="20% - Accent4 6 10" xfId="9516"/>
    <cellStyle name="20% - Accent4 6 10 2" xfId="18737"/>
    <cellStyle name="20% - Accent4 6 10 2 2" xfId="47435"/>
    <cellStyle name="20% - Accent4 6 10 3" xfId="38226"/>
    <cellStyle name="20% - Accent4 6 11" xfId="10665"/>
    <cellStyle name="20% - Accent4 6 11 2" xfId="19884"/>
    <cellStyle name="20% - Accent4 6 11 2 2" xfId="48582"/>
    <cellStyle name="20% - Accent4 6 11 3" xfId="39373"/>
    <cellStyle name="20% - Accent4 6 12" xfId="11615"/>
    <cellStyle name="20% - Accent4 6 12 2" xfId="40313"/>
    <cellStyle name="20% - Accent4 6 13" xfId="21017"/>
    <cellStyle name="20% - Accent4 6 13 2" xfId="49715"/>
    <cellStyle name="20% - Accent4 6 14" xfId="22443"/>
    <cellStyle name="20% - Accent4 6 14 2" xfId="51141"/>
    <cellStyle name="20% - Accent4 6 15" xfId="24722"/>
    <cellStyle name="20% - Accent4 6 15 2" xfId="53420"/>
    <cellStyle name="20% - Accent4 6 16" xfId="29303"/>
    <cellStyle name="20% - Accent4 6 16 2" xfId="58000"/>
    <cellStyle name="20% - Accent4 6 17" xfId="31104"/>
    <cellStyle name="20% - Accent4 6 2" xfId="588"/>
    <cellStyle name="20% - Accent4 6 2 10" xfId="22444"/>
    <cellStyle name="20% - Accent4 6 2 10 2" xfId="51142"/>
    <cellStyle name="20% - Accent4 6 2 11" xfId="24723"/>
    <cellStyle name="20% - Accent4 6 2 11 2" xfId="53421"/>
    <cellStyle name="20% - Accent4 6 2 12" xfId="29304"/>
    <cellStyle name="20% - Accent4 6 2 12 2" xfId="58001"/>
    <cellStyle name="20% - Accent4 6 2 2" xfId="3587"/>
    <cellStyle name="20% - Accent4 6 2 3" xfId="3416"/>
    <cellStyle name="20% - Accent4 6 2 3 10" xfId="22445"/>
    <cellStyle name="20% - Accent4 6 2 3 10 2" xfId="51143"/>
    <cellStyle name="20% - Accent4 6 2 3 11" xfId="24724"/>
    <cellStyle name="20% - Accent4 6 2 3 11 2" xfId="53422"/>
    <cellStyle name="20% - Accent4 6 2 3 12" xfId="29305"/>
    <cellStyle name="20% - Accent4 6 2 3 12 2" xfId="58002"/>
    <cellStyle name="20% - Accent4 6 2 3 13" xfId="32388"/>
    <cellStyle name="20% - Accent4 6 2 3 2" xfId="4133"/>
    <cellStyle name="20% - Accent4 6 2 3 2 2" xfId="13361"/>
    <cellStyle name="20% - Accent4 6 2 3 2 2 2" xfId="27843"/>
    <cellStyle name="20% - Accent4 6 2 3 2 2 2 2" xfId="56541"/>
    <cellStyle name="20% - Accent4 6 2 3 2 2 3" xfId="42059"/>
    <cellStyle name="20% - Accent4 6 2 3 2 3" xfId="22446"/>
    <cellStyle name="20% - Accent4 6 2 3 2 3 2" xfId="51144"/>
    <cellStyle name="20% - Accent4 6 2 3 2 4" xfId="24725"/>
    <cellStyle name="20% - Accent4 6 2 3 2 4 2" xfId="53423"/>
    <cellStyle name="20% - Accent4 6 2 3 2 5" xfId="29306"/>
    <cellStyle name="20% - Accent4 6 2 3 2 5 2" xfId="58003"/>
    <cellStyle name="20% - Accent4 6 2 3 2 6" xfId="32850"/>
    <cellStyle name="20% - Accent4 6 2 3 3" xfId="6353"/>
    <cellStyle name="20% - Accent4 6 2 3 3 2" xfId="15581"/>
    <cellStyle name="20% - Accent4 6 2 3 3 2 2" xfId="44279"/>
    <cellStyle name="20% - Accent4 6 2 3 3 3" xfId="26710"/>
    <cellStyle name="20% - Accent4 6 2 3 3 3 2" xfId="55408"/>
    <cellStyle name="20% - Accent4 6 2 3 3 4" xfId="35070"/>
    <cellStyle name="20% - Accent4 6 2 3 4" xfId="7905"/>
    <cellStyle name="20% - Accent4 6 2 3 4 2" xfId="17130"/>
    <cellStyle name="20% - Accent4 6 2 3 4 2 2" xfId="45828"/>
    <cellStyle name="20% - Accent4 6 2 3 4 3" xfId="36619"/>
    <cellStyle name="20% - Accent4 6 2 3 5" xfId="9056"/>
    <cellStyle name="20% - Accent4 6 2 3 5 2" xfId="18279"/>
    <cellStyle name="20% - Accent4 6 2 3 5 2 2" xfId="46977"/>
    <cellStyle name="20% - Accent4 6 2 3 5 3" xfId="37768"/>
    <cellStyle name="20% - Accent4 6 2 3 6" xfId="9518"/>
    <cellStyle name="20% - Accent4 6 2 3 6 2" xfId="18739"/>
    <cellStyle name="20% - Accent4 6 2 3 6 2 2" xfId="47437"/>
    <cellStyle name="20% - Accent4 6 2 3 6 3" xfId="38228"/>
    <cellStyle name="20% - Accent4 6 2 3 7" xfId="10667"/>
    <cellStyle name="20% - Accent4 6 2 3 7 2" xfId="19886"/>
    <cellStyle name="20% - Accent4 6 2 3 7 2 2" xfId="48584"/>
    <cellStyle name="20% - Accent4 6 2 3 7 3" xfId="39375"/>
    <cellStyle name="20% - Accent4 6 2 3 8" xfId="12899"/>
    <cellStyle name="20% - Accent4 6 2 3 8 2" xfId="41597"/>
    <cellStyle name="20% - Accent4 6 2 3 9" xfId="21019"/>
    <cellStyle name="20% - Accent4 6 2 3 9 2" xfId="49717"/>
    <cellStyle name="20% - Accent4 6 2 4" xfId="2807"/>
    <cellStyle name="20% - Accent4 6 2 4 2" xfId="5972"/>
    <cellStyle name="20% - Accent4 6 2 4 2 2" xfId="15200"/>
    <cellStyle name="20% - Accent4 6 2 4 2 2 2" xfId="43898"/>
    <cellStyle name="20% - Accent4 6 2 4 2 3" xfId="27842"/>
    <cellStyle name="20% - Accent4 6 2 4 2 3 2" xfId="56540"/>
    <cellStyle name="20% - Accent4 6 2 4 2 4" xfId="34689"/>
    <cellStyle name="20% - Accent4 6 2 4 3" xfId="7522"/>
    <cellStyle name="20% - Accent4 6 2 4 3 2" xfId="16748"/>
    <cellStyle name="20% - Accent4 6 2 4 3 2 2" xfId="45446"/>
    <cellStyle name="20% - Accent4 6 2 4 3 3" xfId="36237"/>
    <cellStyle name="20% - Accent4 6 2 4 4" xfId="12518"/>
    <cellStyle name="20% - Accent4 6 2 4 4 2" xfId="41216"/>
    <cellStyle name="20% - Accent4 6 2 4 5" xfId="22447"/>
    <cellStyle name="20% - Accent4 6 2 4 5 2" xfId="51145"/>
    <cellStyle name="20% - Accent4 6 2 4 6" xfId="24726"/>
    <cellStyle name="20% - Accent4 6 2 4 6 2" xfId="53424"/>
    <cellStyle name="20% - Accent4 6 2 4 7" xfId="29307"/>
    <cellStyle name="20% - Accent4 6 2 4 7 2" xfId="58004"/>
    <cellStyle name="20% - Accent4 6 2 4 8" xfId="32007"/>
    <cellStyle name="20% - Accent4 6 2 5" xfId="4132"/>
    <cellStyle name="20% - Accent4 6 2 5 2" xfId="13360"/>
    <cellStyle name="20% - Accent4 6 2 5 2 2" xfId="42058"/>
    <cellStyle name="20% - Accent4 6 2 5 3" xfId="26709"/>
    <cellStyle name="20% - Accent4 6 2 5 3 2" xfId="55407"/>
    <cellStyle name="20% - Accent4 6 2 5 4" xfId="32849"/>
    <cellStyle name="20% - Accent4 6 2 6" xfId="8674"/>
    <cellStyle name="20% - Accent4 6 2 6 2" xfId="17898"/>
    <cellStyle name="20% - Accent4 6 2 6 2 2" xfId="46596"/>
    <cellStyle name="20% - Accent4 6 2 6 3" xfId="37387"/>
    <cellStyle name="20% - Accent4 6 2 7" xfId="9517"/>
    <cellStyle name="20% - Accent4 6 2 7 2" xfId="18738"/>
    <cellStyle name="20% - Accent4 6 2 7 2 2" xfId="47436"/>
    <cellStyle name="20% - Accent4 6 2 7 3" xfId="38227"/>
    <cellStyle name="20% - Accent4 6 2 8" xfId="10666"/>
    <cellStyle name="20% - Accent4 6 2 8 2" xfId="19885"/>
    <cellStyle name="20% - Accent4 6 2 8 2 2" xfId="48583"/>
    <cellStyle name="20% - Accent4 6 2 8 3" xfId="39374"/>
    <cellStyle name="20% - Accent4 6 2 9" xfId="21018"/>
    <cellStyle name="20% - Accent4 6 2 9 2" xfId="49716"/>
    <cellStyle name="20% - Accent4 6 3" xfId="1150"/>
    <cellStyle name="20% - Accent4 6 3 10" xfId="11801"/>
    <cellStyle name="20% - Accent4 6 3 10 2" xfId="40499"/>
    <cellStyle name="20% - Accent4 6 3 11" xfId="21020"/>
    <cellStyle name="20% - Accent4 6 3 11 2" xfId="49718"/>
    <cellStyle name="20% - Accent4 6 3 12" xfId="22448"/>
    <cellStyle name="20% - Accent4 6 3 12 2" xfId="51146"/>
    <cellStyle name="20% - Accent4 6 3 13" xfId="24727"/>
    <cellStyle name="20% - Accent4 6 3 13 2" xfId="53425"/>
    <cellStyle name="20% - Accent4 6 3 14" xfId="29308"/>
    <cellStyle name="20% - Accent4 6 3 14 2" xfId="58005"/>
    <cellStyle name="20% - Accent4 6 3 15" xfId="31290"/>
    <cellStyle name="20% - Accent4 6 3 2" xfId="3588"/>
    <cellStyle name="20% - Accent4 6 3 2 10" xfId="22449"/>
    <cellStyle name="20% - Accent4 6 3 2 10 2" xfId="51147"/>
    <cellStyle name="20% - Accent4 6 3 2 11" xfId="24728"/>
    <cellStyle name="20% - Accent4 6 3 2 11 2" xfId="53426"/>
    <cellStyle name="20% - Accent4 6 3 2 12" xfId="29309"/>
    <cellStyle name="20% - Accent4 6 3 2 12 2" xfId="58006"/>
    <cellStyle name="20% - Accent4 6 3 2 13" xfId="32502"/>
    <cellStyle name="20% - Accent4 6 3 2 2" xfId="4135"/>
    <cellStyle name="20% - Accent4 6 3 2 2 2" xfId="13363"/>
    <cellStyle name="20% - Accent4 6 3 2 2 2 2" xfId="27845"/>
    <cellStyle name="20% - Accent4 6 3 2 2 2 2 2" xfId="56543"/>
    <cellStyle name="20% - Accent4 6 3 2 2 2 3" xfId="42061"/>
    <cellStyle name="20% - Accent4 6 3 2 2 3" xfId="22450"/>
    <cellStyle name="20% - Accent4 6 3 2 2 3 2" xfId="51148"/>
    <cellStyle name="20% - Accent4 6 3 2 2 4" xfId="24729"/>
    <cellStyle name="20% - Accent4 6 3 2 2 4 2" xfId="53427"/>
    <cellStyle name="20% - Accent4 6 3 2 2 5" xfId="29310"/>
    <cellStyle name="20% - Accent4 6 3 2 2 5 2" xfId="58007"/>
    <cellStyle name="20% - Accent4 6 3 2 2 6" xfId="32852"/>
    <cellStyle name="20% - Accent4 6 3 2 3" xfId="6467"/>
    <cellStyle name="20% - Accent4 6 3 2 3 2" xfId="15695"/>
    <cellStyle name="20% - Accent4 6 3 2 3 2 2" xfId="44393"/>
    <cellStyle name="20% - Accent4 6 3 2 3 3" xfId="26712"/>
    <cellStyle name="20% - Accent4 6 3 2 3 3 2" xfId="55410"/>
    <cellStyle name="20% - Accent4 6 3 2 3 4" xfId="35184"/>
    <cellStyle name="20% - Accent4 6 3 2 4" xfId="8019"/>
    <cellStyle name="20% - Accent4 6 3 2 4 2" xfId="17244"/>
    <cellStyle name="20% - Accent4 6 3 2 4 2 2" xfId="45942"/>
    <cellStyle name="20% - Accent4 6 3 2 4 3" xfId="36733"/>
    <cellStyle name="20% - Accent4 6 3 2 5" xfId="9170"/>
    <cellStyle name="20% - Accent4 6 3 2 5 2" xfId="18393"/>
    <cellStyle name="20% - Accent4 6 3 2 5 2 2" xfId="47091"/>
    <cellStyle name="20% - Accent4 6 3 2 5 3" xfId="37882"/>
    <cellStyle name="20% - Accent4 6 3 2 6" xfId="9520"/>
    <cellStyle name="20% - Accent4 6 3 2 6 2" xfId="18741"/>
    <cellStyle name="20% - Accent4 6 3 2 6 2 2" xfId="47439"/>
    <cellStyle name="20% - Accent4 6 3 2 6 3" xfId="38230"/>
    <cellStyle name="20% - Accent4 6 3 2 7" xfId="10669"/>
    <cellStyle name="20% - Accent4 6 3 2 7 2" xfId="19888"/>
    <cellStyle name="20% - Accent4 6 3 2 7 2 2" xfId="48586"/>
    <cellStyle name="20% - Accent4 6 3 2 7 3" xfId="39377"/>
    <cellStyle name="20% - Accent4 6 3 2 8" xfId="13013"/>
    <cellStyle name="20% - Accent4 6 3 2 8 2" xfId="41711"/>
    <cellStyle name="20% - Accent4 6 3 2 9" xfId="21021"/>
    <cellStyle name="20% - Accent4 6 3 2 9 2" xfId="49719"/>
    <cellStyle name="20% - Accent4 6 3 3" xfId="2532"/>
    <cellStyle name="20% - Accent4 6 3 3 2" xfId="5787"/>
    <cellStyle name="20% - Accent4 6 3 3 2 2" xfId="15015"/>
    <cellStyle name="20% - Accent4 6 3 3 2 2 2" xfId="43713"/>
    <cellStyle name="20% - Accent4 6 3 3 2 3" xfId="27844"/>
    <cellStyle name="20% - Accent4 6 3 3 2 3 2" xfId="56542"/>
    <cellStyle name="20% - Accent4 6 3 3 2 4" xfId="34504"/>
    <cellStyle name="20% - Accent4 6 3 3 3" xfId="7337"/>
    <cellStyle name="20% - Accent4 6 3 3 3 2" xfId="16563"/>
    <cellStyle name="20% - Accent4 6 3 3 3 2 2" xfId="45261"/>
    <cellStyle name="20% - Accent4 6 3 3 3 3" xfId="36052"/>
    <cellStyle name="20% - Accent4 6 3 3 4" xfId="12333"/>
    <cellStyle name="20% - Accent4 6 3 3 4 2" xfId="41031"/>
    <cellStyle name="20% - Accent4 6 3 3 5" xfId="22451"/>
    <cellStyle name="20% - Accent4 6 3 3 5 2" xfId="51149"/>
    <cellStyle name="20% - Accent4 6 3 3 6" xfId="24730"/>
    <cellStyle name="20% - Accent4 6 3 3 6 2" xfId="53428"/>
    <cellStyle name="20% - Accent4 6 3 3 7" xfId="29311"/>
    <cellStyle name="20% - Accent4 6 3 3 7 2" xfId="58008"/>
    <cellStyle name="20% - Accent4 6 3 3 8" xfId="31822"/>
    <cellStyle name="20% - Accent4 6 3 4" xfId="4134"/>
    <cellStyle name="20% - Accent4 6 3 4 2" xfId="13362"/>
    <cellStyle name="20% - Accent4 6 3 4 2 2" xfId="42060"/>
    <cellStyle name="20% - Accent4 6 3 4 3" xfId="26711"/>
    <cellStyle name="20% - Accent4 6 3 4 3 2" xfId="55409"/>
    <cellStyle name="20% - Accent4 6 3 4 4" xfId="32851"/>
    <cellStyle name="20% - Accent4 6 3 5" xfId="5255"/>
    <cellStyle name="20% - Accent4 6 3 5 2" xfId="14483"/>
    <cellStyle name="20% - Accent4 6 3 5 2 2" xfId="43181"/>
    <cellStyle name="20% - Accent4 6 3 5 3" xfId="33972"/>
    <cellStyle name="20% - Accent4 6 3 6" xfId="6804"/>
    <cellStyle name="20% - Accent4 6 3 6 2" xfId="16031"/>
    <cellStyle name="20% - Accent4 6 3 6 2 2" xfId="44729"/>
    <cellStyle name="20% - Accent4 6 3 6 3" xfId="35520"/>
    <cellStyle name="20% - Accent4 6 3 7" xfId="8489"/>
    <cellStyle name="20% - Accent4 6 3 7 2" xfId="17713"/>
    <cellStyle name="20% - Accent4 6 3 7 2 2" xfId="46411"/>
    <cellStyle name="20% - Accent4 6 3 7 3" xfId="37202"/>
    <cellStyle name="20% - Accent4 6 3 8" xfId="9519"/>
    <cellStyle name="20% - Accent4 6 3 8 2" xfId="18740"/>
    <cellStyle name="20% - Accent4 6 3 8 2 2" xfId="47438"/>
    <cellStyle name="20% - Accent4 6 3 8 3" xfId="38229"/>
    <cellStyle name="20% - Accent4 6 3 9" xfId="10668"/>
    <cellStyle name="20% - Accent4 6 3 9 2" xfId="19887"/>
    <cellStyle name="20% - Accent4 6 3 9 2 2" xfId="48585"/>
    <cellStyle name="20% - Accent4 6 3 9 3" xfId="39376"/>
    <cellStyle name="20% - Accent4 6 4" xfId="3194"/>
    <cellStyle name="20% - Accent4 6 4 10" xfId="22452"/>
    <cellStyle name="20% - Accent4 6 4 10 2" xfId="51150"/>
    <cellStyle name="20% - Accent4 6 4 11" xfId="24731"/>
    <cellStyle name="20% - Accent4 6 4 11 2" xfId="53429"/>
    <cellStyle name="20% - Accent4 6 4 12" xfId="29312"/>
    <cellStyle name="20% - Accent4 6 4 12 2" xfId="58009"/>
    <cellStyle name="20% - Accent4 6 4 13" xfId="32203"/>
    <cellStyle name="20% - Accent4 6 4 2" xfId="4136"/>
    <cellStyle name="20% - Accent4 6 4 2 2" xfId="13364"/>
    <cellStyle name="20% - Accent4 6 4 2 2 2" xfId="27846"/>
    <cellStyle name="20% - Accent4 6 4 2 2 2 2" xfId="56544"/>
    <cellStyle name="20% - Accent4 6 4 2 2 3" xfId="42062"/>
    <cellStyle name="20% - Accent4 6 4 2 3" xfId="22453"/>
    <cellStyle name="20% - Accent4 6 4 2 3 2" xfId="51151"/>
    <cellStyle name="20% - Accent4 6 4 2 4" xfId="24732"/>
    <cellStyle name="20% - Accent4 6 4 2 4 2" xfId="53430"/>
    <cellStyle name="20% - Accent4 6 4 2 5" xfId="29313"/>
    <cellStyle name="20% - Accent4 6 4 2 5 2" xfId="58010"/>
    <cellStyle name="20% - Accent4 6 4 2 6" xfId="32853"/>
    <cellStyle name="20% - Accent4 6 4 3" xfId="6168"/>
    <cellStyle name="20% - Accent4 6 4 3 2" xfId="15396"/>
    <cellStyle name="20% - Accent4 6 4 3 2 2" xfId="44094"/>
    <cellStyle name="20% - Accent4 6 4 3 3" xfId="26713"/>
    <cellStyle name="20% - Accent4 6 4 3 3 2" xfId="55411"/>
    <cellStyle name="20% - Accent4 6 4 3 4" xfId="34885"/>
    <cellStyle name="20% - Accent4 6 4 4" xfId="7720"/>
    <cellStyle name="20% - Accent4 6 4 4 2" xfId="16945"/>
    <cellStyle name="20% - Accent4 6 4 4 2 2" xfId="45643"/>
    <cellStyle name="20% - Accent4 6 4 4 3" xfId="36434"/>
    <cellStyle name="20% - Accent4 6 4 5" xfId="8871"/>
    <cellStyle name="20% - Accent4 6 4 5 2" xfId="18094"/>
    <cellStyle name="20% - Accent4 6 4 5 2 2" xfId="46792"/>
    <cellStyle name="20% - Accent4 6 4 5 3" xfId="37583"/>
    <cellStyle name="20% - Accent4 6 4 6" xfId="9521"/>
    <cellStyle name="20% - Accent4 6 4 6 2" xfId="18742"/>
    <cellStyle name="20% - Accent4 6 4 6 2 2" xfId="47440"/>
    <cellStyle name="20% - Accent4 6 4 6 3" xfId="38231"/>
    <cellStyle name="20% - Accent4 6 4 7" xfId="10670"/>
    <cellStyle name="20% - Accent4 6 4 7 2" xfId="19889"/>
    <cellStyle name="20% - Accent4 6 4 7 2 2" xfId="48587"/>
    <cellStyle name="20% - Accent4 6 4 7 3" xfId="39378"/>
    <cellStyle name="20% - Accent4 6 4 8" xfId="12714"/>
    <cellStyle name="20% - Accent4 6 4 8 2" xfId="41412"/>
    <cellStyle name="20% - Accent4 6 4 9" xfId="21022"/>
    <cellStyle name="20% - Accent4 6 4 9 2" xfId="49720"/>
    <cellStyle name="20% - Accent4 6 5" xfId="2158"/>
    <cellStyle name="20% - Accent4 6 5 2" xfId="5592"/>
    <cellStyle name="20% - Accent4 6 5 2 2" xfId="14820"/>
    <cellStyle name="20% - Accent4 6 5 2 2 2" xfId="43518"/>
    <cellStyle name="20% - Accent4 6 5 2 3" xfId="27841"/>
    <cellStyle name="20% - Accent4 6 5 2 3 2" xfId="56539"/>
    <cellStyle name="20% - Accent4 6 5 2 4" xfId="34309"/>
    <cellStyle name="20% - Accent4 6 5 3" xfId="7141"/>
    <cellStyle name="20% - Accent4 6 5 3 2" xfId="16368"/>
    <cellStyle name="20% - Accent4 6 5 3 2 2" xfId="45066"/>
    <cellStyle name="20% - Accent4 6 5 3 3" xfId="35857"/>
    <cellStyle name="20% - Accent4 6 5 4" xfId="12138"/>
    <cellStyle name="20% - Accent4 6 5 4 2" xfId="40836"/>
    <cellStyle name="20% - Accent4 6 5 5" xfId="22454"/>
    <cellStyle name="20% - Accent4 6 5 5 2" xfId="51152"/>
    <cellStyle name="20% - Accent4 6 5 6" xfId="24733"/>
    <cellStyle name="20% - Accent4 6 5 6 2" xfId="53431"/>
    <cellStyle name="20% - Accent4 6 5 7" xfId="29314"/>
    <cellStyle name="20% - Accent4 6 5 7 2" xfId="58011"/>
    <cellStyle name="20% - Accent4 6 5 8" xfId="31627"/>
    <cellStyle name="20% - Accent4 6 6" xfId="4131"/>
    <cellStyle name="20% - Accent4 6 6 2" xfId="13359"/>
    <cellStyle name="20% - Accent4 6 6 2 2" xfId="42057"/>
    <cellStyle name="20% - Accent4 6 6 3" xfId="26708"/>
    <cellStyle name="20% - Accent4 6 6 3 2" xfId="55406"/>
    <cellStyle name="20% - Accent4 6 6 4" xfId="32848"/>
    <cellStyle name="20% - Accent4 6 7" xfId="5069"/>
    <cellStyle name="20% - Accent4 6 7 2" xfId="14297"/>
    <cellStyle name="20% - Accent4 6 7 2 2" xfId="42995"/>
    <cellStyle name="20% - Accent4 6 7 3" xfId="33786"/>
    <cellStyle name="20% - Accent4 6 8" xfId="6618"/>
    <cellStyle name="20% - Accent4 6 8 2" xfId="15845"/>
    <cellStyle name="20% - Accent4 6 8 2 2" xfId="44543"/>
    <cellStyle name="20% - Accent4 6 8 3" xfId="35334"/>
    <cellStyle name="20% - Accent4 6 9" xfId="8294"/>
    <cellStyle name="20% - Accent4 6 9 2" xfId="17518"/>
    <cellStyle name="20% - Accent4 6 9 2 2" xfId="46216"/>
    <cellStyle name="20% - Accent4 6 9 3" xfId="37007"/>
    <cellStyle name="20% - Accent4 7" xfId="392"/>
    <cellStyle name="20% - Accent4 7 10" xfId="9522"/>
    <cellStyle name="20% - Accent4 7 10 2" xfId="18743"/>
    <cellStyle name="20% - Accent4 7 10 2 2" xfId="47441"/>
    <cellStyle name="20% - Accent4 7 10 3" xfId="38232"/>
    <cellStyle name="20% - Accent4 7 11" xfId="10671"/>
    <cellStyle name="20% - Accent4 7 11 2" xfId="19890"/>
    <cellStyle name="20% - Accent4 7 11 2 2" xfId="48588"/>
    <cellStyle name="20% - Accent4 7 11 3" xfId="39379"/>
    <cellStyle name="20% - Accent4 7 12" xfId="11702"/>
    <cellStyle name="20% - Accent4 7 12 2" xfId="40400"/>
    <cellStyle name="20% - Accent4 7 13" xfId="21023"/>
    <cellStyle name="20% - Accent4 7 13 2" xfId="49721"/>
    <cellStyle name="20% - Accent4 7 14" xfId="22455"/>
    <cellStyle name="20% - Accent4 7 14 2" xfId="51153"/>
    <cellStyle name="20% - Accent4 7 15" xfId="24734"/>
    <cellStyle name="20% - Accent4 7 15 2" xfId="53432"/>
    <cellStyle name="20% - Accent4 7 16" xfId="29315"/>
    <cellStyle name="20% - Accent4 7 16 2" xfId="58012"/>
    <cellStyle name="20% - Accent4 7 17" xfId="31191"/>
    <cellStyle name="20% - Accent4 7 2" xfId="589"/>
    <cellStyle name="20% - Accent4 7 2 10" xfId="22456"/>
    <cellStyle name="20% - Accent4 7 2 10 2" xfId="51154"/>
    <cellStyle name="20% - Accent4 7 2 11" xfId="24735"/>
    <cellStyle name="20% - Accent4 7 2 11 2" xfId="53433"/>
    <cellStyle name="20% - Accent4 7 2 12" xfId="29316"/>
    <cellStyle name="20% - Accent4 7 2 12 2" xfId="58013"/>
    <cellStyle name="20% - Accent4 7 2 2" xfId="3589"/>
    <cellStyle name="20% - Accent4 7 2 3" xfId="3502"/>
    <cellStyle name="20% - Accent4 7 2 3 10" xfId="22457"/>
    <cellStyle name="20% - Accent4 7 2 3 10 2" xfId="51155"/>
    <cellStyle name="20% - Accent4 7 2 3 11" xfId="24736"/>
    <cellStyle name="20% - Accent4 7 2 3 11 2" xfId="53434"/>
    <cellStyle name="20% - Accent4 7 2 3 12" xfId="29317"/>
    <cellStyle name="20% - Accent4 7 2 3 12 2" xfId="58014"/>
    <cellStyle name="20% - Accent4 7 2 3 13" xfId="32474"/>
    <cellStyle name="20% - Accent4 7 2 3 2" xfId="4139"/>
    <cellStyle name="20% - Accent4 7 2 3 2 2" xfId="13367"/>
    <cellStyle name="20% - Accent4 7 2 3 2 2 2" xfId="27849"/>
    <cellStyle name="20% - Accent4 7 2 3 2 2 2 2" xfId="56547"/>
    <cellStyle name="20% - Accent4 7 2 3 2 2 3" xfId="42065"/>
    <cellStyle name="20% - Accent4 7 2 3 2 3" xfId="22458"/>
    <cellStyle name="20% - Accent4 7 2 3 2 3 2" xfId="51156"/>
    <cellStyle name="20% - Accent4 7 2 3 2 4" xfId="24737"/>
    <cellStyle name="20% - Accent4 7 2 3 2 4 2" xfId="53435"/>
    <cellStyle name="20% - Accent4 7 2 3 2 5" xfId="29318"/>
    <cellStyle name="20% - Accent4 7 2 3 2 5 2" xfId="58015"/>
    <cellStyle name="20% - Accent4 7 2 3 2 6" xfId="32856"/>
    <cellStyle name="20% - Accent4 7 2 3 3" xfId="6439"/>
    <cellStyle name="20% - Accent4 7 2 3 3 2" xfId="15667"/>
    <cellStyle name="20% - Accent4 7 2 3 3 2 2" xfId="44365"/>
    <cellStyle name="20% - Accent4 7 2 3 3 3" xfId="26716"/>
    <cellStyle name="20% - Accent4 7 2 3 3 3 2" xfId="55414"/>
    <cellStyle name="20% - Accent4 7 2 3 3 4" xfId="35156"/>
    <cellStyle name="20% - Accent4 7 2 3 4" xfId="7991"/>
    <cellStyle name="20% - Accent4 7 2 3 4 2" xfId="17216"/>
    <cellStyle name="20% - Accent4 7 2 3 4 2 2" xfId="45914"/>
    <cellStyle name="20% - Accent4 7 2 3 4 3" xfId="36705"/>
    <cellStyle name="20% - Accent4 7 2 3 5" xfId="9142"/>
    <cellStyle name="20% - Accent4 7 2 3 5 2" xfId="18365"/>
    <cellStyle name="20% - Accent4 7 2 3 5 2 2" xfId="47063"/>
    <cellStyle name="20% - Accent4 7 2 3 5 3" xfId="37854"/>
    <cellStyle name="20% - Accent4 7 2 3 6" xfId="9524"/>
    <cellStyle name="20% - Accent4 7 2 3 6 2" xfId="18745"/>
    <cellStyle name="20% - Accent4 7 2 3 6 2 2" xfId="47443"/>
    <cellStyle name="20% - Accent4 7 2 3 6 3" xfId="38234"/>
    <cellStyle name="20% - Accent4 7 2 3 7" xfId="10673"/>
    <cellStyle name="20% - Accent4 7 2 3 7 2" xfId="19892"/>
    <cellStyle name="20% - Accent4 7 2 3 7 2 2" xfId="48590"/>
    <cellStyle name="20% - Accent4 7 2 3 7 3" xfId="39381"/>
    <cellStyle name="20% - Accent4 7 2 3 8" xfId="12985"/>
    <cellStyle name="20% - Accent4 7 2 3 8 2" xfId="41683"/>
    <cellStyle name="20% - Accent4 7 2 3 9" xfId="21025"/>
    <cellStyle name="20% - Accent4 7 2 3 9 2" xfId="49723"/>
    <cellStyle name="20% - Accent4 7 2 4" xfId="2893"/>
    <cellStyle name="20% - Accent4 7 2 4 2" xfId="6058"/>
    <cellStyle name="20% - Accent4 7 2 4 2 2" xfId="15286"/>
    <cellStyle name="20% - Accent4 7 2 4 2 2 2" xfId="43984"/>
    <cellStyle name="20% - Accent4 7 2 4 2 3" xfId="27848"/>
    <cellStyle name="20% - Accent4 7 2 4 2 3 2" xfId="56546"/>
    <cellStyle name="20% - Accent4 7 2 4 2 4" xfId="34775"/>
    <cellStyle name="20% - Accent4 7 2 4 3" xfId="7608"/>
    <cellStyle name="20% - Accent4 7 2 4 3 2" xfId="16834"/>
    <cellStyle name="20% - Accent4 7 2 4 3 2 2" xfId="45532"/>
    <cellStyle name="20% - Accent4 7 2 4 3 3" xfId="36323"/>
    <cellStyle name="20% - Accent4 7 2 4 4" xfId="12604"/>
    <cellStyle name="20% - Accent4 7 2 4 4 2" xfId="41302"/>
    <cellStyle name="20% - Accent4 7 2 4 5" xfId="22459"/>
    <cellStyle name="20% - Accent4 7 2 4 5 2" xfId="51157"/>
    <cellStyle name="20% - Accent4 7 2 4 6" xfId="24738"/>
    <cellStyle name="20% - Accent4 7 2 4 6 2" xfId="53436"/>
    <cellStyle name="20% - Accent4 7 2 4 7" xfId="29319"/>
    <cellStyle name="20% - Accent4 7 2 4 7 2" xfId="58016"/>
    <cellStyle name="20% - Accent4 7 2 4 8" xfId="32093"/>
    <cellStyle name="20% - Accent4 7 2 5" xfId="4138"/>
    <cellStyle name="20% - Accent4 7 2 5 2" xfId="13366"/>
    <cellStyle name="20% - Accent4 7 2 5 2 2" xfId="42064"/>
    <cellStyle name="20% - Accent4 7 2 5 3" xfId="26715"/>
    <cellStyle name="20% - Accent4 7 2 5 3 2" xfId="55413"/>
    <cellStyle name="20% - Accent4 7 2 5 4" xfId="32855"/>
    <cellStyle name="20% - Accent4 7 2 6" xfId="8760"/>
    <cellStyle name="20% - Accent4 7 2 6 2" xfId="17984"/>
    <cellStyle name="20% - Accent4 7 2 6 2 2" xfId="46682"/>
    <cellStyle name="20% - Accent4 7 2 6 3" xfId="37473"/>
    <cellStyle name="20% - Accent4 7 2 7" xfId="9523"/>
    <cellStyle name="20% - Accent4 7 2 7 2" xfId="18744"/>
    <cellStyle name="20% - Accent4 7 2 7 2 2" xfId="47442"/>
    <cellStyle name="20% - Accent4 7 2 7 3" xfId="38233"/>
    <cellStyle name="20% - Accent4 7 2 8" xfId="10672"/>
    <cellStyle name="20% - Accent4 7 2 8 2" xfId="19891"/>
    <cellStyle name="20% - Accent4 7 2 8 2 2" xfId="48589"/>
    <cellStyle name="20% - Accent4 7 2 8 3" xfId="39380"/>
    <cellStyle name="20% - Accent4 7 2 9" xfId="21024"/>
    <cellStyle name="20% - Accent4 7 2 9 2" xfId="49722"/>
    <cellStyle name="20% - Accent4 7 3" xfId="1237"/>
    <cellStyle name="20% - Accent4 7 3 10" xfId="11888"/>
    <cellStyle name="20% - Accent4 7 3 10 2" xfId="40586"/>
    <cellStyle name="20% - Accent4 7 3 11" xfId="21026"/>
    <cellStyle name="20% - Accent4 7 3 11 2" xfId="49724"/>
    <cellStyle name="20% - Accent4 7 3 12" xfId="22460"/>
    <cellStyle name="20% - Accent4 7 3 12 2" xfId="51158"/>
    <cellStyle name="20% - Accent4 7 3 13" xfId="24739"/>
    <cellStyle name="20% - Accent4 7 3 13 2" xfId="53437"/>
    <cellStyle name="20% - Accent4 7 3 14" xfId="29320"/>
    <cellStyle name="20% - Accent4 7 3 14 2" xfId="58017"/>
    <cellStyle name="20% - Accent4 7 3 15" xfId="31377"/>
    <cellStyle name="20% - Accent4 7 3 2" xfId="3590"/>
    <cellStyle name="20% - Accent4 7 3 2 10" xfId="22461"/>
    <cellStyle name="20% - Accent4 7 3 2 10 2" xfId="51159"/>
    <cellStyle name="20% - Accent4 7 3 2 11" xfId="24740"/>
    <cellStyle name="20% - Accent4 7 3 2 11 2" xfId="53438"/>
    <cellStyle name="20% - Accent4 7 3 2 12" xfId="29321"/>
    <cellStyle name="20% - Accent4 7 3 2 12 2" xfId="58018"/>
    <cellStyle name="20% - Accent4 7 3 2 13" xfId="32503"/>
    <cellStyle name="20% - Accent4 7 3 2 2" xfId="4141"/>
    <cellStyle name="20% - Accent4 7 3 2 2 2" xfId="13369"/>
    <cellStyle name="20% - Accent4 7 3 2 2 2 2" xfId="27851"/>
    <cellStyle name="20% - Accent4 7 3 2 2 2 2 2" xfId="56549"/>
    <cellStyle name="20% - Accent4 7 3 2 2 2 3" xfId="42067"/>
    <cellStyle name="20% - Accent4 7 3 2 2 3" xfId="22462"/>
    <cellStyle name="20% - Accent4 7 3 2 2 3 2" xfId="51160"/>
    <cellStyle name="20% - Accent4 7 3 2 2 4" xfId="24741"/>
    <cellStyle name="20% - Accent4 7 3 2 2 4 2" xfId="53439"/>
    <cellStyle name="20% - Accent4 7 3 2 2 5" xfId="29322"/>
    <cellStyle name="20% - Accent4 7 3 2 2 5 2" xfId="58019"/>
    <cellStyle name="20% - Accent4 7 3 2 2 6" xfId="32858"/>
    <cellStyle name="20% - Accent4 7 3 2 3" xfId="6468"/>
    <cellStyle name="20% - Accent4 7 3 2 3 2" xfId="15696"/>
    <cellStyle name="20% - Accent4 7 3 2 3 2 2" xfId="44394"/>
    <cellStyle name="20% - Accent4 7 3 2 3 3" xfId="26718"/>
    <cellStyle name="20% - Accent4 7 3 2 3 3 2" xfId="55416"/>
    <cellStyle name="20% - Accent4 7 3 2 3 4" xfId="35185"/>
    <cellStyle name="20% - Accent4 7 3 2 4" xfId="8020"/>
    <cellStyle name="20% - Accent4 7 3 2 4 2" xfId="17245"/>
    <cellStyle name="20% - Accent4 7 3 2 4 2 2" xfId="45943"/>
    <cellStyle name="20% - Accent4 7 3 2 4 3" xfId="36734"/>
    <cellStyle name="20% - Accent4 7 3 2 5" xfId="9171"/>
    <cellStyle name="20% - Accent4 7 3 2 5 2" xfId="18394"/>
    <cellStyle name="20% - Accent4 7 3 2 5 2 2" xfId="47092"/>
    <cellStyle name="20% - Accent4 7 3 2 5 3" xfId="37883"/>
    <cellStyle name="20% - Accent4 7 3 2 6" xfId="9526"/>
    <cellStyle name="20% - Accent4 7 3 2 6 2" xfId="18747"/>
    <cellStyle name="20% - Accent4 7 3 2 6 2 2" xfId="47445"/>
    <cellStyle name="20% - Accent4 7 3 2 6 3" xfId="38236"/>
    <cellStyle name="20% - Accent4 7 3 2 7" xfId="10675"/>
    <cellStyle name="20% - Accent4 7 3 2 7 2" xfId="19894"/>
    <cellStyle name="20% - Accent4 7 3 2 7 2 2" xfId="48592"/>
    <cellStyle name="20% - Accent4 7 3 2 7 3" xfId="39383"/>
    <cellStyle name="20% - Accent4 7 3 2 8" xfId="13014"/>
    <cellStyle name="20% - Accent4 7 3 2 8 2" xfId="41712"/>
    <cellStyle name="20% - Accent4 7 3 2 9" xfId="21027"/>
    <cellStyle name="20% - Accent4 7 3 2 9 2" xfId="49725"/>
    <cellStyle name="20% - Accent4 7 3 3" xfId="2619"/>
    <cellStyle name="20% - Accent4 7 3 3 2" xfId="5874"/>
    <cellStyle name="20% - Accent4 7 3 3 2 2" xfId="15102"/>
    <cellStyle name="20% - Accent4 7 3 3 2 2 2" xfId="43800"/>
    <cellStyle name="20% - Accent4 7 3 3 2 3" xfId="27850"/>
    <cellStyle name="20% - Accent4 7 3 3 2 3 2" xfId="56548"/>
    <cellStyle name="20% - Accent4 7 3 3 2 4" xfId="34591"/>
    <cellStyle name="20% - Accent4 7 3 3 3" xfId="7424"/>
    <cellStyle name="20% - Accent4 7 3 3 3 2" xfId="16650"/>
    <cellStyle name="20% - Accent4 7 3 3 3 2 2" xfId="45348"/>
    <cellStyle name="20% - Accent4 7 3 3 3 3" xfId="36139"/>
    <cellStyle name="20% - Accent4 7 3 3 4" xfId="12420"/>
    <cellStyle name="20% - Accent4 7 3 3 4 2" xfId="41118"/>
    <cellStyle name="20% - Accent4 7 3 3 5" xfId="22463"/>
    <cellStyle name="20% - Accent4 7 3 3 5 2" xfId="51161"/>
    <cellStyle name="20% - Accent4 7 3 3 6" xfId="24742"/>
    <cellStyle name="20% - Accent4 7 3 3 6 2" xfId="53440"/>
    <cellStyle name="20% - Accent4 7 3 3 7" xfId="29323"/>
    <cellStyle name="20% - Accent4 7 3 3 7 2" xfId="58020"/>
    <cellStyle name="20% - Accent4 7 3 3 8" xfId="31909"/>
    <cellStyle name="20% - Accent4 7 3 4" xfId="4140"/>
    <cellStyle name="20% - Accent4 7 3 4 2" xfId="13368"/>
    <cellStyle name="20% - Accent4 7 3 4 2 2" xfId="42066"/>
    <cellStyle name="20% - Accent4 7 3 4 3" xfId="26717"/>
    <cellStyle name="20% - Accent4 7 3 4 3 2" xfId="55415"/>
    <cellStyle name="20% - Accent4 7 3 4 4" xfId="32857"/>
    <cellStyle name="20% - Accent4 7 3 5" xfId="5342"/>
    <cellStyle name="20% - Accent4 7 3 5 2" xfId="14570"/>
    <cellStyle name="20% - Accent4 7 3 5 2 2" xfId="43268"/>
    <cellStyle name="20% - Accent4 7 3 5 3" xfId="34059"/>
    <cellStyle name="20% - Accent4 7 3 6" xfId="6891"/>
    <cellStyle name="20% - Accent4 7 3 6 2" xfId="16118"/>
    <cellStyle name="20% - Accent4 7 3 6 2 2" xfId="44816"/>
    <cellStyle name="20% - Accent4 7 3 6 3" xfId="35607"/>
    <cellStyle name="20% - Accent4 7 3 7" xfId="8576"/>
    <cellStyle name="20% - Accent4 7 3 7 2" xfId="17800"/>
    <cellStyle name="20% - Accent4 7 3 7 2 2" xfId="46498"/>
    <cellStyle name="20% - Accent4 7 3 7 3" xfId="37289"/>
    <cellStyle name="20% - Accent4 7 3 8" xfId="9525"/>
    <cellStyle name="20% - Accent4 7 3 8 2" xfId="18746"/>
    <cellStyle name="20% - Accent4 7 3 8 2 2" xfId="47444"/>
    <cellStyle name="20% - Accent4 7 3 8 3" xfId="38235"/>
    <cellStyle name="20% - Accent4 7 3 9" xfId="10674"/>
    <cellStyle name="20% - Accent4 7 3 9 2" xfId="19893"/>
    <cellStyle name="20% - Accent4 7 3 9 2 2" xfId="48591"/>
    <cellStyle name="20% - Accent4 7 3 9 3" xfId="39382"/>
    <cellStyle name="20% - Accent4 7 4" xfId="3281"/>
    <cellStyle name="20% - Accent4 7 4 10" xfId="22464"/>
    <cellStyle name="20% - Accent4 7 4 10 2" xfId="51162"/>
    <cellStyle name="20% - Accent4 7 4 11" xfId="24743"/>
    <cellStyle name="20% - Accent4 7 4 11 2" xfId="53441"/>
    <cellStyle name="20% - Accent4 7 4 12" xfId="29324"/>
    <cellStyle name="20% - Accent4 7 4 12 2" xfId="58021"/>
    <cellStyle name="20% - Accent4 7 4 13" xfId="32290"/>
    <cellStyle name="20% - Accent4 7 4 2" xfId="4142"/>
    <cellStyle name="20% - Accent4 7 4 2 2" xfId="13370"/>
    <cellStyle name="20% - Accent4 7 4 2 2 2" xfId="27852"/>
    <cellStyle name="20% - Accent4 7 4 2 2 2 2" xfId="56550"/>
    <cellStyle name="20% - Accent4 7 4 2 2 3" xfId="42068"/>
    <cellStyle name="20% - Accent4 7 4 2 3" xfId="22465"/>
    <cellStyle name="20% - Accent4 7 4 2 3 2" xfId="51163"/>
    <cellStyle name="20% - Accent4 7 4 2 4" xfId="24744"/>
    <cellStyle name="20% - Accent4 7 4 2 4 2" xfId="53442"/>
    <cellStyle name="20% - Accent4 7 4 2 5" xfId="29325"/>
    <cellStyle name="20% - Accent4 7 4 2 5 2" xfId="58022"/>
    <cellStyle name="20% - Accent4 7 4 2 6" xfId="32859"/>
    <cellStyle name="20% - Accent4 7 4 3" xfId="6255"/>
    <cellStyle name="20% - Accent4 7 4 3 2" xfId="15483"/>
    <cellStyle name="20% - Accent4 7 4 3 2 2" xfId="44181"/>
    <cellStyle name="20% - Accent4 7 4 3 3" xfId="26719"/>
    <cellStyle name="20% - Accent4 7 4 3 3 2" xfId="55417"/>
    <cellStyle name="20% - Accent4 7 4 3 4" xfId="34972"/>
    <cellStyle name="20% - Accent4 7 4 4" xfId="7807"/>
    <cellStyle name="20% - Accent4 7 4 4 2" xfId="17032"/>
    <cellStyle name="20% - Accent4 7 4 4 2 2" xfId="45730"/>
    <cellStyle name="20% - Accent4 7 4 4 3" xfId="36521"/>
    <cellStyle name="20% - Accent4 7 4 5" xfId="8958"/>
    <cellStyle name="20% - Accent4 7 4 5 2" xfId="18181"/>
    <cellStyle name="20% - Accent4 7 4 5 2 2" xfId="46879"/>
    <cellStyle name="20% - Accent4 7 4 5 3" xfId="37670"/>
    <cellStyle name="20% - Accent4 7 4 6" xfId="9527"/>
    <cellStyle name="20% - Accent4 7 4 6 2" xfId="18748"/>
    <cellStyle name="20% - Accent4 7 4 6 2 2" xfId="47446"/>
    <cellStyle name="20% - Accent4 7 4 6 3" xfId="38237"/>
    <cellStyle name="20% - Accent4 7 4 7" xfId="10676"/>
    <cellStyle name="20% - Accent4 7 4 7 2" xfId="19895"/>
    <cellStyle name="20% - Accent4 7 4 7 2 2" xfId="48593"/>
    <cellStyle name="20% - Accent4 7 4 7 3" xfId="39384"/>
    <cellStyle name="20% - Accent4 7 4 8" xfId="12801"/>
    <cellStyle name="20% - Accent4 7 4 8 2" xfId="41499"/>
    <cellStyle name="20% - Accent4 7 4 9" xfId="21028"/>
    <cellStyle name="20% - Accent4 7 4 9 2" xfId="49726"/>
    <cellStyle name="20% - Accent4 7 5" xfId="2245"/>
    <cellStyle name="20% - Accent4 7 5 2" xfId="5679"/>
    <cellStyle name="20% - Accent4 7 5 2 2" xfId="14907"/>
    <cellStyle name="20% - Accent4 7 5 2 2 2" xfId="43605"/>
    <cellStyle name="20% - Accent4 7 5 2 3" xfId="27847"/>
    <cellStyle name="20% - Accent4 7 5 2 3 2" xfId="56545"/>
    <cellStyle name="20% - Accent4 7 5 2 4" xfId="34396"/>
    <cellStyle name="20% - Accent4 7 5 3" xfId="7228"/>
    <cellStyle name="20% - Accent4 7 5 3 2" xfId="16455"/>
    <cellStyle name="20% - Accent4 7 5 3 2 2" xfId="45153"/>
    <cellStyle name="20% - Accent4 7 5 3 3" xfId="35944"/>
    <cellStyle name="20% - Accent4 7 5 4" xfId="12225"/>
    <cellStyle name="20% - Accent4 7 5 4 2" xfId="40923"/>
    <cellStyle name="20% - Accent4 7 5 5" xfId="22466"/>
    <cellStyle name="20% - Accent4 7 5 5 2" xfId="51164"/>
    <cellStyle name="20% - Accent4 7 5 6" xfId="24745"/>
    <cellStyle name="20% - Accent4 7 5 6 2" xfId="53443"/>
    <cellStyle name="20% - Accent4 7 5 7" xfId="29326"/>
    <cellStyle name="20% - Accent4 7 5 7 2" xfId="58023"/>
    <cellStyle name="20% - Accent4 7 5 8" xfId="31714"/>
    <cellStyle name="20% - Accent4 7 6" xfId="4137"/>
    <cellStyle name="20% - Accent4 7 6 2" xfId="13365"/>
    <cellStyle name="20% - Accent4 7 6 2 2" xfId="42063"/>
    <cellStyle name="20% - Accent4 7 6 3" xfId="26714"/>
    <cellStyle name="20% - Accent4 7 6 3 2" xfId="55412"/>
    <cellStyle name="20% - Accent4 7 6 4" xfId="32854"/>
    <cellStyle name="20% - Accent4 7 7" xfId="5156"/>
    <cellStyle name="20% - Accent4 7 7 2" xfId="14384"/>
    <cellStyle name="20% - Accent4 7 7 2 2" xfId="43082"/>
    <cellStyle name="20% - Accent4 7 7 3" xfId="33873"/>
    <cellStyle name="20% - Accent4 7 8" xfId="6705"/>
    <cellStyle name="20% - Accent4 7 8 2" xfId="15932"/>
    <cellStyle name="20% - Accent4 7 8 2 2" xfId="44630"/>
    <cellStyle name="20% - Accent4 7 8 3" xfId="35421"/>
    <cellStyle name="20% - Accent4 7 9" xfId="8381"/>
    <cellStyle name="20% - Accent4 7 9 2" xfId="17605"/>
    <cellStyle name="20% - Accent4 7 9 2 2" xfId="46303"/>
    <cellStyle name="20% - Accent4 7 9 3" xfId="37094"/>
    <cellStyle name="20% - Accent4 8" xfId="590"/>
    <cellStyle name="20% - Accent4 8 10" xfId="22467"/>
    <cellStyle name="20% - Accent4 8 10 2" xfId="51165"/>
    <cellStyle name="20% - Accent4 8 11" xfId="24746"/>
    <cellStyle name="20% - Accent4 8 11 2" xfId="53444"/>
    <cellStyle name="20% - Accent4 8 12" xfId="29327"/>
    <cellStyle name="20% - Accent4 8 12 2" xfId="58024"/>
    <cellStyle name="20% - Accent4 8 2" xfId="2721"/>
    <cellStyle name="20% - Accent4 8 2 10" xfId="21030"/>
    <cellStyle name="20% - Accent4 8 2 10 2" xfId="49728"/>
    <cellStyle name="20% - Accent4 8 2 11" xfId="22468"/>
    <cellStyle name="20% - Accent4 8 2 11 2" xfId="51166"/>
    <cellStyle name="20% - Accent4 8 2 12" xfId="24747"/>
    <cellStyle name="20% - Accent4 8 2 12 2" xfId="53445"/>
    <cellStyle name="20% - Accent4 8 2 13" xfId="29328"/>
    <cellStyle name="20% - Accent4 8 2 13 2" xfId="58025"/>
    <cellStyle name="20% - Accent4 8 2 14" xfId="31923"/>
    <cellStyle name="20% - Accent4 8 2 2" xfId="3591"/>
    <cellStyle name="20% - Accent4 8 2 3" xfId="4144"/>
    <cellStyle name="20% - Accent4 8 2 3 2" xfId="13372"/>
    <cellStyle name="20% - Accent4 8 2 3 2 2" xfId="27854"/>
    <cellStyle name="20% - Accent4 8 2 3 2 2 2" xfId="56552"/>
    <cellStyle name="20% - Accent4 8 2 3 2 3" xfId="42070"/>
    <cellStyle name="20% - Accent4 8 2 3 3" xfId="22469"/>
    <cellStyle name="20% - Accent4 8 2 3 3 2" xfId="51167"/>
    <cellStyle name="20% - Accent4 8 2 3 4" xfId="24748"/>
    <cellStyle name="20% - Accent4 8 2 3 4 2" xfId="53446"/>
    <cellStyle name="20% - Accent4 8 2 3 5" xfId="29329"/>
    <cellStyle name="20% - Accent4 8 2 3 5 2" xfId="58026"/>
    <cellStyle name="20% - Accent4 8 2 3 6" xfId="32861"/>
    <cellStyle name="20% - Accent4 8 2 4" xfId="5888"/>
    <cellStyle name="20% - Accent4 8 2 4 2" xfId="15116"/>
    <cellStyle name="20% - Accent4 8 2 4 2 2" xfId="43814"/>
    <cellStyle name="20% - Accent4 8 2 4 3" xfId="26721"/>
    <cellStyle name="20% - Accent4 8 2 4 3 2" xfId="55419"/>
    <cellStyle name="20% - Accent4 8 2 4 4" xfId="34605"/>
    <cellStyle name="20% - Accent4 8 2 5" xfId="7438"/>
    <cellStyle name="20% - Accent4 8 2 5 2" xfId="16664"/>
    <cellStyle name="20% - Accent4 8 2 5 2 2" xfId="45362"/>
    <cellStyle name="20% - Accent4 8 2 5 3" xfId="36153"/>
    <cellStyle name="20% - Accent4 8 2 6" xfId="8590"/>
    <cellStyle name="20% - Accent4 8 2 6 2" xfId="17814"/>
    <cellStyle name="20% - Accent4 8 2 6 2 2" xfId="46512"/>
    <cellStyle name="20% - Accent4 8 2 6 3" xfId="37303"/>
    <cellStyle name="20% - Accent4 8 2 7" xfId="9529"/>
    <cellStyle name="20% - Accent4 8 2 7 2" xfId="18750"/>
    <cellStyle name="20% - Accent4 8 2 7 2 2" xfId="47448"/>
    <cellStyle name="20% - Accent4 8 2 7 3" xfId="38239"/>
    <cellStyle name="20% - Accent4 8 2 8" xfId="10678"/>
    <cellStyle name="20% - Accent4 8 2 8 2" xfId="19897"/>
    <cellStyle name="20% - Accent4 8 2 8 2 2" xfId="48595"/>
    <cellStyle name="20% - Accent4 8 2 8 3" xfId="39386"/>
    <cellStyle name="20% - Accent4 8 2 9" xfId="12434"/>
    <cellStyle name="20% - Accent4 8 2 9 2" xfId="41132"/>
    <cellStyle name="20% - Accent4 8 3" xfId="3331"/>
    <cellStyle name="20% - Accent4 8 3 10" xfId="22470"/>
    <cellStyle name="20% - Accent4 8 3 10 2" xfId="51168"/>
    <cellStyle name="20% - Accent4 8 3 11" xfId="24749"/>
    <cellStyle name="20% - Accent4 8 3 11 2" xfId="53447"/>
    <cellStyle name="20% - Accent4 8 3 12" xfId="29330"/>
    <cellStyle name="20% - Accent4 8 3 12 2" xfId="58027"/>
    <cellStyle name="20% - Accent4 8 3 13" xfId="32304"/>
    <cellStyle name="20% - Accent4 8 3 2" xfId="4145"/>
    <cellStyle name="20% - Accent4 8 3 2 2" xfId="13373"/>
    <cellStyle name="20% - Accent4 8 3 2 2 2" xfId="27855"/>
    <cellStyle name="20% - Accent4 8 3 2 2 2 2" xfId="56553"/>
    <cellStyle name="20% - Accent4 8 3 2 2 3" xfId="42071"/>
    <cellStyle name="20% - Accent4 8 3 2 3" xfId="22471"/>
    <cellStyle name="20% - Accent4 8 3 2 3 2" xfId="51169"/>
    <cellStyle name="20% - Accent4 8 3 2 4" xfId="24750"/>
    <cellStyle name="20% - Accent4 8 3 2 4 2" xfId="53448"/>
    <cellStyle name="20% - Accent4 8 3 2 5" xfId="29331"/>
    <cellStyle name="20% - Accent4 8 3 2 5 2" xfId="58028"/>
    <cellStyle name="20% - Accent4 8 3 2 6" xfId="32862"/>
    <cellStyle name="20% - Accent4 8 3 3" xfId="6269"/>
    <cellStyle name="20% - Accent4 8 3 3 2" xfId="15497"/>
    <cellStyle name="20% - Accent4 8 3 3 2 2" xfId="44195"/>
    <cellStyle name="20% - Accent4 8 3 3 3" xfId="26722"/>
    <cellStyle name="20% - Accent4 8 3 3 3 2" xfId="55420"/>
    <cellStyle name="20% - Accent4 8 3 3 4" xfId="34986"/>
    <cellStyle name="20% - Accent4 8 3 4" xfId="7821"/>
    <cellStyle name="20% - Accent4 8 3 4 2" xfId="17046"/>
    <cellStyle name="20% - Accent4 8 3 4 2 2" xfId="45744"/>
    <cellStyle name="20% - Accent4 8 3 4 3" xfId="36535"/>
    <cellStyle name="20% - Accent4 8 3 5" xfId="8972"/>
    <cellStyle name="20% - Accent4 8 3 5 2" xfId="18195"/>
    <cellStyle name="20% - Accent4 8 3 5 2 2" xfId="46893"/>
    <cellStyle name="20% - Accent4 8 3 5 3" xfId="37684"/>
    <cellStyle name="20% - Accent4 8 3 6" xfId="9530"/>
    <cellStyle name="20% - Accent4 8 3 6 2" xfId="18751"/>
    <cellStyle name="20% - Accent4 8 3 6 2 2" xfId="47449"/>
    <cellStyle name="20% - Accent4 8 3 6 3" xfId="38240"/>
    <cellStyle name="20% - Accent4 8 3 7" xfId="10679"/>
    <cellStyle name="20% - Accent4 8 3 7 2" xfId="19898"/>
    <cellStyle name="20% - Accent4 8 3 7 2 2" xfId="48596"/>
    <cellStyle name="20% - Accent4 8 3 7 3" xfId="39387"/>
    <cellStyle name="20% - Accent4 8 3 8" xfId="12815"/>
    <cellStyle name="20% - Accent4 8 3 8 2" xfId="41513"/>
    <cellStyle name="20% - Accent4 8 3 9" xfId="21031"/>
    <cellStyle name="20% - Accent4 8 3 9 2" xfId="49729"/>
    <cellStyle name="20% - Accent4 8 4" xfId="2033"/>
    <cellStyle name="20% - Accent4 8 4 2" xfId="5508"/>
    <cellStyle name="20% - Accent4 8 4 2 2" xfId="14736"/>
    <cellStyle name="20% - Accent4 8 4 2 2 2" xfId="43434"/>
    <cellStyle name="20% - Accent4 8 4 2 3" xfId="27853"/>
    <cellStyle name="20% - Accent4 8 4 2 3 2" xfId="56551"/>
    <cellStyle name="20% - Accent4 8 4 2 4" xfId="34225"/>
    <cellStyle name="20% - Accent4 8 4 3" xfId="7057"/>
    <cellStyle name="20% - Accent4 8 4 3 2" xfId="16284"/>
    <cellStyle name="20% - Accent4 8 4 3 2 2" xfId="44982"/>
    <cellStyle name="20% - Accent4 8 4 3 3" xfId="35773"/>
    <cellStyle name="20% - Accent4 8 4 4" xfId="12054"/>
    <cellStyle name="20% - Accent4 8 4 4 2" xfId="40752"/>
    <cellStyle name="20% - Accent4 8 4 5" xfId="22472"/>
    <cellStyle name="20% - Accent4 8 4 5 2" xfId="51170"/>
    <cellStyle name="20% - Accent4 8 4 6" xfId="24751"/>
    <cellStyle name="20% - Accent4 8 4 6 2" xfId="53449"/>
    <cellStyle name="20% - Accent4 8 4 7" xfId="29332"/>
    <cellStyle name="20% - Accent4 8 4 7 2" xfId="58029"/>
    <cellStyle name="20% - Accent4 8 4 8" xfId="31543"/>
    <cellStyle name="20% - Accent4 8 5" xfId="4143"/>
    <cellStyle name="20% - Accent4 8 5 2" xfId="13371"/>
    <cellStyle name="20% - Accent4 8 5 2 2" xfId="42069"/>
    <cellStyle name="20% - Accent4 8 5 3" xfId="26720"/>
    <cellStyle name="20% - Accent4 8 5 3 2" xfId="55418"/>
    <cellStyle name="20% - Accent4 8 5 4" xfId="32860"/>
    <cellStyle name="20% - Accent4 8 6" xfId="8210"/>
    <cellStyle name="20% - Accent4 8 6 2" xfId="17434"/>
    <cellStyle name="20% - Accent4 8 6 2 2" xfId="46132"/>
    <cellStyle name="20% - Accent4 8 6 3" xfId="36923"/>
    <cellStyle name="20% - Accent4 8 7" xfId="9528"/>
    <cellStyle name="20% - Accent4 8 7 2" xfId="18749"/>
    <cellStyle name="20% - Accent4 8 7 2 2" xfId="47447"/>
    <cellStyle name="20% - Accent4 8 7 3" xfId="38238"/>
    <cellStyle name="20% - Accent4 8 8" xfId="10677"/>
    <cellStyle name="20% - Accent4 8 8 2" xfId="19896"/>
    <cellStyle name="20% - Accent4 8 8 2 2" xfId="48594"/>
    <cellStyle name="20% - Accent4 8 8 3" xfId="39385"/>
    <cellStyle name="20% - Accent4 8 9" xfId="21029"/>
    <cellStyle name="20% - Accent4 8 9 2" xfId="49727"/>
    <cellStyle name="20% - Accent4 9" xfId="591"/>
    <cellStyle name="20% - Accent4 9 10" xfId="24752"/>
    <cellStyle name="20% - Accent4 9 10 2" xfId="53450"/>
    <cellStyle name="20% - Accent4 9 11" xfId="29333"/>
    <cellStyle name="20% - Accent4 9 11 2" xfId="58030"/>
    <cellStyle name="20% - Accent4 9 2" xfId="3592"/>
    <cellStyle name="20% - Accent4 9 3" xfId="2435"/>
    <cellStyle name="20% - Accent4 9 3 2" xfId="5705"/>
    <cellStyle name="20% - Accent4 9 3 2 2" xfId="14933"/>
    <cellStyle name="20% - Accent4 9 3 2 2 2" xfId="43631"/>
    <cellStyle name="20% - Accent4 9 3 2 3" xfId="27856"/>
    <cellStyle name="20% - Accent4 9 3 2 3 2" xfId="56554"/>
    <cellStyle name="20% - Accent4 9 3 2 4" xfId="34422"/>
    <cellStyle name="20% - Accent4 9 3 3" xfId="7254"/>
    <cellStyle name="20% - Accent4 9 3 3 2" xfId="16481"/>
    <cellStyle name="20% - Accent4 9 3 3 2 2" xfId="45179"/>
    <cellStyle name="20% - Accent4 9 3 3 3" xfId="35970"/>
    <cellStyle name="20% - Accent4 9 3 4" xfId="12251"/>
    <cellStyle name="20% - Accent4 9 3 4 2" xfId="40949"/>
    <cellStyle name="20% - Accent4 9 3 5" xfId="22474"/>
    <cellStyle name="20% - Accent4 9 3 5 2" xfId="51172"/>
    <cellStyle name="20% - Accent4 9 3 6" xfId="24753"/>
    <cellStyle name="20% - Accent4 9 3 6 2" xfId="53451"/>
    <cellStyle name="20% - Accent4 9 3 7" xfId="29334"/>
    <cellStyle name="20% - Accent4 9 3 7 2" xfId="58031"/>
    <cellStyle name="20% - Accent4 9 3 8" xfId="31740"/>
    <cellStyle name="20% - Accent4 9 4" xfId="4146"/>
    <cellStyle name="20% - Accent4 9 4 2" xfId="13374"/>
    <cellStyle name="20% - Accent4 9 4 2 2" xfId="42072"/>
    <cellStyle name="20% - Accent4 9 4 3" xfId="26723"/>
    <cellStyle name="20% - Accent4 9 4 3 2" xfId="55421"/>
    <cellStyle name="20% - Accent4 9 4 4" xfId="32863"/>
    <cellStyle name="20% - Accent4 9 5" xfId="8407"/>
    <cellStyle name="20% - Accent4 9 5 2" xfId="17631"/>
    <cellStyle name="20% - Accent4 9 5 2 2" xfId="46329"/>
    <cellStyle name="20% - Accent4 9 5 3" xfId="37120"/>
    <cellStyle name="20% - Accent4 9 6" xfId="9531"/>
    <cellStyle name="20% - Accent4 9 6 2" xfId="18752"/>
    <cellStyle name="20% - Accent4 9 6 2 2" xfId="47450"/>
    <cellStyle name="20% - Accent4 9 6 3" xfId="38241"/>
    <cellStyle name="20% - Accent4 9 7" xfId="10680"/>
    <cellStyle name="20% - Accent4 9 7 2" xfId="19899"/>
    <cellStyle name="20% - Accent4 9 7 2 2" xfId="48597"/>
    <cellStyle name="20% - Accent4 9 7 3" xfId="39388"/>
    <cellStyle name="20% - Accent4 9 8" xfId="21032"/>
    <cellStyle name="20% - Accent4 9 8 2" xfId="49730"/>
    <cellStyle name="20% - Accent4 9 9" xfId="22473"/>
    <cellStyle name="20% - Accent4 9 9 2" xfId="51171"/>
    <cellStyle name="20% - Accent5" xfId="154" builtinId="46" customBuiltin="1"/>
    <cellStyle name="20% - Accent5 10" xfId="592"/>
    <cellStyle name="20% - Accent5 11" xfId="593"/>
    <cellStyle name="20% - Accent5 12" xfId="594"/>
    <cellStyle name="20% - Accent5 13" xfId="595"/>
    <cellStyle name="20% - Accent5 14" xfId="596"/>
    <cellStyle name="20% - Accent5 15" xfId="597"/>
    <cellStyle name="20% - Accent5 16" xfId="598"/>
    <cellStyle name="20% - Accent5 17" xfId="599"/>
    <cellStyle name="20% - Accent5 18" xfId="600"/>
    <cellStyle name="20% - Accent5 19" xfId="601"/>
    <cellStyle name="20% - Accent5 2" xfId="19"/>
    <cellStyle name="20% - Accent5 2 2" xfId="945"/>
    <cellStyle name="20% - Accent5 20" xfId="602"/>
    <cellStyle name="20% - Accent5 21" xfId="603"/>
    <cellStyle name="20% - Accent5 22" xfId="604"/>
    <cellStyle name="20% - Accent5 23" xfId="605"/>
    <cellStyle name="20% - Accent5 24" xfId="606"/>
    <cellStyle name="20% - Accent5 25" xfId="607"/>
    <cellStyle name="20% - Accent5 26" xfId="608"/>
    <cellStyle name="20% - Accent5 27" xfId="609"/>
    <cellStyle name="20% - Accent5 28" xfId="610"/>
    <cellStyle name="20% - Accent5 29" xfId="611"/>
    <cellStyle name="20% - Accent5 3" xfId="176"/>
    <cellStyle name="20% - Accent5 3 10" xfId="6550"/>
    <cellStyle name="20% - Accent5 3 10 2" xfId="15777"/>
    <cellStyle name="20% - Accent5 3 10 2 2" xfId="44475"/>
    <cellStyle name="20% - Accent5 3 10 3" xfId="35266"/>
    <cellStyle name="20% - Accent5 3 11" xfId="8117"/>
    <cellStyle name="20% - Accent5 3 11 2" xfId="17341"/>
    <cellStyle name="20% - Accent5 3 11 2 2" xfId="46039"/>
    <cellStyle name="20% - Accent5 3 11 3" xfId="36830"/>
    <cellStyle name="20% - Accent5 3 12" xfId="9532"/>
    <cellStyle name="20% - Accent5 3 12 2" xfId="18753"/>
    <cellStyle name="20% - Accent5 3 12 2 2" xfId="47451"/>
    <cellStyle name="20% - Accent5 3 12 3" xfId="38242"/>
    <cellStyle name="20% - Accent5 3 13" xfId="10681"/>
    <cellStyle name="20% - Accent5 3 13 2" xfId="19900"/>
    <cellStyle name="20% - Accent5 3 13 2 2" xfId="48598"/>
    <cellStyle name="20% - Accent5 3 13 3" xfId="39389"/>
    <cellStyle name="20% - Accent5 3 14" xfId="11547"/>
    <cellStyle name="20% - Accent5 3 14 2" xfId="40245"/>
    <cellStyle name="20% - Accent5 3 15" xfId="21033"/>
    <cellStyle name="20% - Accent5 3 15 2" xfId="49731"/>
    <cellStyle name="20% - Accent5 3 16" xfId="22475"/>
    <cellStyle name="20% - Accent5 3 16 2" xfId="51173"/>
    <cellStyle name="20% - Accent5 3 17" xfId="24754"/>
    <cellStyle name="20% - Accent5 3 17 2" xfId="53452"/>
    <cellStyle name="20% - Accent5 3 18" xfId="29335"/>
    <cellStyle name="20% - Accent5 3 18 2" xfId="58032"/>
    <cellStyle name="20% - Accent5 3 19" xfId="31036"/>
    <cellStyle name="20% - Accent5 3 2" xfId="280"/>
    <cellStyle name="20% - Accent5 3 2 10" xfId="8171"/>
    <cellStyle name="20% - Accent5 3 2 10 2" xfId="17395"/>
    <cellStyle name="20% - Accent5 3 2 10 2 2" xfId="46093"/>
    <cellStyle name="20% - Accent5 3 2 10 3" xfId="36884"/>
    <cellStyle name="20% - Accent5 3 2 11" xfId="9533"/>
    <cellStyle name="20% - Accent5 3 2 11 2" xfId="18754"/>
    <cellStyle name="20% - Accent5 3 2 11 2 2" xfId="47452"/>
    <cellStyle name="20% - Accent5 3 2 11 3" xfId="38243"/>
    <cellStyle name="20% - Accent5 3 2 12" xfId="10682"/>
    <cellStyle name="20% - Accent5 3 2 12 2" xfId="19901"/>
    <cellStyle name="20% - Accent5 3 2 12 2 2" xfId="48599"/>
    <cellStyle name="20% - Accent5 3 2 12 3" xfId="39390"/>
    <cellStyle name="20% - Accent5 3 2 13" xfId="11590"/>
    <cellStyle name="20% - Accent5 3 2 13 2" xfId="40288"/>
    <cellStyle name="20% - Accent5 3 2 14" xfId="21034"/>
    <cellStyle name="20% - Accent5 3 2 14 2" xfId="49732"/>
    <cellStyle name="20% - Accent5 3 2 15" xfId="22476"/>
    <cellStyle name="20% - Accent5 3 2 15 2" xfId="51174"/>
    <cellStyle name="20% - Accent5 3 2 16" xfId="24755"/>
    <cellStyle name="20% - Accent5 3 2 16 2" xfId="53453"/>
    <cellStyle name="20% - Accent5 3 2 17" xfId="29336"/>
    <cellStyle name="20% - Accent5 3 2 17 2" xfId="58033"/>
    <cellStyle name="20% - Accent5 3 2 18" xfId="31079"/>
    <cellStyle name="20% - Accent5 3 2 2" xfId="366"/>
    <cellStyle name="20% - Accent5 3 2 2 10" xfId="9534"/>
    <cellStyle name="20% - Accent5 3 2 2 10 2" xfId="18755"/>
    <cellStyle name="20% - Accent5 3 2 2 10 2 2" xfId="47453"/>
    <cellStyle name="20% - Accent5 3 2 2 10 3" xfId="38244"/>
    <cellStyle name="20% - Accent5 3 2 2 11" xfId="10683"/>
    <cellStyle name="20% - Accent5 3 2 2 11 2" xfId="19902"/>
    <cellStyle name="20% - Accent5 3 2 2 11 2 2" xfId="48600"/>
    <cellStyle name="20% - Accent5 3 2 2 11 3" xfId="39391"/>
    <cellStyle name="20% - Accent5 3 2 2 12" xfId="11676"/>
    <cellStyle name="20% - Accent5 3 2 2 12 2" xfId="40374"/>
    <cellStyle name="20% - Accent5 3 2 2 13" xfId="21035"/>
    <cellStyle name="20% - Accent5 3 2 2 13 2" xfId="49733"/>
    <cellStyle name="20% - Accent5 3 2 2 14" xfId="22477"/>
    <cellStyle name="20% - Accent5 3 2 2 14 2" xfId="51175"/>
    <cellStyle name="20% - Accent5 3 2 2 15" xfId="24756"/>
    <cellStyle name="20% - Accent5 3 2 2 15 2" xfId="53454"/>
    <cellStyle name="20% - Accent5 3 2 2 16" xfId="29337"/>
    <cellStyle name="20% - Accent5 3 2 2 16 2" xfId="58034"/>
    <cellStyle name="20% - Accent5 3 2 2 17" xfId="31165"/>
    <cellStyle name="20% - Accent5 3 2 2 2" xfId="1211"/>
    <cellStyle name="20% - Accent5 3 2 2 2 10" xfId="11862"/>
    <cellStyle name="20% - Accent5 3 2 2 2 10 2" xfId="40560"/>
    <cellStyle name="20% - Accent5 3 2 2 2 11" xfId="21036"/>
    <cellStyle name="20% - Accent5 3 2 2 2 11 2" xfId="49734"/>
    <cellStyle name="20% - Accent5 3 2 2 2 12" xfId="22478"/>
    <cellStyle name="20% - Accent5 3 2 2 2 12 2" xfId="51176"/>
    <cellStyle name="20% - Accent5 3 2 2 2 13" xfId="24757"/>
    <cellStyle name="20% - Accent5 3 2 2 2 13 2" xfId="53455"/>
    <cellStyle name="20% - Accent5 3 2 2 2 14" xfId="29338"/>
    <cellStyle name="20% - Accent5 3 2 2 2 14 2" xfId="58035"/>
    <cellStyle name="20% - Accent5 3 2 2 2 15" xfId="31351"/>
    <cellStyle name="20% - Accent5 3 2 2 2 2" xfId="3477"/>
    <cellStyle name="20% - Accent5 3 2 2 2 2 10" xfId="22479"/>
    <cellStyle name="20% - Accent5 3 2 2 2 2 10 2" xfId="51177"/>
    <cellStyle name="20% - Accent5 3 2 2 2 2 11" xfId="24758"/>
    <cellStyle name="20% - Accent5 3 2 2 2 2 11 2" xfId="53456"/>
    <cellStyle name="20% - Accent5 3 2 2 2 2 12" xfId="29339"/>
    <cellStyle name="20% - Accent5 3 2 2 2 2 12 2" xfId="58036"/>
    <cellStyle name="20% - Accent5 3 2 2 2 2 13" xfId="32449"/>
    <cellStyle name="20% - Accent5 3 2 2 2 2 2" xfId="4151"/>
    <cellStyle name="20% - Accent5 3 2 2 2 2 2 2" xfId="13379"/>
    <cellStyle name="20% - Accent5 3 2 2 2 2 2 2 2" xfId="27861"/>
    <cellStyle name="20% - Accent5 3 2 2 2 2 2 2 2 2" xfId="56559"/>
    <cellStyle name="20% - Accent5 3 2 2 2 2 2 2 3" xfId="42077"/>
    <cellStyle name="20% - Accent5 3 2 2 2 2 2 3" xfId="22480"/>
    <cellStyle name="20% - Accent5 3 2 2 2 2 2 3 2" xfId="51178"/>
    <cellStyle name="20% - Accent5 3 2 2 2 2 2 4" xfId="24759"/>
    <cellStyle name="20% - Accent5 3 2 2 2 2 2 4 2" xfId="53457"/>
    <cellStyle name="20% - Accent5 3 2 2 2 2 2 5" xfId="29340"/>
    <cellStyle name="20% - Accent5 3 2 2 2 2 2 5 2" xfId="58037"/>
    <cellStyle name="20% - Accent5 3 2 2 2 2 2 6" xfId="32868"/>
    <cellStyle name="20% - Accent5 3 2 2 2 2 3" xfId="6414"/>
    <cellStyle name="20% - Accent5 3 2 2 2 2 3 2" xfId="15642"/>
    <cellStyle name="20% - Accent5 3 2 2 2 2 3 2 2" xfId="44340"/>
    <cellStyle name="20% - Accent5 3 2 2 2 2 3 3" xfId="26728"/>
    <cellStyle name="20% - Accent5 3 2 2 2 2 3 3 2" xfId="55426"/>
    <cellStyle name="20% - Accent5 3 2 2 2 2 3 4" xfId="35131"/>
    <cellStyle name="20% - Accent5 3 2 2 2 2 4" xfId="7966"/>
    <cellStyle name="20% - Accent5 3 2 2 2 2 4 2" xfId="17191"/>
    <cellStyle name="20% - Accent5 3 2 2 2 2 4 2 2" xfId="45889"/>
    <cellStyle name="20% - Accent5 3 2 2 2 2 4 3" xfId="36680"/>
    <cellStyle name="20% - Accent5 3 2 2 2 2 5" xfId="9117"/>
    <cellStyle name="20% - Accent5 3 2 2 2 2 5 2" xfId="18340"/>
    <cellStyle name="20% - Accent5 3 2 2 2 2 5 2 2" xfId="47038"/>
    <cellStyle name="20% - Accent5 3 2 2 2 2 5 3" xfId="37829"/>
    <cellStyle name="20% - Accent5 3 2 2 2 2 6" xfId="9536"/>
    <cellStyle name="20% - Accent5 3 2 2 2 2 6 2" xfId="18757"/>
    <cellStyle name="20% - Accent5 3 2 2 2 2 6 2 2" xfId="47455"/>
    <cellStyle name="20% - Accent5 3 2 2 2 2 6 3" xfId="38246"/>
    <cellStyle name="20% - Accent5 3 2 2 2 2 7" xfId="10685"/>
    <cellStyle name="20% - Accent5 3 2 2 2 2 7 2" xfId="19904"/>
    <cellStyle name="20% - Accent5 3 2 2 2 2 7 2 2" xfId="48602"/>
    <cellStyle name="20% - Accent5 3 2 2 2 2 7 3" xfId="39393"/>
    <cellStyle name="20% - Accent5 3 2 2 2 2 8" xfId="12960"/>
    <cellStyle name="20% - Accent5 3 2 2 2 2 8 2" xfId="41658"/>
    <cellStyle name="20% - Accent5 3 2 2 2 2 9" xfId="21037"/>
    <cellStyle name="20% - Accent5 3 2 2 2 2 9 2" xfId="49735"/>
    <cellStyle name="20% - Accent5 3 2 2 2 3" xfId="2868"/>
    <cellStyle name="20% - Accent5 3 2 2 2 3 2" xfId="6033"/>
    <cellStyle name="20% - Accent5 3 2 2 2 3 2 2" xfId="15261"/>
    <cellStyle name="20% - Accent5 3 2 2 2 3 2 2 2" xfId="43959"/>
    <cellStyle name="20% - Accent5 3 2 2 2 3 2 3" xfId="27860"/>
    <cellStyle name="20% - Accent5 3 2 2 2 3 2 3 2" xfId="56558"/>
    <cellStyle name="20% - Accent5 3 2 2 2 3 2 4" xfId="34750"/>
    <cellStyle name="20% - Accent5 3 2 2 2 3 3" xfId="7583"/>
    <cellStyle name="20% - Accent5 3 2 2 2 3 3 2" xfId="16809"/>
    <cellStyle name="20% - Accent5 3 2 2 2 3 3 2 2" xfId="45507"/>
    <cellStyle name="20% - Accent5 3 2 2 2 3 3 3" xfId="36298"/>
    <cellStyle name="20% - Accent5 3 2 2 2 3 4" xfId="12579"/>
    <cellStyle name="20% - Accent5 3 2 2 2 3 4 2" xfId="41277"/>
    <cellStyle name="20% - Accent5 3 2 2 2 3 5" xfId="22481"/>
    <cellStyle name="20% - Accent5 3 2 2 2 3 5 2" xfId="51179"/>
    <cellStyle name="20% - Accent5 3 2 2 2 3 6" xfId="24760"/>
    <cellStyle name="20% - Accent5 3 2 2 2 3 6 2" xfId="53458"/>
    <cellStyle name="20% - Accent5 3 2 2 2 3 7" xfId="29341"/>
    <cellStyle name="20% - Accent5 3 2 2 2 3 7 2" xfId="58038"/>
    <cellStyle name="20% - Accent5 3 2 2 2 3 8" xfId="32068"/>
    <cellStyle name="20% - Accent5 3 2 2 2 4" xfId="4150"/>
    <cellStyle name="20% - Accent5 3 2 2 2 4 2" xfId="13378"/>
    <cellStyle name="20% - Accent5 3 2 2 2 4 2 2" xfId="42076"/>
    <cellStyle name="20% - Accent5 3 2 2 2 4 3" xfId="26727"/>
    <cellStyle name="20% - Accent5 3 2 2 2 4 3 2" xfId="55425"/>
    <cellStyle name="20% - Accent5 3 2 2 2 4 4" xfId="32867"/>
    <cellStyle name="20% - Accent5 3 2 2 2 5" xfId="5316"/>
    <cellStyle name="20% - Accent5 3 2 2 2 5 2" xfId="14544"/>
    <cellStyle name="20% - Accent5 3 2 2 2 5 2 2" xfId="43242"/>
    <cellStyle name="20% - Accent5 3 2 2 2 5 3" xfId="34033"/>
    <cellStyle name="20% - Accent5 3 2 2 2 6" xfId="6865"/>
    <cellStyle name="20% - Accent5 3 2 2 2 6 2" xfId="16092"/>
    <cellStyle name="20% - Accent5 3 2 2 2 6 2 2" xfId="44790"/>
    <cellStyle name="20% - Accent5 3 2 2 2 6 3" xfId="35581"/>
    <cellStyle name="20% - Accent5 3 2 2 2 7" xfId="8735"/>
    <cellStyle name="20% - Accent5 3 2 2 2 7 2" xfId="17959"/>
    <cellStyle name="20% - Accent5 3 2 2 2 7 2 2" xfId="46657"/>
    <cellStyle name="20% - Accent5 3 2 2 2 7 3" xfId="37448"/>
    <cellStyle name="20% - Accent5 3 2 2 2 8" xfId="9535"/>
    <cellStyle name="20% - Accent5 3 2 2 2 8 2" xfId="18756"/>
    <cellStyle name="20% - Accent5 3 2 2 2 8 2 2" xfId="47454"/>
    <cellStyle name="20% - Accent5 3 2 2 2 8 3" xfId="38245"/>
    <cellStyle name="20% - Accent5 3 2 2 2 9" xfId="10684"/>
    <cellStyle name="20% - Accent5 3 2 2 2 9 2" xfId="19903"/>
    <cellStyle name="20% - Accent5 3 2 2 2 9 2 2" xfId="48601"/>
    <cellStyle name="20% - Accent5 3 2 2 2 9 3" xfId="39392"/>
    <cellStyle name="20% - Accent5 3 2 2 3" xfId="2593"/>
    <cellStyle name="20% - Accent5 3 2 2 3 10" xfId="22482"/>
    <cellStyle name="20% - Accent5 3 2 2 3 10 2" xfId="51180"/>
    <cellStyle name="20% - Accent5 3 2 2 3 11" xfId="24761"/>
    <cellStyle name="20% - Accent5 3 2 2 3 11 2" xfId="53459"/>
    <cellStyle name="20% - Accent5 3 2 2 3 12" xfId="29342"/>
    <cellStyle name="20% - Accent5 3 2 2 3 12 2" xfId="58039"/>
    <cellStyle name="20% - Accent5 3 2 2 3 13" xfId="31883"/>
    <cellStyle name="20% - Accent5 3 2 2 3 2" xfId="4152"/>
    <cellStyle name="20% - Accent5 3 2 2 3 2 2" xfId="13380"/>
    <cellStyle name="20% - Accent5 3 2 2 3 2 2 2" xfId="27862"/>
    <cellStyle name="20% - Accent5 3 2 2 3 2 2 2 2" xfId="56560"/>
    <cellStyle name="20% - Accent5 3 2 2 3 2 2 3" xfId="42078"/>
    <cellStyle name="20% - Accent5 3 2 2 3 2 3" xfId="22483"/>
    <cellStyle name="20% - Accent5 3 2 2 3 2 3 2" xfId="51181"/>
    <cellStyle name="20% - Accent5 3 2 2 3 2 4" xfId="24762"/>
    <cellStyle name="20% - Accent5 3 2 2 3 2 4 2" xfId="53460"/>
    <cellStyle name="20% - Accent5 3 2 2 3 2 5" xfId="29343"/>
    <cellStyle name="20% - Accent5 3 2 2 3 2 5 2" xfId="58040"/>
    <cellStyle name="20% - Accent5 3 2 2 3 2 6" xfId="32869"/>
    <cellStyle name="20% - Accent5 3 2 2 3 3" xfId="5848"/>
    <cellStyle name="20% - Accent5 3 2 2 3 3 2" xfId="15076"/>
    <cellStyle name="20% - Accent5 3 2 2 3 3 2 2" xfId="43774"/>
    <cellStyle name="20% - Accent5 3 2 2 3 3 3" xfId="26729"/>
    <cellStyle name="20% - Accent5 3 2 2 3 3 3 2" xfId="55427"/>
    <cellStyle name="20% - Accent5 3 2 2 3 3 4" xfId="34565"/>
    <cellStyle name="20% - Accent5 3 2 2 3 4" xfId="7398"/>
    <cellStyle name="20% - Accent5 3 2 2 3 4 2" xfId="16624"/>
    <cellStyle name="20% - Accent5 3 2 2 3 4 2 2" xfId="45322"/>
    <cellStyle name="20% - Accent5 3 2 2 3 4 3" xfId="36113"/>
    <cellStyle name="20% - Accent5 3 2 2 3 5" xfId="8550"/>
    <cellStyle name="20% - Accent5 3 2 2 3 5 2" xfId="17774"/>
    <cellStyle name="20% - Accent5 3 2 2 3 5 2 2" xfId="46472"/>
    <cellStyle name="20% - Accent5 3 2 2 3 5 3" xfId="37263"/>
    <cellStyle name="20% - Accent5 3 2 2 3 6" xfId="9537"/>
    <cellStyle name="20% - Accent5 3 2 2 3 6 2" xfId="18758"/>
    <cellStyle name="20% - Accent5 3 2 2 3 6 2 2" xfId="47456"/>
    <cellStyle name="20% - Accent5 3 2 2 3 6 3" xfId="38247"/>
    <cellStyle name="20% - Accent5 3 2 2 3 7" xfId="10686"/>
    <cellStyle name="20% - Accent5 3 2 2 3 7 2" xfId="19905"/>
    <cellStyle name="20% - Accent5 3 2 2 3 7 2 2" xfId="48603"/>
    <cellStyle name="20% - Accent5 3 2 2 3 7 3" xfId="39394"/>
    <cellStyle name="20% - Accent5 3 2 2 3 8" xfId="12394"/>
    <cellStyle name="20% - Accent5 3 2 2 3 8 2" xfId="41092"/>
    <cellStyle name="20% - Accent5 3 2 2 3 9" xfId="21038"/>
    <cellStyle name="20% - Accent5 3 2 2 3 9 2" xfId="49736"/>
    <cellStyle name="20% - Accent5 3 2 2 4" xfId="3255"/>
    <cellStyle name="20% - Accent5 3 2 2 4 10" xfId="22484"/>
    <cellStyle name="20% - Accent5 3 2 2 4 10 2" xfId="51182"/>
    <cellStyle name="20% - Accent5 3 2 2 4 11" xfId="24763"/>
    <cellStyle name="20% - Accent5 3 2 2 4 11 2" xfId="53461"/>
    <cellStyle name="20% - Accent5 3 2 2 4 12" xfId="29344"/>
    <cellStyle name="20% - Accent5 3 2 2 4 12 2" xfId="58041"/>
    <cellStyle name="20% - Accent5 3 2 2 4 13" xfId="32264"/>
    <cellStyle name="20% - Accent5 3 2 2 4 2" xfId="4153"/>
    <cellStyle name="20% - Accent5 3 2 2 4 2 2" xfId="13381"/>
    <cellStyle name="20% - Accent5 3 2 2 4 2 2 2" xfId="27863"/>
    <cellStyle name="20% - Accent5 3 2 2 4 2 2 2 2" xfId="56561"/>
    <cellStyle name="20% - Accent5 3 2 2 4 2 2 3" xfId="42079"/>
    <cellStyle name="20% - Accent5 3 2 2 4 2 3" xfId="22485"/>
    <cellStyle name="20% - Accent5 3 2 2 4 2 3 2" xfId="51183"/>
    <cellStyle name="20% - Accent5 3 2 2 4 2 4" xfId="24764"/>
    <cellStyle name="20% - Accent5 3 2 2 4 2 4 2" xfId="53462"/>
    <cellStyle name="20% - Accent5 3 2 2 4 2 5" xfId="29345"/>
    <cellStyle name="20% - Accent5 3 2 2 4 2 5 2" xfId="58042"/>
    <cellStyle name="20% - Accent5 3 2 2 4 2 6" xfId="32870"/>
    <cellStyle name="20% - Accent5 3 2 2 4 3" xfId="6229"/>
    <cellStyle name="20% - Accent5 3 2 2 4 3 2" xfId="15457"/>
    <cellStyle name="20% - Accent5 3 2 2 4 3 2 2" xfId="44155"/>
    <cellStyle name="20% - Accent5 3 2 2 4 3 3" xfId="26730"/>
    <cellStyle name="20% - Accent5 3 2 2 4 3 3 2" xfId="55428"/>
    <cellStyle name="20% - Accent5 3 2 2 4 3 4" xfId="34946"/>
    <cellStyle name="20% - Accent5 3 2 2 4 4" xfId="7781"/>
    <cellStyle name="20% - Accent5 3 2 2 4 4 2" xfId="17006"/>
    <cellStyle name="20% - Accent5 3 2 2 4 4 2 2" xfId="45704"/>
    <cellStyle name="20% - Accent5 3 2 2 4 4 3" xfId="36495"/>
    <cellStyle name="20% - Accent5 3 2 2 4 5" xfId="8932"/>
    <cellStyle name="20% - Accent5 3 2 2 4 5 2" xfId="18155"/>
    <cellStyle name="20% - Accent5 3 2 2 4 5 2 2" xfId="46853"/>
    <cellStyle name="20% - Accent5 3 2 2 4 5 3" xfId="37644"/>
    <cellStyle name="20% - Accent5 3 2 2 4 6" xfId="9538"/>
    <cellStyle name="20% - Accent5 3 2 2 4 6 2" xfId="18759"/>
    <cellStyle name="20% - Accent5 3 2 2 4 6 2 2" xfId="47457"/>
    <cellStyle name="20% - Accent5 3 2 2 4 6 3" xfId="38248"/>
    <cellStyle name="20% - Accent5 3 2 2 4 7" xfId="10687"/>
    <cellStyle name="20% - Accent5 3 2 2 4 7 2" xfId="19906"/>
    <cellStyle name="20% - Accent5 3 2 2 4 7 2 2" xfId="48604"/>
    <cellStyle name="20% - Accent5 3 2 2 4 7 3" xfId="39395"/>
    <cellStyle name="20% - Accent5 3 2 2 4 8" xfId="12775"/>
    <cellStyle name="20% - Accent5 3 2 2 4 8 2" xfId="41473"/>
    <cellStyle name="20% - Accent5 3 2 2 4 9" xfId="21039"/>
    <cellStyle name="20% - Accent5 3 2 2 4 9 2" xfId="49737"/>
    <cellStyle name="20% - Accent5 3 2 2 5" xfId="2219"/>
    <cellStyle name="20% - Accent5 3 2 2 5 2" xfId="5653"/>
    <cellStyle name="20% - Accent5 3 2 2 5 2 2" xfId="14881"/>
    <cellStyle name="20% - Accent5 3 2 2 5 2 2 2" xfId="43579"/>
    <cellStyle name="20% - Accent5 3 2 2 5 2 3" xfId="27859"/>
    <cellStyle name="20% - Accent5 3 2 2 5 2 3 2" xfId="56557"/>
    <cellStyle name="20% - Accent5 3 2 2 5 2 4" xfId="34370"/>
    <cellStyle name="20% - Accent5 3 2 2 5 3" xfId="7202"/>
    <cellStyle name="20% - Accent5 3 2 2 5 3 2" xfId="16429"/>
    <cellStyle name="20% - Accent5 3 2 2 5 3 2 2" xfId="45127"/>
    <cellStyle name="20% - Accent5 3 2 2 5 3 3" xfId="35918"/>
    <cellStyle name="20% - Accent5 3 2 2 5 4" xfId="12199"/>
    <cellStyle name="20% - Accent5 3 2 2 5 4 2" xfId="40897"/>
    <cellStyle name="20% - Accent5 3 2 2 5 5" xfId="22486"/>
    <cellStyle name="20% - Accent5 3 2 2 5 5 2" xfId="51184"/>
    <cellStyle name="20% - Accent5 3 2 2 5 6" xfId="24765"/>
    <cellStyle name="20% - Accent5 3 2 2 5 6 2" xfId="53463"/>
    <cellStyle name="20% - Accent5 3 2 2 5 7" xfId="29346"/>
    <cellStyle name="20% - Accent5 3 2 2 5 7 2" xfId="58043"/>
    <cellStyle name="20% - Accent5 3 2 2 5 8" xfId="31688"/>
    <cellStyle name="20% - Accent5 3 2 2 6" xfId="4149"/>
    <cellStyle name="20% - Accent5 3 2 2 6 2" xfId="13377"/>
    <cellStyle name="20% - Accent5 3 2 2 6 2 2" xfId="42075"/>
    <cellStyle name="20% - Accent5 3 2 2 6 3" xfId="26726"/>
    <cellStyle name="20% - Accent5 3 2 2 6 3 2" xfId="55424"/>
    <cellStyle name="20% - Accent5 3 2 2 6 4" xfId="32866"/>
    <cellStyle name="20% - Accent5 3 2 2 7" xfId="5130"/>
    <cellStyle name="20% - Accent5 3 2 2 7 2" xfId="14358"/>
    <cellStyle name="20% - Accent5 3 2 2 7 2 2" xfId="43056"/>
    <cellStyle name="20% - Accent5 3 2 2 7 3" xfId="33847"/>
    <cellStyle name="20% - Accent5 3 2 2 8" xfId="6679"/>
    <cellStyle name="20% - Accent5 3 2 2 8 2" xfId="15906"/>
    <cellStyle name="20% - Accent5 3 2 2 8 2 2" xfId="44604"/>
    <cellStyle name="20% - Accent5 3 2 2 8 3" xfId="35395"/>
    <cellStyle name="20% - Accent5 3 2 2 9" xfId="8355"/>
    <cellStyle name="20% - Accent5 3 2 2 9 2" xfId="17579"/>
    <cellStyle name="20% - Accent5 3 2 2 9 2 2" xfId="46277"/>
    <cellStyle name="20% - Accent5 3 2 2 9 3" xfId="37068"/>
    <cellStyle name="20% - Accent5 3 2 3" xfId="1125"/>
    <cellStyle name="20% - Accent5 3 2 3 10" xfId="10688"/>
    <cellStyle name="20% - Accent5 3 2 3 10 2" xfId="19907"/>
    <cellStyle name="20% - Accent5 3 2 3 10 2 2" xfId="48605"/>
    <cellStyle name="20% - Accent5 3 2 3 10 3" xfId="39396"/>
    <cellStyle name="20% - Accent5 3 2 3 11" xfId="11776"/>
    <cellStyle name="20% - Accent5 3 2 3 11 2" xfId="40474"/>
    <cellStyle name="20% - Accent5 3 2 3 12" xfId="21040"/>
    <cellStyle name="20% - Accent5 3 2 3 12 2" xfId="49738"/>
    <cellStyle name="20% - Accent5 3 2 3 13" xfId="22487"/>
    <cellStyle name="20% - Accent5 3 2 3 13 2" xfId="51185"/>
    <cellStyle name="20% - Accent5 3 2 3 14" xfId="24766"/>
    <cellStyle name="20% - Accent5 3 2 3 14 2" xfId="53464"/>
    <cellStyle name="20% - Accent5 3 2 3 15" xfId="29347"/>
    <cellStyle name="20% - Accent5 3 2 3 15 2" xfId="58044"/>
    <cellStyle name="20% - Accent5 3 2 3 16" xfId="31265"/>
    <cellStyle name="20% - Accent5 3 2 3 2" xfId="2782"/>
    <cellStyle name="20% - Accent5 3 2 3 2 10" xfId="22488"/>
    <cellStyle name="20% - Accent5 3 2 3 2 10 2" xfId="51186"/>
    <cellStyle name="20% - Accent5 3 2 3 2 11" xfId="24767"/>
    <cellStyle name="20% - Accent5 3 2 3 2 11 2" xfId="53465"/>
    <cellStyle name="20% - Accent5 3 2 3 2 12" xfId="29348"/>
    <cellStyle name="20% - Accent5 3 2 3 2 12 2" xfId="58045"/>
    <cellStyle name="20% - Accent5 3 2 3 2 13" xfId="31983"/>
    <cellStyle name="20% - Accent5 3 2 3 2 2" xfId="4155"/>
    <cellStyle name="20% - Accent5 3 2 3 2 2 2" xfId="13383"/>
    <cellStyle name="20% - Accent5 3 2 3 2 2 2 2" xfId="27865"/>
    <cellStyle name="20% - Accent5 3 2 3 2 2 2 2 2" xfId="56563"/>
    <cellStyle name="20% - Accent5 3 2 3 2 2 2 3" xfId="42081"/>
    <cellStyle name="20% - Accent5 3 2 3 2 2 3" xfId="22489"/>
    <cellStyle name="20% - Accent5 3 2 3 2 2 3 2" xfId="51187"/>
    <cellStyle name="20% - Accent5 3 2 3 2 2 4" xfId="24768"/>
    <cellStyle name="20% - Accent5 3 2 3 2 2 4 2" xfId="53466"/>
    <cellStyle name="20% - Accent5 3 2 3 2 2 5" xfId="29349"/>
    <cellStyle name="20% - Accent5 3 2 3 2 2 5 2" xfId="58046"/>
    <cellStyle name="20% - Accent5 3 2 3 2 2 6" xfId="32872"/>
    <cellStyle name="20% - Accent5 3 2 3 2 3" xfId="5948"/>
    <cellStyle name="20% - Accent5 3 2 3 2 3 2" xfId="15176"/>
    <cellStyle name="20% - Accent5 3 2 3 2 3 2 2" xfId="43874"/>
    <cellStyle name="20% - Accent5 3 2 3 2 3 3" xfId="26732"/>
    <cellStyle name="20% - Accent5 3 2 3 2 3 3 2" xfId="55430"/>
    <cellStyle name="20% - Accent5 3 2 3 2 3 4" xfId="34665"/>
    <cellStyle name="20% - Accent5 3 2 3 2 4" xfId="7498"/>
    <cellStyle name="20% - Accent5 3 2 3 2 4 2" xfId="16724"/>
    <cellStyle name="20% - Accent5 3 2 3 2 4 2 2" xfId="45422"/>
    <cellStyle name="20% - Accent5 3 2 3 2 4 3" xfId="36213"/>
    <cellStyle name="20% - Accent5 3 2 3 2 5" xfId="8650"/>
    <cellStyle name="20% - Accent5 3 2 3 2 5 2" xfId="17874"/>
    <cellStyle name="20% - Accent5 3 2 3 2 5 2 2" xfId="46572"/>
    <cellStyle name="20% - Accent5 3 2 3 2 5 3" xfId="37363"/>
    <cellStyle name="20% - Accent5 3 2 3 2 6" xfId="9540"/>
    <cellStyle name="20% - Accent5 3 2 3 2 6 2" xfId="18761"/>
    <cellStyle name="20% - Accent5 3 2 3 2 6 2 2" xfId="47459"/>
    <cellStyle name="20% - Accent5 3 2 3 2 6 3" xfId="38250"/>
    <cellStyle name="20% - Accent5 3 2 3 2 7" xfId="10689"/>
    <cellStyle name="20% - Accent5 3 2 3 2 7 2" xfId="19908"/>
    <cellStyle name="20% - Accent5 3 2 3 2 7 2 2" xfId="48606"/>
    <cellStyle name="20% - Accent5 3 2 3 2 7 3" xfId="39397"/>
    <cellStyle name="20% - Accent5 3 2 3 2 8" xfId="12494"/>
    <cellStyle name="20% - Accent5 3 2 3 2 8 2" xfId="41192"/>
    <cellStyle name="20% - Accent5 3 2 3 2 9" xfId="21041"/>
    <cellStyle name="20% - Accent5 3 2 3 2 9 2" xfId="49739"/>
    <cellStyle name="20% - Accent5 3 2 3 3" xfId="3392"/>
    <cellStyle name="20% - Accent5 3 2 3 3 10" xfId="22490"/>
    <cellStyle name="20% - Accent5 3 2 3 3 10 2" xfId="51188"/>
    <cellStyle name="20% - Accent5 3 2 3 3 11" xfId="24769"/>
    <cellStyle name="20% - Accent5 3 2 3 3 11 2" xfId="53467"/>
    <cellStyle name="20% - Accent5 3 2 3 3 12" xfId="29350"/>
    <cellStyle name="20% - Accent5 3 2 3 3 12 2" xfId="58047"/>
    <cellStyle name="20% - Accent5 3 2 3 3 13" xfId="32364"/>
    <cellStyle name="20% - Accent5 3 2 3 3 2" xfId="4156"/>
    <cellStyle name="20% - Accent5 3 2 3 3 2 2" xfId="13384"/>
    <cellStyle name="20% - Accent5 3 2 3 3 2 2 2" xfId="27866"/>
    <cellStyle name="20% - Accent5 3 2 3 3 2 2 2 2" xfId="56564"/>
    <cellStyle name="20% - Accent5 3 2 3 3 2 2 3" xfId="42082"/>
    <cellStyle name="20% - Accent5 3 2 3 3 2 3" xfId="22491"/>
    <cellStyle name="20% - Accent5 3 2 3 3 2 3 2" xfId="51189"/>
    <cellStyle name="20% - Accent5 3 2 3 3 2 4" xfId="24770"/>
    <cellStyle name="20% - Accent5 3 2 3 3 2 4 2" xfId="53468"/>
    <cellStyle name="20% - Accent5 3 2 3 3 2 5" xfId="29351"/>
    <cellStyle name="20% - Accent5 3 2 3 3 2 5 2" xfId="58048"/>
    <cellStyle name="20% - Accent5 3 2 3 3 2 6" xfId="32873"/>
    <cellStyle name="20% - Accent5 3 2 3 3 3" xfId="6329"/>
    <cellStyle name="20% - Accent5 3 2 3 3 3 2" xfId="15557"/>
    <cellStyle name="20% - Accent5 3 2 3 3 3 2 2" xfId="44255"/>
    <cellStyle name="20% - Accent5 3 2 3 3 3 3" xfId="26733"/>
    <cellStyle name="20% - Accent5 3 2 3 3 3 3 2" xfId="55431"/>
    <cellStyle name="20% - Accent5 3 2 3 3 3 4" xfId="35046"/>
    <cellStyle name="20% - Accent5 3 2 3 3 4" xfId="7881"/>
    <cellStyle name="20% - Accent5 3 2 3 3 4 2" xfId="17106"/>
    <cellStyle name="20% - Accent5 3 2 3 3 4 2 2" xfId="45804"/>
    <cellStyle name="20% - Accent5 3 2 3 3 4 3" xfId="36595"/>
    <cellStyle name="20% - Accent5 3 2 3 3 5" xfId="9032"/>
    <cellStyle name="20% - Accent5 3 2 3 3 5 2" xfId="18255"/>
    <cellStyle name="20% - Accent5 3 2 3 3 5 2 2" xfId="46953"/>
    <cellStyle name="20% - Accent5 3 2 3 3 5 3" xfId="37744"/>
    <cellStyle name="20% - Accent5 3 2 3 3 6" xfId="9541"/>
    <cellStyle name="20% - Accent5 3 2 3 3 6 2" xfId="18762"/>
    <cellStyle name="20% - Accent5 3 2 3 3 6 2 2" xfId="47460"/>
    <cellStyle name="20% - Accent5 3 2 3 3 6 3" xfId="38251"/>
    <cellStyle name="20% - Accent5 3 2 3 3 7" xfId="10690"/>
    <cellStyle name="20% - Accent5 3 2 3 3 7 2" xfId="19909"/>
    <cellStyle name="20% - Accent5 3 2 3 3 7 2 2" xfId="48607"/>
    <cellStyle name="20% - Accent5 3 2 3 3 7 3" xfId="39398"/>
    <cellStyle name="20% - Accent5 3 2 3 3 8" xfId="12875"/>
    <cellStyle name="20% - Accent5 3 2 3 3 8 2" xfId="41573"/>
    <cellStyle name="20% - Accent5 3 2 3 3 9" xfId="21042"/>
    <cellStyle name="20% - Accent5 3 2 3 3 9 2" xfId="49740"/>
    <cellStyle name="20% - Accent5 3 2 3 4" xfId="2134"/>
    <cellStyle name="20% - Accent5 3 2 3 4 2" xfId="5568"/>
    <cellStyle name="20% - Accent5 3 2 3 4 2 2" xfId="14796"/>
    <cellStyle name="20% - Accent5 3 2 3 4 2 2 2" xfId="43494"/>
    <cellStyle name="20% - Accent5 3 2 3 4 2 3" xfId="27864"/>
    <cellStyle name="20% - Accent5 3 2 3 4 2 3 2" xfId="56562"/>
    <cellStyle name="20% - Accent5 3 2 3 4 2 4" xfId="34285"/>
    <cellStyle name="20% - Accent5 3 2 3 4 3" xfId="7117"/>
    <cellStyle name="20% - Accent5 3 2 3 4 3 2" xfId="16344"/>
    <cellStyle name="20% - Accent5 3 2 3 4 3 2 2" xfId="45042"/>
    <cellStyle name="20% - Accent5 3 2 3 4 3 3" xfId="35833"/>
    <cellStyle name="20% - Accent5 3 2 3 4 4" xfId="12114"/>
    <cellStyle name="20% - Accent5 3 2 3 4 4 2" xfId="40812"/>
    <cellStyle name="20% - Accent5 3 2 3 4 5" xfId="22492"/>
    <cellStyle name="20% - Accent5 3 2 3 4 5 2" xfId="51190"/>
    <cellStyle name="20% - Accent5 3 2 3 4 6" xfId="24771"/>
    <cellStyle name="20% - Accent5 3 2 3 4 6 2" xfId="53469"/>
    <cellStyle name="20% - Accent5 3 2 3 4 7" xfId="29352"/>
    <cellStyle name="20% - Accent5 3 2 3 4 7 2" xfId="58049"/>
    <cellStyle name="20% - Accent5 3 2 3 4 8" xfId="31603"/>
    <cellStyle name="20% - Accent5 3 2 3 5" xfId="4154"/>
    <cellStyle name="20% - Accent5 3 2 3 5 2" xfId="13382"/>
    <cellStyle name="20% - Accent5 3 2 3 5 2 2" xfId="42080"/>
    <cellStyle name="20% - Accent5 3 2 3 5 3" xfId="26731"/>
    <cellStyle name="20% - Accent5 3 2 3 5 3 2" xfId="55429"/>
    <cellStyle name="20% - Accent5 3 2 3 5 4" xfId="32871"/>
    <cellStyle name="20% - Accent5 3 2 3 6" xfId="5230"/>
    <cellStyle name="20% - Accent5 3 2 3 6 2" xfId="14458"/>
    <cellStyle name="20% - Accent5 3 2 3 6 2 2" xfId="43156"/>
    <cellStyle name="20% - Accent5 3 2 3 6 3" xfId="33947"/>
    <cellStyle name="20% - Accent5 3 2 3 7" xfId="6779"/>
    <cellStyle name="20% - Accent5 3 2 3 7 2" xfId="16006"/>
    <cellStyle name="20% - Accent5 3 2 3 7 2 2" xfId="44704"/>
    <cellStyle name="20% - Accent5 3 2 3 7 3" xfId="35495"/>
    <cellStyle name="20% - Accent5 3 2 3 8" xfId="8270"/>
    <cellStyle name="20% - Accent5 3 2 3 8 2" xfId="17494"/>
    <cellStyle name="20% - Accent5 3 2 3 8 2 2" xfId="46192"/>
    <cellStyle name="20% - Accent5 3 2 3 8 3" xfId="36983"/>
    <cellStyle name="20% - Accent5 3 2 3 9" xfId="9539"/>
    <cellStyle name="20% - Accent5 3 2 3 9 2" xfId="18760"/>
    <cellStyle name="20% - Accent5 3 2 3 9 2 2" xfId="47458"/>
    <cellStyle name="20% - Accent5 3 2 3 9 3" xfId="38249"/>
    <cellStyle name="20% - Accent5 3 2 4" xfId="2508"/>
    <cellStyle name="20% - Accent5 3 2 4 10" xfId="22493"/>
    <cellStyle name="20% - Accent5 3 2 4 10 2" xfId="51191"/>
    <cellStyle name="20% - Accent5 3 2 4 11" xfId="24772"/>
    <cellStyle name="20% - Accent5 3 2 4 11 2" xfId="53470"/>
    <cellStyle name="20% - Accent5 3 2 4 12" xfId="29353"/>
    <cellStyle name="20% - Accent5 3 2 4 12 2" xfId="58050"/>
    <cellStyle name="20% - Accent5 3 2 4 13" xfId="31798"/>
    <cellStyle name="20% - Accent5 3 2 4 2" xfId="4157"/>
    <cellStyle name="20% - Accent5 3 2 4 2 2" xfId="13385"/>
    <cellStyle name="20% - Accent5 3 2 4 2 2 2" xfId="27867"/>
    <cellStyle name="20% - Accent5 3 2 4 2 2 2 2" xfId="56565"/>
    <cellStyle name="20% - Accent5 3 2 4 2 2 3" xfId="42083"/>
    <cellStyle name="20% - Accent5 3 2 4 2 3" xfId="22494"/>
    <cellStyle name="20% - Accent5 3 2 4 2 3 2" xfId="51192"/>
    <cellStyle name="20% - Accent5 3 2 4 2 4" xfId="24773"/>
    <cellStyle name="20% - Accent5 3 2 4 2 4 2" xfId="53471"/>
    <cellStyle name="20% - Accent5 3 2 4 2 5" xfId="29354"/>
    <cellStyle name="20% - Accent5 3 2 4 2 5 2" xfId="58051"/>
    <cellStyle name="20% - Accent5 3 2 4 2 6" xfId="32874"/>
    <cellStyle name="20% - Accent5 3 2 4 3" xfId="5763"/>
    <cellStyle name="20% - Accent5 3 2 4 3 2" xfId="14991"/>
    <cellStyle name="20% - Accent5 3 2 4 3 2 2" xfId="43689"/>
    <cellStyle name="20% - Accent5 3 2 4 3 3" xfId="26734"/>
    <cellStyle name="20% - Accent5 3 2 4 3 3 2" xfId="55432"/>
    <cellStyle name="20% - Accent5 3 2 4 3 4" xfId="34480"/>
    <cellStyle name="20% - Accent5 3 2 4 4" xfId="7313"/>
    <cellStyle name="20% - Accent5 3 2 4 4 2" xfId="16539"/>
    <cellStyle name="20% - Accent5 3 2 4 4 2 2" xfId="45237"/>
    <cellStyle name="20% - Accent5 3 2 4 4 3" xfId="36028"/>
    <cellStyle name="20% - Accent5 3 2 4 5" xfId="8465"/>
    <cellStyle name="20% - Accent5 3 2 4 5 2" xfId="17689"/>
    <cellStyle name="20% - Accent5 3 2 4 5 2 2" xfId="46387"/>
    <cellStyle name="20% - Accent5 3 2 4 5 3" xfId="37178"/>
    <cellStyle name="20% - Accent5 3 2 4 6" xfId="9542"/>
    <cellStyle name="20% - Accent5 3 2 4 6 2" xfId="18763"/>
    <cellStyle name="20% - Accent5 3 2 4 6 2 2" xfId="47461"/>
    <cellStyle name="20% - Accent5 3 2 4 6 3" xfId="38252"/>
    <cellStyle name="20% - Accent5 3 2 4 7" xfId="10691"/>
    <cellStyle name="20% - Accent5 3 2 4 7 2" xfId="19910"/>
    <cellStyle name="20% - Accent5 3 2 4 7 2 2" xfId="48608"/>
    <cellStyle name="20% - Accent5 3 2 4 7 3" xfId="39399"/>
    <cellStyle name="20% - Accent5 3 2 4 8" xfId="12309"/>
    <cellStyle name="20% - Accent5 3 2 4 8 2" xfId="41007"/>
    <cellStyle name="20% - Accent5 3 2 4 9" xfId="21043"/>
    <cellStyle name="20% - Accent5 3 2 4 9 2" xfId="49741"/>
    <cellStyle name="20% - Accent5 3 2 5" xfId="3170"/>
    <cellStyle name="20% - Accent5 3 2 5 10" xfId="22495"/>
    <cellStyle name="20% - Accent5 3 2 5 10 2" xfId="51193"/>
    <cellStyle name="20% - Accent5 3 2 5 11" xfId="24774"/>
    <cellStyle name="20% - Accent5 3 2 5 11 2" xfId="53472"/>
    <cellStyle name="20% - Accent5 3 2 5 12" xfId="29355"/>
    <cellStyle name="20% - Accent5 3 2 5 12 2" xfId="58052"/>
    <cellStyle name="20% - Accent5 3 2 5 13" xfId="32179"/>
    <cellStyle name="20% - Accent5 3 2 5 2" xfId="4158"/>
    <cellStyle name="20% - Accent5 3 2 5 2 2" xfId="13386"/>
    <cellStyle name="20% - Accent5 3 2 5 2 2 2" xfId="27868"/>
    <cellStyle name="20% - Accent5 3 2 5 2 2 2 2" xfId="56566"/>
    <cellStyle name="20% - Accent5 3 2 5 2 2 3" xfId="42084"/>
    <cellStyle name="20% - Accent5 3 2 5 2 3" xfId="22496"/>
    <cellStyle name="20% - Accent5 3 2 5 2 3 2" xfId="51194"/>
    <cellStyle name="20% - Accent5 3 2 5 2 4" xfId="24775"/>
    <cellStyle name="20% - Accent5 3 2 5 2 4 2" xfId="53473"/>
    <cellStyle name="20% - Accent5 3 2 5 2 5" xfId="29356"/>
    <cellStyle name="20% - Accent5 3 2 5 2 5 2" xfId="58053"/>
    <cellStyle name="20% - Accent5 3 2 5 2 6" xfId="32875"/>
    <cellStyle name="20% - Accent5 3 2 5 3" xfId="6144"/>
    <cellStyle name="20% - Accent5 3 2 5 3 2" xfId="15372"/>
    <cellStyle name="20% - Accent5 3 2 5 3 2 2" xfId="44070"/>
    <cellStyle name="20% - Accent5 3 2 5 3 3" xfId="26735"/>
    <cellStyle name="20% - Accent5 3 2 5 3 3 2" xfId="55433"/>
    <cellStyle name="20% - Accent5 3 2 5 3 4" xfId="34861"/>
    <cellStyle name="20% - Accent5 3 2 5 4" xfId="7696"/>
    <cellStyle name="20% - Accent5 3 2 5 4 2" xfId="16921"/>
    <cellStyle name="20% - Accent5 3 2 5 4 2 2" xfId="45619"/>
    <cellStyle name="20% - Accent5 3 2 5 4 3" xfId="36410"/>
    <cellStyle name="20% - Accent5 3 2 5 5" xfId="8847"/>
    <cellStyle name="20% - Accent5 3 2 5 5 2" xfId="18070"/>
    <cellStyle name="20% - Accent5 3 2 5 5 2 2" xfId="46768"/>
    <cellStyle name="20% - Accent5 3 2 5 5 3" xfId="37559"/>
    <cellStyle name="20% - Accent5 3 2 5 6" xfId="9543"/>
    <cellStyle name="20% - Accent5 3 2 5 6 2" xfId="18764"/>
    <cellStyle name="20% - Accent5 3 2 5 6 2 2" xfId="47462"/>
    <cellStyle name="20% - Accent5 3 2 5 6 3" xfId="38253"/>
    <cellStyle name="20% - Accent5 3 2 5 7" xfId="10692"/>
    <cellStyle name="20% - Accent5 3 2 5 7 2" xfId="19911"/>
    <cellStyle name="20% - Accent5 3 2 5 7 2 2" xfId="48609"/>
    <cellStyle name="20% - Accent5 3 2 5 7 3" xfId="39400"/>
    <cellStyle name="20% - Accent5 3 2 5 8" xfId="12690"/>
    <cellStyle name="20% - Accent5 3 2 5 8 2" xfId="41388"/>
    <cellStyle name="20% - Accent5 3 2 5 9" xfId="21044"/>
    <cellStyle name="20% - Accent5 3 2 5 9 2" xfId="49742"/>
    <cellStyle name="20% - Accent5 3 2 6" xfId="1993"/>
    <cellStyle name="20% - Accent5 3 2 6 2" xfId="5469"/>
    <cellStyle name="20% - Accent5 3 2 6 2 2" xfId="14697"/>
    <cellStyle name="20% - Accent5 3 2 6 2 2 2" xfId="43395"/>
    <cellStyle name="20% - Accent5 3 2 6 2 3" xfId="27858"/>
    <cellStyle name="20% - Accent5 3 2 6 2 3 2" xfId="56556"/>
    <cellStyle name="20% - Accent5 3 2 6 2 4" xfId="34186"/>
    <cellStyle name="20% - Accent5 3 2 6 3" xfId="7018"/>
    <cellStyle name="20% - Accent5 3 2 6 3 2" xfId="16245"/>
    <cellStyle name="20% - Accent5 3 2 6 3 2 2" xfId="44943"/>
    <cellStyle name="20% - Accent5 3 2 6 3 3" xfId="35734"/>
    <cellStyle name="20% - Accent5 3 2 6 4" xfId="12015"/>
    <cellStyle name="20% - Accent5 3 2 6 4 2" xfId="40713"/>
    <cellStyle name="20% - Accent5 3 2 6 5" xfId="22497"/>
    <cellStyle name="20% - Accent5 3 2 6 5 2" xfId="51195"/>
    <cellStyle name="20% - Accent5 3 2 6 6" xfId="24776"/>
    <cellStyle name="20% - Accent5 3 2 6 6 2" xfId="53474"/>
    <cellStyle name="20% - Accent5 3 2 6 7" xfId="29357"/>
    <cellStyle name="20% - Accent5 3 2 6 7 2" xfId="58054"/>
    <cellStyle name="20% - Accent5 3 2 6 8" xfId="31504"/>
    <cellStyle name="20% - Accent5 3 2 7" xfId="4148"/>
    <cellStyle name="20% - Accent5 3 2 7 2" xfId="13376"/>
    <cellStyle name="20% - Accent5 3 2 7 2 2" xfId="42074"/>
    <cellStyle name="20% - Accent5 3 2 7 3" xfId="26725"/>
    <cellStyle name="20% - Accent5 3 2 7 3 2" xfId="55423"/>
    <cellStyle name="20% - Accent5 3 2 7 4" xfId="32865"/>
    <cellStyle name="20% - Accent5 3 2 8" xfId="5044"/>
    <cellStyle name="20% - Accent5 3 2 8 2" xfId="14272"/>
    <cellStyle name="20% - Accent5 3 2 8 2 2" xfId="42970"/>
    <cellStyle name="20% - Accent5 3 2 8 3" xfId="33761"/>
    <cellStyle name="20% - Accent5 3 2 9" xfId="6593"/>
    <cellStyle name="20% - Accent5 3 2 9 2" xfId="15820"/>
    <cellStyle name="20% - Accent5 3 2 9 2 2" xfId="44518"/>
    <cellStyle name="20% - Accent5 3 2 9 3" xfId="35309"/>
    <cellStyle name="20% - Accent5 3 3" xfId="323"/>
    <cellStyle name="20% - Accent5 3 3 10" xfId="9544"/>
    <cellStyle name="20% - Accent5 3 3 10 2" xfId="18765"/>
    <cellStyle name="20% - Accent5 3 3 10 2 2" xfId="47463"/>
    <cellStyle name="20% - Accent5 3 3 10 3" xfId="38254"/>
    <cellStyle name="20% - Accent5 3 3 11" xfId="10693"/>
    <cellStyle name="20% - Accent5 3 3 11 2" xfId="19912"/>
    <cellStyle name="20% - Accent5 3 3 11 2 2" xfId="48610"/>
    <cellStyle name="20% - Accent5 3 3 11 3" xfId="39401"/>
    <cellStyle name="20% - Accent5 3 3 12" xfId="11633"/>
    <cellStyle name="20% - Accent5 3 3 12 2" xfId="40331"/>
    <cellStyle name="20% - Accent5 3 3 13" xfId="21045"/>
    <cellStyle name="20% - Accent5 3 3 13 2" xfId="49743"/>
    <cellStyle name="20% - Accent5 3 3 14" xfId="22498"/>
    <cellStyle name="20% - Accent5 3 3 14 2" xfId="51196"/>
    <cellStyle name="20% - Accent5 3 3 15" xfId="24777"/>
    <cellStyle name="20% - Accent5 3 3 15 2" xfId="53475"/>
    <cellStyle name="20% - Accent5 3 3 16" xfId="29358"/>
    <cellStyle name="20% - Accent5 3 3 16 2" xfId="58055"/>
    <cellStyle name="20% - Accent5 3 3 17" xfId="31122"/>
    <cellStyle name="20% - Accent5 3 3 2" xfId="1168"/>
    <cellStyle name="20% - Accent5 3 3 2 10" xfId="11819"/>
    <cellStyle name="20% - Accent5 3 3 2 10 2" xfId="40517"/>
    <cellStyle name="20% - Accent5 3 3 2 11" xfId="21046"/>
    <cellStyle name="20% - Accent5 3 3 2 11 2" xfId="49744"/>
    <cellStyle name="20% - Accent5 3 3 2 12" xfId="22499"/>
    <cellStyle name="20% - Accent5 3 3 2 12 2" xfId="51197"/>
    <cellStyle name="20% - Accent5 3 3 2 13" xfId="24778"/>
    <cellStyle name="20% - Accent5 3 3 2 13 2" xfId="53476"/>
    <cellStyle name="20% - Accent5 3 3 2 14" xfId="29359"/>
    <cellStyle name="20% - Accent5 3 3 2 14 2" xfId="58056"/>
    <cellStyle name="20% - Accent5 3 3 2 15" xfId="31308"/>
    <cellStyle name="20% - Accent5 3 3 2 2" xfId="3434"/>
    <cellStyle name="20% - Accent5 3 3 2 2 10" xfId="22500"/>
    <cellStyle name="20% - Accent5 3 3 2 2 10 2" xfId="51198"/>
    <cellStyle name="20% - Accent5 3 3 2 2 11" xfId="24779"/>
    <cellStyle name="20% - Accent5 3 3 2 2 11 2" xfId="53477"/>
    <cellStyle name="20% - Accent5 3 3 2 2 12" xfId="29360"/>
    <cellStyle name="20% - Accent5 3 3 2 2 12 2" xfId="58057"/>
    <cellStyle name="20% - Accent5 3 3 2 2 13" xfId="32406"/>
    <cellStyle name="20% - Accent5 3 3 2 2 2" xfId="4161"/>
    <cellStyle name="20% - Accent5 3 3 2 2 2 2" xfId="13389"/>
    <cellStyle name="20% - Accent5 3 3 2 2 2 2 2" xfId="27871"/>
    <cellStyle name="20% - Accent5 3 3 2 2 2 2 2 2" xfId="56569"/>
    <cellStyle name="20% - Accent5 3 3 2 2 2 2 3" xfId="42087"/>
    <cellStyle name="20% - Accent5 3 3 2 2 2 3" xfId="22501"/>
    <cellStyle name="20% - Accent5 3 3 2 2 2 3 2" xfId="51199"/>
    <cellStyle name="20% - Accent5 3 3 2 2 2 4" xfId="24780"/>
    <cellStyle name="20% - Accent5 3 3 2 2 2 4 2" xfId="53478"/>
    <cellStyle name="20% - Accent5 3 3 2 2 2 5" xfId="29361"/>
    <cellStyle name="20% - Accent5 3 3 2 2 2 5 2" xfId="58058"/>
    <cellStyle name="20% - Accent5 3 3 2 2 2 6" xfId="32878"/>
    <cellStyle name="20% - Accent5 3 3 2 2 3" xfId="6371"/>
    <cellStyle name="20% - Accent5 3 3 2 2 3 2" xfId="15599"/>
    <cellStyle name="20% - Accent5 3 3 2 2 3 2 2" xfId="44297"/>
    <cellStyle name="20% - Accent5 3 3 2 2 3 3" xfId="26738"/>
    <cellStyle name="20% - Accent5 3 3 2 2 3 3 2" xfId="55436"/>
    <cellStyle name="20% - Accent5 3 3 2 2 3 4" xfId="35088"/>
    <cellStyle name="20% - Accent5 3 3 2 2 4" xfId="7923"/>
    <cellStyle name="20% - Accent5 3 3 2 2 4 2" xfId="17148"/>
    <cellStyle name="20% - Accent5 3 3 2 2 4 2 2" xfId="45846"/>
    <cellStyle name="20% - Accent5 3 3 2 2 4 3" xfId="36637"/>
    <cellStyle name="20% - Accent5 3 3 2 2 5" xfId="9074"/>
    <cellStyle name="20% - Accent5 3 3 2 2 5 2" xfId="18297"/>
    <cellStyle name="20% - Accent5 3 3 2 2 5 2 2" xfId="46995"/>
    <cellStyle name="20% - Accent5 3 3 2 2 5 3" xfId="37786"/>
    <cellStyle name="20% - Accent5 3 3 2 2 6" xfId="9546"/>
    <cellStyle name="20% - Accent5 3 3 2 2 6 2" xfId="18767"/>
    <cellStyle name="20% - Accent5 3 3 2 2 6 2 2" xfId="47465"/>
    <cellStyle name="20% - Accent5 3 3 2 2 6 3" xfId="38256"/>
    <cellStyle name="20% - Accent5 3 3 2 2 7" xfId="10695"/>
    <cellStyle name="20% - Accent5 3 3 2 2 7 2" xfId="19914"/>
    <cellStyle name="20% - Accent5 3 3 2 2 7 2 2" xfId="48612"/>
    <cellStyle name="20% - Accent5 3 3 2 2 7 3" xfId="39403"/>
    <cellStyle name="20% - Accent5 3 3 2 2 8" xfId="12917"/>
    <cellStyle name="20% - Accent5 3 3 2 2 8 2" xfId="41615"/>
    <cellStyle name="20% - Accent5 3 3 2 2 9" xfId="21047"/>
    <cellStyle name="20% - Accent5 3 3 2 2 9 2" xfId="49745"/>
    <cellStyle name="20% - Accent5 3 3 2 3" xfId="2825"/>
    <cellStyle name="20% - Accent5 3 3 2 3 2" xfId="5990"/>
    <cellStyle name="20% - Accent5 3 3 2 3 2 2" xfId="15218"/>
    <cellStyle name="20% - Accent5 3 3 2 3 2 2 2" xfId="43916"/>
    <cellStyle name="20% - Accent5 3 3 2 3 2 3" xfId="27870"/>
    <cellStyle name="20% - Accent5 3 3 2 3 2 3 2" xfId="56568"/>
    <cellStyle name="20% - Accent5 3 3 2 3 2 4" xfId="34707"/>
    <cellStyle name="20% - Accent5 3 3 2 3 3" xfId="7540"/>
    <cellStyle name="20% - Accent5 3 3 2 3 3 2" xfId="16766"/>
    <cellStyle name="20% - Accent5 3 3 2 3 3 2 2" xfId="45464"/>
    <cellStyle name="20% - Accent5 3 3 2 3 3 3" xfId="36255"/>
    <cellStyle name="20% - Accent5 3 3 2 3 4" xfId="12536"/>
    <cellStyle name="20% - Accent5 3 3 2 3 4 2" xfId="41234"/>
    <cellStyle name="20% - Accent5 3 3 2 3 5" xfId="22502"/>
    <cellStyle name="20% - Accent5 3 3 2 3 5 2" xfId="51200"/>
    <cellStyle name="20% - Accent5 3 3 2 3 6" xfId="24781"/>
    <cellStyle name="20% - Accent5 3 3 2 3 6 2" xfId="53479"/>
    <cellStyle name="20% - Accent5 3 3 2 3 7" xfId="29362"/>
    <cellStyle name="20% - Accent5 3 3 2 3 7 2" xfId="58059"/>
    <cellStyle name="20% - Accent5 3 3 2 3 8" xfId="32025"/>
    <cellStyle name="20% - Accent5 3 3 2 4" xfId="4160"/>
    <cellStyle name="20% - Accent5 3 3 2 4 2" xfId="13388"/>
    <cellStyle name="20% - Accent5 3 3 2 4 2 2" xfId="42086"/>
    <cellStyle name="20% - Accent5 3 3 2 4 3" xfId="26737"/>
    <cellStyle name="20% - Accent5 3 3 2 4 3 2" xfId="55435"/>
    <cellStyle name="20% - Accent5 3 3 2 4 4" xfId="32877"/>
    <cellStyle name="20% - Accent5 3 3 2 5" xfId="5273"/>
    <cellStyle name="20% - Accent5 3 3 2 5 2" xfId="14501"/>
    <cellStyle name="20% - Accent5 3 3 2 5 2 2" xfId="43199"/>
    <cellStyle name="20% - Accent5 3 3 2 5 3" xfId="33990"/>
    <cellStyle name="20% - Accent5 3 3 2 6" xfId="6822"/>
    <cellStyle name="20% - Accent5 3 3 2 6 2" xfId="16049"/>
    <cellStyle name="20% - Accent5 3 3 2 6 2 2" xfId="44747"/>
    <cellStyle name="20% - Accent5 3 3 2 6 3" xfId="35538"/>
    <cellStyle name="20% - Accent5 3 3 2 7" xfId="8692"/>
    <cellStyle name="20% - Accent5 3 3 2 7 2" xfId="17916"/>
    <cellStyle name="20% - Accent5 3 3 2 7 2 2" xfId="46614"/>
    <cellStyle name="20% - Accent5 3 3 2 7 3" xfId="37405"/>
    <cellStyle name="20% - Accent5 3 3 2 8" xfId="9545"/>
    <cellStyle name="20% - Accent5 3 3 2 8 2" xfId="18766"/>
    <cellStyle name="20% - Accent5 3 3 2 8 2 2" xfId="47464"/>
    <cellStyle name="20% - Accent5 3 3 2 8 3" xfId="38255"/>
    <cellStyle name="20% - Accent5 3 3 2 9" xfId="10694"/>
    <cellStyle name="20% - Accent5 3 3 2 9 2" xfId="19913"/>
    <cellStyle name="20% - Accent5 3 3 2 9 2 2" xfId="48611"/>
    <cellStyle name="20% - Accent5 3 3 2 9 3" xfId="39402"/>
    <cellStyle name="20% - Accent5 3 3 3" xfId="2550"/>
    <cellStyle name="20% - Accent5 3 3 3 10" xfId="22503"/>
    <cellStyle name="20% - Accent5 3 3 3 10 2" xfId="51201"/>
    <cellStyle name="20% - Accent5 3 3 3 11" xfId="24782"/>
    <cellStyle name="20% - Accent5 3 3 3 11 2" xfId="53480"/>
    <cellStyle name="20% - Accent5 3 3 3 12" xfId="29363"/>
    <cellStyle name="20% - Accent5 3 3 3 12 2" xfId="58060"/>
    <cellStyle name="20% - Accent5 3 3 3 13" xfId="31840"/>
    <cellStyle name="20% - Accent5 3 3 3 2" xfId="4162"/>
    <cellStyle name="20% - Accent5 3 3 3 2 2" xfId="13390"/>
    <cellStyle name="20% - Accent5 3 3 3 2 2 2" xfId="27872"/>
    <cellStyle name="20% - Accent5 3 3 3 2 2 2 2" xfId="56570"/>
    <cellStyle name="20% - Accent5 3 3 3 2 2 3" xfId="42088"/>
    <cellStyle name="20% - Accent5 3 3 3 2 3" xfId="22504"/>
    <cellStyle name="20% - Accent5 3 3 3 2 3 2" xfId="51202"/>
    <cellStyle name="20% - Accent5 3 3 3 2 4" xfId="24783"/>
    <cellStyle name="20% - Accent5 3 3 3 2 4 2" xfId="53481"/>
    <cellStyle name="20% - Accent5 3 3 3 2 5" xfId="29364"/>
    <cellStyle name="20% - Accent5 3 3 3 2 5 2" xfId="58061"/>
    <cellStyle name="20% - Accent5 3 3 3 2 6" xfId="32879"/>
    <cellStyle name="20% - Accent5 3 3 3 3" xfId="5805"/>
    <cellStyle name="20% - Accent5 3 3 3 3 2" xfId="15033"/>
    <cellStyle name="20% - Accent5 3 3 3 3 2 2" xfId="43731"/>
    <cellStyle name="20% - Accent5 3 3 3 3 3" xfId="26739"/>
    <cellStyle name="20% - Accent5 3 3 3 3 3 2" xfId="55437"/>
    <cellStyle name="20% - Accent5 3 3 3 3 4" xfId="34522"/>
    <cellStyle name="20% - Accent5 3 3 3 4" xfId="7355"/>
    <cellStyle name="20% - Accent5 3 3 3 4 2" xfId="16581"/>
    <cellStyle name="20% - Accent5 3 3 3 4 2 2" xfId="45279"/>
    <cellStyle name="20% - Accent5 3 3 3 4 3" xfId="36070"/>
    <cellStyle name="20% - Accent5 3 3 3 5" xfId="8507"/>
    <cellStyle name="20% - Accent5 3 3 3 5 2" xfId="17731"/>
    <cellStyle name="20% - Accent5 3 3 3 5 2 2" xfId="46429"/>
    <cellStyle name="20% - Accent5 3 3 3 5 3" xfId="37220"/>
    <cellStyle name="20% - Accent5 3 3 3 6" xfId="9547"/>
    <cellStyle name="20% - Accent5 3 3 3 6 2" xfId="18768"/>
    <cellStyle name="20% - Accent5 3 3 3 6 2 2" xfId="47466"/>
    <cellStyle name="20% - Accent5 3 3 3 6 3" xfId="38257"/>
    <cellStyle name="20% - Accent5 3 3 3 7" xfId="10696"/>
    <cellStyle name="20% - Accent5 3 3 3 7 2" xfId="19915"/>
    <cellStyle name="20% - Accent5 3 3 3 7 2 2" xfId="48613"/>
    <cellStyle name="20% - Accent5 3 3 3 7 3" xfId="39404"/>
    <cellStyle name="20% - Accent5 3 3 3 8" xfId="12351"/>
    <cellStyle name="20% - Accent5 3 3 3 8 2" xfId="41049"/>
    <cellStyle name="20% - Accent5 3 3 3 9" xfId="21048"/>
    <cellStyle name="20% - Accent5 3 3 3 9 2" xfId="49746"/>
    <cellStyle name="20% - Accent5 3 3 4" xfId="3212"/>
    <cellStyle name="20% - Accent5 3 3 4 10" xfId="22505"/>
    <cellStyle name="20% - Accent5 3 3 4 10 2" xfId="51203"/>
    <cellStyle name="20% - Accent5 3 3 4 11" xfId="24784"/>
    <cellStyle name="20% - Accent5 3 3 4 11 2" xfId="53482"/>
    <cellStyle name="20% - Accent5 3 3 4 12" xfId="29365"/>
    <cellStyle name="20% - Accent5 3 3 4 12 2" xfId="58062"/>
    <cellStyle name="20% - Accent5 3 3 4 13" xfId="32221"/>
    <cellStyle name="20% - Accent5 3 3 4 2" xfId="4163"/>
    <cellStyle name="20% - Accent5 3 3 4 2 2" xfId="13391"/>
    <cellStyle name="20% - Accent5 3 3 4 2 2 2" xfId="27873"/>
    <cellStyle name="20% - Accent5 3 3 4 2 2 2 2" xfId="56571"/>
    <cellStyle name="20% - Accent5 3 3 4 2 2 3" xfId="42089"/>
    <cellStyle name="20% - Accent5 3 3 4 2 3" xfId="22506"/>
    <cellStyle name="20% - Accent5 3 3 4 2 3 2" xfId="51204"/>
    <cellStyle name="20% - Accent5 3 3 4 2 4" xfId="24785"/>
    <cellStyle name="20% - Accent5 3 3 4 2 4 2" xfId="53483"/>
    <cellStyle name="20% - Accent5 3 3 4 2 5" xfId="29366"/>
    <cellStyle name="20% - Accent5 3 3 4 2 5 2" xfId="58063"/>
    <cellStyle name="20% - Accent5 3 3 4 2 6" xfId="32880"/>
    <cellStyle name="20% - Accent5 3 3 4 3" xfId="6186"/>
    <cellStyle name="20% - Accent5 3 3 4 3 2" xfId="15414"/>
    <cellStyle name="20% - Accent5 3 3 4 3 2 2" xfId="44112"/>
    <cellStyle name="20% - Accent5 3 3 4 3 3" xfId="26740"/>
    <cellStyle name="20% - Accent5 3 3 4 3 3 2" xfId="55438"/>
    <cellStyle name="20% - Accent5 3 3 4 3 4" xfId="34903"/>
    <cellStyle name="20% - Accent5 3 3 4 4" xfId="7738"/>
    <cellStyle name="20% - Accent5 3 3 4 4 2" xfId="16963"/>
    <cellStyle name="20% - Accent5 3 3 4 4 2 2" xfId="45661"/>
    <cellStyle name="20% - Accent5 3 3 4 4 3" xfId="36452"/>
    <cellStyle name="20% - Accent5 3 3 4 5" xfId="8889"/>
    <cellStyle name="20% - Accent5 3 3 4 5 2" xfId="18112"/>
    <cellStyle name="20% - Accent5 3 3 4 5 2 2" xfId="46810"/>
    <cellStyle name="20% - Accent5 3 3 4 5 3" xfId="37601"/>
    <cellStyle name="20% - Accent5 3 3 4 6" xfId="9548"/>
    <cellStyle name="20% - Accent5 3 3 4 6 2" xfId="18769"/>
    <cellStyle name="20% - Accent5 3 3 4 6 2 2" xfId="47467"/>
    <cellStyle name="20% - Accent5 3 3 4 6 3" xfId="38258"/>
    <cellStyle name="20% - Accent5 3 3 4 7" xfId="10697"/>
    <cellStyle name="20% - Accent5 3 3 4 7 2" xfId="19916"/>
    <cellStyle name="20% - Accent5 3 3 4 7 2 2" xfId="48614"/>
    <cellStyle name="20% - Accent5 3 3 4 7 3" xfId="39405"/>
    <cellStyle name="20% - Accent5 3 3 4 8" xfId="12732"/>
    <cellStyle name="20% - Accent5 3 3 4 8 2" xfId="41430"/>
    <cellStyle name="20% - Accent5 3 3 4 9" xfId="21049"/>
    <cellStyle name="20% - Accent5 3 3 4 9 2" xfId="49747"/>
    <cellStyle name="20% - Accent5 3 3 5" xfId="2176"/>
    <cellStyle name="20% - Accent5 3 3 5 2" xfId="5610"/>
    <cellStyle name="20% - Accent5 3 3 5 2 2" xfId="14838"/>
    <cellStyle name="20% - Accent5 3 3 5 2 2 2" xfId="43536"/>
    <cellStyle name="20% - Accent5 3 3 5 2 3" xfId="27869"/>
    <cellStyle name="20% - Accent5 3 3 5 2 3 2" xfId="56567"/>
    <cellStyle name="20% - Accent5 3 3 5 2 4" xfId="34327"/>
    <cellStyle name="20% - Accent5 3 3 5 3" xfId="7159"/>
    <cellStyle name="20% - Accent5 3 3 5 3 2" xfId="16386"/>
    <cellStyle name="20% - Accent5 3 3 5 3 2 2" xfId="45084"/>
    <cellStyle name="20% - Accent5 3 3 5 3 3" xfId="35875"/>
    <cellStyle name="20% - Accent5 3 3 5 4" xfId="12156"/>
    <cellStyle name="20% - Accent5 3 3 5 4 2" xfId="40854"/>
    <cellStyle name="20% - Accent5 3 3 5 5" xfId="22507"/>
    <cellStyle name="20% - Accent5 3 3 5 5 2" xfId="51205"/>
    <cellStyle name="20% - Accent5 3 3 5 6" xfId="24786"/>
    <cellStyle name="20% - Accent5 3 3 5 6 2" xfId="53484"/>
    <cellStyle name="20% - Accent5 3 3 5 7" xfId="29367"/>
    <cellStyle name="20% - Accent5 3 3 5 7 2" xfId="58064"/>
    <cellStyle name="20% - Accent5 3 3 5 8" xfId="31645"/>
    <cellStyle name="20% - Accent5 3 3 6" xfId="4159"/>
    <cellStyle name="20% - Accent5 3 3 6 2" xfId="13387"/>
    <cellStyle name="20% - Accent5 3 3 6 2 2" xfId="42085"/>
    <cellStyle name="20% - Accent5 3 3 6 3" xfId="26736"/>
    <cellStyle name="20% - Accent5 3 3 6 3 2" xfId="55434"/>
    <cellStyle name="20% - Accent5 3 3 6 4" xfId="32876"/>
    <cellStyle name="20% - Accent5 3 3 7" xfId="5087"/>
    <cellStyle name="20% - Accent5 3 3 7 2" xfId="14315"/>
    <cellStyle name="20% - Accent5 3 3 7 2 2" xfId="43013"/>
    <cellStyle name="20% - Accent5 3 3 7 3" xfId="33804"/>
    <cellStyle name="20% - Accent5 3 3 8" xfId="6636"/>
    <cellStyle name="20% - Accent5 3 3 8 2" xfId="15863"/>
    <cellStyle name="20% - Accent5 3 3 8 2 2" xfId="44561"/>
    <cellStyle name="20% - Accent5 3 3 8 3" xfId="35352"/>
    <cellStyle name="20% - Accent5 3 3 9" xfId="8312"/>
    <cellStyle name="20% - Accent5 3 3 9 2" xfId="17536"/>
    <cellStyle name="20% - Accent5 3 3 9 2 2" xfId="46234"/>
    <cellStyle name="20% - Accent5 3 3 9 3" xfId="37025"/>
    <cellStyle name="20% - Accent5 3 4" xfId="407"/>
    <cellStyle name="20% - Accent5 3 4 10" xfId="22508"/>
    <cellStyle name="20% - Accent5 3 4 10 2" xfId="51206"/>
    <cellStyle name="20% - Accent5 3 4 11" xfId="24787"/>
    <cellStyle name="20% - Accent5 3 4 11 2" xfId="53485"/>
    <cellStyle name="20% - Accent5 3 4 12" xfId="29368"/>
    <cellStyle name="20% - Accent5 3 4 12 2" xfId="58065"/>
    <cellStyle name="20% - Accent5 3 4 2" xfId="2740"/>
    <cellStyle name="20% - Accent5 3 4 2 10" xfId="21051"/>
    <cellStyle name="20% - Accent5 3 4 2 10 2" xfId="49749"/>
    <cellStyle name="20% - Accent5 3 4 2 11" xfId="22509"/>
    <cellStyle name="20% - Accent5 3 4 2 11 2" xfId="51207"/>
    <cellStyle name="20% - Accent5 3 4 2 12" xfId="24788"/>
    <cellStyle name="20% - Accent5 3 4 2 12 2" xfId="53486"/>
    <cellStyle name="20% - Accent5 3 4 2 13" xfId="29369"/>
    <cellStyle name="20% - Accent5 3 4 2 13 2" xfId="58066"/>
    <cellStyle name="20% - Accent5 3 4 2 14" xfId="31942"/>
    <cellStyle name="20% - Accent5 3 4 2 2" xfId="3593"/>
    <cellStyle name="20% - Accent5 3 4 2 3" xfId="4165"/>
    <cellStyle name="20% - Accent5 3 4 2 3 2" xfId="13393"/>
    <cellStyle name="20% - Accent5 3 4 2 3 2 2" xfId="27875"/>
    <cellStyle name="20% - Accent5 3 4 2 3 2 2 2" xfId="56573"/>
    <cellStyle name="20% - Accent5 3 4 2 3 2 3" xfId="42091"/>
    <cellStyle name="20% - Accent5 3 4 2 3 3" xfId="22510"/>
    <cellStyle name="20% - Accent5 3 4 2 3 3 2" xfId="51208"/>
    <cellStyle name="20% - Accent5 3 4 2 3 4" xfId="24789"/>
    <cellStyle name="20% - Accent5 3 4 2 3 4 2" xfId="53487"/>
    <cellStyle name="20% - Accent5 3 4 2 3 5" xfId="29370"/>
    <cellStyle name="20% - Accent5 3 4 2 3 5 2" xfId="58067"/>
    <cellStyle name="20% - Accent5 3 4 2 3 6" xfId="32882"/>
    <cellStyle name="20% - Accent5 3 4 2 4" xfId="5907"/>
    <cellStyle name="20% - Accent5 3 4 2 4 2" xfId="15135"/>
    <cellStyle name="20% - Accent5 3 4 2 4 2 2" xfId="43833"/>
    <cellStyle name="20% - Accent5 3 4 2 4 3" xfId="26742"/>
    <cellStyle name="20% - Accent5 3 4 2 4 3 2" xfId="55440"/>
    <cellStyle name="20% - Accent5 3 4 2 4 4" xfId="34624"/>
    <cellStyle name="20% - Accent5 3 4 2 5" xfId="7457"/>
    <cellStyle name="20% - Accent5 3 4 2 5 2" xfId="16683"/>
    <cellStyle name="20% - Accent5 3 4 2 5 2 2" xfId="45381"/>
    <cellStyle name="20% - Accent5 3 4 2 5 3" xfId="36172"/>
    <cellStyle name="20% - Accent5 3 4 2 6" xfId="8609"/>
    <cellStyle name="20% - Accent5 3 4 2 6 2" xfId="17833"/>
    <cellStyle name="20% - Accent5 3 4 2 6 2 2" xfId="46531"/>
    <cellStyle name="20% - Accent5 3 4 2 6 3" xfId="37322"/>
    <cellStyle name="20% - Accent5 3 4 2 7" xfId="9550"/>
    <cellStyle name="20% - Accent5 3 4 2 7 2" xfId="18771"/>
    <cellStyle name="20% - Accent5 3 4 2 7 2 2" xfId="47469"/>
    <cellStyle name="20% - Accent5 3 4 2 7 3" xfId="38260"/>
    <cellStyle name="20% - Accent5 3 4 2 8" xfId="10699"/>
    <cellStyle name="20% - Accent5 3 4 2 8 2" xfId="19918"/>
    <cellStyle name="20% - Accent5 3 4 2 8 2 2" xfId="48616"/>
    <cellStyle name="20% - Accent5 3 4 2 8 3" xfId="39407"/>
    <cellStyle name="20% - Accent5 3 4 2 9" xfId="12453"/>
    <cellStyle name="20% - Accent5 3 4 2 9 2" xfId="41151"/>
    <cellStyle name="20% - Accent5 3 4 3" xfId="3350"/>
    <cellStyle name="20% - Accent5 3 4 3 10" xfId="22511"/>
    <cellStyle name="20% - Accent5 3 4 3 10 2" xfId="51209"/>
    <cellStyle name="20% - Accent5 3 4 3 11" xfId="24790"/>
    <cellStyle name="20% - Accent5 3 4 3 11 2" xfId="53488"/>
    <cellStyle name="20% - Accent5 3 4 3 12" xfId="29371"/>
    <cellStyle name="20% - Accent5 3 4 3 12 2" xfId="58068"/>
    <cellStyle name="20% - Accent5 3 4 3 13" xfId="32323"/>
    <cellStyle name="20% - Accent5 3 4 3 2" xfId="4166"/>
    <cellStyle name="20% - Accent5 3 4 3 2 2" xfId="13394"/>
    <cellStyle name="20% - Accent5 3 4 3 2 2 2" xfId="27876"/>
    <cellStyle name="20% - Accent5 3 4 3 2 2 2 2" xfId="56574"/>
    <cellStyle name="20% - Accent5 3 4 3 2 2 3" xfId="42092"/>
    <cellStyle name="20% - Accent5 3 4 3 2 3" xfId="22512"/>
    <cellStyle name="20% - Accent5 3 4 3 2 3 2" xfId="51210"/>
    <cellStyle name="20% - Accent5 3 4 3 2 4" xfId="24791"/>
    <cellStyle name="20% - Accent5 3 4 3 2 4 2" xfId="53489"/>
    <cellStyle name="20% - Accent5 3 4 3 2 5" xfId="29372"/>
    <cellStyle name="20% - Accent5 3 4 3 2 5 2" xfId="58069"/>
    <cellStyle name="20% - Accent5 3 4 3 2 6" xfId="32883"/>
    <cellStyle name="20% - Accent5 3 4 3 3" xfId="6288"/>
    <cellStyle name="20% - Accent5 3 4 3 3 2" xfId="15516"/>
    <cellStyle name="20% - Accent5 3 4 3 3 2 2" xfId="44214"/>
    <cellStyle name="20% - Accent5 3 4 3 3 3" xfId="26743"/>
    <cellStyle name="20% - Accent5 3 4 3 3 3 2" xfId="55441"/>
    <cellStyle name="20% - Accent5 3 4 3 3 4" xfId="35005"/>
    <cellStyle name="20% - Accent5 3 4 3 4" xfId="7840"/>
    <cellStyle name="20% - Accent5 3 4 3 4 2" xfId="17065"/>
    <cellStyle name="20% - Accent5 3 4 3 4 2 2" xfId="45763"/>
    <cellStyle name="20% - Accent5 3 4 3 4 3" xfId="36554"/>
    <cellStyle name="20% - Accent5 3 4 3 5" xfId="8991"/>
    <cellStyle name="20% - Accent5 3 4 3 5 2" xfId="18214"/>
    <cellStyle name="20% - Accent5 3 4 3 5 2 2" xfId="46912"/>
    <cellStyle name="20% - Accent5 3 4 3 5 3" xfId="37703"/>
    <cellStyle name="20% - Accent5 3 4 3 6" xfId="9551"/>
    <cellStyle name="20% - Accent5 3 4 3 6 2" xfId="18772"/>
    <cellStyle name="20% - Accent5 3 4 3 6 2 2" xfId="47470"/>
    <cellStyle name="20% - Accent5 3 4 3 6 3" xfId="38261"/>
    <cellStyle name="20% - Accent5 3 4 3 7" xfId="10700"/>
    <cellStyle name="20% - Accent5 3 4 3 7 2" xfId="19919"/>
    <cellStyle name="20% - Accent5 3 4 3 7 2 2" xfId="48617"/>
    <cellStyle name="20% - Accent5 3 4 3 7 3" xfId="39408"/>
    <cellStyle name="20% - Accent5 3 4 3 8" xfId="12834"/>
    <cellStyle name="20% - Accent5 3 4 3 8 2" xfId="41532"/>
    <cellStyle name="20% - Accent5 3 4 3 9" xfId="21052"/>
    <cellStyle name="20% - Accent5 3 4 3 9 2" xfId="49750"/>
    <cellStyle name="20% - Accent5 3 4 4" xfId="2049"/>
    <cellStyle name="20% - Accent5 3 4 4 2" xfId="5524"/>
    <cellStyle name="20% - Accent5 3 4 4 2 2" xfId="14752"/>
    <cellStyle name="20% - Accent5 3 4 4 2 2 2" xfId="43450"/>
    <cellStyle name="20% - Accent5 3 4 4 2 3" xfId="27874"/>
    <cellStyle name="20% - Accent5 3 4 4 2 3 2" xfId="56572"/>
    <cellStyle name="20% - Accent5 3 4 4 2 4" xfId="34241"/>
    <cellStyle name="20% - Accent5 3 4 4 3" xfId="7073"/>
    <cellStyle name="20% - Accent5 3 4 4 3 2" xfId="16300"/>
    <cellStyle name="20% - Accent5 3 4 4 3 2 2" xfId="44998"/>
    <cellStyle name="20% - Accent5 3 4 4 3 3" xfId="35789"/>
    <cellStyle name="20% - Accent5 3 4 4 4" xfId="12070"/>
    <cellStyle name="20% - Accent5 3 4 4 4 2" xfId="40768"/>
    <cellStyle name="20% - Accent5 3 4 4 5" xfId="22513"/>
    <cellStyle name="20% - Accent5 3 4 4 5 2" xfId="51211"/>
    <cellStyle name="20% - Accent5 3 4 4 6" xfId="24792"/>
    <cellStyle name="20% - Accent5 3 4 4 6 2" xfId="53490"/>
    <cellStyle name="20% - Accent5 3 4 4 7" xfId="29373"/>
    <cellStyle name="20% - Accent5 3 4 4 7 2" xfId="58070"/>
    <cellStyle name="20% - Accent5 3 4 4 8" xfId="31559"/>
    <cellStyle name="20% - Accent5 3 4 5" xfId="4164"/>
    <cellStyle name="20% - Accent5 3 4 5 2" xfId="13392"/>
    <cellStyle name="20% - Accent5 3 4 5 2 2" xfId="42090"/>
    <cellStyle name="20% - Accent5 3 4 5 3" xfId="26741"/>
    <cellStyle name="20% - Accent5 3 4 5 3 2" xfId="55439"/>
    <cellStyle name="20% - Accent5 3 4 5 4" xfId="32881"/>
    <cellStyle name="20% - Accent5 3 4 6" xfId="8226"/>
    <cellStyle name="20% - Accent5 3 4 6 2" xfId="17450"/>
    <cellStyle name="20% - Accent5 3 4 6 2 2" xfId="46148"/>
    <cellStyle name="20% - Accent5 3 4 6 3" xfId="36939"/>
    <cellStyle name="20% - Accent5 3 4 7" xfId="9549"/>
    <cellStyle name="20% - Accent5 3 4 7 2" xfId="18770"/>
    <cellStyle name="20% - Accent5 3 4 7 2 2" xfId="47468"/>
    <cellStyle name="20% - Accent5 3 4 7 3" xfId="38259"/>
    <cellStyle name="20% - Accent5 3 4 8" xfId="10698"/>
    <cellStyle name="20% - Accent5 3 4 8 2" xfId="19917"/>
    <cellStyle name="20% - Accent5 3 4 8 2 2" xfId="48615"/>
    <cellStyle name="20% - Accent5 3 4 8 3" xfId="39406"/>
    <cellStyle name="20% - Accent5 3 4 9" xfId="21050"/>
    <cellStyle name="20% - Accent5 3 4 9 2" xfId="49748"/>
    <cellStyle name="20% - Accent5 3 5" xfId="1082"/>
    <cellStyle name="20% - Accent5 3 5 10" xfId="11733"/>
    <cellStyle name="20% - Accent5 3 5 10 2" xfId="40431"/>
    <cellStyle name="20% - Accent5 3 5 11" xfId="21053"/>
    <cellStyle name="20% - Accent5 3 5 11 2" xfId="49751"/>
    <cellStyle name="20% - Accent5 3 5 12" xfId="22514"/>
    <cellStyle name="20% - Accent5 3 5 12 2" xfId="51212"/>
    <cellStyle name="20% - Accent5 3 5 13" xfId="24793"/>
    <cellStyle name="20% - Accent5 3 5 13 2" xfId="53491"/>
    <cellStyle name="20% - Accent5 3 5 14" xfId="29374"/>
    <cellStyle name="20% - Accent5 3 5 14 2" xfId="58071"/>
    <cellStyle name="20% - Accent5 3 5 15" xfId="31222"/>
    <cellStyle name="20% - Accent5 3 5 2" xfId="3594"/>
    <cellStyle name="20% - Accent5 3 5 2 10" xfId="22515"/>
    <cellStyle name="20% - Accent5 3 5 2 10 2" xfId="51213"/>
    <cellStyle name="20% - Accent5 3 5 2 11" xfId="24794"/>
    <cellStyle name="20% - Accent5 3 5 2 11 2" xfId="53492"/>
    <cellStyle name="20% - Accent5 3 5 2 12" xfId="29375"/>
    <cellStyle name="20% - Accent5 3 5 2 12 2" xfId="58072"/>
    <cellStyle name="20% - Accent5 3 5 2 13" xfId="32504"/>
    <cellStyle name="20% - Accent5 3 5 2 2" xfId="4168"/>
    <cellStyle name="20% - Accent5 3 5 2 2 2" xfId="13396"/>
    <cellStyle name="20% - Accent5 3 5 2 2 2 2" xfId="27878"/>
    <cellStyle name="20% - Accent5 3 5 2 2 2 2 2" xfId="56576"/>
    <cellStyle name="20% - Accent5 3 5 2 2 2 3" xfId="42094"/>
    <cellStyle name="20% - Accent5 3 5 2 2 3" xfId="22516"/>
    <cellStyle name="20% - Accent5 3 5 2 2 3 2" xfId="51214"/>
    <cellStyle name="20% - Accent5 3 5 2 2 4" xfId="24795"/>
    <cellStyle name="20% - Accent5 3 5 2 2 4 2" xfId="53493"/>
    <cellStyle name="20% - Accent5 3 5 2 2 5" xfId="29376"/>
    <cellStyle name="20% - Accent5 3 5 2 2 5 2" xfId="58073"/>
    <cellStyle name="20% - Accent5 3 5 2 2 6" xfId="32885"/>
    <cellStyle name="20% - Accent5 3 5 2 3" xfId="6469"/>
    <cellStyle name="20% - Accent5 3 5 2 3 2" xfId="15697"/>
    <cellStyle name="20% - Accent5 3 5 2 3 2 2" xfId="44395"/>
    <cellStyle name="20% - Accent5 3 5 2 3 3" xfId="26745"/>
    <cellStyle name="20% - Accent5 3 5 2 3 3 2" xfId="55443"/>
    <cellStyle name="20% - Accent5 3 5 2 3 4" xfId="35186"/>
    <cellStyle name="20% - Accent5 3 5 2 4" xfId="8021"/>
    <cellStyle name="20% - Accent5 3 5 2 4 2" xfId="17246"/>
    <cellStyle name="20% - Accent5 3 5 2 4 2 2" xfId="45944"/>
    <cellStyle name="20% - Accent5 3 5 2 4 3" xfId="36735"/>
    <cellStyle name="20% - Accent5 3 5 2 5" xfId="9172"/>
    <cellStyle name="20% - Accent5 3 5 2 5 2" xfId="18395"/>
    <cellStyle name="20% - Accent5 3 5 2 5 2 2" xfId="47093"/>
    <cellStyle name="20% - Accent5 3 5 2 5 3" xfId="37884"/>
    <cellStyle name="20% - Accent5 3 5 2 6" xfId="9553"/>
    <cellStyle name="20% - Accent5 3 5 2 6 2" xfId="18774"/>
    <cellStyle name="20% - Accent5 3 5 2 6 2 2" xfId="47472"/>
    <cellStyle name="20% - Accent5 3 5 2 6 3" xfId="38263"/>
    <cellStyle name="20% - Accent5 3 5 2 7" xfId="10702"/>
    <cellStyle name="20% - Accent5 3 5 2 7 2" xfId="19921"/>
    <cellStyle name="20% - Accent5 3 5 2 7 2 2" xfId="48619"/>
    <cellStyle name="20% - Accent5 3 5 2 7 3" xfId="39410"/>
    <cellStyle name="20% - Accent5 3 5 2 8" xfId="13015"/>
    <cellStyle name="20% - Accent5 3 5 2 8 2" xfId="41713"/>
    <cellStyle name="20% - Accent5 3 5 2 9" xfId="21054"/>
    <cellStyle name="20% - Accent5 3 5 2 9 2" xfId="49752"/>
    <cellStyle name="20% - Accent5 3 5 3" xfId="2456"/>
    <cellStyle name="20% - Accent5 3 5 3 2" xfId="5721"/>
    <cellStyle name="20% - Accent5 3 5 3 2 2" xfId="14949"/>
    <cellStyle name="20% - Accent5 3 5 3 2 2 2" xfId="43647"/>
    <cellStyle name="20% - Accent5 3 5 3 2 3" xfId="27877"/>
    <cellStyle name="20% - Accent5 3 5 3 2 3 2" xfId="56575"/>
    <cellStyle name="20% - Accent5 3 5 3 2 4" xfId="34438"/>
    <cellStyle name="20% - Accent5 3 5 3 3" xfId="7271"/>
    <cellStyle name="20% - Accent5 3 5 3 3 2" xfId="16497"/>
    <cellStyle name="20% - Accent5 3 5 3 3 2 2" xfId="45195"/>
    <cellStyle name="20% - Accent5 3 5 3 3 3" xfId="35986"/>
    <cellStyle name="20% - Accent5 3 5 3 4" xfId="12267"/>
    <cellStyle name="20% - Accent5 3 5 3 4 2" xfId="40965"/>
    <cellStyle name="20% - Accent5 3 5 3 5" xfId="22517"/>
    <cellStyle name="20% - Accent5 3 5 3 5 2" xfId="51215"/>
    <cellStyle name="20% - Accent5 3 5 3 6" xfId="24796"/>
    <cellStyle name="20% - Accent5 3 5 3 6 2" xfId="53494"/>
    <cellStyle name="20% - Accent5 3 5 3 7" xfId="29377"/>
    <cellStyle name="20% - Accent5 3 5 3 7 2" xfId="58074"/>
    <cellStyle name="20% - Accent5 3 5 3 8" xfId="31756"/>
    <cellStyle name="20% - Accent5 3 5 4" xfId="4167"/>
    <cellStyle name="20% - Accent5 3 5 4 2" xfId="13395"/>
    <cellStyle name="20% - Accent5 3 5 4 2 2" xfId="42093"/>
    <cellStyle name="20% - Accent5 3 5 4 3" xfId="26744"/>
    <cellStyle name="20% - Accent5 3 5 4 3 2" xfId="55442"/>
    <cellStyle name="20% - Accent5 3 5 4 4" xfId="32884"/>
    <cellStyle name="20% - Accent5 3 5 5" xfId="5187"/>
    <cellStyle name="20% - Accent5 3 5 5 2" xfId="14415"/>
    <cellStyle name="20% - Accent5 3 5 5 2 2" xfId="43113"/>
    <cellStyle name="20% - Accent5 3 5 5 3" xfId="33904"/>
    <cellStyle name="20% - Accent5 3 5 6" xfId="6736"/>
    <cellStyle name="20% - Accent5 3 5 6 2" xfId="15963"/>
    <cellStyle name="20% - Accent5 3 5 6 2 2" xfId="44661"/>
    <cellStyle name="20% - Accent5 3 5 6 3" xfId="35452"/>
    <cellStyle name="20% - Accent5 3 5 7" xfId="8423"/>
    <cellStyle name="20% - Accent5 3 5 7 2" xfId="17647"/>
    <cellStyle name="20% - Accent5 3 5 7 2 2" xfId="46345"/>
    <cellStyle name="20% - Accent5 3 5 7 3" xfId="37136"/>
    <cellStyle name="20% - Accent5 3 5 8" xfId="9552"/>
    <cellStyle name="20% - Accent5 3 5 8 2" xfId="18773"/>
    <cellStyle name="20% - Accent5 3 5 8 2 2" xfId="47471"/>
    <cellStyle name="20% - Accent5 3 5 8 3" xfId="38262"/>
    <cellStyle name="20% - Accent5 3 5 9" xfId="10701"/>
    <cellStyle name="20% - Accent5 3 5 9 2" xfId="19920"/>
    <cellStyle name="20% - Accent5 3 5 9 2 2" xfId="48618"/>
    <cellStyle name="20% - Accent5 3 5 9 3" xfId="39409"/>
    <cellStyle name="20% - Accent5 3 6" xfId="3124"/>
    <cellStyle name="20% - Accent5 3 6 10" xfId="22518"/>
    <cellStyle name="20% - Accent5 3 6 10 2" xfId="51216"/>
    <cellStyle name="20% - Accent5 3 6 11" xfId="24797"/>
    <cellStyle name="20% - Accent5 3 6 11 2" xfId="53495"/>
    <cellStyle name="20% - Accent5 3 6 12" xfId="29378"/>
    <cellStyle name="20% - Accent5 3 6 12 2" xfId="58075"/>
    <cellStyle name="20% - Accent5 3 6 13" xfId="32135"/>
    <cellStyle name="20% - Accent5 3 6 2" xfId="4169"/>
    <cellStyle name="20% - Accent5 3 6 2 2" xfId="13397"/>
    <cellStyle name="20% - Accent5 3 6 2 2 2" xfId="27879"/>
    <cellStyle name="20% - Accent5 3 6 2 2 2 2" xfId="56577"/>
    <cellStyle name="20% - Accent5 3 6 2 2 3" xfId="42095"/>
    <cellStyle name="20% - Accent5 3 6 2 3" xfId="22519"/>
    <cellStyle name="20% - Accent5 3 6 2 3 2" xfId="51217"/>
    <cellStyle name="20% - Accent5 3 6 2 4" xfId="24798"/>
    <cellStyle name="20% - Accent5 3 6 2 4 2" xfId="53496"/>
    <cellStyle name="20% - Accent5 3 6 2 5" xfId="29379"/>
    <cellStyle name="20% - Accent5 3 6 2 5 2" xfId="58076"/>
    <cellStyle name="20% - Accent5 3 6 2 6" xfId="32886"/>
    <cellStyle name="20% - Accent5 3 6 3" xfId="6100"/>
    <cellStyle name="20% - Accent5 3 6 3 2" xfId="15328"/>
    <cellStyle name="20% - Accent5 3 6 3 2 2" xfId="44026"/>
    <cellStyle name="20% - Accent5 3 6 3 3" xfId="26746"/>
    <cellStyle name="20% - Accent5 3 6 3 3 2" xfId="55444"/>
    <cellStyle name="20% - Accent5 3 6 3 4" xfId="34817"/>
    <cellStyle name="20% - Accent5 3 6 4" xfId="7652"/>
    <cellStyle name="20% - Accent5 3 6 4 2" xfId="16877"/>
    <cellStyle name="20% - Accent5 3 6 4 2 2" xfId="45575"/>
    <cellStyle name="20% - Accent5 3 6 4 3" xfId="36366"/>
    <cellStyle name="20% - Accent5 3 6 5" xfId="8803"/>
    <cellStyle name="20% - Accent5 3 6 5 2" xfId="18026"/>
    <cellStyle name="20% - Accent5 3 6 5 2 2" xfId="46724"/>
    <cellStyle name="20% - Accent5 3 6 5 3" xfId="37515"/>
    <cellStyle name="20% - Accent5 3 6 6" xfId="9554"/>
    <cellStyle name="20% - Accent5 3 6 6 2" xfId="18775"/>
    <cellStyle name="20% - Accent5 3 6 6 2 2" xfId="47473"/>
    <cellStyle name="20% - Accent5 3 6 6 3" xfId="38264"/>
    <cellStyle name="20% - Accent5 3 6 7" xfId="10703"/>
    <cellStyle name="20% - Accent5 3 6 7 2" xfId="19922"/>
    <cellStyle name="20% - Accent5 3 6 7 2 2" xfId="48620"/>
    <cellStyle name="20% - Accent5 3 6 7 3" xfId="39411"/>
    <cellStyle name="20% - Accent5 3 6 8" xfId="12646"/>
    <cellStyle name="20% - Accent5 3 6 8 2" xfId="41344"/>
    <cellStyle name="20% - Accent5 3 6 9" xfId="21055"/>
    <cellStyle name="20% - Accent5 3 6 9 2" xfId="49753"/>
    <cellStyle name="20% - Accent5 3 7" xfId="1717"/>
    <cellStyle name="20% - Accent5 3 7 2" xfId="5415"/>
    <cellStyle name="20% - Accent5 3 7 2 2" xfId="14643"/>
    <cellStyle name="20% - Accent5 3 7 2 2 2" xfId="43341"/>
    <cellStyle name="20% - Accent5 3 7 2 3" xfId="27857"/>
    <cellStyle name="20% - Accent5 3 7 2 3 2" xfId="56555"/>
    <cellStyle name="20% - Accent5 3 7 2 4" xfId="34132"/>
    <cellStyle name="20% - Accent5 3 7 3" xfId="6964"/>
    <cellStyle name="20% - Accent5 3 7 3 2" xfId="16191"/>
    <cellStyle name="20% - Accent5 3 7 3 2 2" xfId="44889"/>
    <cellStyle name="20% - Accent5 3 7 3 3" xfId="35680"/>
    <cellStyle name="20% - Accent5 3 7 4" xfId="11961"/>
    <cellStyle name="20% - Accent5 3 7 4 2" xfId="40659"/>
    <cellStyle name="20% - Accent5 3 7 5" xfId="22520"/>
    <cellStyle name="20% - Accent5 3 7 5 2" xfId="51218"/>
    <cellStyle name="20% - Accent5 3 7 6" xfId="24799"/>
    <cellStyle name="20% - Accent5 3 7 6 2" xfId="53497"/>
    <cellStyle name="20% - Accent5 3 7 7" xfId="29380"/>
    <cellStyle name="20% - Accent5 3 7 7 2" xfId="58077"/>
    <cellStyle name="20% - Accent5 3 7 8" xfId="31450"/>
    <cellStyle name="20% - Accent5 3 8" xfId="4147"/>
    <cellStyle name="20% - Accent5 3 8 2" xfId="13375"/>
    <cellStyle name="20% - Accent5 3 8 2 2" xfId="42073"/>
    <cellStyle name="20% - Accent5 3 8 3" xfId="26724"/>
    <cellStyle name="20% - Accent5 3 8 3 2" xfId="55422"/>
    <cellStyle name="20% - Accent5 3 8 4" xfId="32864"/>
    <cellStyle name="20% - Accent5 3 9" xfId="5001"/>
    <cellStyle name="20% - Accent5 3 9 2" xfId="14229"/>
    <cellStyle name="20% - Accent5 3 9 2 2" xfId="42927"/>
    <cellStyle name="20% - Accent5 3 9 3" xfId="33718"/>
    <cellStyle name="20% - Accent5 30" xfId="612"/>
    <cellStyle name="20% - Accent5 31" xfId="613"/>
    <cellStyle name="20% - Accent5 32" xfId="614"/>
    <cellStyle name="20% - Accent5 33" xfId="615"/>
    <cellStyle name="20% - Accent5 34" xfId="616"/>
    <cellStyle name="20% - Accent5 35" xfId="617"/>
    <cellStyle name="20% - Accent5 36" xfId="618"/>
    <cellStyle name="20% - Accent5 37" xfId="619"/>
    <cellStyle name="20% - Accent5 38" xfId="620"/>
    <cellStyle name="20% - Accent5 39" xfId="621"/>
    <cellStyle name="20% - Accent5 4" xfId="190"/>
    <cellStyle name="20% - Accent5 4 10" xfId="6564"/>
    <cellStyle name="20% - Accent5 4 10 2" xfId="15791"/>
    <cellStyle name="20% - Accent5 4 10 2 2" xfId="44489"/>
    <cellStyle name="20% - Accent5 4 10 3" xfId="35280"/>
    <cellStyle name="20% - Accent5 4 11" xfId="8131"/>
    <cellStyle name="20% - Accent5 4 11 2" xfId="17355"/>
    <cellStyle name="20% - Accent5 4 11 2 2" xfId="46053"/>
    <cellStyle name="20% - Accent5 4 11 3" xfId="36844"/>
    <cellStyle name="20% - Accent5 4 12" xfId="9555"/>
    <cellStyle name="20% - Accent5 4 12 2" xfId="18776"/>
    <cellStyle name="20% - Accent5 4 12 2 2" xfId="47474"/>
    <cellStyle name="20% - Accent5 4 12 3" xfId="38265"/>
    <cellStyle name="20% - Accent5 4 13" xfId="10704"/>
    <cellStyle name="20% - Accent5 4 13 2" xfId="19923"/>
    <cellStyle name="20% - Accent5 4 13 2 2" xfId="48621"/>
    <cellStyle name="20% - Accent5 4 13 3" xfId="39412"/>
    <cellStyle name="20% - Accent5 4 14" xfId="11561"/>
    <cellStyle name="20% - Accent5 4 14 2" xfId="40259"/>
    <cellStyle name="20% - Accent5 4 15" xfId="21056"/>
    <cellStyle name="20% - Accent5 4 15 2" xfId="49754"/>
    <cellStyle name="20% - Accent5 4 16" xfId="22521"/>
    <cellStyle name="20% - Accent5 4 16 2" xfId="51219"/>
    <cellStyle name="20% - Accent5 4 17" xfId="24800"/>
    <cellStyle name="20% - Accent5 4 17 2" xfId="53498"/>
    <cellStyle name="20% - Accent5 4 18" xfId="29381"/>
    <cellStyle name="20% - Accent5 4 18 2" xfId="58078"/>
    <cellStyle name="20% - Accent5 4 19" xfId="31050"/>
    <cellStyle name="20% - Accent5 4 2" xfId="294"/>
    <cellStyle name="20% - Accent5 4 2 10" xfId="8185"/>
    <cellStyle name="20% - Accent5 4 2 10 2" xfId="17409"/>
    <cellStyle name="20% - Accent5 4 2 10 2 2" xfId="46107"/>
    <cellStyle name="20% - Accent5 4 2 10 3" xfId="36898"/>
    <cellStyle name="20% - Accent5 4 2 11" xfId="9556"/>
    <cellStyle name="20% - Accent5 4 2 11 2" xfId="18777"/>
    <cellStyle name="20% - Accent5 4 2 11 2 2" xfId="47475"/>
    <cellStyle name="20% - Accent5 4 2 11 3" xfId="38266"/>
    <cellStyle name="20% - Accent5 4 2 12" xfId="10705"/>
    <cellStyle name="20% - Accent5 4 2 12 2" xfId="19924"/>
    <cellStyle name="20% - Accent5 4 2 12 2 2" xfId="48622"/>
    <cellStyle name="20% - Accent5 4 2 12 3" xfId="39413"/>
    <cellStyle name="20% - Accent5 4 2 13" xfId="11604"/>
    <cellStyle name="20% - Accent5 4 2 13 2" xfId="40302"/>
    <cellStyle name="20% - Accent5 4 2 14" xfId="21057"/>
    <cellStyle name="20% - Accent5 4 2 14 2" xfId="49755"/>
    <cellStyle name="20% - Accent5 4 2 15" xfId="22522"/>
    <cellStyle name="20% - Accent5 4 2 15 2" xfId="51220"/>
    <cellStyle name="20% - Accent5 4 2 16" xfId="24801"/>
    <cellStyle name="20% - Accent5 4 2 16 2" xfId="53499"/>
    <cellStyle name="20% - Accent5 4 2 17" xfId="29382"/>
    <cellStyle name="20% - Accent5 4 2 17 2" xfId="58079"/>
    <cellStyle name="20% - Accent5 4 2 18" xfId="31093"/>
    <cellStyle name="20% - Accent5 4 2 2" xfId="380"/>
    <cellStyle name="20% - Accent5 4 2 2 10" xfId="9557"/>
    <cellStyle name="20% - Accent5 4 2 2 10 2" xfId="18778"/>
    <cellStyle name="20% - Accent5 4 2 2 10 2 2" xfId="47476"/>
    <cellStyle name="20% - Accent5 4 2 2 10 3" xfId="38267"/>
    <cellStyle name="20% - Accent5 4 2 2 11" xfId="10706"/>
    <cellStyle name="20% - Accent5 4 2 2 11 2" xfId="19925"/>
    <cellStyle name="20% - Accent5 4 2 2 11 2 2" xfId="48623"/>
    <cellStyle name="20% - Accent5 4 2 2 11 3" xfId="39414"/>
    <cellStyle name="20% - Accent5 4 2 2 12" xfId="11690"/>
    <cellStyle name="20% - Accent5 4 2 2 12 2" xfId="40388"/>
    <cellStyle name="20% - Accent5 4 2 2 13" xfId="21058"/>
    <cellStyle name="20% - Accent5 4 2 2 13 2" xfId="49756"/>
    <cellStyle name="20% - Accent5 4 2 2 14" xfId="22523"/>
    <cellStyle name="20% - Accent5 4 2 2 14 2" xfId="51221"/>
    <cellStyle name="20% - Accent5 4 2 2 15" xfId="24802"/>
    <cellStyle name="20% - Accent5 4 2 2 15 2" xfId="53500"/>
    <cellStyle name="20% - Accent5 4 2 2 16" xfId="29383"/>
    <cellStyle name="20% - Accent5 4 2 2 16 2" xfId="58080"/>
    <cellStyle name="20% - Accent5 4 2 2 17" xfId="31179"/>
    <cellStyle name="20% - Accent5 4 2 2 2" xfId="1225"/>
    <cellStyle name="20% - Accent5 4 2 2 2 10" xfId="11876"/>
    <cellStyle name="20% - Accent5 4 2 2 2 10 2" xfId="40574"/>
    <cellStyle name="20% - Accent5 4 2 2 2 11" xfId="21059"/>
    <cellStyle name="20% - Accent5 4 2 2 2 11 2" xfId="49757"/>
    <cellStyle name="20% - Accent5 4 2 2 2 12" xfId="22524"/>
    <cellStyle name="20% - Accent5 4 2 2 2 12 2" xfId="51222"/>
    <cellStyle name="20% - Accent5 4 2 2 2 13" xfId="24803"/>
    <cellStyle name="20% - Accent5 4 2 2 2 13 2" xfId="53501"/>
    <cellStyle name="20% - Accent5 4 2 2 2 14" xfId="29384"/>
    <cellStyle name="20% - Accent5 4 2 2 2 14 2" xfId="58081"/>
    <cellStyle name="20% - Accent5 4 2 2 2 15" xfId="31365"/>
    <cellStyle name="20% - Accent5 4 2 2 2 2" xfId="3491"/>
    <cellStyle name="20% - Accent5 4 2 2 2 2 10" xfId="22525"/>
    <cellStyle name="20% - Accent5 4 2 2 2 2 10 2" xfId="51223"/>
    <cellStyle name="20% - Accent5 4 2 2 2 2 11" xfId="24804"/>
    <cellStyle name="20% - Accent5 4 2 2 2 2 11 2" xfId="53502"/>
    <cellStyle name="20% - Accent5 4 2 2 2 2 12" xfId="29385"/>
    <cellStyle name="20% - Accent5 4 2 2 2 2 12 2" xfId="58082"/>
    <cellStyle name="20% - Accent5 4 2 2 2 2 13" xfId="32463"/>
    <cellStyle name="20% - Accent5 4 2 2 2 2 2" xfId="4174"/>
    <cellStyle name="20% - Accent5 4 2 2 2 2 2 2" xfId="13402"/>
    <cellStyle name="20% - Accent5 4 2 2 2 2 2 2 2" xfId="27884"/>
    <cellStyle name="20% - Accent5 4 2 2 2 2 2 2 2 2" xfId="56582"/>
    <cellStyle name="20% - Accent5 4 2 2 2 2 2 2 3" xfId="42100"/>
    <cellStyle name="20% - Accent5 4 2 2 2 2 2 3" xfId="22526"/>
    <cellStyle name="20% - Accent5 4 2 2 2 2 2 3 2" xfId="51224"/>
    <cellStyle name="20% - Accent5 4 2 2 2 2 2 4" xfId="24805"/>
    <cellStyle name="20% - Accent5 4 2 2 2 2 2 4 2" xfId="53503"/>
    <cellStyle name="20% - Accent5 4 2 2 2 2 2 5" xfId="29386"/>
    <cellStyle name="20% - Accent5 4 2 2 2 2 2 5 2" xfId="58083"/>
    <cellStyle name="20% - Accent5 4 2 2 2 2 2 6" xfId="32891"/>
    <cellStyle name="20% - Accent5 4 2 2 2 2 3" xfId="6428"/>
    <cellStyle name="20% - Accent5 4 2 2 2 2 3 2" xfId="15656"/>
    <cellStyle name="20% - Accent5 4 2 2 2 2 3 2 2" xfId="44354"/>
    <cellStyle name="20% - Accent5 4 2 2 2 2 3 3" xfId="26751"/>
    <cellStyle name="20% - Accent5 4 2 2 2 2 3 3 2" xfId="55449"/>
    <cellStyle name="20% - Accent5 4 2 2 2 2 3 4" xfId="35145"/>
    <cellStyle name="20% - Accent5 4 2 2 2 2 4" xfId="7980"/>
    <cellStyle name="20% - Accent5 4 2 2 2 2 4 2" xfId="17205"/>
    <cellStyle name="20% - Accent5 4 2 2 2 2 4 2 2" xfId="45903"/>
    <cellStyle name="20% - Accent5 4 2 2 2 2 4 3" xfId="36694"/>
    <cellStyle name="20% - Accent5 4 2 2 2 2 5" xfId="9131"/>
    <cellStyle name="20% - Accent5 4 2 2 2 2 5 2" xfId="18354"/>
    <cellStyle name="20% - Accent5 4 2 2 2 2 5 2 2" xfId="47052"/>
    <cellStyle name="20% - Accent5 4 2 2 2 2 5 3" xfId="37843"/>
    <cellStyle name="20% - Accent5 4 2 2 2 2 6" xfId="9559"/>
    <cellStyle name="20% - Accent5 4 2 2 2 2 6 2" xfId="18780"/>
    <cellStyle name="20% - Accent5 4 2 2 2 2 6 2 2" xfId="47478"/>
    <cellStyle name="20% - Accent5 4 2 2 2 2 6 3" xfId="38269"/>
    <cellStyle name="20% - Accent5 4 2 2 2 2 7" xfId="10708"/>
    <cellStyle name="20% - Accent5 4 2 2 2 2 7 2" xfId="19927"/>
    <cellStyle name="20% - Accent5 4 2 2 2 2 7 2 2" xfId="48625"/>
    <cellStyle name="20% - Accent5 4 2 2 2 2 7 3" xfId="39416"/>
    <cellStyle name="20% - Accent5 4 2 2 2 2 8" xfId="12974"/>
    <cellStyle name="20% - Accent5 4 2 2 2 2 8 2" xfId="41672"/>
    <cellStyle name="20% - Accent5 4 2 2 2 2 9" xfId="21060"/>
    <cellStyle name="20% - Accent5 4 2 2 2 2 9 2" xfId="49758"/>
    <cellStyle name="20% - Accent5 4 2 2 2 3" xfId="2882"/>
    <cellStyle name="20% - Accent5 4 2 2 2 3 2" xfId="6047"/>
    <cellStyle name="20% - Accent5 4 2 2 2 3 2 2" xfId="15275"/>
    <cellStyle name="20% - Accent5 4 2 2 2 3 2 2 2" xfId="43973"/>
    <cellStyle name="20% - Accent5 4 2 2 2 3 2 3" xfId="27883"/>
    <cellStyle name="20% - Accent5 4 2 2 2 3 2 3 2" xfId="56581"/>
    <cellStyle name="20% - Accent5 4 2 2 2 3 2 4" xfId="34764"/>
    <cellStyle name="20% - Accent5 4 2 2 2 3 3" xfId="7597"/>
    <cellStyle name="20% - Accent5 4 2 2 2 3 3 2" xfId="16823"/>
    <cellStyle name="20% - Accent5 4 2 2 2 3 3 2 2" xfId="45521"/>
    <cellStyle name="20% - Accent5 4 2 2 2 3 3 3" xfId="36312"/>
    <cellStyle name="20% - Accent5 4 2 2 2 3 4" xfId="12593"/>
    <cellStyle name="20% - Accent5 4 2 2 2 3 4 2" xfId="41291"/>
    <cellStyle name="20% - Accent5 4 2 2 2 3 5" xfId="22527"/>
    <cellStyle name="20% - Accent5 4 2 2 2 3 5 2" xfId="51225"/>
    <cellStyle name="20% - Accent5 4 2 2 2 3 6" xfId="24806"/>
    <cellStyle name="20% - Accent5 4 2 2 2 3 6 2" xfId="53504"/>
    <cellStyle name="20% - Accent5 4 2 2 2 3 7" xfId="29387"/>
    <cellStyle name="20% - Accent5 4 2 2 2 3 7 2" xfId="58084"/>
    <cellStyle name="20% - Accent5 4 2 2 2 3 8" xfId="32082"/>
    <cellStyle name="20% - Accent5 4 2 2 2 4" xfId="4173"/>
    <cellStyle name="20% - Accent5 4 2 2 2 4 2" xfId="13401"/>
    <cellStyle name="20% - Accent5 4 2 2 2 4 2 2" xfId="42099"/>
    <cellStyle name="20% - Accent5 4 2 2 2 4 3" xfId="26750"/>
    <cellStyle name="20% - Accent5 4 2 2 2 4 3 2" xfId="55448"/>
    <cellStyle name="20% - Accent5 4 2 2 2 4 4" xfId="32890"/>
    <cellStyle name="20% - Accent5 4 2 2 2 5" xfId="5330"/>
    <cellStyle name="20% - Accent5 4 2 2 2 5 2" xfId="14558"/>
    <cellStyle name="20% - Accent5 4 2 2 2 5 2 2" xfId="43256"/>
    <cellStyle name="20% - Accent5 4 2 2 2 5 3" xfId="34047"/>
    <cellStyle name="20% - Accent5 4 2 2 2 6" xfId="6879"/>
    <cellStyle name="20% - Accent5 4 2 2 2 6 2" xfId="16106"/>
    <cellStyle name="20% - Accent5 4 2 2 2 6 2 2" xfId="44804"/>
    <cellStyle name="20% - Accent5 4 2 2 2 6 3" xfId="35595"/>
    <cellStyle name="20% - Accent5 4 2 2 2 7" xfId="8749"/>
    <cellStyle name="20% - Accent5 4 2 2 2 7 2" xfId="17973"/>
    <cellStyle name="20% - Accent5 4 2 2 2 7 2 2" xfId="46671"/>
    <cellStyle name="20% - Accent5 4 2 2 2 7 3" xfId="37462"/>
    <cellStyle name="20% - Accent5 4 2 2 2 8" xfId="9558"/>
    <cellStyle name="20% - Accent5 4 2 2 2 8 2" xfId="18779"/>
    <cellStyle name="20% - Accent5 4 2 2 2 8 2 2" xfId="47477"/>
    <cellStyle name="20% - Accent5 4 2 2 2 8 3" xfId="38268"/>
    <cellStyle name="20% - Accent5 4 2 2 2 9" xfId="10707"/>
    <cellStyle name="20% - Accent5 4 2 2 2 9 2" xfId="19926"/>
    <cellStyle name="20% - Accent5 4 2 2 2 9 2 2" xfId="48624"/>
    <cellStyle name="20% - Accent5 4 2 2 2 9 3" xfId="39415"/>
    <cellStyle name="20% - Accent5 4 2 2 3" xfId="2607"/>
    <cellStyle name="20% - Accent5 4 2 2 3 10" xfId="22528"/>
    <cellStyle name="20% - Accent5 4 2 2 3 10 2" xfId="51226"/>
    <cellStyle name="20% - Accent5 4 2 2 3 11" xfId="24807"/>
    <cellStyle name="20% - Accent5 4 2 2 3 11 2" xfId="53505"/>
    <cellStyle name="20% - Accent5 4 2 2 3 12" xfId="29388"/>
    <cellStyle name="20% - Accent5 4 2 2 3 12 2" xfId="58085"/>
    <cellStyle name="20% - Accent5 4 2 2 3 13" xfId="31897"/>
    <cellStyle name="20% - Accent5 4 2 2 3 2" xfId="4175"/>
    <cellStyle name="20% - Accent5 4 2 2 3 2 2" xfId="13403"/>
    <cellStyle name="20% - Accent5 4 2 2 3 2 2 2" xfId="27885"/>
    <cellStyle name="20% - Accent5 4 2 2 3 2 2 2 2" xfId="56583"/>
    <cellStyle name="20% - Accent5 4 2 2 3 2 2 3" xfId="42101"/>
    <cellStyle name="20% - Accent5 4 2 2 3 2 3" xfId="22529"/>
    <cellStyle name="20% - Accent5 4 2 2 3 2 3 2" xfId="51227"/>
    <cellStyle name="20% - Accent5 4 2 2 3 2 4" xfId="24808"/>
    <cellStyle name="20% - Accent5 4 2 2 3 2 4 2" xfId="53506"/>
    <cellStyle name="20% - Accent5 4 2 2 3 2 5" xfId="29389"/>
    <cellStyle name="20% - Accent5 4 2 2 3 2 5 2" xfId="58086"/>
    <cellStyle name="20% - Accent5 4 2 2 3 2 6" xfId="32892"/>
    <cellStyle name="20% - Accent5 4 2 2 3 3" xfId="5862"/>
    <cellStyle name="20% - Accent5 4 2 2 3 3 2" xfId="15090"/>
    <cellStyle name="20% - Accent5 4 2 2 3 3 2 2" xfId="43788"/>
    <cellStyle name="20% - Accent5 4 2 2 3 3 3" xfId="26752"/>
    <cellStyle name="20% - Accent5 4 2 2 3 3 3 2" xfId="55450"/>
    <cellStyle name="20% - Accent5 4 2 2 3 3 4" xfId="34579"/>
    <cellStyle name="20% - Accent5 4 2 2 3 4" xfId="7412"/>
    <cellStyle name="20% - Accent5 4 2 2 3 4 2" xfId="16638"/>
    <cellStyle name="20% - Accent5 4 2 2 3 4 2 2" xfId="45336"/>
    <cellStyle name="20% - Accent5 4 2 2 3 4 3" xfId="36127"/>
    <cellStyle name="20% - Accent5 4 2 2 3 5" xfId="8564"/>
    <cellStyle name="20% - Accent5 4 2 2 3 5 2" xfId="17788"/>
    <cellStyle name="20% - Accent5 4 2 2 3 5 2 2" xfId="46486"/>
    <cellStyle name="20% - Accent5 4 2 2 3 5 3" xfId="37277"/>
    <cellStyle name="20% - Accent5 4 2 2 3 6" xfId="9560"/>
    <cellStyle name="20% - Accent5 4 2 2 3 6 2" xfId="18781"/>
    <cellStyle name="20% - Accent5 4 2 2 3 6 2 2" xfId="47479"/>
    <cellStyle name="20% - Accent5 4 2 2 3 6 3" xfId="38270"/>
    <cellStyle name="20% - Accent5 4 2 2 3 7" xfId="10709"/>
    <cellStyle name="20% - Accent5 4 2 2 3 7 2" xfId="19928"/>
    <cellStyle name="20% - Accent5 4 2 2 3 7 2 2" xfId="48626"/>
    <cellStyle name="20% - Accent5 4 2 2 3 7 3" xfId="39417"/>
    <cellStyle name="20% - Accent5 4 2 2 3 8" xfId="12408"/>
    <cellStyle name="20% - Accent5 4 2 2 3 8 2" xfId="41106"/>
    <cellStyle name="20% - Accent5 4 2 2 3 9" xfId="21061"/>
    <cellStyle name="20% - Accent5 4 2 2 3 9 2" xfId="49759"/>
    <cellStyle name="20% - Accent5 4 2 2 4" xfId="3269"/>
    <cellStyle name="20% - Accent5 4 2 2 4 10" xfId="22530"/>
    <cellStyle name="20% - Accent5 4 2 2 4 10 2" xfId="51228"/>
    <cellStyle name="20% - Accent5 4 2 2 4 11" xfId="24809"/>
    <cellStyle name="20% - Accent5 4 2 2 4 11 2" xfId="53507"/>
    <cellStyle name="20% - Accent5 4 2 2 4 12" xfId="29390"/>
    <cellStyle name="20% - Accent5 4 2 2 4 12 2" xfId="58087"/>
    <cellStyle name="20% - Accent5 4 2 2 4 13" xfId="32278"/>
    <cellStyle name="20% - Accent5 4 2 2 4 2" xfId="4176"/>
    <cellStyle name="20% - Accent5 4 2 2 4 2 2" xfId="13404"/>
    <cellStyle name="20% - Accent5 4 2 2 4 2 2 2" xfId="27886"/>
    <cellStyle name="20% - Accent5 4 2 2 4 2 2 2 2" xfId="56584"/>
    <cellStyle name="20% - Accent5 4 2 2 4 2 2 3" xfId="42102"/>
    <cellStyle name="20% - Accent5 4 2 2 4 2 3" xfId="22531"/>
    <cellStyle name="20% - Accent5 4 2 2 4 2 3 2" xfId="51229"/>
    <cellStyle name="20% - Accent5 4 2 2 4 2 4" xfId="24810"/>
    <cellStyle name="20% - Accent5 4 2 2 4 2 4 2" xfId="53508"/>
    <cellStyle name="20% - Accent5 4 2 2 4 2 5" xfId="29391"/>
    <cellStyle name="20% - Accent5 4 2 2 4 2 5 2" xfId="58088"/>
    <cellStyle name="20% - Accent5 4 2 2 4 2 6" xfId="32893"/>
    <cellStyle name="20% - Accent5 4 2 2 4 3" xfId="6243"/>
    <cellStyle name="20% - Accent5 4 2 2 4 3 2" xfId="15471"/>
    <cellStyle name="20% - Accent5 4 2 2 4 3 2 2" xfId="44169"/>
    <cellStyle name="20% - Accent5 4 2 2 4 3 3" xfId="26753"/>
    <cellStyle name="20% - Accent5 4 2 2 4 3 3 2" xfId="55451"/>
    <cellStyle name="20% - Accent5 4 2 2 4 3 4" xfId="34960"/>
    <cellStyle name="20% - Accent5 4 2 2 4 4" xfId="7795"/>
    <cellStyle name="20% - Accent5 4 2 2 4 4 2" xfId="17020"/>
    <cellStyle name="20% - Accent5 4 2 2 4 4 2 2" xfId="45718"/>
    <cellStyle name="20% - Accent5 4 2 2 4 4 3" xfId="36509"/>
    <cellStyle name="20% - Accent5 4 2 2 4 5" xfId="8946"/>
    <cellStyle name="20% - Accent5 4 2 2 4 5 2" xfId="18169"/>
    <cellStyle name="20% - Accent5 4 2 2 4 5 2 2" xfId="46867"/>
    <cellStyle name="20% - Accent5 4 2 2 4 5 3" xfId="37658"/>
    <cellStyle name="20% - Accent5 4 2 2 4 6" xfId="9561"/>
    <cellStyle name="20% - Accent5 4 2 2 4 6 2" xfId="18782"/>
    <cellStyle name="20% - Accent5 4 2 2 4 6 2 2" xfId="47480"/>
    <cellStyle name="20% - Accent5 4 2 2 4 6 3" xfId="38271"/>
    <cellStyle name="20% - Accent5 4 2 2 4 7" xfId="10710"/>
    <cellStyle name="20% - Accent5 4 2 2 4 7 2" xfId="19929"/>
    <cellStyle name="20% - Accent5 4 2 2 4 7 2 2" xfId="48627"/>
    <cellStyle name="20% - Accent5 4 2 2 4 7 3" xfId="39418"/>
    <cellStyle name="20% - Accent5 4 2 2 4 8" xfId="12789"/>
    <cellStyle name="20% - Accent5 4 2 2 4 8 2" xfId="41487"/>
    <cellStyle name="20% - Accent5 4 2 2 4 9" xfId="21062"/>
    <cellStyle name="20% - Accent5 4 2 2 4 9 2" xfId="49760"/>
    <cellStyle name="20% - Accent5 4 2 2 5" xfId="2233"/>
    <cellStyle name="20% - Accent5 4 2 2 5 2" xfId="5667"/>
    <cellStyle name="20% - Accent5 4 2 2 5 2 2" xfId="14895"/>
    <cellStyle name="20% - Accent5 4 2 2 5 2 2 2" xfId="43593"/>
    <cellStyle name="20% - Accent5 4 2 2 5 2 3" xfId="27882"/>
    <cellStyle name="20% - Accent5 4 2 2 5 2 3 2" xfId="56580"/>
    <cellStyle name="20% - Accent5 4 2 2 5 2 4" xfId="34384"/>
    <cellStyle name="20% - Accent5 4 2 2 5 3" xfId="7216"/>
    <cellStyle name="20% - Accent5 4 2 2 5 3 2" xfId="16443"/>
    <cellStyle name="20% - Accent5 4 2 2 5 3 2 2" xfId="45141"/>
    <cellStyle name="20% - Accent5 4 2 2 5 3 3" xfId="35932"/>
    <cellStyle name="20% - Accent5 4 2 2 5 4" xfId="12213"/>
    <cellStyle name="20% - Accent5 4 2 2 5 4 2" xfId="40911"/>
    <cellStyle name="20% - Accent5 4 2 2 5 5" xfId="22532"/>
    <cellStyle name="20% - Accent5 4 2 2 5 5 2" xfId="51230"/>
    <cellStyle name="20% - Accent5 4 2 2 5 6" xfId="24811"/>
    <cellStyle name="20% - Accent5 4 2 2 5 6 2" xfId="53509"/>
    <cellStyle name="20% - Accent5 4 2 2 5 7" xfId="29392"/>
    <cellStyle name="20% - Accent5 4 2 2 5 7 2" xfId="58089"/>
    <cellStyle name="20% - Accent5 4 2 2 5 8" xfId="31702"/>
    <cellStyle name="20% - Accent5 4 2 2 6" xfId="4172"/>
    <cellStyle name="20% - Accent5 4 2 2 6 2" xfId="13400"/>
    <cellStyle name="20% - Accent5 4 2 2 6 2 2" xfId="42098"/>
    <cellStyle name="20% - Accent5 4 2 2 6 3" xfId="26749"/>
    <cellStyle name="20% - Accent5 4 2 2 6 3 2" xfId="55447"/>
    <cellStyle name="20% - Accent5 4 2 2 6 4" xfId="32889"/>
    <cellStyle name="20% - Accent5 4 2 2 7" xfId="5144"/>
    <cellStyle name="20% - Accent5 4 2 2 7 2" xfId="14372"/>
    <cellStyle name="20% - Accent5 4 2 2 7 2 2" xfId="43070"/>
    <cellStyle name="20% - Accent5 4 2 2 7 3" xfId="33861"/>
    <cellStyle name="20% - Accent5 4 2 2 8" xfId="6693"/>
    <cellStyle name="20% - Accent5 4 2 2 8 2" xfId="15920"/>
    <cellStyle name="20% - Accent5 4 2 2 8 2 2" xfId="44618"/>
    <cellStyle name="20% - Accent5 4 2 2 8 3" xfId="35409"/>
    <cellStyle name="20% - Accent5 4 2 2 9" xfId="8369"/>
    <cellStyle name="20% - Accent5 4 2 2 9 2" xfId="17593"/>
    <cellStyle name="20% - Accent5 4 2 2 9 2 2" xfId="46291"/>
    <cellStyle name="20% - Accent5 4 2 2 9 3" xfId="37082"/>
    <cellStyle name="20% - Accent5 4 2 3" xfId="1139"/>
    <cellStyle name="20% - Accent5 4 2 3 10" xfId="10711"/>
    <cellStyle name="20% - Accent5 4 2 3 10 2" xfId="19930"/>
    <cellStyle name="20% - Accent5 4 2 3 10 2 2" xfId="48628"/>
    <cellStyle name="20% - Accent5 4 2 3 10 3" xfId="39419"/>
    <cellStyle name="20% - Accent5 4 2 3 11" xfId="11790"/>
    <cellStyle name="20% - Accent5 4 2 3 11 2" xfId="40488"/>
    <cellStyle name="20% - Accent5 4 2 3 12" xfId="21063"/>
    <cellStyle name="20% - Accent5 4 2 3 12 2" xfId="49761"/>
    <cellStyle name="20% - Accent5 4 2 3 13" xfId="22533"/>
    <cellStyle name="20% - Accent5 4 2 3 13 2" xfId="51231"/>
    <cellStyle name="20% - Accent5 4 2 3 14" xfId="24812"/>
    <cellStyle name="20% - Accent5 4 2 3 14 2" xfId="53510"/>
    <cellStyle name="20% - Accent5 4 2 3 15" xfId="29393"/>
    <cellStyle name="20% - Accent5 4 2 3 15 2" xfId="58090"/>
    <cellStyle name="20% - Accent5 4 2 3 16" xfId="31279"/>
    <cellStyle name="20% - Accent5 4 2 3 2" xfId="2796"/>
    <cellStyle name="20% - Accent5 4 2 3 2 10" xfId="22534"/>
    <cellStyle name="20% - Accent5 4 2 3 2 10 2" xfId="51232"/>
    <cellStyle name="20% - Accent5 4 2 3 2 11" xfId="24813"/>
    <cellStyle name="20% - Accent5 4 2 3 2 11 2" xfId="53511"/>
    <cellStyle name="20% - Accent5 4 2 3 2 12" xfId="29394"/>
    <cellStyle name="20% - Accent5 4 2 3 2 12 2" xfId="58091"/>
    <cellStyle name="20% - Accent5 4 2 3 2 13" xfId="31997"/>
    <cellStyle name="20% - Accent5 4 2 3 2 2" xfId="4178"/>
    <cellStyle name="20% - Accent5 4 2 3 2 2 2" xfId="13406"/>
    <cellStyle name="20% - Accent5 4 2 3 2 2 2 2" xfId="27888"/>
    <cellStyle name="20% - Accent5 4 2 3 2 2 2 2 2" xfId="56586"/>
    <cellStyle name="20% - Accent5 4 2 3 2 2 2 3" xfId="42104"/>
    <cellStyle name="20% - Accent5 4 2 3 2 2 3" xfId="22535"/>
    <cellStyle name="20% - Accent5 4 2 3 2 2 3 2" xfId="51233"/>
    <cellStyle name="20% - Accent5 4 2 3 2 2 4" xfId="24814"/>
    <cellStyle name="20% - Accent5 4 2 3 2 2 4 2" xfId="53512"/>
    <cellStyle name="20% - Accent5 4 2 3 2 2 5" xfId="29395"/>
    <cellStyle name="20% - Accent5 4 2 3 2 2 5 2" xfId="58092"/>
    <cellStyle name="20% - Accent5 4 2 3 2 2 6" xfId="32895"/>
    <cellStyle name="20% - Accent5 4 2 3 2 3" xfId="5962"/>
    <cellStyle name="20% - Accent5 4 2 3 2 3 2" xfId="15190"/>
    <cellStyle name="20% - Accent5 4 2 3 2 3 2 2" xfId="43888"/>
    <cellStyle name="20% - Accent5 4 2 3 2 3 3" xfId="26755"/>
    <cellStyle name="20% - Accent5 4 2 3 2 3 3 2" xfId="55453"/>
    <cellStyle name="20% - Accent5 4 2 3 2 3 4" xfId="34679"/>
    <cellStyle name="20% - Accent5 4 2 3 2 4" xfId="7512"/>
    <cellStyle name="20% - Accent5 4 2 3 2 4 2" xfId="16738"/>
    <cellStyle name="20% - Accent5 4 2 3 2 4 2 2" xfId="45436"/>
    <cellStyle name="20% - Accent5 4 2 3 2 4 3" xfId="36227"/>
    <cellStyle name="20% - Accent5 4 2 3 2 5" xfId="8664"/>
    <cellStyle name="20% - Accent5 4 2 3 2 5 2" xfId="17888"/>
    <cellStyle name="20% - Accent5 4 2 3 2 5 2 2" xfId="46586"/>
    <cellStyle name="20% - Accent5 4 2 3 2 5 3" xfId="37377"/>
    <cellStyle name="20% - Accent5 4 2 3 2 6" xfId="9563"/>
    <cellStyle name="20% - Accent5 4 2 3 2 6 2" xfId="18784"/>
    <cellStyle name="20% - Accent5 4 2 3 2 6 2 2" xfId="47482"/>
    <cellStyle name="20% - Accent5 4 2 3 2 6 3" xfId="38273"/>
    <cellStyle name="20% - Accent5 4 2 3 2 7" xfId="10712"/>
    <cellStyle name="20% - Accent5 4 2 3 2 7 2" xfId="19931"/>
    <cellStyle name="20% - Accent5 4 2 3 2 7 2 2" xfId="48629"/>
    <cellStyle name="20% - Accent5 4 2 3 2 7 3" xfId="39420"/>
    <cellStyle name="20% - Accent5 4 2 3 2 8" xfId="12508"/>
    <cellStyle name="20% - Accent5 4 2 3 2 8 2" xfId="41206"/>
    <cellStyle name="20% - Accent5 4 2 3 2 9" xfId="21064"/>
    <cellStyle name="20% - Accent5 4 2 3 2 9 2" xfId="49762"/>
    <cellStyle name="20% - Accent5 4 2 3 3" xfId="3406"/>
    <cellStyle name="20% - Accent5 4 2 3 3 10" xfId="22536"/>
    <cellStyle name="20% - Accent5 4 2 3 3 10 2" xfId="51234"/>
    <cellStyle name="20% - Accent5 4 2 3 3 11" xfId="24815"/>
    <cellStyle name="20% - Accent5 4 2 3 3 11 2" xfId="53513"/>
    <cellStyle name="20% - Accent5 4 2 3 3 12" xfId="29396"/>
    <cellStyle name="20% - Accent5 4 2 3 3 12 2" xfId="58093"/>
    <cellStyle name="20% - Accent5 4 2 3 3 13" xfId="32378"/>
    <cellStyle name="20% - Accent5 4 2 3 3 2" xfId="4179"/>
    <cellStyle name="20% - Accent5 4 2 3 3 2 2" xfId="13407"/>
    <cellStyle name="20% - Accent5 4 2 3 3 2 2 2" xfId="27889"/>
    <cellStyle name="20% - Accent5 4 2 3 3 2 2 2 2" xfId="56587"/>
    <cellStyle name="20% - Accent5 4 2 3 3 2 2 3" xfId="42105"/>
    <cellStyle name="20% - Accent5 4 2 3 3 2 3" xfId="22537"/>
    <cellStyle name="20% - Accent5 4 2 3 3 2 3 2" xfId="51235"/>
    <cellStyle name="20% - Accent5 4 2 3 3 2 4" xfId="24816"/>
    <cellStyle name="20% - Accent5 4 2 3 3 2 4 2" xfId="53514"/>
    <cellStyle name="20% - Accent5 4 2 3 3 2 5" xfId="29397"/>
    <cellStyle name="20% - Accent5 4 2 3 3 2 5 2" xfId="58094"/>
    <cellStyle name="20% - Accent5 4 2 3 3 2 6" xfId="32896"/>
    <cellStyle name="20% - Accent5 4 2 3 3 3" xfId="6343"/>
    <cellStyle name="20% - Accent5 4 2 3 3 3 2" xfId="15571"/>
    <cellStyle name="20% - Accent5 4 2 3 3 3 2 2" xfId="44269"/>
    <cellStyle name="20% - Accent5 4 2 3 3 3 3" xfId="26756"/>
    <cellStyle name="20% - Accent5 4 2 3 3 3 3 2" xfId="55454"/>
    <cellStyle name="20% - Accent5 4 2 3 3 3 4" xfId="35060"/>
    <cellStyle name="20% - Accent5 4 2 3 3 4" xfId="7895"/>
    <cellStyle name="20% - Accent5 4 2 3 3 4 2" xfId="17120"/>
    <cellStyle name="20% - Accent5 4 2 3 3 4 2 2" xfId="45818"/>
    <cellStyle name="20% - Accent5 4 2 3 3 4 3" xfId="36609"/>
    <cellStyle name="20% - Accent5 4 2 3 3 5" xfId="9046"/>
    <cellStyle name="20% - Accent5 4 2 3 3 5 2" xfId="18269"/>
    <cellStyle name="20% - Accent5 4 2 3 3 5 2 2" xfId="46967"/>
    <cellStyle name="20% - Accent5 4 2 3 3 5 3" xfId="37758"/>
    <cellStyle name="20% - Accent5 4 2 3 3 6" xfId="9564"/>
    <cellStyle name="20% - Accent5 4 2 3 3 6 2" xfId="18785"/>
    <cellStyle name="20% - Accent5 4 2 3 3 6 2 2" xfId="47483"/>
    <cellStyle name="20% - Accent5 4 2 3 3 6 3" xfId="38274"/>
    <cellStyle name="20% - Accent5 4 2 3 3 7" xfId="10713"/>
    <cellStyle name="20% - Accent5 4 2 3 3 7 2" xfId="19932"/>
    <cellStyle name="20% - Accent5 4 2 3 3 7 2 2" xfId="48630"/>
    <cellStyle name="20% - Accent5 4 2 3 3 7 3" xfId="39421"/>
    <cellStyle name="20% - Accent5 4 2 3 3 8" xfId="12889"/>
    <cellStyle name="20% - Accent5 4 2 3 3 8 2" xfId="41587"/>
    <cellStyle name="20% - Accent5 4 2 3 3 9" xfId="21065"/>
    <cellStyle name="20% - Accent5 4 2 3 3 9 2" xfId="49763"/>
    <cellStyle name="20% - Accent5 4 2 3 4" xfId="2147"/>
    <cellStyle name="20% - Accent5 4 2 3 4 2" xfId="5581"/>
    <cellStyle name="20% - Accent5 4 2 3 4 2 2" xfId="14809"/>
    <cellStyle name="20% - Accent5 4 2 3 4 2 2 2" xfId="43507"/>
    <cellStyle name="20% - Accent5 4 2 3 4 2 3" xfId="27887"/>
    <cellStyle name="20% - Accent5 4 2 3 4 2 3 2" xfId="56585"/>
    <cellStyle name="20% - Accent5 4 2 3 4 2 4" xfId="34298"/>
    <cellStyle name="20% - Accent5 4 2 3 4 3" xfId="7130"/>
    <cellStyle name="20% - Accent5 4 2 3 4 3 2" xfId="16357"/>
    <cellStyle name="20% - Accent5 4 2 3 4 3 2 2" xfId="45055"/>
    <cellStyle name="20% - Accent5 4 2 3 4 3 3" xfId="35846"/>
    <cellStyle name="20% - Accent5 4 2 3 4 4" xfId="12127"/>
    <cellStyle name="20% - Accent5 4 2 3 4 4 2" xfId="40825"/>
    <cellStyle name="20% - Accent5 4 2 3 4 5" xfId="22538"/>
    <cellStyle name="20% - Accent5 4 2 3 4 5 2" xfId="51236"/>
    <cellStyle name="20% - Accent5 4 2 3 4 6" xfId="24817"/>
    <cellStyle name="20% - Accent5 4 2 3 4 6 2" xfId="53515"/>
    <cellStyle name="20% - Accent5 4 2 3 4 7" xfId="29398"/>
    <cellStyle name="20% - Accent5 4 2 3 4 7 2" xfId="58095"/>
    <cellStyle name="20% - Accent5 4 2 3 4 8" xfId="31616"/>
    <cellStyle name="20% - Accent5 4 2 3 5" xfId="4177"/>
    <cellStyle name="20% - Accent5 4 2 3 5 2" xfId="13405"/>
    <cellStyle name="20% - Accent5 4 2 3 5 2 2" xfId="42103"/>
    <cellStyle name="20% - Accent5 4 2 3 5 3" xfId="26754"/>
    <cellStyle name="20% - Accent5 4 2 3 5 3 2" xfId="55452"/>
    <cellStyle name="20% - Accent5 4 2 3 5 4" xfId="32894"/>
    <cellStyle name="20% - Accent5 4 2 3 6" xfId="5244"/>
    <cellStyle name="20% - Accent5 4 2 3 6 2" xfId="14472"/>
    <cellStyle name="20% - Accent5 4 2 3 6 2 2" xfId="43170"/>
    <cellStyle name="20% - Accent5 4 2 3 6 3" xfId="33961"/>
    <cellStyle name="20% - Accent5 4 2 3 7" xfId="6793"/>
    <cellStyle name="20% - Accent5 4 2 3 7 2" xfId="16020"/>
    <cellStyle name="20% - Accent5 4 2 3 7 2 2" xfId="44718"/>
    <cellStyle name="20% - Accent5 4 2 3 7 3" xfId="35509"/>
    <cellStyle name="20% - Accent5 4 2 3 8" xfId="8283"/>
    <cellStyle name="20% - Accent5 4 2 3 8 2" xfId="17507"/>
    <cellStyle name="20% - Accent5 4 2 3 8 2 2" xfId="46205"/>
    <cellStyle name="20% - Accent5 4 2 3 8 3" xfId="36996"/>
    <cellStyle name="20% - Accent5 4 2 3 9" xfId="9562"/>
    <cellStyle name="20% - Accent5 4 2 3 9 2" xfId="18783"/>
    <cellStyle name="20% - Accent5 4 2 3 9 2 2" xfId="47481"/>
    <cellStyle name="20% - Accent5 4 2 3 9 3" xfId="38272"/>
    <cellStyle name="20% - Accent5 4 2 4" xfId="2521"/>
    <cellStyle name="20% - Accent5 4 2 4 10" xfId="22539"/>
    <cellStyle name="20% - Accent5 4 2 4 10 2" xfId="51237"/>
    <cellStyle name="20% - Accent5 4 2 4 11" xfId="24818"/>
    <cellStyle name="20% - Accent5 4 2 4 11 2" xfId="53516"/>
    <cellStyle name="20% - Accent5 4 2 4 12" xfId="29399"/>
    <cellStyle name="20% - Accent5 4 2 4 12 2" xfId="58096"/>
    <cellStyle name="20% - Accent5 4 2 4 13" xfId="31811"/>
    <cellStyle name="20% - Accent5 4 2 4 2" xfId="4180"/>
    <cellStyle name="20% - Accent5 4 2 4 2 2" xfId="13408"/>
    <cellStyle name="20% - Accent5 4 2 4 2 2 2" xfId="27890"/>
    <cellStyle name="20% - Accent5 4 2 4 2 2 2 2" xfId="56588"/>
    <cellStyle name="20% - Accent5 4 2 4 2 2 3" xfId="42106"/>
    <cellStyle name="20% - Accent5 4 2 4 2 3" xfId="22540"/>
    <cellStyle name="20% - Accent5 4 2 4 2 3 2" xfId="51238"/>
    <cellStyle name="20% - Accent5 4 2 4 2 4" xfId="24819"/>
    <cellStyle name="20% - Accent5 4 2 4 2 4 2" xfId="53517"/>
    <cellStyle name="20% - Accent5 4 2 4 2 5" xfId="29400"/>
    <cellStyle name="20% - Accent5 4 2 4 2 5 2" xfId="58097"/>
    <cellStyle name="20% - Accent5 4 2 4 2 6" xfId="32897"/>
    <cellStyle name="20% - Accent5 4 2 4 3" xfId="5776"/>
    <cellStyle name="20% - Accent5 4 2 4 3 2" xfId="15004"/>
    <cellStyle name="20% - Accent5 4 2 4 3 2 2" xfId="43702"/>
    <cellStyle name="20% - Accent5 4 2 4 3 3" xfId="26757"/>
    <cellStyle name="20% - Accent5 4 2 4 3 3 2" xfId="55455"/>
    <cellStyle name="20% - Accent5 4 2 4 3 4" xfId="34493"/>
    <cellStyle name="20% - Accent5 4 2 4 4" xfId="7326"/>
    <cellStyle name="20% - Accent5 4 2 4 4 2" xfId="16552"/>
    <cellStyle name="20% - Accent5 4 2 4 4 2 2" xfId="45250"/>
    <cellStyle name="20% - Accent5 4 2 4 4 3" xfId="36041"/>
    <cellStyle name="20% - Accent5 4 2 4 5" xfId="8478"/>
    <cellStyle name="20% - Accent5 4 2 4 5 2" xfId="17702"/>
    <cellStyle name="20% - Accent5 4 2 4 5 2 2" xfId="46400"/>
    <cellStyle name="20% - Accent5 4 2 4 5 3" xfId="37191"/>
    <cellStyle name="20% - Accent5 4 2 4 6" xfId="9565"/>
    <cellStyle name="20% - Accent5 4 2 4 6 2" xfId="18786"/>
    <cellStyle name="20% - Accent5 4 2 4 6 2 2" xfId="47484"/>
    <cellStyle name="20% - Accent5 4 2 4 6 3" xfId="38275"/>
    <cellStyle name="20% - Accent5 4 2 4 7" xfId="10714"/>
    <cellStyle name="20% - Accent5 4 2 4 7 2" xfId="19933"/>
    <cellStyle name="20% - Accent5 4 2 4 7 2 2" xfId="48631"/>
    <cellStyle name="20% - Accent5 4 2 4 7 3" xfId="39422"/>
    <cellStyle name="20% - Accent5 4 2 4 8" xfId="12322"/>
    <cellStyle name="20% - Accent5 4 2 4 8 2" xfId="41020"/>
    <cellStyle name="20% - Accent5 4 2 4 9" xfId="21066"/>
    <cellStyle name="20% - Accent5 4 2 4 9 2" xfId="49764"/>
    <cellStyle name="20% - Accent5 4 2 5" xfId="3183"/>
    <cellStyle name="20% - Accent5 4 2 5 10" xfId="22541"/>
    <cellStyle name="20% - Accent5 4 2 5 10 2" xfId="51239"/>
    <cellStyle name="20% - Accent5 4 2 5 11" xfId="24820"/>
    <cellStyle name="20% - Accent5 4 2 5 11 2" xfId="53518"/>
    <cellStyle name="20% - Accent5 4 2 5 12" xfId="29401"/>
    <cellStyle name="20% - Accent5 4 2 5 12 2" xfId="58098"/>
    <cellStyle name="20% - Accent5 4 2 5 13" xfId="32192"/>
    <cellStyle name="20% - Accent5 4 2 5 2" xfId="4181"/>
    <cellStyle name="20% - Accent5 4 2 5 2 2" xfId="13409"/>
    <cellStyle name="20% - Accent5 4 2 5 2 2 2" xfId="27891"/>
    <cellStyle name="20% - Accent5 4 2 5 2 2 2 2" xfId="56589"/>
    <cellStyle name="20% - Accent5 4 2 5 2 2 3" xfId="42107"/>
    <cellStyle name="20% - Accent5 4 2 5 2 3" xfId="22542"/>
    <cellStyle name="20% - Accent5 4 2 5 2 3 2" xfId="51240"/>
    <cellStyle name="20% - Accent5 4 2 5 2 4" xfId="24821"/>
    <cellStyle name="20% - Accent5 4 2 5 2 4 2" xfId="53519"/>
    <cellStyle name="20% - Accent5 4 2 5 2 5" xfId="29402"/>
    <cellStyle name="20% - Accent5 4 2 5 2 5 2" xfId="58099"/>
    <cellStyle name="20% - Accent5 4 2 5 2 6" xfId="32898"/>
    <cellStyle name="20% - Accent5 4 2 5 3" xfId="6157"/>
    <cellStyle name="20% - Accent5 4 2 5 3 2" xfId="15385"/>
    <cellStyle name="20% - Accent5 4 2 5 3 2 2" xfId="44083"/>
    <cellStyle name="20% - Accent5 4 2 5 3 3" xfId="26758"/>
    <cellStyle name="20% - Accent5 4 2 5 3 3 2" xfId="55456"/>
    <cellStyle name="20% - Accent5 4 2 5 3 4" xfId="34874"/>
    <cellStyle name="20% - Accent5 4 2 5 4" xfId="7709"/>
    <cellStyle name="20% - Accent5 4 2 5 4 2" xfId="16934"/>
    <cellStyle name="20% - Accent5 4 2 5 4 2 2" xfId="45632"/>
    <cellStyle name="20% - Accent5 4 2 5 4 3" xfId="36423"/>
    <cellStyle name="20% - Accent5 4 2 5 5" xfId="8860"/>
    <cellStyle name="20% - Accent5 4 2 5 5 2" xfId="18083"/>
    <cellStyle name="20% - Accent5 4 2 5 5 2 2" xfId="46781"/>
    <cellStyle name="20% - Accent5 4 2 5 5 3" xfId="37572"/>
    <cellStyle name="20% - Accent5 4 2 5 6" xfId="9566"/>
    <cellStyle name="20% - Accent5 4 2 5 6 2" xfId="18787"/>
    <cellStyle name="20% - Accent5 4 2 5 6 2 2" xfId="47485"/>
    <cellStyle name="20% - Accent5 4 2 5 6 3" xfId="38276"/>
    <cellStyle name="20% - Accent5 4 2 5 7" xfId="10715"/>
    <cellStyle name="20% - Accent5 4 2 5 7 2" xfId="19934"/>
    <cellStyle name="20% - Accent5 4 2 5 7 2 2" xfId="48632"/>
    <cellStyle name="20% - Accent5 4 2 5 7 3" xfId="39423"/>
    <cellStyle name="20% - Accent5 4 2 5 8" xfId="12703"/>
    <cellStyle name="20% - Accent5 4 2 5 8 2" xfId="41401"/>
    <cellStyle name="20% - Accent5 4 2 5 9" xfId="21067"/>
    <cellStyle name="20% - Accent5 4 2 5 9 2" xfId="49765"/>
    <cellStyle name="20% - Accent5 4 2 6" xfId="2007"/>
    <cellStyle name="20% - Accent5 4 2 6 2" xfId="5483"/>
    <cellStyle name="20% - Accent5 4 2 6 2 2" xfId="14711"/>
    <cellStyle name="20% - Accent5 4 2 6 2 2 2" xfId="43409"/>
    <cellStyle name="20% - Accent5 4 2 6 2 3" xfId="27881"/>
    <cellStyle name="20% - Accent5 4 2 6 2 3 2" xfId="56579"/>
    <cellStyle name="20% - Accent5 4 2 6 2 4" xfId="34200"/>
    <cellStyle name="20% - Accent5 4 2 6 3" xfId="7032"/>
    <cellStyle name="20% - Accent5 4 2 6 3 2" xfId="16259"/>
    <cellStyle name="20% - Accent5 4 2 6 3 2 2" xfId="44957"/>
    <cellStyle name="20% - Accent5 4 2 6 3 3" xfId="35748"/>
    <cellStyle name="20% - Accent5 4 2 6 4" xfId="12029"/>
    <cellStyle name="20% - Accent5 4 2 6 4 2" xfId="40727"/>
    <cellStyle name="20% - Accent5 4 2 6 5" xfId="22543"/>
    <cellStyle name="20% - Accent5 4 2 6 5 2" xfId="51241"/>
    <cellStyle name="20% - Accent5 4 2 6 6" xfId="24822"/>
    <cellStyle name="20% - Accent5 4 2 6 6 2" xfId="53520"/>
    <cellStyle name="20% - Accent5 4 2 6 7" xfId="29403"/>
    <cellStyle name="20% - Accent5 4 2 6 7 2" xfId="58100"/>
    <cellStyle name="20% - Accent5 4 2 6 8" xfId="31518"/>
    <cellStyle name="20% - Accent5 4 2 7" xfId="4171"/>
    <cellStyle name="20% - Accent5 4 2 7 2" xfId="13399"/>
    <cellStyle name="20% - Accent5 4 2 7 2 2" xfId="42097"/>
    <cellStyle name="20% - Accent5 4 2 7 3" xfId="26748"/>
    <cellStyle name="20% - Accent5 4 2 7 3 2" xfId="55446"/>
    <cellStyle name="20% - Accent5 4 2 7 4" xfId="32888"/>
    <cellStyle name="20% - Accent5 4 2 8" xfId="5058"/>
    <cellStyle name="20% - Accent5 4 2 8 2" xfId="14286"/>
    <cellStyle name="20% - Accent5 4 2 8 2 2" xfId="42984"/>
    <cellStyle name="20% - Accent5 4 2 8 3" xfId="33775"/>
    <cellStyle name="20% - Accent5 4 2 9" xfId="6607"/>
    <cellStyle name="20% - Accent5 4 2 9 2" xfId="15834"/>
    <cellStyle name="20% - Accent5 4 2 9 2 2" xfId="44532"/>
    <cellStyle name="20% - Accent5 4 2 9 3" xfId="35323"/>
    <cellStyle name="20% - Accent5 4 3" xfId="337"/>
    <cellStyle name="20% - Accent5 4 3 10" xfId="9567"/>
    <cellStyle name="20% - Accent5 4 3 10 2" xfId="18788"/>
    <cellStyle name="20% - Accent5 4 3 10 2 2" xfId="47486"/>
    <cellStyle name="20% - Accent5 4 3 10 3" xfId="38277"/>
    <cellStyle name="20% - Accent5 4 3 11" xfId="10716"/>
    <cellStyle name="20% - Accent5 4 3 11 2" xfId="19935"/>
    <cellStyle name="20% - Accent5 4 3 11 2 2" xfId="48633"/>
    <cellStyle name="20% - Accent5 4 3 11 3" xfId="39424"/>
    <cellStyle name="20% - Accent5 4 3 12" xfId="11647"/>
    <cellStyle name="20% - Accent5 4 3 12 2" xfId="40345"/>
    <cellStyle name="20% - Accent5 4 3 13" xfId="21068"/>
    <cellStyle name="20% - Accent5 4 3 13 2" xfId="49766"/>
    <cellStyle name="20% - Accent5 4 3 14" xfId="22544"/>
    <cellStyle name="20% - Accent5 4 3 14 2" xfId="51242"/>
    <cellStyle name="20% - Accent5 4 3 15" xfId="24823"/>
    <cellStyle name="20% - Accent5 4 3 15 2" xfId="53521"/>
    <cellStyle name="20% - Accent5 4 3 16" xfId="29404"/>
    <cellStyle name="20% - Accent5 4 3 16 2" xfId="58101"/>
    <cellStyle name="20% - Accent5 4 3 17" xfId="31136"/>
    <cellStyle name="20% - Accent5 4 3 2" xfId="1182"/>
    <cellStyle name="20% - Accent5 4 3 2 10" xfId="11833"/>
    <cellStyle name="20% - Accent5 4 3 2 10 2" xfId="40531"/>
    <cellStyle name="20% - Accent5 4 3 2 11" xfId="21069"/>
    <cellStyle name="20% - Accent5 4 3 2 11 2" xfId="49767"/>
    <cellStyle name="20% - Accent5 4 3 2 12" xfId="22545"/>
    <cellStyle name="20% - Accent5 4 3 2 12 2" xfId="51243"/>
    <cellStyle name="20% - Accent5 4 3 2 13" xfId="24824"/>
    <cellStyle name="20% - Accent5 4 3 2 13 2" xfId="53522"/>
    <cellStyle name="20% - Accent5 4 3 2 14" xfId="29405"/>
    <cellStyle name="20% - Accent5 4 3 2 14 2" xfId="58102"/>
    <cellStyle name="20% - Accent5 4 3 2 15" xfId="31322"/>
    <cellStyle name="20% - Accent5 4 3 2 2" xfId="3448"/>
    <cellStyle name="20% - Accent5 4 3 2 2 10" xfId="22546"/>
    <cellStyle name="20% - Accent5 4 3 2 2 10 2" xfId="51244"/>
    <cellStyle name="20% - Accent5 4 3 2 2 11" xfId="24825"/>
    <cellStyle name="20% - Accent5 4 3 2 2 11 2" xfId="53523"/>
    <cellStyle name="20% - Accent5 4 3 2 2 12" xfId="29406"/>
    <cellStyle name="20% - Accent5 4 3 2 2 12 2" xfId="58103"/>
    <cellStyle name="20% - Accent5 4 3 2 2 13" xfId="32420"/>
    <cellStyle name="20% - Accent5 4 3 2 2 2" xfId="4184"/>
    <cellStyle name="20% - Accent5 4 3 2 2 2 2" xfId="13412"/>
    <cellStyle name="20% - Accent5 4 3 2 2 2 2 2" xfId="27894"/>
    <cellStyle name="20% - Accent5 4 3 2 2 2 2 2 2" xfId="56592"/>
    <cellStyle name="20% - Accent5 4 3 2 2 2 2 3" xfId="42110"/>
    <cellStyle name="20% - Accent5 4 3 2 2 2 3" xfId="22547"/>
    <cellStyle name="20% - Accent5 4 3 2 2 2 3 2" xfId="51245"/>
    <cellStyle name="20% - Accent5 4 3 2 2 2 4" xfId="24826"/>
    <cellStyle name="20% - Accent5 4 3 2 2 2 4 2" xfId="53524"/>
    <cellStyle name="20% - Accent5 4 3 2 2 2 5" xfId="29407"/>
    <cellStyle name="20% - Accent5 4 3 2 2 2 5 2" xfId="58104"/>
    <cellStyle name="20% - Accent5 4 3 2 2 2 6" xfId="32901"/>
    <cellStyle name="20% - Accent5 4 3 2 2 3" xfId="6385"/>
    <cellStyle name="20% - Accent5 4 3 2 2 3 2" xfId="15613"/>
    <cellStyle name="20% - Accent5 4 3 2 2 3 2 2" xfId="44311"/>
    <cellStyle name="20% - Accent5 4 3 2 2 3 3" xfId="26761"/>
    <cellStyle name="20% - Accent5 4 3 2 2 3 3 2" xfId="55459"/>
    <cellStyle name="20% - Accent5 4 3 2 2 3 4" xfId="35102"/>
    <cellStyle name="20% - Accent5 4 3 2 2 4" xfId="7937"/>
    <cellStyle name="20% - Accent5 4 3 2 2 4 2" xfId="17162"/>
    <cellStyle name="20% - Accent5 4 3 2 2 4 2 2" xfId="45860"/>
    <cellStyle name="20% - Accent5 4 3 2 2 4 3" xfId="36651"/>
    <cellStyle name="20% - Accent5 4 3 2 2 5" xfId="9088"/>
    <cellStyle name="20% - Accent5 4 3 2 2 5 2" xfId="18311"/>
    <cellStyle name="20% - Accent5 4 3 2 2 5 2 2" xfId="47009"/>
    <cellStyle name="20% - Accent5 4 3 2 2 5 3" xfId="37800"/>
    <cellStyle name="20% - Accent5 4 3 2 2 6" xfId="9569"/>
    <cellStyle name="20% - Accent5 4 3 2 2 6 2" xfId="18790"/>
    <cellStyle name="20% - Accent5 4 3 2 2 6 2 2" xfId="47488"/>
    <cellStyle name="20% - Accent5 4 3 2 2 6 3" xfId="38279"/>
    <cellStyle name="20% - Accent5 4 3 2 2 7" xfId="10718"/>
    <cellStyle name="20% - Accent5 4 3 2 2 7 2" xfId="19937"/>
    <cellStyle name="20% - Accent5 4 3 2 2 7 2 2" xfId="48635"/>
    <cellStyle name="20% - Accent5 4 3 2 2 7 3" xfId="39426"/>
    <cellStyle name="20% - Accent5 4 3 2 2 8" xfId="12931"/>
    <cellStyle name="20% - Accent5 4 3 2 2 8 2" xfId="41629"/>
    <cellStyle name="20% - Accent5 4 3 2 2 9" xfId="21070"/>
    <cellStyle name="20% - Accent5 4 3 2 2 9 2" xfId="49768"/>
    <cellStyle name="20% - Accent5 4 3 2 3" xfId="2839"/>
    <cellStyle name="20% - Accent5 4 3 2 3 2" xfId="6004"/>
    <cellStyle name="20% - Accent5 4 3 2 3 2 2" xfId="15232"/>
    <cellStyle name="20% - Accent5 4 3 2 3 2 2 2" xfId="43930"/>
    <cellStyle name="20% - Accent5 4 3 2 3 2 3" xfId="27893"/>
    <cellStyle name="20% - Accent5 4 3 2 3 2 3 2" xfId="56591"/>
    <cellStyle name="20% - Accent5 4 3 2 3 2 4" xfId="34721"/>
    <cellStyle name="20% - Accent5 4 3 2 3 3" xfId="7554"/>
    <cellStyle name="20% - Accent5 4 3 2 3 3 2" xfId="16780"/>
    <cellStyle name="20% - Accent5 4 3 2 3 3 2 2" xfId="45478"/>
    <cellStyle name="20% - Accent5 4 3 2 3 3 3" xfId="36269"/>
    <cellStyle name="20% - Accent5 4 3 2 3 4" xfId="12550"/>
    <cellStyle name="20% - Accent5 4 3 2 3 4 2" xfId="41248"/>
    <cellStyle name="20% - Accent5 4 3 2 3 5" xfId="22548"/>
    <cellStyle name="20% - Accent5 4 3 2 3 5 2" xfId="51246"/>
    <cellStyle name="20% - Accent5 4 3 2 3 6" xfId="24827"/>
    <cellStyle name="20% - Accent5 4 3 2 3 6 2" xfId="53525"/>
    <cellStyle name="20% - Accent5 4 3 2 3 7" xfId="29408"/>
    <cellStyle name="20% - Accent5 4 3 2 3 7 2" xfId="58105"/>
    <cellStyle name="20% - Accent5 4 3 2 3 8" xfId="32039"/>
    <cellStyle name="20% - Accent5 4 3 2 4" xfId="4183"/>
    <cellStyle name="20% - Accent5 4 3 2 4 2" xfId="13411"/>
    <cellStyle name="20% - Accent5 4 3 2 4 2 2" xfId="42109"/>
    <cellStyle name="20% - Accent5 4 3 2 4 3" xfId="26760"/>
    <cellStyle name="20% - Accent5 4 3 2 4 3 2" xfId="55458"/>
    <cellStyle name="20% - Accent5 4 3 2 4 4" xfId="32900"/>
    <cellStyle name="20% - Accent5 4 3 2 5" xfId="5287"/>
    <cellStyle name="20% - Accent5 4 3 2 5 2" xfId="14515"/>
    <cellStyle name="20% - Accent5 4 3 2 5 2 2" xfId="43213"/>
    <cellStyle name="20% - Accent5 4 3 2 5 3" xfId="34004"/>
    <cellStyle name="20% - Accent5 4 3 2 6" xfId="6836"/>
    <cellStyle name="20% - Accent5 4 3 2 6 2" xfId="16063"/>
    <cellStyle name="20% - Accent5 4 3 2 6 2 2" xfId="44761"/>
    <cellStyle name="20% - Accent5 4 3 2 6 3" xfId="35552"/>
    <cellStyle name="20% - Accent5 4 3 2 7" xfId="8706"/>
    <cellStyle name="20% - Accent5 4 3 2 7 2" xfId="17930"/>
    <cellStyle name="20% - Accent5 4 3 2 7 2 2" xfId="46628"/>
    <cellStyle name="20% - Accent5 4 3 2 7 3" xfId="37419"/>
    <cellStyle name="20% - Accent5 4 3 2 8" xfId="9568"/>
    <cellStyle name="20% - Accent5 4 3 2 8 2" xfId="18789"/>
    <cellStyle name="20% - Accent5 4 3 2 8 2 2" xfId="47487"/>
    <cellStyle name="20% - Accent5 4 3 2 8 3" xfId="38278"/>
    <cellStyle name="20% - Accent5 4 3 2 9" xfId="10717"/>
    <cellStyle name="20% - Accent5 4 3 2 9 2" xfId="19936"/>
    <cellStyle name="20% - Accent5 4 3 2 9 2 2" xfId="48634"/>
    <cellStyle name="20% - Accent5 4 3 2 9 3" xfId="39425"/>
    <cellStyle name="20% - Accent5 4 3 3" xfId="2564"/>
    <cellStyle name="20% - Accent5 4 3 3 10" xfId="22549"/>
    <cellStyle name="20% - Accent5 4 3 3 10 2" xfId="51247"/>
    <cellStyle name="20% - Accent5 4 3 3 11" xfId="24828"/>
    <cellStyle name="20% - Accent5 4 3 3 11 2" xfId="53526"/>
    <cellStyle name="20% - Accent5 4 3 3 12" xfId="29409"/>
    <cellStyle name="20% - Accent5 4 3 3 12 2" xfId="58106"/>
    <cellStyle name="20% - Accent5 4 3 3 13" xfId="31854"/>
    <cellStyle name="20% - Accent5 4 3 3 2" xfId="4185"/>
    <cellStyle name="20% - Accent5 4 3 3 2 2" xfId="13413"/>
    <cellStyle name="20% - Accent5 4 3 3 2 2 2" xfId="27895"/>
    <cellStyle name="20% - Accent5 4 3 3 2 2 2 2" xfId="56593"/>
    <cellStyle name="20% - Accent5 4 3 3 2 2 3" xfId="42111"/>
    <cellStyle name="20% - Accent5 4 3 3 2 3" xfId="22550"/>
    <cellStyle name="20% - Accent5 4 3 3 2 3 2" xfId="51248"/>
    <cellStyle name="20% - Accent5 4 3 3 2 4" xfId="24829"/>
    <cellStyle name="20% - Accent5 4 3 3 2 4 2" xfId="53527"/>
    <cellStyle name="20% - Accent5 4 3 3 2 5" xfId="29410"/>
    <cellStyle name="20% - Accent5 4 3 3 2 5 2" xfId="58107"/>
    <cellStyle name="20% - Accent5 4 3 3 2 6" xfId="32902"/>
    <cellStyle name="20% - Accent5 4 3 3 3" xfId="5819"/>
    <cellStyle name="20% - Accent5 4 3 3 3 2" xfId="15047"/>
    <cellStyle name="20% - Accent5 4 3 3 3 2 2" xfId="43745"/>
    <cellStyle name="20% - Accent5 4 3 3 3 3" xfId="26762"/>
    <cellStyle name="20% - Accent5 4 3 3 3 3 2" xfId="55460"/>
    <cellStyle name="20% - Accent5 4 3 3 3 4" xfId="34536"/>
    <cellStyle name="20% - Accent5 4 3 3 4" xfId="7369"/>
    <cellStyle name="20% - Accent5 4 3 3 4 2" xfId="16595"/>
    <cellStyle name="20% - Accent5 4 3 3 4 2 2" xfId="45293"/>
    <cellStyle name="20% - Accent5 4 3 3 4 3" xfId="36084"/>
    <cellStyle name="20% - Accent5 4 3 3 5" xfId="8521"/>
    <cellStyle name="20% - Accent5 4 3 3 5 2" xfId="17745"/>
    <cellStyle name="20% - Accent5 4 3 3 5 2 2" xfId="46443"/>
    <cellStyle name="20% - Accent5 4 3 3 5 3" xfId="37234"/>
    <cellStyle name="20% - Accent5 4 3 3 6" xfId="9570"/>
    <cellStyle name="20% - Accent5 4 3 3 6 2" xfId="18791"/>
    <cellStyle name="20% - Accent5 4 3 3 6 2 2" xfId="47489"/>
    <cellStyle name="20% - Accent5 4 3 3 6 3" xfId="38280"/>
    <cellStyle name="20% - Accent5 4 3 3 7" xfId="10719"/>
    <cellStyle name="20% - Accent5 4 3 3 7 2" xfId="19938"/>
    <cellStyle name="20% - Accent5 4 3 3 7 2 2" xfId="48636"/>
    <cellStyle name="20% - Accent5 4 3 3 7 3" xfId="39427"/>
    <cellStyle name="20% - Accent5 4 3 3 8" xfId="12365"/>
    <cellStyle name="20% - Accent5 4 3 3 8 2" xfId="41063"/>
    <cellStyle name="20% - Accent5 4 3 3 9" xfId="21071"/>
    <cellStyle name="20% - Accent5 4 3 3 9 2" xfId="49769"/>
    <cellStyle name="20% - Accent5 4 3 4" xfId="3226"/>
    <cellStyle name="20% - Accent5 4 3 4 10" xfId="22551"/>
    <cellStyle name="20% - Accent5 4 3 4 10 2" xfId="51249"/>
    <cellStyle name="20% - Accent5 4 3 4 11" xfId="24830"/>
    <cellStyle name="20% - Accent5 4 3 4 11 2" xfId="53528"/>
    <cellStyle name="20% - Accent5 4 3 4 12" xfId="29411"/>
    <cellStyle name="20% - Accent5 4 3 4 12 2" xfId="58108"/>
    <cellStyle name="20% - Accent5 4 3 4 13" xfId="32235"/>
    <cellStyle name="20% - Accent5 4 3 4 2" xfId="4186"/>
    <cellStyle name="20% - Accent5 4 3 4 2 2" xfId="13414"/>
    <cellStyle name="20% - Accent5 4 3 4 2 2 2" xfId="27896"/>
    <cellStyle name="20% - Accent5 4 3 4 2 2 2 2" xfId="56594"/>
    <cellStyle name="20% - Accent5 4 3 4 2 2 3" xfId="42112"/>
    <cellStyle name="20% - Accent5 4 3 4 2 3" xfId="22552"/>
    <cellStyle name="20% - Accent5 4 3 4 2 3 2" xfId="51250"/>
    <cellStyle name="20% - Accent5 4 3 4 2 4" xfId="24831"/>
    <cellStyle name="20% - Accent5 4 3 4 2 4 2" xfId="53529"/>
    <cellStyle name="20% - Accent5 4 3 4 2 5" xfId="29412"/>
    <cellStyle name="20% - Accent5 4 3 4 2 5 2" xfId="58109"/>
    <cellStyle name="20% - Accent5 4 3 4 2 6" xfId="32903"/>
    <cellStyle name="20% - Accent5 4 3 4 3" xfId="6200"/>
    <cellStyle name="20% - Accent5 4 3 4 3 2" xfId="15428"/>
    <cellStyle name="20% - Accent5 4 3 4 3 2 2" xfId="44126"/>
    <cellStyle name="20% - Accent5 4 3 4 3 3" xfId="26763"/>
    <cellStyle name="20% - Accent5 4 3 4 3 3 2" xfId="55461"/>
    <cellStyle name="20% - Accent5 4 3 4 3 4" xfId="34917"/>
    <cellStyle name="20% - Accent5 4 3 4 4" xfId="7752"/>
    <cellStyle name="20% - Accent5 4 3 4 4 2" xfId="16977"/>
    <cellStyle name="20% - Accent5 4 3 4 4 2 2" xfId="45675"/>
    <cellStyle name="20% - Accent5 4 3 4 4 3" xfId="36466"/>
    <cellStyle name="20% - Accent5 4 3 4 5" xfId="8903"/>
    <cellStyle name="20% - Accent5 4 3 4 5 2" xfId="18126"/>
    <cellStyle name="20% - Accent5 4 3 4 5 2 2" xfId="46824"/>
    <cellStyle name="20% - Accent5 4 3 4 5 3" xfId="37615"/>
    <cellStyle name="20% - Accent5 4 3 4 6" xfId="9571"/>
    <cellStyle name="20% - Accent5 4 3 4 6 2" xfId="18792"/>
    <cellStyle name="20% - Accent5 4 3 4 6 2 2" xfId="47490"/>
    <cellStyle name="20% - Accent5 4 3 4 6 3" xfId="38281"/>
    <cellStyle name="20% - Accent5 4 3 4 7" xfId="10720"/>
    <cellStyle name="20% - Accent5 4 3 4 7 2" xfId="19939"/>
    <cellStyle name="20% - Accent5 4 3 4 7 2 2" xfId="48637"/>
    <cellStyle name="20% - Accent5 4 3 4 7 3" xfId="39428"/>
    <cellStyle name="20% - Accent5 4 3 4 8" xfId="12746"/>
    <cellStyle name="20% - Accent5 4 3 4 8 2" xfId="41444"/>
    <cellStyle name="20% - Accent5 4 3 4 9" xfId="21072"/>
    <cellStyle name="20% - Accent5 4 3 4 9 2" xfId="49770"/>
    <cellStyle name="20% - Accent5 4 3 5" xfId="2190"/>
    <cellStyle name="20% - Accent5 4 3 5 2" xfId="5624"/>
    <cellStyle name="20% - Accent5 4 3 5 2 2" xfId="14852"/>
    <cellStyle name="20% - Accent5 4 3 5 2 2 2" xfId="43550"/>
    <cellStyle name="20% - Accent5 4 3 5 2 3" xfId="27892"/>
    <cellStyle name="20% - Accent5 4 3 5 2 3 2" xfId="56590"/>
    <cellStyle name="20% - Accent5 4 3 5 2 4" xfId="34341"/>
    <cellStyle name="20% - Accent5 4 3 5 3" xfId="7173"/>
    <cellStyle name="20% - Accent5 4 3 5 3 2" xfId="16400"/>
    <cellStyle name="20% - Accent5 4 3 5 3 2 2" xfId="45098"/>
    <cellStyle name="20% - Accent5 4 3 5 3 3" xfId="35889"/>
    <cellStyle name="20% - Accent5 4 3 5 4" xfId="12170"/>
    <cellStyle name="20% - Accent5 4 3 5 4 2" xfId="40868"/>
    <cellStyle name="20% - Accent5 4 3 5 5" xfId="22553"/>
    <cellStyle name="20% - Accent5 4 3 5 5 2" xfId="51251"/>
    <cellStyle name="20% - Accent5 4 3 5 6" xfId="24832"/>
    <cellStyle name="20% - Accent5 4 3 5 6 2" xfId="53530"/>
    <cellStyle name="20% - Accent5 4 3 5 7" xfId="29413"/>
    <cellStyle name="20% - Accent5 4 3 5 7 2" xfId="58110"/>
    <cellStyle name="20% - Accent5 4 3 5 8" xfId="31659"/>
    <cellStyle name="20% - Accent5 4 3 6" xfId="4182"/>
    <cellStyle name="20% - Accent5 4 3 6 2" xfId="13410"/>
    <cellStyle name="20% - Accent5 4 3 6 2 2" xfId="42108"/>
    <cellStyle name="20% - Accent5 4 3 6 3" xfId="26759"/>
    <cellStyle name="20% - Accent5 4 3 6 3 2" xfId="55457"/>
    <cellStyle name="20% - Accent5 4 3 6 4" xfId="32899"/>
    <cellStyle name="20% - Accent5 4 3 7" xfId="5101"/>
    <cellStyle name="20% - Accent5 4 3 7 2" xfId="14329"/>
    <cellStyle name="20% - Accent5 4 3 7 2 2" xfId="43027"/>
    <cellStyle name="20% - Accent5 4 3 7 3" xfId="33818"/>
    <cellStyle name="20% - Accent5 4 3 8" xfId="6650"/>
    <cellStyle name="20% - Accent5 4 3 8 2" xfId="15877"/>
    <cellStyle name="20% - Accent5 4 3 8 2 2" xfId="44575"/>
    <cellStyle name="20% - Accent5 4 3 8 3" xfId="35366"/>
    <cellStyle name="20% - Accent5 4 3 9" xfId="8326"/>
    <cellStyle name="20% - Accent5 4 3 9 2" xfId="17550"/>
    <cellStyle name="20% - Accent5 4 3 9 2 2" xfId="46248"/>
    <cellStyle name="20% - Accent5 4 3 9 3" xfId="37039"/>
    <cellStyle name="20% - Accent5 4 4" xfId="622"/>
    <cellStyle name="20% - Accent5 4 4 10" xfId="22554"/>
    <cellStyle name="20% - Accent5 4 4 10 2" xfId="51252"/>
    <cellStyle name="20% - Accent5 4 4 11" xfId="24833"/>
    <cellStyle name="20% - Accent5 4 4 11 2" xfId="53531"/>
    <cellStyle name="20% - Accent5 4 4 12" xfId="29414"/>
    <cellStyle name="20% - Accent5 4 4 12 2" xfId="58111"/>
    <cellStyle name="20% - Accent5 4 4 2" xfId="2754"/>
    <cellStyle name="20% - Accent5 4 4 2 10" xfId="21074"/>
    <cellStyle name="20% - Accent5 4 4 2 10 2" xfId="49772"/>
    <cellStyle name="20% - Accent5 4 4 2 11" xfId="22555"/>
    <cellStyle name="20% - Accent5 4 4 2 11 2" xfId="51253"/>
    <cellStyle name="20% - Accent5 4 4 2 12" xfId="24834"/>
    <cellStyle name="20% - Accent5 4 4 2 12 2" xfId="53532"/>
    <cellStyle name="20% - Accent5 4 4 2 13" xfId="29415"/>
    <cellStyle name="20% - Accent5 4 4 2 13 2" xfId="58112"/>
    <cellStyle name="20% - Accent5 4 4 2 14" xfId="31956"/>
    <cellStyle name="20% - Accent5 4 4 2 2" xfId="3595"/>
    <cellStyle name="20% - Accent5 4 4 2 3" xfId="4188"/>
    <cellStyle name="20% - Accent5 4 4 2 3 2" xfId="13416"/>
    <cellStyle name="20% - Accent5 4 4 2 3 2 2" xfId="27898"/>
    <cellStyle name="20% - Accent5 4 4 2 3 2 2 2" xfId="56596"/>
    <cellStyle name="20% - Accent5 4 4 2 3 2 3" xfId="42114"/>
    <cellStyle name="20% - Accent5 4 4 2 3 3" xfId="22556"/>
    <cellStyle name="20% - Accent5 4 4 2 3 3 2" xfId="51254"/>
    <cellStyle name="20% - Accent5 4 4 2 3 4" xfId="24835"/>
    <cellStyle name="20% - Accent5 4 4 2 3 4 2" xfId="53533"/>
    <cellStyle name="20% - Accent5 4 4 2 3 5" xfId="29416"/>
    <cellStyle name="20% - Accent5 4 4 2 3 5 2" xfId="58113"/>
    <cellStyle name="20% - Accent5 4 4 2 3 6" xfId="32905"/>
    <cellStyle name="20% - Accent5 4 4 2 4" xfId="5921"/>
    <cellStyle name="20% - Accent5 4 4 2 4 2" xfId="15149"/>
    <cellStyle name="20% - Accent5 4 4 2 4 2 2" xfId="43847"/>
    <cellStyle name="20% - Accent5 4 4 2 4 3" xfId="26765"/>
    <cellStyle name="20% - Accent5 4 4 2 4 3 2" xfId="55463"/>
    <cellStyle name="20% - Accent5 4 4 2 4 4" xfId="34638"/>
    <cellStyle name="20% - Accent5 4 4 2 5" xfId="7471"/>
    <cellStyle name="20% - Accent5 4 4 2 5 2" xfId="16697"/>
    <cellStyle name="20% - Accent5 4 4 2 5 2 2" xfId="45395"/>
    <cellStyle name="20% - Accent5 4 4 2 5 3" xfId="36186"/>
    <cellStyle name="20% - Accent5 4 4 2 6" xfId="8623"/>
    <cellStyle name="20% - Accent5 4 4 2 6 2" xfId="17847"/>
    <cellStyle name="20% - Accent5 4 4 2 6 2 2" xfId="46545"/>
    <cellStyle name="20% - Accent5 4 4 2 6 3" xfId="37336"/>
    <cellStyle name="20% - Accent5 4 4 2 7" xfId="9573"/>
    <cellStyle name="20% - Accent5 4 4 2 7 2" xfId="18794"/>
    <cellStyle name="20% - Accent5 4 4 2 7 2 2" xfId="47492"/>
    <cellStyle name="20% - Accent5 4 4 2 7 3" xfId="38283"/>
    <cellStyle name="20% - Accent5 4 4 2 8" xfId="10722"/>
    <cellStyle name="20% - Accent5 4 4 2 8 2" xfId="19941"/>
    <cellStyle name="20% - Accent5 4 4 2 8 2 2" xfId="48639"/>
    <cellStyle name="20% - Accent5 4 4 2 8 3" xfId="39430"/>
    <cellStyle name="20% - Accent5 4 4 2 9" xfId="12467"/>
    <cellStyle name="20% - Accent5 4 4 2 9 2" xfId="41165"/>
    <cellStyle name="20% - Accent5 4 4 3" xfId="3364"/>
    <cellStyle name="20% - Accent5 4 4 3 10" xfId="22557"/>
    <cellStyle name="20% - Accent5 4 4 3 10 2" xfId="51255"/>
    <cellStyle name="20% - Accent5 4 4 3 11" xfId="24836"/>
    <cellStyle name="20% - Accent5 4 4 3 11 2" xfId="53534"/>
    <cellStyle name="20% - Accent5 4 4 3 12" xfId="29417"/>
    <cellStyle name="20% - Accent5 4 4 3 12 2" xfId="58114"/>
    <cellStyle name="20% - Accent5 4 4 3 13" xfId="32337"/>
    <cellStyle name="20% - Accent5 4 4 3 2" xfId="4189"/>
    <cellStyle name="20% - Accent5 4 4 3 2 2" xfId="13417"/>
    <cellStyle name="20% - Accent5 4 4 3 2 2 2" xfId="27899"/>
    <cellStyle name="20% - Accent5 4 4 3 2 2 2 2" xfId="56597"/>
    <cellStyle name="20% - Accent5 4 4 3 2 2 3" xfId="42115"/>
    <cellStyle name="20% - Accent5 4 4 3 2 3" xfId="22558"/>
    <cellStyle name="20% - Accent5 4 4 3 2 3 2" xfId="51256"/>
    <cellStyle name="20% - Accent5 4 4 3 2 4" xfId="24837"/>
    <cellStyle name="20% - Accent5 4 4 3 2 4 2" xfId="53535"/>
    <cellStyle name="20% - Accent5 4 4 3 2 5" xfId="29418"/>
    <cellStyle name="20% - Accent5 4 4 3 2 5 2" xfId="58115"/>
    <cellStyle name="20% - Accent5 4 4 3 2 6" xfId="32906"/>
    <cellStyle name="20% - Accent5 4 4 3 3" xfId="6302"/>
    <cellStyle name="20% - Accent5 4 4 3 3 2" xfId="15530"/>
    <cellStyle name="20% - Accent5 4 4 3 3 2 2" xfId="44228"/>
    <cellStyle name="20% - Accent5 4 4 3 3 3" xfId="26766"/>
    <cellStyle name="20% - Accent5 4 4 3 3 3 2" xfId="55464"/>
    <cellStyle name="20% - Accent5 4 4 3 3 4" xfId="35019"/>
    <cellStyle name="20% - Accent5 4 4 3 4" xfId="7854"/>
    <cellStyle name="20% - Accent5 4 4 3 4 2" xfId="17079"/>
    <cellStyle name="20% - Accent5 4 4 3 4 2 2" xfId="45777"/>
    <cellStyle name="20% - Accent5 4 4 3 4 3" xfId="36568"/>
    <cellStyle name="20% - Accent5 4 4 3 5" xfId="9005"/>
    <cellStyle name="20% - Accent5 4 4 3 5 2" xfId="18228"/>
    <cellStyle name="20% - Accent5 4 4 3 5 2 2" xfId="46926"/>
    <cellStyle name="20% - Accent5 4 4 3 5 3" xfId="37717"/>
    <cellStyle name="20% - Accent5 4 4 3 6" xfId="9574"/>
    <cellStyle name="20% - Accent5 4 4 3 6 2" xfId="18795"/>
    <cellStyle name="20% - Accent5 4 4 3 6 2 2" xfId="47493"/>
    <cellStyle name="20% - Accent5 4 4 3 6 3" xfId="38284"/>
    <cellStyle name="20% - Accent5 4 4 3 7" xfId="10723"/>
    <cellStyle name="20% - Accent5 4 4 3 7 2" xfId="19942"/>
    <cellStyle name="20% - Accent5 4 4 3 7 2 2" xfId="48640"/>
    <cellStyle name="20% - Accent5 4 4 3 7 3" xfId="39431"/>
    <cellStyle name="20% - Accent5 4 4 3 8" xfId="12848"/>
    <cellStyle name="20% - Accent5 4 4 3 8 2" xfId="41546"/>
    <cellStyle name="20% - Accent5 4 4 3 9" xfId="21075"/>
    <cellStyle name="20% - Accent5 4 4 3 9 2" xfId="49773"/>
    <cellStyle name="20% - Accent5 4 4 4" xfId="2063"/>
    <cellStyle name="20% - Accent5 4 4 4 2" xfId="5538"/>
    <cellStyle name="20% - Accent5 4 4 4 2 2" xfId="14766"/>
    <cellStyle name="20% - Accent5 4 4 4 2 2 2" xfId="43464"/>
    <cellStyle name="20% - Accent5 4 4 4 2 3" xfId="27897"/>
    <cellStyle name="20% - Accent5 4 4 4 2 3 2" xfId="56595"/>
    <cellStyle name="20% - Accent5 4 4 4 2 4" xfId="34255"/>
    <cellStyle name="20% - Accent5 4 4 4 3" xfId="7087"/>
    <cellStyle name="20% - Accent5 4 4 4 3 2" xfId="16314"/>
    <cellStyle name="20% - Accent5 4 4 4 3 2 2" xfId="45012"/>
    <cellStyle name="20% - Accent5 4 4 4 3 3" xfId="35803"/>
    <cellStyle name="20% - Accent5 4 4 4 4" xfId="12084"/>
    <cellStyle name="20% - Accent5 4 4 4 4 2" xfId="40782"/>
    <cellStyle name="20% - Accent5 4 4 4 5" xfId="22559"/>
    <cellStyle name="20% - Accent5 4 4 4 5 2" xfId="51257"/>
    <cellStyle name="20% - Accent5 4 4 4 6" xfId="24838"/>
    <cellStyle name="20% - Accent5 4 4 4 6 2" xfId="53536"/>
    <cellStyle name="20% - Accent5 4 4 4 7" xfId="29419"/>
    <cellStyle name="20% - Accent5 4 4 4 7 2" xfId="58116"/>
    <cellStyle name="20% - Accent5 4 4 4 8" xfId="31573"/>
    <cellStyle name="20% - Accent5 4 4 5" xfId="4187"/>
    <cellStyle name="20% - Accent5 4 4 5 2" xfId="13415"/>
    <cellStyle name="20% - Accent5 4 4 5 2 2" xfId="42113"/>
    <cellStyle name="20% - Accent5 4 4 5 3" xfId="26764"/>
    <cellStyle name="20% - Accent5 4 4 5 3 2" xfId="55462"/>
    <cellStyle name="20% - Accent5 4 4 5 4" xfId="32904"/>
    <cellStyle name="20% - Accent5 4 4 6" xfId="8240"/>
    <cellStyle name="20% - Accent5 4 4 6 2" xfId="17464"/>
    <cellStyle name="20% - Accent5 4 4 6 2 2" xfId="46162"/>
    <cellStyle name="20% - Accent5 4 4 6 3" xfId="36953"/>
    <cellStyle name="20% - Accent5 4 4 7" xfId="9572"/>
    <cellStyle name="20% - Accent5 4 4 7 2" xfId="18793"/>
    <cellStyle name="20% - Accent5 4 4 7 2 2" xfId="47491"/>
    <cellStyle name="20% - Accent5 4 4 7 3" xfId="38282"/>
    <cellStyle name="20% - Accent5 4 4 8" xfId="10721"/>
    <cellStyle name="20% - Accent5 4 4 8 2" xfId="19940"/>
    <cellStyle name="20% - Accent5 4 4 8 2 2" xfId="48638"/>
    <cellStyle name="20% - Accent5 4 4 8 3" xfId="39429"/>
    <cellStyle name="20% - Accent5 4 4 9" xfId="21073"/>
    <cellStyle name="20% - Accent5 4 4 9 2" xfId="49771"/>
    <cellStyle name="20% - Accent5 4 5" xfId="1096"/>
    <cellStyle name="20% - Accent5 4 5 10" xfId="11747"/>
    <cellStyle name="20% - Accent5 4 5 10 2" xfId="40445"/>
    <cellStyle name="20% - Accent5 4 5 11" xfId="21076"/>
    <cellStyle name="20% - Accent5 4 5 11 2" xfId="49774"/>
    <cellStyle name="20% - Accent5 4 5 12" xfId="22560"/>
    <cellStyle name="20% - Accent5 4 5 12 2" xfId="51258"/>
    <cellStyle name="20% - Accent5 4 5 13" xfId="24839"/>
    <cellStyle name="20% - Accent5 4 5 13 2" xfId="53537"/>
    <cellStyle name="20% - Accent5 4 5 14" xfId="29420"/>
    <cellStyle name="20% - Accent5 4 5 14 2" xfId="58117"/>
    <cellStyle name="20% - Accent5 4 5 15" xfId="31236"/>
    <cellStyle name="20% - Accent5 4 5 2" xfId="3596"/>
    <cellStyle name="20% - Accent5 4 5 2 10" xfId="22561"/>
    <cellStyle name="20% - Accent5 4 5 2 10 2" xfId="51259"/>
    <cellStyle name="20% - Accent5 4 5 2 11" xfId="24840"/>
    <cellStyle name="20% - Accent5 4 5 2 11 2" xfId="53538"/>
    <cellStyle name="20% - Accent5 4 5 2 12" xfId="29421"/>
    <cellStyle name="20% - Accent5 4 5 2 12 2" xfId="58118"/>
    <cellStyle name="20% - Accent5 4 5 2 13" xfId="32505"/>
    <cellStyle name="20% - Accent5 4 5 2 2" xfId="4191"/>
    <cellStyle name="20% - Accent5 4 5 2 2 2" xfId="13419"/>
    <cellStyle name="20% - Accent5 4 5 2 2 2 2" xfId="27901"/>
    <cellStyle name="20% - Accent5 4 5 2 2 2 2 2" xfId="56599"/>
    <cellStyle name="20% - Accent5 4 5 2 2 2 3" xfId="42117"/>
    <cellStyle name="20% - Accent5 4 5 2 2 3" xfId="22562"/>
    <cellStyle name="20% - Accent5 4 5 2 2 3 2" xfId="51260"/>
    <cellStyle name="20% - Accent5 4 5 2 2 4" xfId="24841"/>
    <cellStyle name="20% - Accent5 4 5 2 2 4 2" xfId="53539"/>
    <cellStyle name="20% - Accent5 4 5 2 2 5" xfId="29422"/>
    <cellStyle name="20% - Accent5 4 5 2 2 5 2" xfId="58119"/>
    <cellStyle name="20% - Accent5 4 5 2 2 6" xfId="32908"/>
    <cellStyle name="20% - Accent5 4 5 2 3" xfId="6470"/>
    <cellStyle name="20% - Accent5 4 5 2 3 2" xfId="15698"/>
    <cellStyle name="20% - Accent5 4 5 2 3 2 2" xfId="44396"/>
    <cellStyle name="20% - Accent5 4 5 2 3 3" xfId="26768"/>
    <cellStyle name="20% - Accent5 4 5 2 3 3 2" xfId="55466"/>
    <cellStyle name="20% - Accent5 4 5 2 3 4" xfId="35187"/>
    <cellStyle name="20% - Accent5 4 5 2 4" xfId="8022"/>
    <cellStyle name="20% - Accent5 4 5 2 4 2" xfId="17247"/>
    <cellStyle name="20% - Accent5 4 5 2 4 2 2" xfId="45945"/>
    <cellStyle name="20% - Accent5 4 5 2 4 3" xfId="36736"/>
    <cellStyle name="20% - Accent5 4 5 2 5" xfId="9173"/>
    <cellStyle name="20% - Accent5 4 5 2 5 2" xfId="18396"/>
    <cellStyle name="20% - Accent5 4 5 2 5 2 2" xfId="47094"/>
    <cellStyle name="20% - Accent5 4 5 2 5 3" xfId="37885"/>
    <cellStyle name="20% - Accent5 4 5 2 6" xfId="9576"/>
    <cellStyle name="20% - Accent5 4 5 2 6 2" xfId="18797"/>
    <cellStyle name="20% - Accent5 4 5 2 6 2 2" xfId="47495"/>
    <cellStyle name="20% - Accent5 4 5 2 6 3" xfId="38286"/>
    <cellStyle name="20% - Accent5 4 5 2 7" xfId="10725"/>
    <cellStyle name="20% - Accent5 4 5 2 7 2" xfId="19944"/>
    <cellStyle name="20% - Accent5 4 5 2 7 2 2" xfId="48642"/>
    <cellStyle name="20% - Accent5 4 5 2 7 3" xfId="39433"/>
    <cellStyle name="20% - Accent5 4 5 2 8" xfId="13016"/>
    <cellStyle name="20% - Accent5 4 5 2 8 2" xfId="41714"/>
    <cellStyle name="20% - Accent5 4 5 2 9" xfId="21077"/>
    <cellStyle name="20% - Accent5 4 5 2 9 2" xfId="49775"/>
    <cellStyle name="20% - Accent5 4 5 3" xfId="2470"/>
    <cellStyle name="20% - Accent5 4 5 3 2" xfId="5735"/>
    <cellStyle name="20% - Accent5 4 5 3 2 2" xfId="14963"/>
    <cellStyle name="20% - Accent5 4 5 3 2 2 2" xfId="43661"/>
    <cellStyle name="20% - Accent5 4 5 3 2 3" xfId="27900"/>
    <cellStyle name="20% - Accent5 4 5 3 2 3 2" xfId="56598"/>
    <cellStyle name="20% - Accent5 4 5 3 2 4" xfId="34452"/>
    <cellStyle name="20% - Accent5 4 5 3 3" xfId="7285"/>
    <cellStyle name="20% - Accent5 4 5 3 3 2" xfId="16511"/>
    <cellStyle name="20% - Accent5 4 5 3 3 2 2" xfId="45209"/>
    <cellStyle name="20% - Accent5 4 5 3 3 3" xfId="36000"/>
    <cellStyle name="20% - Accent5 4 5 3 4" xfId="12281"/>
    <cellStyle name="20% - Accent5 4 5 3 4 2" xfId="40979"/>
    <cellStyle name="20% - Accent5 4 5 3 5" xfId="22563"/>
    <cellStyle name="20% - Accent5 4 5 3 5 2" xfId="51261"/>
    <cellStyle name="20% - Accent5 4 5 3 6" xfId="24842"/>
    <cellStyle name="20% - Accent5 4 5 3 6 2" xfId="53540"/>
    <cellStyle name="20% - Accent5 4 5 3 7" xfId="29423"/>
    <cellStyle name="20% - Accent5 4 5 3 7 2" xfId="58120"/>
    <cellStyle name="20% - Accent5 4 5 3 8" xfId="31770"/>
    <cellStyle name="20% - Accent5 4 5 4" xfId="4190"/>
    <cellStyle name="20% - Accent5 4 5 4 2" xfId="13418"/>
    <cellStyle name="20% - Accent5 4 5 4 2 2" xfId="42116"/>
    <cellStyle name="20% - Accent5 4 5 4 3" xfId="26767"/>
    <cellStyle name="20% - Accent5 4 5 4 3 2" xfId="55465"/>
    <cellStyle name="20% - Accent5 4 5 4 4" xfId="32907"/>
    <cellStyle name="20% - Accent5 4 5 5" xfId="5201"/>
    <cellStyle name="20% - Accent5 4 5 5 2" xfId="14429"/>
    <cellStyle name="20% - Accent5 4 5 5 2 2" xfId="43127"/>
    <cellStyle name="20% - Accent5 4 5 5 3" xfId="33918"/>
    <cellStyle name="20% - Accent5 4 5 6" xfId="6750"/>
    <cellStyle name="20% - Accent5 4 5 6 2" xfId="15977"/>
    <cellStyle name="20% - Accent5 4 5 6 2 2" xfId="44675"/>
    <cellStyle name="20% - Accent5 4 5 6 3" xfId="35466"/>
    <cellStyle name="20% - Accent5 4 5 7" xfId="8437"/>
    <cellStyle name="20% - Accent5 4 5 7 2" xfId="17661"/>
    <cellStyle name="20% - Accent5 4 5 7 2 2" xfId="46359"/>
    <cellStyle name="20% - Accent5 4 5 7 3" xfId="37150"/>
    <cellStyle name="20% - Accent5 4 5 8" xfId="9575"/>
    <cellStyle name="20% - Accent5 4 5 8 2" xfId="18796"/>
    <cellStyle name="20% - Accent5 4 5 8 2 2" xfId="47494"/>
    <cellStyle name="20% - Accent5 4 5 8 3" xfId="38285"/>
    <cellStyle name="20% - Accent5 4 5 9" xfId="10724"/>
    <cellStyle name="20% - Accent5 4 5 9 2" xfId="19943"/>
    <cellStyle name="20% - Accent5 4 5 9 2 2" xfId="48641"/>
    <cellStyle name="20% - Accent5 4 5 9 3" xfId="39432"/>
    <cellStyle name="20% - Accent5 4 6" xfId="3138"/>
    <cellStyle name="20% - Accent5 4 6 10" xfId="22564"/>
    <cellStyle name="20% - Accent5 4 6 10 2" xfId="51262"/>
    <cellStyle name="20% - Accent5 4 6 11" xfId="24843"/>
    <cellStyle name="20% - Accent5 4 6 11 2" xfId="53541"/>
    <cellStyle name="20% - Accent5 4 6 12" xfId="29424"/>
    <cellStyle name="20% - Accent5 4 6 12 2" xfId="58121"/>
    <cellStyle name="20% - Accent5 4 6 13" xfId="32149"/>
    <cellStyle name="20% - Accent5 4 6 2" xfId="4192"/>
    <cellStyle name="20% - Accent5 4 6 2 2" xfId="13420"/>
    <cellStyle name="20% - Accent5 4 6 2 2 2" xfId="27902"/>
    <cellStyle name="20% - Accent5 4 6 2 2 2 2" xfId="56600"/>
    <cellStyle name="20% - Accent5 4 6 2 2 3" xfId="42118"/>
    <cellStyle name="20% - Accent5 4 6 2 3" xfId="22565"/>
    <cellStyle name="20% - Accent5 4 6 2 3 2" xfId="51263"/>
    <cellStyle name="20% - Accent5 4 6 2 4" xfId="24844"/>
    <cellStyle name="20% - Accent5 4 6 2 4 2" xfId="53542"/>
    <cellStyle name="20% - Accent5 4 6 2 5" xfId="29425"/>
    <cellStyle name="20% - Accent5 4 6 2 5 2" xfId="58122"/>
    <cellStyle name="20% - Accent5 4 6 2 6" xfId="32909"/>
    <cellStyle name="20% - Accent5 4 6 3" xfId="6114"/>
    <cellStyle name="20% - Accent5 4 6 3 2" xfId="15342"/>
    <cellStyle name="20% - Accent5 4 6 3 2 2" xfId="44040"/>
    <cellStyle name="20% - Accent5 4 6 3 3" xfId="26769"/>
    <cellStyle name="20% - Accent5 4 6 3 3 2" xfId="55467"/>
    <cellStyle name="20% - Accent5 4 6 3 4" xfId="34831"/>
    <cellStyle name="20% - Accent5 4 6 4" xfId="7666"/>
    <cellStyle name="20% - Accent5 4 6 4 2" xfId="16891"/>
    <cellStyle name="20% - Accent5 4 6 4 2 2" xfId="45589"/>
    <cellStyle name="20% - Accent5 4 6 4 3" xfId="36380"/>
    <cellStyle name="20% - Accent5 4 6 5" xfId="8817"/>
    <cellStyle name="20% - Accent5 4 6 5 2" xfId="18040"/>
    <cellStyle name="20% - Accent5 4 6 5 2 2" xfId="46738"/>
    <cellStyle name="20% - Accent5 4 6 5 3" xfId="37529"/>
    <cellStyle name="20% - Accent5 4 6 6" xfId="9577"/>
    <cellStyle name="20% - Accent5 4 6 6 2" xfId="18798"/>
    <cellStyle name="20% - Accent5 4 6 6 2 2" xfId="47496"/>
    <cellStyle name="20% - Accent5 4 6 6 3" xfId="38287"/>
    <cellStyle name="20% - Accent5 4 6 7" xfId="10726"/>
    <cellStyle name="20% - Accent5 4 6 7 2" xfId="19945"/>
    <cellStyle name="20% - Accent5 4 6 7 2 2" xfId="48643"/>
    <cellStyle name="20% - Accent5 4 6 7 3" xfId="39434"/>
    <cellStyle name="20% - Accent5 4 6 8" xfId="12660"/>
    <cellStyle name="20% - Accent5 4 6 8 2" xfId="41358"/>
    <cellStyle name="20% - Accent5 4 6 9" xfId="21078"/>
    <cellStyle name="20% - Accent5 4 6 9 2" xfId="49776"/>
    <cellStyle name="20% - Accent5 4 7" xfId="1731"/>
    <cellStyle name="20% - Accent5 4 7 2" xfId="5429"/>
    <cellStyle name="20% - Accent5 4 7 2 2" xfId="14657"/>
    <cellStyle name="20% - Accent5 4 7 2 2 2" xfId="43355"/>
    <cellStyle name="20% - Accent5 4 7 2 3" xfId="27880"/>
    <cellStyle name="20% - Accent5 4 7 2 3 2" xfId="56578"/>
    <cellStyle name="20% - Accent5 4 7 2 4" xfId="34146"/>
    <cellStyle name="20% - Accent5 4 7 3" xfId="6978"/>
    <cellStyle name="20% - Accent5 4 7 3 2" xfId="16205"/>
    <cellStyle name="20% - Accent5 4 7 3 2 2" xfId="44903"/>
    <cellStyle name="20% - Accent5 4 7 3 3" xfId="35694"/>
    <cellStyle name="20% - Accent5 4 7 4" xfId="11975"/>
    <cellStyle name="20% - Accent5 4 7 4 2" xfId="40673"/>
    <cellStyle name="20% - Accent5 4 7 5" xfId="22566"/>
    <cellStyle name="20% - Accent5 4 7 5 2" xfId="51264"/>
    <cellStyle name="20% - Accent5 4 7 6" xfId="24845"/>
    <cellStyle name="20% - Accent5 4 7 6 2" xfId="53543"/>
    <cellStyle name="20% - Accent5 4 7 7" xfId="29426"/>
    <cellStyle name="20% - Accent5 4 7 7 2" xfId="58123"/>
    <cellStyle name="20% - Accent5 4 7 8" xfId="31464"/>
    <cellStyle name="20% - Accent5 4 8" xfId="4170"/>
    <cellStyle name="20% - Accent5 4 8 2" xfId="13398"/>
    <cellStyle name="20% - Accent5 4 8 2 2" xfId="42096"/>
    <cellStyle name="20% - Accent5 4 8 3" xfId="26747"/>
    <cellStyle name="20% - Accent5 4 8 3 2" xfId="55445"/>
    <cellStyle name="20% - Accent5 4 8 4" xfId="32887"/>
    <cellStyle name="20% - Accent5 4 9" xfId="5015"/>
    <cellStyle name="20% - Accent5 4 9 2" xfId="14243"/>
    <cellStyle name="20% - Accent5 4 9 2 2" xfId="42941"/>
    <cellStyle name="20% - Accent5 4 9 3" xfId="33732"/>
    <cellStyle name="20% - Accent5 40" xfId="623"/>
    <cellStyle name="20% - Accent5 41" xfId="624"/>
    <cellStyle name="20% - Accent5 42" xfId="1066"/>
    <cellStyle name="20% - Accent5 42 10" xfId="21079"/>
    <cellStyle name="20% - Accent5 42 10 2" xfId="49777"/>
    <cellStyle name="20% - Accent5 42 11" xfId="22567"/>
    <cellStyle name="20% - Accent5 42 11 2" xfId="51265"/>
    <cellStyle name="20% - Accent5 42 12" xfId="24846"/>
    <cellStyle name="20% - Accent5 42 12 2" xfId="53544"/>
    <cellStyle name="20% - Accent5 42 13" xfId="29427"/>
    <cellStyle name="20% - Accent5 42 13 2" xfId="58124"/>
    <cellStyle name="20% - Accent5 42 14" xfId="31206"/>
    <cellStyle name="20% - Accent5 42 2" xfId="3597"/>
    <cellStyle name="20% - Accent5 42 2 2" xfId="6471"/>
    <cellStyle name="20% - Accent5 42 2 2 2" xfId="15699"/>
    <cellStyle name="20% - Accent5 42 2 2 2 2" xfId="44397"/>
    <cellStyle name="20% - Accent5 42 2 2 3" xfId="27903"/>
    <cellStyle name="20% - Accent5 42 2 2 3 2" xfId="56601"/>
    <cellStyle name="20% - Accent5 42 2 2 4" xfId="35188"/>
    <cellStyle name="20% - Accent5 42 2 3" xfId="8023"/>
    <cellStyle name="20% - Accent5 42 2 3 2" xfId="17248"/>
    <cellStyle name="20% - Accent5 42 2 3 2 2" xfId="45946"/>
    <cellStyle name="20% - Accent5 42 2 3 3" xfId="36737"/>
    <cellStyle name="20% - Accent5 42 2 4" xfId="13017"/>
    <cellStyle name="20% - Accent5 42 2 4 2" xfId="41715"/>
    <cellStyle name="20% - Accent5 42 2 5" xfId="22568"/>
    <cellStyle name="20% - Accent5 42 2 5 2" xfId="51266"/>
    <cellStyle name="20% - Accent5 42 2 6" xfId="24847"/>
    <cellStyle name="20% - Accent5 42 2 6 2" xfId="53545"/>
    <cellStyle name="20% - Accent5 42 2 7" xfId="29428"/>
    <cellStyle name="20% - Accent5 42 2 7 2" xfId="58125"/>
    <cellStyle name="20% - Accent5 42 2 8" xfId="32506"/>
    <cellStyle name="20% - Accent5 42 3" xfId="4193"/>
    <cellStyle name="20% - Accent5 42 3 2" xfId="13421"/>
    <cellStyle name="20% - Accent5 42 3 2 2" xfId="42119"/>
    <cellStyle name="20% - Accent5 42 3 3" xfId="26770"/>
    <cellStyle name="20% - Accent5 42 3 3 2" xfId="55468"/>
    <cellStyle name="20% - Accent5 42 3 4" xfId="32910"/>
    <cellStyle name="20% - Accent5 42 4" xfId="5171"/>
    <cellStyle name="20% - Accent5 42 4 2" xfId="14399"/>
    <cellStyle name="20% - Accent5 42 4 2 2" xfId="43097"/>
    <cellStyle name="20% - Accent5 42 4 3" xfId="33888"/>
    <cellStyle name="20% - Accent5 42 5" xfId="6720"/>
    <cellStyle name="20% - Accent5 42 5 2" xfId="15947"/>
    <cellStyle name="20% - Accent5 42 5 2 2" xfId="44645"/>
    <cellStyle name="20% - Accent5 42 5 3" xfId="35436"/>
    <cellStyle name="20% - Accent5 42 6" xfId="9174"/>
    <cellStyle name="20% - Accent5 42 6 2" xfId="18397"/>
    <cellStyle name="20% - Accent5 42 6 2 2" xfId="47095"/>
    <cellStyle name="20% - Accent5 42 6 3" xfId="37886"/>
    <cellStyle name="20% - Accent5 42 7" xfId="9578"/>
    <cellStyle name="20% - Accent5 42 7 2" xfId="18799"/>
    <cellStyle name="20% - Accent5 42 7 2 2" xfId="47497"/>
    <cellStyle name="20% - Accent5 42 7 3" xfId="38288"/>
    <cellStyle name="20% - Accent5 42 8" xfId="10727"/>
    <cellStyle name="20% - Accent5 42 8 2" xfId="19946"/>
    <cellStyle name="20% - Accent5 42 8 2 2" xfId="48644"/>
    <cellStyle name="20% - Accent5 42 8 3" xfId="39435"/>
    <cellStyle name="20% - Accent5 42 9" xfId="11717"/>
    <cellStyle name="20% - Accent5 42 9 2" xfId="40415"/>
    <cellStyle name="20% - Accent5 43" xfId="1291"/>
    <cellStyle name="20% - Accent5 43 10" xfId="21080"/>
    <cellStyle name="20% - Accent5 43 10 2" xfId="49778"/>
    <cellStyle name="20% - Accent5 43 11" xfId="22569"/>
    <cellStyle name="20% - Accent5 43 11 2" xfId="51267"/>
    <cellStyle name="20% - Accent5 43 12" xfId="24848"/>
    <cellStyle name="20% - Accent5 43 12 2" xfId="53546"/>
    <cellStyle name="20% - Accent5 43 13" xfId="29429"/>
    <cellStyle name="20% - Accent5 43 13 2" xfId="58126"/>
    <cellStyle name="20% - Accent5 43 14" xfId="31393"/>
    <cellStyle name="20% - Accent5 43 2" xfId="3110"/>
    <cellStyle name="20% - Accent5 43 2 2" xfId="6086"/>
    <cellStyle name="20% - Accent5 43 2 2 2" xfId="15314"/>
    <cellStyle name="20% - Accent5 43 2 2 2 2" xfId="44012"/>
    <cellStyle name="20% - Accent5 43 2 2 3" xfId="27904"/>
    <cellStyle name="20% - Accent5 43 2 2 3 2" xfId="56602"/>
    <cellStyle name="20% - Accent5 43 2 2 4" xfId="34803"/>
    <cellStyle name="20% - Accent5 43 2 3" xfId="7638"/>
    <cellStyle name="20% - Accent5 43 2 3 2" xfId="16863"/>
    <cellStyle name="20% - Accent5 43 2 3 2 2" xfId="45561"/>
    <cellStyle name="20% - Accent5 43 2 3 3" xfId="36352"/>
    <cellStyle name="20% - Accent5 43 2 4" xfId="12632"/>
    <cellStyle name="20% - Accent5 43 2 4 2" xfId="41330"/>
    <cellStyle name="20% - Accent5 43 2 5" xfId="22570"/>
    <cellStyle name="20% - Accent5 43 2 5 2" xfId="51268"/>
    <cellStyle name="20% - Accent5 43 2 6" xfId="24849"/>
    <cellStyle name="20% - Accent5 43 2 6 2" xfId="53547"/>
    <cellStyle name="20% - Accent5 43 2 7" xfId="29430"/>
    <cellStyle name="20% - Accent5 43 2 7 2" xfId="58127"/>
    <cellStyle name="20% - Accent5 43 2 8" xfId="32121"/>
    <cellStyle name="20% - Accent5 43 3" xfId="4194"/>
    <cellStyle name="20% - Accent5 43 3 2" xfId="13422"/>
    <cellStyle name="20% - Accent5 43 3 2 2" xfId="42120"/>
    <cellStyle name="20% - Accent5 43 3 3" xfId="26771"/>
    <cellStyle name="20% - Accent5 43 3 3 2" xfId="55469"/>
    <cellStyle name="20% - Accent5 43 3 4" xfId="32911"/>
    <cellStyle name="20% - Accent5 43 4" xfId="5358"/>
    <cellStyle name="20% - Accent5 43 4 2" xfId="14586"/>
    <cellStyle name="20% - Accent5 43 4 2 2" xfId="43284"/>
    <cellStyle name="20% - Accent5 43 4 3" xfId="34075"/>
    <cellStyle name="20% - Accent5 43 5" xfId="6907"/>
    <cellStyle name="20% - Accent5 43 5 2" xfId="16134"/>
    <cellStyle name="20% - Accent5 43 5 2 2" xfId="44832"/>
    <cellStyle name="20% - Accent5 43 5 3" xfId="35623"/>
    <cellStyle name="20% - Accent5 43 6" xfId="8789"/>
    <cellStyle name="20% - Accent5 43 6 2" xfId="18012"/>
    <cellStyle name="20% - Accent5 43 6 2 2" xfId="46710"/>
    <cellStyle name="20% - Accent5 43 6 3" xfId="37501"/>
    <cellStyle name="20% - Accent5 43 7" xfId="9579"/>
    <cellStyle name="20% - Accent5 43 7 2" xfId="18800"/>
    <cellStyle name="20% - Accent5 43 7 2 2" xfId="47498"/>
    <cellStyle name="20% - Accent5 43 7 3" xfId="38289"/>
    <cellStyle name="20% - Accent5 43 8" xfId="10728"/>
    <cellStyle name="20% - Accent5 43 8 2" xfId="19947"/>
    <cellStyle name="20% - Accent5 43 8 2 2" xfId="48645"/>
    <cellStyle name="20% - Accent5 43 8 3" xfId="39436"/>
    <cellStyle name="20% - Accent5 43 9" xfId="11904"/>
    <cellStyle name="20% - Accent5 43 9 2" xfId="40602"/>
    <cellStyle name="20% - Accent5 44" xfId="1305"/>
    <cellStyle name="20% - Accent5 44 2" xfId="5372"/>
    <cellStyle name="20% - Accent5 44 2 2" xfId="14600"/>
    <cellStyle name="20% - Accent5 44 2 2 2" xfId="43298"/>
    <cellStyle name="20% - Accent5 44 2 3" xfId="34089"/>
    <cellStyle name="20% - Accent5 44 3" xfId="6921"/>
    <cellStyle name="20% - Accent5 44 3 2" xfId="16148"/>
    <cellStyle name="20% - Accent5 44 3 2 2" xfId="44846"/>
    <cellStyle name="20% - Accent5 44 3 3" xfId="35637"/>
    <cellStyle name="20% - Accent5 44 4" xfId="11918"/>
    <cellStyle name="20% - Accent5 44 4 2" xfId="40616"/>
    <cellStyle name="20% - Accent5 44 5" xfId="22571"/>
    <cellStyle name="20% - Accent5 44 5 2" xfId="51269"/>
    <cellStyle name="20% - Accent5 44 6" xfId="24850"/>
    <cellStyle name="20% - Accent5 44 6 2" xfId="53548"/>
    <cellStyle name="20% - Accent5 44 7" xfId="29431"/>
    <cellStyle name="20% - Accent5 44 7 2" xfId="58128"/>
    <cellStyle name="20% - Accent5 44 8" xfId="31407"/>
    <cellStyle name="20% - Accent5 45" xfId="1318"/>
    <cellStyle name="20% - Accent5 45 2" xfId="5385"/>
    <cellStyle name="20% - Accent5 45 2 2" xfId="14613"/>
    <cellStyle name="20% - Accent5 45 2 2 2" xfId="43311"/>
    <cellStyle name="20% - Accent5 45 2 3" xfId="34102"/>
    <cellStyle name="20% - Accent5 45 3" xfId="6934"/>
    <cellStyle name="20% - Accent5 45 3 2" xfId="16161"/>
    <cellStyle name="20% - Accent5 45 3 2 2" xfId="44859"/>
    <cellStyle name="20% - Accent5 45 3 3" xfId="35650"/>
    <cellStyle name="20% - Accent5 45 4" xfId="11931"/>
    <cellStyle name="20% - Accent5 45 4 2" xfId="40629"/>
    <cellStyle name="20% - Accent5 45 5" xfId="31420"/>
    <cellStyle name="20% - Accent5 46" xfId="4985"/>
    <cellStyle name="20% - Accent5 46 2" xfId="14213"/>
    <cellStyle name="20% - Accent5 46 2 2" xfId="42911"/>
    <cellStyle name="20% - Accent5 46 3" xfId="33702"/>
    <cellStyle name="20% - Accent5 47" xfId="6534"/>
    <cellStyle name="20% - Accent5 47 2" xfId="15761"/>
    <cellStyle name="20% - Accent5 47 2 2" xfId="44459"/>
    <cellStyle name="20% - Accent5 47 3" xfId="35250"/>
    <cellStyle name="20% - Accent5 48" xfId="8087"/>
    <cellStyle name="20% - Accent5 48 2" xfId="17311"/>
    <cellStyle name="20% - Accent5 48 2 2" xfId="46009"/>
    <cellStyle name="20% - Accent5 48 3" xfId="36800"/>
    <cellStyle name="20% - Accent5 49" xfId="10373"/>
    <cellStyle name="20% - Accent5 49 2" xfId="19592"/>
    <cellStyle name="20% - Accent5 49 2 2" xfId="48290"/>
    <cellStyle name="20% - Accent5 49 3" xfId="39081"/>
    <cellStyle name="20% - Accent5 5" xfId="264"/>
    <cellStyle name="20% - Accent5 5 10" xfId="8157"/>
    <cellStyle name="20% - Accent5 5 10 2" xfId="17381"/>
    <cellStyle name="20% - Accent5 5 10 2 2" xfId="46079"/>
    <cellStyle name="20% - Accent5 5 10 3" xfId="36870"/>
    <cellStyle name="20% - Accent5 5 11" xfId="9580"/>
    <cellStyle name="20% - Accent5 5 11 2" xfId="18801"/>
    <cellStyle name="20% - Accent5 5 11 2 2" xfId="47499"/>
    <cellStyle name="20% - Accent5 5 11 3" xfId="38290"/>
    <cellStyle name="20% - Accent5 5 12" xfId="10729"/>
    <cellStyle name="20% - Accent5 5 12 2" xfId="19948"/>
    <cellStyle name="20% - Accent5 5 12 2 2" xfId="48646"/>
    <cellStyle name="20% - Accent5 5 12 3" xfId="39437"/>
    <cellStyle name="20% - Accent5 5 13" xfId="11574"/>
    <cellStyle name="20% - Accent5 5 13 2" xfId="40272"/>
    <cellStyle name="20% - Accent5 5 14" xfId="21081"/>
    <cellStyle name="20% - Accent5 5 14 2" xfId="49779"/>
    <cellStyle name="20% - Accent5 5 15" xfId="22572"/>
    <cellStyle name="20% - Accent5 5 15 2" xfId="51270"/>
    <cellStyle name="20% - Accent5 5 16" xfId="24851"/>
    <cellStyle name="20% - Accent5 5 16 2" xfId="53549"/>
    <cellStyle name="20% - Accent5 5 17" xfId="29432"/>
    <cellStyle name="20% - Accent5 5 17 2" xfId="58129"/>
    <cellStyle name="20% - Accent5 5 18" xfId="31063"/>
    <cellStyle name="20% - Accent5 5 2" xfId="350"/>
    <cellStyle name="20% - Accent5 5 2 10" xfId="9581"/>
    <cellStyle name="20% - Accent5 5 2 10 2" xfId="18802"/>
    <cellStyle name="20% - Accent5 5 2 10 2 2" xfId="47500"/>
    <cellStyle name="20% - Accent5 5 2 10 3" xfId="38291"/>
    <cellStyle name="20% - Accent5 5 2 11" xfId="10730"/>
    <cellStyle name="20% - Accent5 5 2 11 2" xfId="19949"/>
    <cellStyle name="20% - Accent5 5 2 11 2 2" xfId="48647"/>
    <cellStyle name="20% - Accent5 5 2 11 3" xfId="39438"/>
    <cellStyle name="20% - Accent5 5 2 12" xfId="11660"/>
    <cellStyle name="20% - Accent5 5 2 12 2" xfId="40358"/>
    <cellStyle name="20% - Accent5 5 2 13" xfId="21082"/>
    <cellStyle name="20% - Accent5 5 2 13 2" xfId="49780"/>
    <cellStyle name="20% - Accent5 5 2 14" xfId="22573"/>
    <cellStyle name="20% - Accent5 5 2 14 2" xfId="51271"/>
    <cellStyle name="20% - Accent5 5 2 15" xfId="24852"/>
    <cellStyle name="20% - Accent5 5 2 15 2" xfId="53550"/>
    <cellStyle name="20% - Accent5 5 2 16" xfId="29433"/>
    <cellStyle name="20% - Accent5 5 2 16 2" xfId="58130"/>
    <cellStyle name="20% - Accent5 5 2 17" xfId="31149"/>
    <cellStyle name="20% - Accent5 5 2 2" xfId="1195"/>
    <cellStyle name="20% - Accent5 5 2 2 10" xfId="11846"/>
    <cellStyle name="20% - Accent5 5 2 2 10 2" xfId="40544"/>
    <cellStyle name="20% - Accent5 5 2 2 11" xfId="21083"/>
    <cellStyle name="20% - Accent5 5 2 2 11 2" xfId="49781"/>
    <cellStyle name="20% - Accent5 5 2 2 12" xfId="22574"/>
    <cellStyle name="20% - Accent5 5 2 2 12 2" xfId="51272"/>
    <cellStyle name="20% - Accent5 5 2 2 13" xfId="24853"/>
    <cellStyle name="20% - Accent5 5 2 2 13 2" xfId="53551"/>
    <cellStyle name="20% - Accent5 5 2 2 14" xfId="29434"/>
    <cellStyle name="20% - Accent5 5 2 2 14 2" xfId="58131"/>
    <cellStyle name="20% - Accent5 5 2 2 15" xfId="31335"/>
    <cellStyle name="20% - Accent5 5 2 2 2" xfId="3461"/>
    <cellStyle name="20% - Accent5 5 2 2 2 10" xfId="22575"/>
    <cellStyle name="20% - Accent5 5 2 2 2 10 2" xfId="51273"/>
    <cellStyle name="20% - Accent5 5 2 2 2 11" xfId="24854"/>
    <cellStyle name="20% - Accent5 5 2 2 2 11 2" xfId="53552"/>
    <cellStyle name="20% - Accent5 5 2 2 2 12" xfId="29435"/>
    <cellStyle name="20% - Accent5 5 2 2 2 12 2" xfId="58132"/>
    <cellStyle name="20% - Accent5 5 2 2 2 13" xfId="32433"/>
    <cellStyle name="20% - Accent5 5 2 2 2 2" xfId="4198"/>
    <cellStyle name="20% - Accent5 5 2 2 2 2 2" xfId="13426"/>
    <cellStyle name="20% - Accent5 5 2 2 2 2 2 2" xfId="27908"/>
    <cellStyle name="20% - Accent5 5 2 2 2 2 2 2 2" xfId="56606"/>
    <cellStyle name="20% - Accent5 5 2 2 2 2 2 3" xfId="42124"/>
    <cellStyle name="20% - Accent5 5 2 2 2 2 3" xfId="22576"/>
    <cellStyle name="20% - Accent5 5 2 2 2 2 3 2" xfId="51274"/>
    <cellStyle name="20% - Accent5 5 2 2 2 2 4" xfId="24855"/>
    <cellStyle name="20% - Accent5 5 2 2 2 2 4 2" xfId="53553"/>
    <cellStyle name="20% - Accent5 5 2 2 2 2 5" xfId="29436"/>
    <cellStyle name="20% - Accent5 5 2 2 2 2 5 2" xfId="58133"/>
    <cellStyle name="20% - Accent5 5 2 2 2 2 6" xfId="32915"/>
    <cellStyle name="20% - Accent5 5 2 2 2 3" xfId="6398"/>
    <cellStyle name="20% - Accent5 5 2 2 2 3 2" xfId="15626"/>
    <cellStyle name="20% - Accent5 5 2 2 2 3 2 2" xfId="44324"/>
    <cellStyle name="20% - Accent5 5 2 2 2 3 3" xfId="26775"/>
    <cellStyle name="20% - Accent5 5 2 2 2 3 3 2" xfId="55473"/>
    <cellStyle name="20% - Accent5 5 2 2 2 3 4" xfId="35115"/>
    <cellStyle name="20% - Accent5 5 2 2 2 4" xfId="7950"/>
    <cellStyle name="20% - Accent5 5 2 2 2 4 2" xfId="17175"/>
    <cellStyle name="20% - Accent5 5 2 2 2 4 2 2" xfId="45873"/>
    <cellStyle name="20% - Accent5 5 2 2 2 4 3" xfId="36664"/>
    <cellStyle name="20% - Accent5 5 2 2 2 5" xfId="9101"/>
    <cellStyle name="20% - Accent5 5 2 2 2 5 2" xfId="18324"/>
    <cellStyle name="20% - Accent5 5 2 2 2 5 2 2" xfId="47022"/>
    <cellStyle name="20% - Accent5 5 2 2 2 5 3" xfId="37813"/>
    <cellStyle name="20% - Accent5 5 2 2 2 6" xfId="9583"/>
    <cellStyle name="20% - Accent5 5 2 2 2 6 2" xfId="18804"/>
    <cellStyle name="20% - Accent5 5 2 2 2 6 2 2" xfId="47502"/>
    <cellStyle name="20% - Accent5 5 2 2 2 6 3" xfId="38293"/>
    <cellStyle name="20% - Accent5 5 2 2 2 7" xfId="10732"/>
    <cellStyle name="20% - Accent5 5 2 2 2 7 2" xfId="19951"/>
    <cellStyle name="20% - Accent5 5 2 2 2 7 2 2" xfId="48649"/>
    <cellStyle name="20% - Accent5 5 2 2 2 7 3" xfId="39440"/>
    <cellStyle name="20% - Accent5 5 2 2 2 8" xfId="12944"/>
    <cellStyle name="20% - Accent5 5 2 2 2 8 2" xfId="41642"/>
    <cellStyle name="20% - Accent5 5 2 2 2 9" xfId="21084"/>
    <cellStyle name="20% - Accent5 5 2 2 2 9 2" xfId="49782"/>
    <cellStyle name="20% - Accent5 5 2 2 3" xfId="2852"/>
    <cellStyle name="20% - Accent5 5 2 2 3 2" xfId="6017"/>
    <cellStyle name="20% - Accent5 5 2 2 3 2 2" xfId="15245"/>
    <cellStyle name="20% - Accent5 5 2 2 3 2 2 2" xfId="43943"/>
    <cellStyle name="20% - Accent5 5 2 2 3 2 3" xfId="27907"/>
    <cellStyle name="20% - Accent5 5 2 2 3 2 3 2" xfId="56605"/>
    <cellStyle name="20% - Accent5 5 2 2 3 2 4" xfId="34734"/>
    <cellStyle name="20% - Accent5 5 2 2 3 3" xfId="7567"/>
    <cellStyle name="20% - Accent5 5 2 2 3 3 2" xfId="16793"/>
    <cellStyle name="20% - Accent5 5 2 2 3 3 2 2" xfId="45491"/>
    <cellStyle name="20% - Accent5 5 2 2 3 3 3" xfId="36282"/>
    <cellStyle name="20% - Accent5 5 2 2 3 4" xfId="12563"/>
    <cellStyle name="20% - Accent5 5 2 2 3 4 2" xfId="41261"/>
    <cellStyle name="20% - Accent5 5 2 2 3 5" xfId="22577"/>
    <cellStyle name="20% - Accent5 5 2 2 3 5 2" xfId="51275"/>
    <cellStyle name="20% - Accent5 5 2 2 3 6" xfId="24856"/>
    <cellStyle name="20% - Accent5 5 2 2 3 6 2" xfId="53554"/>
    <cellStyle name="20% - Accent5 5 2 2 3 7" xfId="29437"/>
    <cellStyle name="20% - Accent5 5 2 2 3 7 2" xfId="58134"/>
    <cellStyle name="20% - Accent5 5 2 2 3 8" xfId="32052"/>
    <cellStyle name="20% - Accent5 5 2 2 4" xfId="4197"/>
    <cellStyle name="20% - Accent5 5 2 2 4 2" xfId="13425"/>
    <cellStyle name="20% - Accent5 5 2 2 4 2 2" xfId="42123"/>
    <cellStyle name="20% - Accent5 5 2 2 4 3" xfId="26774"/>
    <cellStyle name="20% - Accent5 5 2 2 4 3 2" xfId="55472"/>
    <cellStyle name="20% - Accent5 5 2 2 4 4" xfId="32914"/>
    <cellStyle name="20% - Accent5 5 2 2 5" xfId="5300"/>
    <cellStyle name="20% - Accent5 5 2 2 5 2" xfId="14528"/>
    <cellStyle name="20% - Accent5 5 2 2 5 2 2" xfId="43226"/>
    <cellStyle name="20% - Accent5 5 2 2 5 3" xfId="34017"/>
    <cellStyle name="20% - Accent5 5 2 2 6" xfId="6849"/>
    <cellStyle name="20% - Accent5 5 2 2 6 2" xfId="16076"/>
    <cellStyle name="20% - Accent5 5 2 2 6 2 2" xfId="44774"/>
    <cellStyle name="20% - Accent5 5 2 2 6 3" xfId="35565"/>
    <cellStyle name="20% - Accent5 5 2 2 7" xfId="8719"/>
    <cellStyle name="20% - Accent5 5 2 2 7 2" xfId="17943"/>
    <cellStyle name="20% - Accent5 5 2 2 7 2 2" xfId="46641"/>
    <cellStyle name="20% - Accent5 5 2 2 7 3" xfId="37432"/>
    <cellStyle name="20% - Accent5 5 2 2 8" xfId="9582"/>
    <cellStyle name="20% - Accent5 5 2 2 8 2" xfId="18803"/>
    <cellStyle name="20% - Accent5 5 2 2 8 2 2" xfId="47501"/>
    <cellStyle name="20% - Accent5 5 2 2 8 3" xfId="38292"/>
    <cellStyle name="20% - Accent5 5 2 2 9" xfId="10731"/>
    <cellStyle name="20% - Accent5 5 2 2 9 2" xfId="19950"/>
    <cellStyle name="20% - Accent5 5 2 2 9 2 2" xfId="48648"/>
    <cellStyle name="20% - Accent5 5 2 2 9 3" xfId="39439"/>
    <cellStyle name="20% - Accent5 5 2 3" xfId="2577"/>
    <cellStyle name="20% - Accent5 5 2 3 10" xfId="22578"/>
    <cellStyle name="20% - Accent5 5 2 3 10 2" xfId="51276"/>
    <cellStyle name="20% - Accent5 5 2 3 11" xfId="24857"/>
    <cellStyle name="20% - Accent5 5 2 3 11 2" xfId="53555"/>
    <cellStyle name="20% - Accent5 5 2 3 12" xfId="29438"/>
    <cellStyle name="20% - Accent5 5 2 3 12 2" xfId="58135"/>
    <cellStyle name="20% - Accent5 5 2 3 13" xfId="31867"/>
    <cellStyle name="20% - Accent5 5 2 3 2" xfId="4199"/>
    <cellStyle name="20% - Accent5 5 2 3 2 2" xfId="13427"/>
    <cellStyle name="20% - Accent5 5 2 3 2 2 2" xfId="27909"/>
    <cellStyle name="20% - Accent5 5 2 3 2 2 2 2" xfId="56607"/>
    <cellStyle name="20% - Accent5 5 2 3 2 2 3" xfId="42125"/>
    <cellStyle name="20% - Accent5 5 2 3 2 3" xfId="22579"/>
    <cellStyle name="20% - Accent5 5 2 3 2 3 2" xfId="51277"/>
    <cellStyle name="20% - Accent5 5 2 3 2 4" xfId="24858"/>
    <cellStyle name="20% - Accent5 5 2 3 2 4 2" xfId="53556"/>
    <cellStyle name="20% - Accent5 5 2 3 2 5" xfId="29439"/>
    <cellStyle name="20% - Accent5 5 2 3 2 5 2" xfId="58136"/>
    <cellStyle name="20% - Accent5 5 2 3 2 6" xfId="32916"/>
    <cellStyle name="20% - Accent5 5 2 3 3" xfId="5832"/>
    <cellStyle name="20% - Accent5 5 2 3 3 2" xfId="15060"/>
    <cellStyle name="20% - Accent5 5 2 3 3 2 2" xfId="43758"/>
    <cellStyle name="20% - Accent5 5 2 3 3 3" xfId="26776"/>
    <cellStyle name="20% - Accent5 5 2 3 3 3 2" xfId="55474"/>
    <cellStyle name="20% - Accent5 5 2 3 3 4" xfId="34549"/>
    <cellStyle name="20% - Accent5 5 2 3 4" xfId="7382"/>
    <cellStyle name="20% - Accent5 5 2 3 4 2" xfId="16608"/>
    <cellStyle name="20% - Accent5 5 2 3 4 2 2" xfId="45306"/>
    <cellStyle name="20% - Accent5 5 2 3 4 3" xfId="36097"/>
    <cellStyle name="20% - Accent5 5 2 3 5" xfId="8534"/>
    <cellStyle name="20% - Accent5 5 2 3 5 2" xfId="17758"/>
    <cellStyle name="20% - Accent5 5 2 3 5 2 2" xfId="46456"/>
    <cellStyle name="20% - Accent5 5 2 3 5 3" xfId="37247"/>
    <cellStyle name="20% - Accent5 5 2 3 6" xfId="9584"/>
    <cellStyle name="20% - Accent5 5 2 3 6 2" xfId="18805"/>
    <cellStyle name="20% - Accent5 5 2 3 6 2 2" xfId="47503"/>
    <cellStyle name="20% - Accent5 5 2 3 6 3" xfId="38294"/>
    <cellStyle name="20% - Accent5 5 2 3 7" xfId="10733"/>
    <cellStyle name="20% - Accent5 5 2 3 7 2" xfId="19952"/>
    <cellStyle name="20% - Accent5 5 2 3 7 2 2" xfId="48650"/>
    <cellStyle name="20% - Accent5 5 2 3 7 3" xfId="39441"/>
    <cellStyle name="20% - Accent5 5 2 3 8" xfId="12378"/>
    <cellStyle name="20% - Accent5 5 2 3 8 2" xfId="41076"/>
    <cellStyle name="20% - Accent5 5 2 3 9" xfId="21085"/>
    <cellStyle name="20% - Accent5 5 2 3 9 2" xfId="49783"/>
    <cellStyle name="20% - Accent5 5 2 4" xfId="3239"/>
    <cellStyle name="20% - Accent5 5 2 4 10" xfId="22580"/>
    <cellStyle name="20% - Accent5 5 2 4 10 2" xfId="51278"/>
    <cellStyle name="20% - Accent5 5 2 4 11" xfId="24859"/>
    <cellStyle name="20% - Accent5 5 2 4 11 2" xfId="53557"/>
    <cellStyle name="20% - Accent5 5 2 4 12" xfId="29440"/>
    <cellStyle name="20% - Accent5 5 2 4 12 2" xfId="58137"/>
    <cellStyle name="20% - Accent5 5 2 4 13" xfId="32248"/>
    <cellStyle name="20% - Accent5 5 2 4 2" xfId="4200"/>
    <cellStyle name="20% - Accent5 5 2 4 2 2" xfId="13428"/>
    <cellStyle name="20% - Accent5 5 2 4 2 2 2" xfId="27910"/>
    <cellStyle name="20% - Accent5 5 2 4 2 2 2 2" xfId="56608"/>
    <cellStyle name="20% - Accent5 5 2 4 2 2 3" xfId="42126"/>
    <cellStyle name="20% - Accent5 5 2 4 2 3" xfId="22581"/>
    <cellStyle name="20% - Accent5 5 2 4 2 3 2" xfId="51279"/>
    <cellStyle name="20% - Accent5 5 2 4 2 4" xfId="24860"/>
    <cellStyle name="20% - Accent5 5 2 4 2 4 2" xfId="53558"/>
    <cellStyle name="20% - Accent5 5 2 4 2 5" xfId="29441"/>
    <cellStyle name="20% - Accent5 5 2 4 2 5 2" xfId="58138"/>
    <cellStyle name="20% - Accent5 5 2 4 2 6" xfId="32917"/>
    <cellStyle name="20% - Accent5 5 2 4 3" xfId="6213"/>
    <cellStyle name="20% - Accent5 5 2 4 3 2" xfId="15441"/>
    <cellStyle name="20% - Accent5 5 2 4 3 2 2" xfId="44139"/>
    <cellStyle name="20% - Accent5 5 2 4 3 3" xfId="26777"/>
    <cellStyle name="20% - Accent5 5 2 4 3 3 2" xfId="55475"/>
    <cellStyle name="20% - Accent5 5 2 4 3 4" xfId="34930"/>
    <cellStyle name="20% - Accent5 5 2 4 4" xfId="7765"/>
    <cellStyle name="20% - Accent5 5 2 4 4 2" xfId="16990"/>
    <cellStyle name="20% - Accent5 5 2 4 4 2 2" xfId="45688"/>
    <cellStyle name="20% - Accent5 5 2 4 4 3" xfId="36479"/>
    <cellStyle name="20% - Accent5 5 2 4 5" xfId="8916"/>
    <cellStyle name="20% - Accent5 5 2 4 5 2" xfId="18139"/>
    <cellStyle name="20% - Accent5 5 2 4 5 2 2" xfId="46837"/>
    <cellStyle name="20% - Accent5 5 2 4 5 3" xfId="37628"/>
    <cellStyle name="20% - Accent5 5 2 4 6" xfId="9585"/>
    <cellStyle name="20% - Accent5 5 2 4 6 2" xfId="18806"/>
    <cellStyle name="20% - Accent5 5 2 4 6 2 2" xfId="47504"/>
    <cellStyle name="20% - Accent5 5 2 4 6 3" xfId="38295"/>
    <cellStyle name="20% - Accent5 5 2 4 7" xfId="10734"/>
    <cellStyle name="20% - Accent5 5 2 4 7 2" xfId="19953"/>
    <cellStyle name="20% - Accent5 5 2 4 7 2 2" xfId="48651"/>
    <cellStyle name="20% - Accent5 5 2 4 7 3" xfId="39442"/>
    <cellStyle name="20% - Accent5 5 2 4 8" xfId="12759"/>
    <cellStyle name="20% - Accent5 5 2 4 8 2" xfId="41457"/>
    <cellStyle name="20% - Accent5 5 2 4 9" xfId="21086"/>
    <cellStyle name="20% - Accent5 5 2 4 9 2" xfId="49784"/>
    <cellStyle name="20% - Accent5 5 2 5" xfId="2203"/>
    <cellStyle name="20% - Accent5 5 2 5 2" xfId="5637"/>
    <cellStyle name="20% - Accent5 5 2 5 2 2" xfId="14865"/>
    <cellStyle name="20% - Accent5 5 2 5 2 2 2" xfId="43563"/>
    <cellStyle name="20% - Accent5 5 2 5 2 3" xfId="27906"/>
    <cellStyle name="20% - Accent5 5 2 5 2 3 2" xfId="56604"/>
    <cellStyle name="20% - Accent5 5 2 5 2 4" xfId="34354"/>
    <cellStyle name="20% - Accent5 5 2 5 3" xfId="7186"/>
    <cellStyle name="20% - Accent5 5 2 5 3 2" xfId="16413"/>
    <cellStyle name="20% - Accent5 5 2 5 3 2 2" xfId="45111"/>
    <cellStyle name="20% - Accent5 5 2 5 3 3" xfId="35902"/>
    <cellStyle name="20% - Accent5 5 2 5 4" xfId="12183"/>
    <cellStyle name="20% - Accent5 5 2 5 4 2" xfId="40881"/>
    <cellStyle name="20% - Accent5 5 2 5 5" xfId="22582"/>
    <cellStyle name="20% - Accent5 5 2 5 5 2" xfId="51280"/>
    <cellStyle name="20% - Accent5 5 2 5 6" xfId="24861"/>
    <cellStyle name="20% - Accent5 5 2 5 6 2" xfId="53559"/>
    <cellStyle name="20% - Accent5 5 2 5 7" xfId="29442"/>
    <cellStyle name="20% - Accent5 5 2 5 7 2" xfId="58139"/>
    <cellStyle name="20% - Accent5 5 2 5 8" xfId="31672"/>
    <cellStyle name="20% - Accent5 5 2 6" xfId="4196"/>
    <cellStyle name="20% - Accent5 5 2 6 2" xfId="13424"/>
    <cellStyle name="20% - Accent5 5 2 6 2 2" xfId="42122"/>
    <cellStyle name="20% - Accent5 5 2 6 3" xfId="26773"/>
    <cellStyle name="20% - Accent5 5 2 6 3 2" xfId="55471"/>
    <cellStyle name="20% - Accent5 5 2 6 4" xfId="32913"/>
    <cellStyle name="20% - Accent5 5 2 7" xfId="5114"/>
    <cellStyle name="20% - Accent5 5 2 7 2" xfId="14342"/>
    <cellStyle name="20% - Accent5 5 2 7 2 2" xfId="43040"/>
    <cellStyle name="20% - Accent5 5 2 7 3" xfId="33831"/>
    <cellStyle name="20% - Accent5 5 2 8" xfId="6663"/>
    <cellStyle name="20% - Accent5 5 2 8 2" xfId="15890"/>
    <cellStyle name="20% - Accent5 5 2 8 2 2" xfId="44588"/>
    <cellStyle name="20% - Accent5 5 2 8 3" xfId="35379"/>
    <cellStyle name="20% - Accent5 5 2 9" xfId="8339"/>
    <cellStyle name="20% - Accent5 5 2 9 2" xfId="17563"/>
    <cellStyle name="20% - Accent5 5 2 9 2 2" xfId="46261"/>
    <cellStyle name="20% - Accent5 5 2 9 3" xfId="37052"/>
    <cellStyle name="20% - Accent5 5 3" xfId="625"/>
    <cellStyle name="20% - Accent5 5 3 10" xfId="22583"/>
    <cellStyle name="20% - Accent5 5 3 10 2" xfId="51281"/>
    <cellStyle name="20% - Accent5 5 3 11" xfId="24862"/>
    <cellStyle name="20% - Accent5 5 3 11 2" xfId="53560"/>
    <cellStyle name="20% - Accent5 5 3 12" xfId="29443"/>
    <cellStyle name="20% - Accent5 5 3 12 2" xfId="58140"/>
    <cellStyle name="20% - Accent5 5 3 2" xfId="2766"/>
    <cellStyle name="20% - Accent5 5 3 2 10" xfId="21088"/>
    <cellStyle name="20% - Accent5 5 3 2 10 2" xfId="49786"/>
    <cellStyle name="20% - Accent5 5 3 2 11" xfId="22584"/>
    <cellStyle name="20% - Accent5 5 3 2 11 2" xfId="51282"/>
    <cellStyle name="20% - Accent5 5 3 2 12" xfId="24863"/>
    <cellStyle name="20% - Accent5 5 3 2 12 2" xfId="53561"/>
    <cellStyle name="20% - Accent5 5 3 2 13" xfId="29444"/>
    <cellStyle name="20% - Accent5 5 3 2 13 2" xfId="58141"/>
    <cellStyle name="20% - Accent5 5 3 2 14" xfId="31968"/>
    <cellStyle name="20% - Accent5 5 3 2 2" xfId="3598"/>
    <cellStyle name="20% - Accent5 5 3 2 3" xfId="4202"/>
    <cellStyle name="20% - Accent5 5 3 2 3 2" xfId="13430"/>
    <cellStyle name="20% - Accent5 5 3 2 3 2 2" xfId="27912"/>
    <cellStyle name="20% - Accent5 5 3 2 3 2 2 2" xfId="56610"/>
    <cellStyle name="20% - Accent5 5 3 2 3 2 3" xfId="42128"/>
    <cellStyle name="20% - Accent5 5 3 2 3 3" xfId="22585"/>
    <cellStyle name="20% - Accent5 5 3 2 3 3 2" xfId="51283"/>
    <cellStyle name="20% - Accent5 5 3 2 3 4" xfId="24864"/>
    <cellStyle name="20% - Accent5 5 3 2 3 4 2" xfId="53562"/>
    <cellStyle name="20% - Accent5 5 3 2 3 5" xfId="29445"/>
    <cellStyle name="20% - Accent5 5 3 2 3 5 2" xfId="58142"/>
    <cellStyle name="20% - Accent5 5 3 2 3 6" xfId="32919"/>
    <cellStyle name="20% - Accent5 5 3 2 4" xfId="5933"/>
    <cellStyle name="20% - Accent5 5 3 2 4 2" xfId="15161"/>
    <cellStyle name="20% - Accent5 5 3 2 4 2 2" xfId="43859"/>
    <cellStyle name="20% - Accent5 5 3 2 4 3" xfId="26779"/>
    <cellStyle name="20% - Accent5 5 3 2 4 3 2" xfId="55477"/>
    <cellStyle name="20% - Accent5 5 3 2 4 4" xfId="34650"/>
    <cellStyle name="20% - Accent5 5 3 2 5" xfId="7483"/>
    <cellStyle name="20% - Accent5 5 3 2 5 2" xfId="16709"/>
    <cellStyle name="20% - Accent5 5 3 2 5 2 2" xfId="45407"/>
    <cellStyle name="20% - Accent5 5 3 2 5 3" xfId="36198"/>
    <cellStyle name="20% - Accent5 5 3 2 6" xfId="8635"/>
    <cellStyle name="20% - Accent5 5 3 2 6 2" xfId="17859"/>
    <cellStyle name="20% - Accent5 5 3 2 6 2 2" xfId="46557"/>
    <cellStyle name="20% - Accent5 5 3 2 6 3" xfId="37348"/>
    <cellStyle name="20% - Accent5 5 3 2 7" xfId="9587"/>
    <cellStyle name="20% - Accent5 5 3 2 7 2" xfId="18808"/>
    <cellStyle name="20% - Accent5 5 3 2 7 2 2" xfId="47506"/>
    <cellStyle name="20% - Accent5 5 3 2 7 3" xfId="38297"/>
    <cellStyle name="20% - Accent5 5 3 2 8" xfId="10736"/>
    <cellStyle name="20% - Accent5 5 3 2 8 2" xfId="19955"/>
    <cellStyle name="20% - Accent5 5 3 2 8 2 2" xfId="48653"/>
    <cellStyle name="20% - Accent5 5 3 2 8 3" xfId="39444"/>
    <cellStyle name="20% - Accent5 5 3 2 9" xfId="12479"/>
    <cellStyle name="20% - Accent5 5 3 2 9 2" xfId="41177"/>
    <cellStyle name="20% - Accent5 5 3 3" xfId="3376"/>
    <cellStyle name="20% - Accent5 5 3 3 10" xfId="22586"/>
    <cellStyle name="20% - Accent5 5 3 3 10 2" xfId="51284"/>
    <cellStyle name="20% - Accent5 5 3 3 11" xfId="24865"/>
    <cellStyle name="20% - Accent5 5 3 3 11 2" xfId="53563"/>
    <cellStyle name="20% - Accent5 5 3 3 12" xfId="29446"/>
    <cellStyle name="20% - Accent5 5 3 3 12 2" xfId="58143"/>
    <cellStyle name="20% - Accent5 5 3 3 13" xfId="32349"/>
    <cellStyle name="20% - Accent5 5 3 3 2" xfId="4203"/>
    <cellStyle name="20% - Accent5 5 3 3 2 2" xfId="13431"/>
    <cellStyle name="20% - Accent5 5 3 3 2 2 2" xfId="27913"/>
    <cellStyle name="20% - Accent5 5 3 3 2 2 2 2" xfId="56611"/>
    <cellStyle name="20% - Accent5 5 3 3 2 2 3" xfId="42129"/>
    <cellStyle name="20% - Accent5 5 3 3 2 3" xfId="22587"/>
    <cellStyle name="20% - Accent5 5 3 3 2 3 2" xfId="51285"/>
    <cellStyle name="20% - Accent5 5 3 3 2 4" xfId="24866"/>
    <cellStyle name="20% - Accent5 5 3 3 2 4 2" xfId="53564"/>
    <cellStyle name="20% - Accent5 5 3 3 2 5" xfId="29447"/>
    <cellStyle name="20% - Accent5 5 3 3 2 5 2" xfId="58144"/>
    <cellStyle name="20% - Accent5 5 3 3 2 6" xfId="32920"/>
    <cellStyle name="20% - Accent5 5 3 3 3" xfId="6314"/>
    <cellStyle name="20% - Accent5 5 3 3 3 2" xfId="15542"/>
    <cellStyle name="20% - Accent5 5 3 3 3 2 2" xfId="44240"/>
    <cellStyle name="20% - Accent5 5 3 3 3 3" xfId="26780"/>
    <cellStyle name="20% - Accent5 5 3 3 3 3 2" xfId="55478"/>
    <cellStyle name="20% - Accent5 5 3 3 3 4" xfId="35031"/>
    <cellStyle name="20% - Accent5 5 3 3 4" xfId="7866"/>
    <cellStyle name="20% - Accent5 5 3 3 4 2" xfId="17091"/>
    <cellStyle name="20% - Accent5 5 3 3 4 2 2" xfId="45789"/>
    <cellStyle name="20% - Accent5 5 3 3 4 3" xfId="36580"/>
    <cellStyle name="20% - Accent5 5 3 3 5" xfId="9017"/>
    <cellStyle name="20% - Accent5 5 3 3 5 2" xfId="18240"/>
    <cellStyle name="20% - Accent5 5 3 3 5 2 2" xfId="46938"/>
    <cellStyle name="20% - Accent5 5 3 3 5 3" xfId="37729"/>
    <cellStyle name="20% - Accent5 5 3 3 6" xfId="9588"/>
    <cellStyle name="20% - Accent5 5 3 3 6 2" xfId="18809"/>
    <cellStyle name="20% - Accent5 5 3 3 6 2 2" xfId="47507"/>
    <cellStyle name="20% - Accent5 5 3 3 6 3" xfId="38298"/>
    <cellStyle name="20% - Accent5 5 3 3 7" xfId="10737"/>
    <cellStyle name="20% - Accent5 5 3 3 7 2" xfId="19956"/>
    <cellStyle name="20% - Accent5 5 3 3 7 2 2" xfId="48654"/>
    <cellStyle name="20% - Accent5 5 3 3 7 3" xfId="39445"/>
    <cellStyle name="20% - Accent5 5 3 3 8" xfId="12860"/>
    <cellStyle name="20% - Accent5 5 3 3 8 2" xfId="41558"/>
    <cellStyle name="20% - Accent5 5 3 3 9" xfId="21089"/>
    <cellStyle name="20% - Accent5 5 3 3 9 2" xfId="49787"/>
    <cellStyle name="20% - Accent5 5 3 4" xfId="2119"/>
    <cellStyle name="20% - Accent5 5 3 4 2" xfId="5553"/>
    <cellStyle name="20% - Accent5 5 3 4 2 2" xfId="14781"/>
    <cellStyle name="20% - Accent5 5 3 4 2 2 2" xfId="43479"/>
    <cellStyle name="20% - Accent5 5 3 4 2 3" xfId="27911"/>
    <cellStyle name="20% - Accent5 5 3 4 2 3 2" xfId="56609"/>
    <cellStyle name="20% - Accent5 5 3 4 2 4" xfId="34270"/>
    <cellStyle name="20% - Accent5 5 3 4 3" xfId="7102"/>
    <cellStyle name="20% - Accent5 5 3 4 3 2" xfId="16329"/>
    <cellStyle name="20% - Accent5 5 3 4 3 2 2" xfId="45027"/>
    <cellStyle name="20% - Accent5 5 3 4 3 3" xfId="35818"/>
    <cellStyle name="20% - Accent5 5 3 4 4" xfId="12099"/>
    <cellStyle name="20% - Accent5 5 3 4 4 2" xfId="40797"/>
    <cellStyle name="20% - Accent5 5 3 4 5" xfId="22588"/>
    <cellStyle name="20% - Accent5 5 3 4 5 2" xfId="51286"/>
    <cellStyle name="20% - Accent5 5 3 4 6" xfId="24867"/>
    <cellStyle name="20% - Accent5 5 3 4 6 2" xfId="53565"/>
    <cellStyle name="20% - Accent5 5 3 4 7" xfId="29448"/>
    <cellStyle name="20% - Accent5 5 3 4 7 2" xfId="58145"/>
    <cellStyle name="20% - Accent5 5 3 4 8" xfId="31588"/>
    <cellStyle name="20% - Accent5 5 3 5" xfId="4201"/>
    <cellStyle name="20% - Accent5 5 3 5 2" xfId="13429"/>
    <cellStyle name="20% - Accent5 5 3 5 2 2" xfId="42127"/>
    <cellStyle name="20% - Accent5 5 3 5 3" xfId="26778"/>
    <cellStyle name="20% - Accent5 5 3 5 3 2" xfId="55476"/>
    <cellStyle name="20% - Accent5 5 3 5 4" xfId="32918"/>
    <cellStyle name="20% - Accent5 5 3 6" xfId="8255"/>
    <cellStyle name="20% - Accent5 5 3 6 2" xfId="17479"/>
    <cellStyle name="20% - Accent5 5 3 6 2 2" xfId="46177"/>
    <cellStyle name="20% - Accent5 5 3 6 3" xfId="36968"/>
    <cellStyle name="20% - Accent5 5 3 7" xfId="9586"/>
    <cellStyle name="20% - Accent5 5 3 7 2" xfId="18807"/>
    <cellStyle name="20% - Accent5 5 3 7 2 2" xfId="47505"/>
    <cellStyle name="20% - Accent5 5 3 7 3" xfId="38296"/>
    <cellStyle name="20% - Accent5 5 3 8" xfId="10735"/>
    <cellStyle name="20% - Accent5 5 3 8 2" xfId="19954"/>
    <cellStyle name="20% - Accent5 5 3 8 2 2" xfId="48652"/>
    <cellStyle name="20% - Accent5 5 3 8 3" xfId="39443"/>
    <cellStyle name="20% - Accent5 5 3 9" xfId="21087"/>
    <cellStyle name="20% - Accent5 5 3 9 2" xfId="49785"/>
    <cellStyle name="20% - Accent5 5 4" xfId="1109"/>
    <cellStyle name="20% - Accent5 5 4 10" xfId="11760"/>
    <cellStyle name="20% - Accent5 5 4 10 2" xfId="40458"/>
    <cellStyle name="20% - Accent5 5 4 11" xfId="21090"/>
    <cellStyle name="20% - Accent5 5 4 11 2" xfId="49788"/>
    <cellStyle name="20% - Accent5 5 4 12" xfId="22589"/>
    <cellStyle name="20% - Accent5 5 4 12 2" xfId="51287"/>
    <cellStyle name="20% - Accent5 5 4 13" xfId="24868"/>
    <cellStyle name="20% - Accent5 5 4 13 2" xfId="53566"/>
    <cellStyle name="20% - Accent5 5 4 14" xfId="29449"/>
    <cellStyle name="20% - Accent5 5 4 14 2" xfId="58146"/>
    <cellStyle name="20% - Accent5 5 4 15" xfId="31249"/>
    <cellStyle name="20% - Accent5 5 4 2" xfId="3599"/>
    <cellStyle name="20% - Accent5 5 4 2 10" xfId="22590"/>
    <cellStyle name="20% - Accent5 5 4 2 10 2" xfId="51288"/>
    <cellStyle name="20% - Accent5 5 4 2 11" xfId="24869"/>
    <cellStyle name="20% - Accent5 5 4 2 11 2" xfId="53567"/>
    <cellStyle name="20% - Accent5 5 4 2 12" xfId="29450"/>
    <cellStyle name="20% - Accent5 5 4 2 12 2" xfId="58147"/>
    <cellStyle name="20% - Accent5 5 4 2 13" xfId="32507"/>
    <cellStyle name="20% - Accent5 5 4 2 2" xfId="4205"/>
    <cellStyle name="20% - Accent5 5 4 2 2 2" xfId="13433"/>
    <cellStyle name="20% - Accent5 5 4 2 2 2 2" xfId="27915"/>
    <cellStyle name="20% - Accent5 5 4 2 2 2 2 2" xfId="56613"/>
    <cellStyle name="20% - Accent5 5 4 2 2 2 3" xfId="42131"/>
    <cellStyle name="20% - Accent5 5 4 2 2 3" xfId="22591"/>
    <cellStyle name="20% - Accent5 5 4 2 2 3 2" xfId="51289"/>
    <cellStyle name="20% - Accent5 5 4 2 2 4" xfId="24870"/>
    <cellStyle name="20% - Accent5 5 4 2 2 4 2" xfId="53568"/>
    <cellStyle name="20% - Accent5 5 4 2 2 5" xfId="29451"/>
    <cellStyle name="20% - Accent5 5 4 2 2 5 2" xfId="58148"/>
    <cellStyle name="20% - Accent5 5 4 2 2 6" xfId="32922"/>
    <cellStyle name="20% - Accent5 5 4 2 3" xfId="6472"/>
    <cellStyle name="20% - Accent5 5 4 2 3 2" xfId="15700"/>
    <cellStyle name="20% - Accent5 5 4 2 3 2 2" xfId="44398"/>
    <cellStyle name="20% - Accent5 5 4 2 3 3" xfId="26782"/>
    <cellStyle name="20% - Accent5 5 4 2 3 3 2" xfId="55480"/>
    <cellStyle name="20% - Accent5 5 4 2 3 4" xfId="35189"/>
    <cellStyle name="20% - Accent5 5 4 2 4" xfId="8024"/>
    <cellStyle name="20% - Accent5 5 4 2 4 2" xfId="17249"/>
    <cellStyle name="20% - Accent5 5 4 2 4 2 2" xfId="45947"/>
    <cellStyle name="20% - Accent5 5 4 2 4 3" xfId="36738"/>
    <cellStyle name="20% - Accent5 5 4 2 5" xfId="9175"/>
    <cellStyle name="20% - Accent5 5 4 2 5 2" xfId="18398"/>
    <cellStyle name="20% - Accent5 5 4 2 5 2 2" xfId="47096"/>
    <cellStyle name="20% - Accent5 5 4 2 5 3" xfId="37887"/>
    <cellStyle name="20% - Accent5 5 4 2 6" xfId="9590"/>
    <cellStyle name="20% - Accent5 5 4 2 6 2" xfId="18811"/>
    <cellStyle name="20% - Accent5 5 4 2 6 2 2" xfId="47509"/>
    <cellStyle name="20% - Accent5 5 4 2 6 3" xfId="38300"/>
    <cellStyle name="20% - Accent5 5 4 2 7" xfId="10739"/>
    <cellStyle name="20% - Accent5 5 4 2 7 2" xfId="19958"/>
    <cellStyle name="20% - Accent5 5 4 2 7 2 2" xfId="48656"/>
    <cellStyle name="20% - Accent5 5 4 2 7 3" xfId="39447"/>
    <cellStyle name="20% - Accent5 5 4 2 8" xfId="13018"/>
    <cellStyle name="20% - Accent5 5 4 2 8 2" xfId="41716"/>
    <cellStyle name="20% - Accent5 5 4 2 9" xfId="21091"/>
    <cellStyle name="20% - Accent5 5 4 2 9 2" xfId="49789"/>
    <cellStyle name="20% - Accent5 5 4 3" xfId="2493"/>
    <cellStyle name="20% - Accent5 5 4 3 2" xfId="5748"/>
    <cellStyle name="20% - Accent5 5 4 3 2 2" xfId="14976"/>
    <cellStyle name="20% - Accent5 5 4 3 2 2 2" xfId="43674"/>
    <cellStyle name="20% - Accent5 5 4 3 2 3" xfId="27914"/>
    <cellStyle name="20% - Accent5 5 4 3 2 3 2" xfId="56612"/>
    <cellStyle name="20% - Accent5 5 4 3 2 4" xfId="34465"/>
    <cellStyle name="20% - Accent5 5 4 3 3" xfId="7298"/>
    <cellStyle name="20% - Accent5 5 4 3 3 2" xfId="16524"/>
    <cellStyle name="20% - Accent5 5 4 3 3 2 2" xfId="45222"/>
    <cellStyle name="20% - Accent5 5 4 3 3 3" xfId="36013"/>
    <cellStyle name="20% - Accent5 5 4 3 4" xfId="12294"/>
    <cellStyle name="20% - Accent5 5 4 3 4 2" xfId="40992"/>
    <cellStyle name="20% - Accent5 5 4 3 5" xfId="22592"/>
    <cellStyle name="20% - Accent5 5 4 3 5 2" xfId="51290"/>
    <cellStyle name="20% - Accent5 5 4 3 6" xfId="24871"/>
    <cellStyle name="20% - Accent5 5 4 3 6 2" xfId="53569"/>
    <cellStyle name="20% - Accent5 5 4 3 7" xfId="29452"/>
    <cellStyle name="20% - Accent5 5 4 3 7 2" xfId="58149"/>
    <cellStyle name="20% - Accent5 5 4 3 8" xfId="31783"/>
    <cellStyle name="20% - Accent5 5 4 4" xfId="4204"/>
    <cellStyle name="20% - Accent5 5 4 4 2" xfId="13432"/>
    <cellStyle name="20% - Accent5 5 4 4 2 2" xfId="42130"/>
    <cellStyle name="20% - Accent5 5 4 4 3" xfId="26781"/>
    <cellStyle name="20% - Accent5 5 4 4 3 2" xfId="55479"/>
    <cellStyle name="20% - Accent5 5 4 4 4" xfId="32921"/>
    <cellStyle name="20% - Accent5 5 4 5" xfId="5214"/>
    <cellStyle name="20% - Accent5 5 4 5 2" xfId="14442"/>
    <cellStyle name="20% - Accent5 5 4 5 2 2" xfId="43140"/>
    <cellStyle name="20% - Accent5 5 4 5 3" xfId="33931"/>
    <cellStyle name="20% - Accent5 5 4 6" xfId="6763"/>
    <cellStyle name="20% - Accent5 5 4 6 2" xfId="15990"/>
    <cellStyle name="20% - Accent5 5 4 6 2 2" xfId="44688"/>
    <cellStyle name="20% - Accent5 5 4 6 3" xfId="35479"/>
    <cellStyle name="20% - Accent5 5 4 7" xfId="8450"/>
    <cellStyle name="20% - Accent5 5 4 7 2" xfId="17674"/>
    <cellStyle name="20% - Accent5 5 4 7 2 2" xfId="46372"/>
    <cellStyle name="20% - Accent5 5 4 7 3" xfId="37163"/>
    <cellStyle name="20% - Accent5 5 4 8" xfId="9589"/>
    <cellStyle name="20% - Accent5 5 4 8 2" xfId="18810"/>
    <cellStyle name="20% - Accent5 5 4 8 2 2" xfId="47508"/>
    <cellStyle name="20% - Accent5 5 4 8 3" xfId="38299"/>
    <cellStyle name="20% - Accent5 5 4 9" xfId="10738"/>
    <cellStyle name="20% - Accent5 5 4 9 2" xfId="19957"/>
    <cellStyle name="20% - Accent5 5 4 9 2 2" xfId="48655"/>
    <cellStyle name="20% - Accent5 5 4 9 3" xfId="39446"/>
    <cellStyle name="20% - Accent5 5 5" xfId="3155"/>
    <cellStyle name="20% - Accent5 5 5 10" xfId="22593"/>
    <cellStyle name="20% - Accent5 5 5 10 2" xfId="51291"/>
    <cellStyle name="20% - Accent5 5 5 11" xfId="24872"/>
    <cellStyle name="20% - Accent5 5 5 11 2" xfId="53570"/>
    <cellStyle name="20% - Accent5 5 5 12" xfId="29453"/>
    <cellStyle name="20% - Accent5 5 5 12 2" xfId="58150"/>
    <cellStyle name="20% - Accent5 5 5 13" xfId="32164"/>
    <cellStyle name="20% - Accent5 5 5 2" xfId="4206"/>
    <cellStyle name="20% - Accent5 5 5 2 2" xfId="13434"/>
    <cellStyle name="20% - Accent5 5 5 2 2 2" xfId="27916"/>
    <cellStyle name="20% - Accent5 5 5 2 2 2 2" xfId="56614"/>
    <cellStyle name="20% - Accent5 5 5 2 2 3" xfId="42132"/>
    <cellStyle name="20% - Accent5 5 5 2 3" xfId="22594"/>
    <cellStyle name="20% - Accent5 5 5 2 3 2" xfId="51292"/>
    <cellStyle name="20% - Accent5 5 5 2 4" xfId="24873"/>
    <cellStyle name="20% - Accent5 5 5 2 4 2" xfId="53571"/>
    <cellStyle name="20% - Accent5 5 5 2 5" xfId="29454"/>
    <cellStyle name="20% - Accent5 5 5 2 5 2" xfId="58151"/>
    <cellStyle name="20% - Accent5 5 5 2 6" xfId="32923"/>
    <cellStyle name="20% - Accent5 5 5 3" xfId="6129"/>
    <cellStyle name="20% - Accent5 5 5 3 2" xfId="15357"/>
    <cellStyle name="20% - Accent5 5 5 3 2 2" xfId="44055"/>
    <cellStyle name="20% - Accent5 5 5 3 3" xfId="26783"/>
    <cellStyle name="20% - Accent5 5 5 3 3 2" xfId="55481"/>
    <cellStyle name="20% - Accent5 5 5 3 4" xfId="34846"/>
    <cellStyle name="20% - Accent5 5 5 4" xfId="7681"/>
    <cellStyle name="20% - Accent5 5 5 4 2" xfId="16906"/>
    <cellStyle name="20% - Accent5 5 5 4 2 2" xfId="45604"/>
    <cellStyle name="20% - Accent5 5 5 4 3" xfId="36395"/>
    <cellStyle name="20% - Accent5 5 5 5" xfId="8832"/>
    <cellStyle name="20% - Accent5 5 5 5 2" xfId="18055"/>
    <cellStyle name="20% - Accent5 5 5 5 2 2" xfId="46753"/>
    <cellStyle name="20% - Accent5 5 5 5 3" xfId="37544"/>
    <cellStyle name="20% - Accent5 5 5 6" xfId="9591"/>
    <cellStyle name="20% - Accent5 5 5 6 2" xfId="18812"/>
    <cellStyle name="20% - Accent5 5 5 6 2 2" xfId="47510"/>
    <cellStyle name="20% - Accent5 5 5 6 3" xfId="38301"/>
    <cellStyle name="20% - Accent5 5 5 7" xfId="10740"/>
    <cellStyle name="20% - Accent5 5 5 7 2" xfId="19959"/>
    <cellStyle name="20% - Accent5 5 5 7 2 2" xfId="48657"/>
    <cellStyle name="20% - Accent5 5 5 7 3" xfId="39448"/>
    <cellStyle name="20% - Accent5 5 5 8" xfId="12675"/>
    <cellStyle name="20% - Accent5 5 5 8 2" xfId="41373"/>
    <cellStyle name="20% - Accent5 5 5 9" xfId="21092"/>
    <cellStyle name="20% - Accent5 5 5 9 2" xfId="49790"/>
    <cellStyle name="20% - Accent5 5 6" xfId="1979"/>
    <cellStyle name="20% - Accent5 5 6 2" xfId="5455"/>
    <cellStyle name="20% - Accent5 5 6 2 2" xfId="14683"/>
    <cellStyle name="20% - Accent5 5 6 2 2 2" xfId="43381"/>
    <cellStyle name="20% - Accent5 5 6 2 3" xfId="27905"/>
    <cellStyle name="20% - Accent5 5 6 2 3 2" xfId="56603"/>
    <cellStyle name="20% - Accent5 5 6 2 4" xfId="34172"/>
    <cellStyle name="20% - Accent5 5 6 3" xfId="7004"/>
    <cellStyle name="20% - Accent5 5 6 3 2" xfId="16231"/>
    <cellStyle name="20% - Accent5 5 6 3 2 2" xfId="44929"/>
    <cellStyle name="20% - Accent5 5 6 3 3" xfId="35720"/>
    <cellStyle name="20% - Accent5 5 6 4" xfId="12001"/>
    <cellStyle name="20% - Accent5 5 6 4 2" xfId="40699"/>
    <cellStyle name="20% - Accent5 5 6 5" xfId="22595"/>
    <cellStyle name="20% - Accent5 5 6 5 2" xfId="51293"/>
    <cellStyle name="20% - Accent5 5 6 6" xfId="24874"/>
    <cellStyle name="20% - Accent5 5 6 6 2" xfId="53572"/>
    <cellStyle name="20% - Accent5 5 6 7" xfId="29455"/>
    <cellStyle name="20% - Accent5 5 6 7 2" xfId="58152"/>
    <cellStyle name="20% - Accent5 5 6 8" xfId="31490"/>
    <cellStyle name="20% - Accent5 5 7" xfId="4195"/>
    <cellStyle name="20% - Accent5 5 7 2" xfId="13423"/>
    <cellStyle name="20% - Accent5 5 7 2 2" xfId="42121"/>
    <cellStyle name="20% - Accent5 5 7 3" xfId="26772"/>
    <cellStyle name="20% - Accent5 5 7 3 2" xfId="55470"/>
    <cellStyle name="20% - Accent5 5 7 4" xfId="32912"/>
    <cellStyle name="20% - Accent5 5 8" xfId="5028"/>
    <cellStyle name="20% - Accent5 5 8 2" xfId="14256"/>
    <cellStyle name="20% - Accent5 5 8 2 2" xfId="42954"/>
    <cellStyle name="20% - Accent5 5 8 3" xfId="33745"/>
    <cellStyle name="20% - Accent5 5 9" xfId="6577"/>
    <cellStyle name="20% - Accent5 5 9 2" xfId="15804"/>
    <cellStyle name="20% - Accent5 5 9 2 2" xfId="44502"/>
    <cellStyle name="20% - Accent5 5 9 3" xfId="35293"/>
    <cellStyle name="20% - Accent5 50" xfId="11521"/>
    <cellStyle name="20% - Accent5 50 2" xfId="40228"/>
    <cellStyle name="20% - Accent5 51" xfId="28704"/>
    <cellStyle name="20% - Accent5 51 2" xfId="57401"/>
    <cellStyle name="20% - Accent5 52" xfId="28719"/>
    <cellStyle name="20% - Accent5 52 2" xfId="57416"/>
    <cellStyle name="20% - Accent5 53" xfId="31011"/>
    <cellStyle name="20% - Accent5 6" xfId="307"/>
    <cellStyle name="20% - Accent5 6 10" xfId="9592"/>
    <cellStyle name="20% - Accent5 6 10 2" xfId="18813"/>
    <cellStyle name="20% - Accent5 6 10 2 2" xfId="47511"/>
    <cellStyle name="20% - Accent5 6 10 3" xfId="38302"/>
    <cellStyle name="20% - Accent5 6 11" xfId="10741"/>
    <cellStyle name="20% - Accent5 6 11 2" xfId="19960"/>
    <cellStyle name="20% - Accent5 6 11 2 2" xfId="48658"/>
    <cellStyle name="20% - Accent5 6 11 3" xfId="39449"/>
    <cellStyle name="20% - Accent5 6 12" xfId="11617"/>
    <cellStyle name="20% - Accent5 6 12 2" xfId="40315"/>
    <cellStyle name="20% - Accent5 6 13" xfId="21093"/>
    <cellStyle name="20% - Accent5 6 13 2" xfId="49791"/>
    <cellStyle name="20% - Accent5 6 14" xfId="22596"/>
    <cellStyle name="20% - Accent5 6 14 2" xfId="51294"/>
    <cellStyle name="20% - Accent5 6 15" xfId="24875"/>
    <cellStyle name="20% - Accent5 6 15 2" xfId="53573"/>
    <cellStyle name="20% - Accent5 6 16" xfId="29456"/>
    <cellStyle name="20% - Accent5 6 16 2" xfId="58153"/>
    <cellStyle name="20% - Accent5 6 17" xfId="31106"/>
    <cellStyle name="20% - Accent5 6 2" xfId="626"/>
    <cellStyle name="20% - Accent5 6 2 10" xfId="22597"/>
    <cellStyle name="20% - Accent5 6 2 10 2" xfId="51295"/>
    <cellStyle name="20% - Accent5 6 2 11" xfId="24876"/>
    <cellStyle name="20% - Accent5 6 2 11 2" xfId="53574"/>
    <cellStyle name="20% - Accent5 6 2 12" xfId="29457"/>
    <cellStyle name="20% - Accent5 6 2 12 2" xfId="58154"/>
    <cellStyle name="20% - Accent5 6 2 2" xfId="3600"/>
    <cellStyle name="20% - Accent5 6 2 3" xfId="3418"/>
    <cellStyle name="20% - Accent5 6 2 3 10" xfId="22598"/>
    <cellStyle name="20% - Accent5 6 2 3 10 2" xfId="51296"/>
    <cellStyle name="20% - Accent5 6 2 3 11" xfId="24877"/>
    <cellStyle name="20% - Accent5 6 2 3 11 2" xfId="53575"/>
    <cellStyle name="20% - Accent5 6 2 3 12" xfId="29458"/>
    <cellStyle name="20% - Accent5 6 2 3 12 2" xfId="58155"/>
    <cellStyle name="20% - Accent5 6 2 3 13" xfId="32390"/>
    <cellStyle name="20% - Accent5 6 2 3 2" xfId="4209"/>
    <cellStyle name="20% - Accent5 6 2 3 2 2" xfId="13437"/>
    <cellStyle name="20% - Accent5 6 2 3 2 2 2" xfId="27919"/>
    <cellStyle name="20% - Accent5 6 2 3 2 2 2 2" xfId="56617"/>
    <cellStyle name="20% - Accent5 6 2 3 2 2 3" xfId="42135"/>
    <cellStyle name="20% - Accent5 6 2 3 2 3" xfId="22599"/>
    <cellStyle name="20% - Accent5 6 2 3 2 3 2" xfId="51297"/>
    <cellStyle name="20% - Accent5 6 2 3 2 4" xfId="24878"/>
    <cellStyle name="20% - Accent5 6 2 3 2 4 2" xfId="53576"/>
    <cellStyle name="20% - Accent5 6 2 3 2 5" xfId="29459"/>
    <cellStyle name="20% - Accent5 6 2 3 2 5 2" xfId="58156"/>
    <cellStyle name="20% - Accent5 6 2 3 2 6" xfId="32926"/>
    <cellStyle name="20% - Accent5 6 2 3 3" xfId="6355"/>
    <cellStyle name="20% - Accent5 6 2 3 3 2" xfId="15583"/>
    <cellStyle name="20% - Accent5 6 2 3 3 2 2" xfId="44281"/>
    <cellStyle name="20% - Accent5 6 2 3 3 3" xfId="26786"/>
    <cellStyle name="20% - Accent5 6 2 3 3 3 2" xfId="55484"/>
    <cellStyle name="20% - Accent5 6 2 3 3 4" xfId="35072"/>
    <cellStyle name="20% - Accent5 6 2 3 4" xfId="7907"/>
    <cellStyle name="20% - Accent5 6 2 3 4 2" xfId="17132"/>
    <cellStyle name="20% - Accent5 6 2 3 4 2 2" xfId="45830"/>
    <cellStyle name="20% - Accent5 6 2 3 4 3" xfId="36621"/>
    <cellStyle name="20% - Accent5 6 2 3 5" xfId="9058"/>
    <cellStyle name="20% - Accent5 6 2 3 5 2" xfId="18281"/>
    <cellStyle name="20% - Accent5 6 2 3 5 2 2" xfId="46979"/>
    <cellStyle name="20% - Accent5 6 2 3 5 3" xfId="37770"/>
    <cellStyle name="20% - Accent5 6 2 3 6" xfId="9594"/>
    <cellStyle name="20% - Accent5 6 2 3 6 2" xfId="18815"/>
    <cellStyle name="20% - Accent5 6 2 3 6 2 2" xfId="47513"/>
    <cellStyle name="20% - Accent5 6 2 3 6 3" xfId="38304"/>
    <cellStyle name="20% - Accent5 6 2 3 7" xfId="10743"/>
    <cellStyle name="20% - Accent5 6 2 3 7 2" xfId="19962"/>
    <cellStyle name="20% - Accent5 6 2 3 7 2 2" xfId="48660"/>
    <cellStyle name="20% - Accent5 6 2 3 7 3" xfId="39451"/>
    <cellStyle name="20% - Accent5 6 2 3 8" xfId="12901"/>
    <cellStyle name="20% - Accent5 6 2 3 8 2" xfId="41599"/>
    <cellStyle name="20% - Accent5 6 2 3 9" xfId="21095"/>
    <cellStyle name="20% - Accent5 6 2 3 9 2" xfId="49793"/>
    <cellStyle name="20% - Accent5 6 2 4" xfId="2809"/>
    <cellStyle name="20% - Accent5 6 2 4 2" xfId="5974"/>
    <cellStyle name="20% - Accent5 6 2 4 2 2" xfId="15202"/>
    <cellStyle name="20% - Accent5 6 2 4 2 2 2" xfId="43900"/>
    <cellStyle name="20% - Accent5 6 2 4 2 3" xfId="27918"/>
    <cellStyle name="20% - Accent5 6 2 4 2 3 2" xfId="56616"/>
    <cellStyle name="20% - Accent5 6 2 4 2 4" xfId="34691"/>
    <cellStyle name="20% - Accent5 6 2 4 3" xfId="7524"/>
    <cellStyle name="20% - Accent5 6 2 4 3 2" xfId="16750"/>
    <cellStyle name="20% - Accent5 6 2 4 3 2 2" xfId="45448"/>
    <cellStyle name="20% - Accent5 6 2 4 3 3" xfId="36239"/>
    <cellStyle name="20% - Accent5 6 2 4 4" xfId="12520"/>
    <cellStyle name="20% - Accent5 6 2 4 4 2" xfId="41218"/>
    <cellStyle name="20% - Accent5 6 2 4 5" xfId="22600"/>
    <cellStyle name="20% - Accent5 6 2 4 5 2" xfId="51298"/>
    <cellStyle name="20% - Accent5 6 2 4 6" xfId="24879"/>
    <cellStyle name="20% - Accent5 6 2 4 6 2" xfId="53577"/>
    <cellStyle name="20% - Accent5 6 2 4 7" xfId="29460"/>
    <cellStyle name="20% - Accent5 6 2 4 7 2" xfId="58157"/>
    <cellStyle name="20% - Accent5 6 2 4 8" xfId="32009"/>
    <cellStyle name="20% - Accent5 6 2 5" xfId="4208"/>
    <cellStyle name="20% - Accent5 6 2 5 2" xfId="13436"/>
    <cellStyle name="20% - Accent5 6 2 5 2 2" xfId="42134"/>
    <cellStyle name="20% - Accent5 6 2 5 3" xfId="26785"/>
    <cellStyle name="20% - Accent5 6 2 5 3 2" xfId="55483"/>
    <cellStyle name="20% - Accent5 6 2 5 4" xfId="32925"/>
    <cellStyle name="20% - Accent5 6 2 6" xfId="8676"/>
    <cellStyle name="20% - Accent5 6 2 6 2" xfId="17900"/>
    <cellStyle name="20% - Accent5 6 2 6 2 2" xfId="46598"/>
    <cellStyle name="20% - Accent5 6 2 6 3" xfId="37389"/>
    <cellStyle name="20% - Accent5 6 2 7" xfId="9593"/>
    <cellStyle name="20% - Accent5 6 2 7 2" xfId="18814"/>
    <cellStyle name="20% - Accent5 6 2 7 2 2" xfId="47512"/>
    <cellStyle name="20% - Accent5 6 2 7 3" xfId="38303"/>
    <cellStyle name="20% - Accent5 6 2 8" xfId="10742"/>
    <cellStyle name="20% - Accent5 6 2 8 2" xfId="19961"/>
    <cellStyle name="20% - Accent5 6 2 8 2 2" xfId="48659"/>
    <cellStyle name="20% - Accent5 6 2 8 3" xfId="39450"/>
    <cellStyle name="20% - Accent5 6 2 9" xfId="21094"/>
    <cellStyle name="20% - Accent5 6 2 9 2" xfId="49792"/>
    <cellStyle name="20% - Accent5 6 3" xfId="1152"/>
    <cellStyle name="20% - Accent5 6 3 10" xfId="11803"/>
    <cellStyle name="20% - Accent5 6 3 10 2" xfId="40501"/>
    <cellStyle name="20% - Accent5 6 3 11" xfId="21096"/>
    <cellStyle name="20% - Accent5 6 3 11 2" xfId="49794"/>
    <cellStyle name="20% - Accent5 6 3 12" xfId="22601"/>
    <cellStyle name="20% - Accent5 6 3 12 2" xfId="51299"/>
    <cellStyle name="20% - Accent5 6 3 13" xfId="24880"/>
    <cellStyle name="20% - Accent5 6 3 13 2" xfId="53578"/>
    <cellStyle name="20% - Accent5 6 3 14" xfId="29461"/>
    <cellStyle name="20% - Accent5 6 3 14 2" xfId="58158"/>
    <cellStyle name="20% - Accent5 6 3 15" xfId="31292"/>
    <cellStyle name="20% - Accent5 6 3 2" xfId="3601"/>
    <cellStyle name="20% - Accent5 6 3 2 10" xfId="22602"/>
    <cellStyle name="20% - Accent5 6 3 2 10 2" xfId="51300"/>
    <cellStyle name="20% - Accent5 6 3 2 11" xfId="24881"/>
    <cellStyle name="20% - Accent5 6 3 2 11 2" xfId="53579"/>
    <cellStyle name="20% - Accent5 6 3 2 12" xfId="29462"/>
    <cellStyle name="20% - Accent5 6 3 2 12 2" xfId="58159"/>
    <cellStyle name="20% - Accent5 6 3 2 13" xfId="32508"/>
    <cellStyle name="20% - Accent5 6 3 2 2" xfId="4211"/>
    <cellStyle name="20% - Accent5 6 3 2 2 2" xfId="13439"/>
    <cellStyle name="20% - Accent5 6 3 2 2 2 2" xfId="27921"/>
    <cellStyle name="20% - Accent5 6 3 2 2 2 2 2" xfId="56619"/>
    <cellStyle name="20% - Accent5 6 3 2 2 2 3" xfId="42137"/>
    <cellStyle name="20% - Accent5 6 3 2 2 3" xfId="22603"/>
    <cellStyle name="20% - Accent5 6 3 2 2 3 2" xfId="51301"/>
    <cellStyle name="20% - Accent5 6 3 2 2 4" xfId="24882"/>
    <cellStyle name="20% - Accent5 6 3 2 2 4 2" xfId="53580"/>
    <cellStyle name="20% - Accent5 6 3 2 2 5" xfId="29463"/>
    <cellStyle name="20% - Accent5 6 3 2 2 5 2" xfId="58160"/>
    <cellStyle name="20% - Accent5 6 3 2 2 6" xfId="32928"/>
    <cellStyle name="20% - Accent5 6 3 2 3" xfId="6473"/>
    <cellStyle name="20% - Accent5 6 3 2 3 2" xfId="15701"/>
    <cellStyle name="20% - Accent5 6 3 2 3 2 2" xfId="44399"/>
    <cellStyle name="20% - Accent5 6 3 2 3 3" xfId="26788"/>
    <cellStyle name="20% - Accent5 6 3 2 3 3 2" xfId="55486"/>
    <cellStyle name="20% - Accent5 6 3 2 3 4" xfId="35190"/>
    <cellStyle name="20% - Accent5 6 3 2 4" xfId="8025"/>
    <cellStyle name="20% - Accent5 6 3 2 4 2" xfId="17250"/>
    <cellStyle name="20% - Accent5 6 3 2 4 2 2" xfId="45948"/>
    <cellStyle name="20% - Accent5 6 3 2 4 3" xfId="36739"/>
    <cellStyle name="20% - Accent5 6 3 2 5" xfId="9176"/>
    <cellStyle name="20% - Accent5 6 3 2 5 2" xfId="18399"/>
    <cellStyle name="20% - Accent5 6 3 2 5 2 2" xfId="47097"/>
    <cellStyle name="20% - Accent5 6 3 2 5 3" xfId="37888"/>
    <cellStyle name="20% - Accent5 6 3 2 6" xfId="9596"/>
    <cellStyle name="20% - Accent5 6 3 2 6 2" xfId="18817"/>
    <cellStyle name="20% - Accent5 6 3 2 6 2 2" xfId="47515"/>
    <cellStyle name="20% - Accent5 6 3 2 6 3" xfId="38306"/>
    <cellStyle name="20% - Accent5 6 3 2 7" xfId="10745"/>
    <cellStyle name="20% - Accent5 6 3 2 7 2" xfId="19964"/>
    <cellStyle name="20% - Accent5 6 3 2 7 2 2" xfId="48662"/>
    <cellStyle name="20% - Accent5 6 3 2 7 3" xfId="39453"/>
    <cellStyle name="20% - Accent5 6 3 2 8" xfId="13019"/>
    <cellStyle name="20% - Accent5 6 3 2 8 2" xfId="41717"/>
    <cellStyle name="20% - Accent5 6 3 2 9" xfId="21097"/>
    <cellStyle name="20% - Accent5 6 3 2 9 2" xfId="49795"/>
    <cellStyle name="20% - Accent5 6 3 3" xfId="2534"/>
    <cellStyle name="20% - Accent5 6 3 3 2" xfId="5789"/>
    <cellStyle name="20% - Accent5 6 3 3 2 2" xfId="15017"/>
    <cellStyle name="20% - Accent5 6 3 3 2 2 2" xfId="43715"/>
    <cellStyle name="20% - Accent5 6 3 3 2 3" xfId="27920"/>
    <cellStyle name="20% - Accent5 6 3 3 2 3 2" xfId="56618"/>
    <cellStyle name="20% - Accent5 6 3 3 2 4" xfId="34506"/>
    <cellStyle name="20% - Accent5 6 3 3 3" xfId="7339"/>
    <cellStyle name="20% - Accent5 6 3 3 3 2" xfId="16565"/>
    <cellStyle name="20% - Accent5 6 3 3 3 2 2" xfId="45263"/>
    <cellStyle name="20% - Accent5 6 3 3 3 3" xfId="36054"/>
    <cellStyle name="20% - Accent5 6 3 3 4" xfId="12335"/>
    <cellStyle name="20% - Accent5 6 3 3 4 2" xfId="41033"/>
    <cellStyle name="20% - Accent5 6 3 3 5" xfId="22604"/>
    <cellStyle name="20% - Accent5 6 3 3 5 2" xfId="51302"/>
    <cellStyle name="20% - Accent5 6 3 3 6" xfId="24883"/>
    <cellStyle name="20% - Accent5 6 3 3 6 2" xfId="53581"/>
    <cellStyle name="20% - Accent5 6 3 3 7" xfId="29464"/>
    <cellStyle name="20% - Accent5 6 3 3 7 2" xfId="58161"/>
    <cellStyle name="20% - Accent5 6 3 3 8" xfId="31824"/>
    <cellStyle name="20% - Accent5 6 3 4" xfId="4210"/>
    <cellStyle name="20% - Accent5 6 3 4 2" xfId="13438"/>
    <cellStyle name="20% - Accent5 6 3 4 2 2" xfId="42136"/>
    <cellStyle name="20% - Accent5 6 3 4 3" xfId="26787"/>
    <cellStyle name="20% - Accent5 6 3 4 3 2" xfId="55485"/>
    <cellStyle name="20% - Accent5 6 3 4 4" xfId="32927"/>
    <cellStyle name="20% - Accent5 6 3 5" xfId="5257"/>
    <cellStyle name="20% - Accent5 6 3 5 2" xfId="14485"/>
    <cellStyle name="20% - Accent5 6 3 5 2 2" xfId="43183"/>
    <cellStyle name="20% - Accent5 6 3 5 3" xfId="33974"/>
    <cellStyle name="20% - Accent5 6 3 6" xfId="6806"/>
    <cellStyle name="20% - Accent5 6 3 6 2" xfId="16033"/>
    <cellStyle name="20% - Accent5 6 3 6 2 2" xfId="44731"/>
    <cellStyle name="20% - Accent5 6 3 6 3" xfId="35522"/>
    <cellStyle name="20% - Accent5 6 3 7" xfId="8491"/>
    <cellStyle name="20% - Accent5 6 3 7 2" xfId="17715"/>
    <cellStyle name="20% - Accent5 6 3 7 2 2" xfId="46413"/>
    <cellStyle name="20% - Accent5 6 3 7 3" xfId="37204"/>
    <cellStyle name="20% - Accent5 6 3 8" xfId="9595"/>
    <cellStyle name="20% - Accent5 6 3 8 2" xfId="18816"/>
    <cellStyle name="20% - Accent5 6 3 8 2 2" xfId="47514"/>
    <cellStyle name="20% - Accent5 6 3 8 3" xfId="38305"/>
    <cellStyle name="20% - Accent5 6 3 9" xfId="10744"/>
    <cellStyle name="20% - Accent5 6 3 9 2" xfId="19963"/>
    <cellStyle name="20% - Accent5 6 3 9 2 2" xfId="48661"/>
    <cellStyle name="20% - Accent5 6 3 9 3" xfId="39452"/>
    <cellStyle name="20% - Accent5 6 4" xfId="3196"/>
    <cellStyle name="20% - Accent5 6 4 10" xfId="22605"/>
    <cellStyle name="20% - Accent5 6 4 10 2" xfId="51303"/>
    <cellStyle name="20% - Accent5 6 4 11" xfId="24884"/>
    <cellStyle name="20% - Accent5 6 4 11 2" xfId="53582"/>
    <cellStyle name="20% - Accent5 6 4 12" xfId="29465"/>
    <cellStyle name="20% - Accent5 6 4 12 2" xfId="58162"/>
    <cellStyle name="20% - Accent5 6 4 13" xfId="32205"/>
    <cellStyle name="20% - Accent5 6 4 2" xfId="4212"/>
    <cellStyle name="20% - Accent5 6 4 2 2" xfId="13440"/>
    <cellStyle name="20% - Accent5 6 4 2 2 2" xfId="27922"/>
    <cellStyle name="20% - Accent5 6 4 2 2 2 2" xfId="56620"/>
    <cellStyle name="20% - Accent5 6 4 2 2 3" xfId="42138"/>
    <cellStyle name="20% - Accent5 6 4 2 3" xfId="22606"/>
    <cellStyle name="20% - Accent5 6 4 2 3 2" xfId="51304"/>
    <cellStyle name="20% - Accent5 6 4 2 4" xfId="24885"/>
    <cellStyle name="20% - Accent5 6 4 2 4 2" xfId="53583"/>
    <cellStyle name="20% - Accent5 6 4 2 5" xfId="29466"/>
    <cellStyle name="20% - Accent5 6 4 2 5 2" xfId="58163"/>
    <cellStyle name="20% - Accent5 6 4 2 6" xfId="32929"/>
    <cellStyle name="20% - Accent5 6 4 3" xfId="6170"/>
    <cellStyle name="20% - Accent5 6 4 3 2" xfId="15398"/>
    <cellStyle name="20% - Accent5 6 4 3 2 2" xfId="44096"/>
    <cellStyle name="20% - Accent5 6 4 3 3" xfId="26789"/>
    <cellStyle name="20% - Accent5 6 4 3 3 2" xfId="55487"/>
    <cellStyle name="20% - Accent5 6 4 3 4" xfId="34887"/>
    <cellStyle name="20% - Accent5 6 4 4" xfId="7722"/>
    <cellStyle name="20% - Accent5 6 4 4 2" xfId="16947"/>
    <cellStyle name="20% - Accent5 6 4 4 2 2" xfId="45645"/>
    <cellStyle name="20% - Accent5 6 4 4 3" xfId="36436"/>
    <cellStyle name="20% - Accent5 6 4 5" xfId="8873"/>
    <cellStyle name="20% - Accent5 6 4 5 2" xfId="18096"/>
    <cellStyle name="20% - Accent5 6 4 5 2 2" xfId="46794"/>
    <cellStyle name="20% - Accent5 6 4 5 3" xfId="37585"/>
    <cellStyle name="20% - Accent5 6 4 6" xfId="9597"/>
    <cellStyle name="20% - Accent5 6 4 6 2" xfId="18818"/>
    <cellStyle name="20% - Accent5 6 4 6 2 2" xfId="47516"/>
    <cellStyle name="20% - Accent5 6 4 6 3" xfId="38307"/>
    <cellStyle name="20% - Accent5 6 4 7" xfId="10746"/>
    <cellStyle name="20% - Accent5 6 4 7 2" xfId="19965"/>
    <cellStyle name="20% - Accent5 6 4 7 2 2" xfId="48663"/>
    <cellStyle name="20% - Accent5 6 4 7 3" xfId="39454"/>
    <cellStyle name="20% - Accent5 6 4 8" xfId="12716"/>
    <cellStyle name="20% - Accent5 6 4 8 2" xfId="41414"/>
    <cellStyle name="20% - Accent5 6 4 9" xfId="21098"/>
    <cellStyle name="20% - Accent5 6 4 9 2" xfId="49796"/>
    <cellStyle name="20% - Accent5 6 5" xfId="2160"/>
    <cellStyle name="20% - Accent5 6 5 2" xfId="5594"/>
    <cellStyle name="20% - Accent5 6 5 2 2" xfId="14822"/>
    <cellStyle name="20% - Accent5 6 5 2 2 2" xfId="43520"/>
    <cellStyle name="20% - Accent5 6 5 2 3" xfId="27917"/>
    <cellStyle name="20% - Accent5 6 5 2 3 2" xfId="56615"/>
    <cellStyle name="20% - Accent5 6 5 2 4" xfId="34311"/>
    <cellStyle name="20% - Accent5 6 5 3" xfId="7143"/>
    <cellStyle name="20% - Accent5 6 5 3 2" xfId="16370"/>
    <cellStyle name="20% - Accent5 6 5 3 2 2" xfId="45068"/>
    <cellStyle name="20% - Accent5 6 5 3 3" xfId="35859"/>
    <cellStyle name="20% - Accent5 6 5 4" xfId="12140"/>
    <cellStyle name="20% - Accent5 6 5 4 2" xfId="40838"/>
    <cellStyle name="20% - Accent5 6 5 5" xfId="22607"/>
    <cellStyle name="20% - Accent5 6 5 5 2" xfId="51305"/>
    <cellStyle name="20% - Accent5 6 5 6" xfId="24886"/>
    <cellStyle name="20% - Accent5 6 5 6 2" xfId="53584"/>
    <cellStyle name="20% - Accent5 6 5 7" xfId="29467"/>
    <cellStyle name="20% - Accent5 6 5 7 2" xfId="58164"/>
    <cellStyle name="20% - Accent5 6 5 8" xfId="31629"/>
    <cellStyle name="20% - Accent5 6 6" xfId="4207"/>
    <cellStyle name="20% - Accent5 6 6 2" xfId="13435"/>
    <cellStyle name="20% - Accent5 6 6 2 2" xfId="42133"/>
    <cellStyle name="20% - Accent5 6 6 3" xfId="26784"/>
    <cellStyle name="20% - Accent5 6 6 3 2" xfId="55482"/>
    <cellStyle name="20% - Accent5 6 6 4" xfId="32924"/>
    <cellStyle name="20% - Accent5 6 7" xfId="5071"/>
    <cellStyle name="20% - Accent5 6 7 2" xfId="14299"/>
    <cellStyle name="20% - Accent5 6 7 2 2" xfId="42997"/>
    <cellStyle name="20% - Accent5 6 7 3" xfId="33788"/>
    <cellStyle name="20% - Accent5 6 8" xfId="6620"/>
    <cellStyle name="20% - Accent5 6 8 2" xfId="15847"/>
    <cellStyle name="20% - Accent5 6 8 2 2" xfId="44545"/>
    <cellStyle name="20% - Accent5 6 8 3" xfId="35336"/>
    <cellStyle name="20% - Accent5 6 9" xfId="8296"/>
    <cellStyle name="20% - Accent5 6 9 2" xfId="17520"/>
    <cellStyle name="20% - Accent5 6 9 2 2" xfId="46218"/>
    <cellStyle name="20% - Accent5 6 9 3" xfId="37009"/>
    <cellStyle name="20% - Accent5 7" xfId="394"/>
    <cellStyle name="20% - Accent5 7 10" xfId="9598"/>
    <cellStyle name="20% - Accent5 7 10 2" xfId="18819"/>
    <cellStyle name="20% - Accent5 7 10 2 2" xfId="47517"/>
    <cellStyle name="20% - Accent5 7 10 3" xfId="38308"/>
    <cellStyle name="20% - Accent5 7 11" xfId="10747"/>
    <cellStyle name="20% - Accent5 7 11 2" xfId="19966"/>
    <cellStyle name="20% - Accent5 7 11 2 2" xfId="48664"/>
    <cellStyle name="20% - Accent5 7 11 3" xfId="39455"/>
    <cellStyle name="20% - Accent5 7 12" xfId="11704"/>
    <cellStyle name="20% - Accent5 7 12 2" xfId="40402"/>
    <cellStyle name="20% - Accent5 7 13" xfId="21099"/>
    <cellStyle name="20% - Accent5 7 13 2" xfId="49797"/>
    <cellStyle name="20% - Accent5 7 14" xfId="22608"/>
    <cellStyle name="20% - Accent5 7 14 2" xfId="51306"/>
    <cellStyle name="20% - Accent5 7 15" xfId="24887"/>
    <cellStyle name="20% - Accent5 7 15 2" xfId="53585"/>
    <cellStyle name="20% - Accent5 7 16" xfId="29468"/>
    <cellStyle name="20% - Accent5 7 16 2" xfId="58165"/>
    <cellStyle name="20% - Accent5 7 17" xfId="31193"/>
    <cellStyle name="20% - Accent5 7 2" xfId="627"/>
    <cellStyle name="20% - Accent5 7 2 10" xfId="22609"/>
    <cellStyle name="20% - Accent5 7 2 10 2" xfId="51307"/>
    <cellStyle name="20% - Accent5 7 2 11" xfId="24888"/>
    <cellStyle name="20% - Accent5 7 2 11 2" xfId="53586"/>
    <cellStyle name="20% - Accent5 7 2 12" xfId="29469"/>
    <cellStyle name="20% - Accent5 7 2 12 2" xfId="58166"/>
    <cellStyle name="20% - Accent5 7 2 2" xfId="3602"/>
    <cellStyle name="20% - Accent5 7 2 3" xfId="3504"/>
    <cellStyle name="20% - Accent5 7 2 3 10" xfId="22610"/>
    <cellStyle name="20% - Accent5 7 2 3 10 2" xfId="51308"/>
    <cellStyle name="20% - Accent5 7 2 3 11" xfId="24889"/>
    <cellStyle name="20% - Accent5 7 2 3 11 2" xfId="53587"/>
    <cellStyle name="20% - Accent5 7 2 3 12" xfId="29470"/>
    <cellStyle name="20% - Accent5 7 2 3 12 2" xfId="58167"/>
    <cellStyle name="20% - Accent5 7 2 3 13" xfId="32476"/>
    <cellStyle name="20% - Accent5 7 2 3 2" xfId="4215"/>
    <cellStyle name="20% - Accent5 7 2 3 2 2" xfId="13443"/>
    <cellStyle name="20% - Accent5 7 2 3 2 2 2" xfId="27925"/>
    <cellStyle name="20% - Accent5 7 2 3 2 2 2 2" xfId="56623"/>
    <cellStyle name="20% - Accent5 7 2 3 2 2 3" xfId="42141"/>
    <cellStyle name="20% - Accent5 7 2 3 2 3" xfId="22611"/>
    <cellStyle name="20% - Accent5 7 2 3 2 3 2" xfId="51309"/>
    <cellStyle name="20% - Accent5 7 2 3 2 4" xfId="24890"/>
    <cellStyle name="20% - Accent5 7 2 3 2 4 2" xfId="53588"/>
    <cellStyle name="20% - Accent5 7 2 3 2 5" xfId="29471"/>
    <cellStyle name="20% - Accent5 7 2 3 2 5 2" xfId="58168"/>
    <cellStyle name="20% - Accent5 7 2 3 2 6" xfId="32932"/>
    <cellStyle name="20% - Accent5 7 2 3 3" xfId="6441"/>
    <cellStyle name="20% - Accent5 7 2 3 3 2" xfId="15669"/>
    <cellStyle name="20% - Accent5 7 2 3 3 2 2" xfId="44367"/>
    <cellStyle name="20% - Accent5 7 2 3 3 3" xfId="26792"/>
    <cellStyle name="20% - Accent5 7 2 3 3 3 2" xfId="55490"/>
    <cellStyle name="20% - Accent5 7 2 3 3 4" xfId="35158"/>
    <cellStyle name="20% - Accent5 7 2 3 4" xfId="7993"/>
    <cellStyle name="20% - Accent5 7 2 3 4 2" xfId="17218"/>
    <cellStyle name="20% - Accent5 7 2 3 4 2 2" xfId="45916"/>
    <cellStyle name="20% - Accent5 7 2 3 4 3" xfId="36707"/>
    <cellStyle name="20% - Accent5 7 2 3 5" xfId="9144"/>
    <cellStyle name="20% - Accent5 7 2 3 5 2" xfId="18367"/>
    <cellStyle name="20% - Accent5 7 2 3 5 2 2" xfId="47065"/>
    <cellStyle name="20% - Accent5 7 2 3 5 3" xfId="37856"/>
    <cellStyle name="20% - Accent5 7 2 3 6" xfId="9600"/>
    <cellStyle name="20% - Accent5 7 2 3 6 2" xfId="18821"/>
    <cellStyle name="20% - Accent5 7 2 3 6 2 2" xfId="47519"/>
    <cellStyle name="20% - Accent5 7 2 3 6 3" xfId="38310"/>
    <cellStyle name="20% - Accent5 7 2 3 7" xfId="10749"/>
    <cellStyle name="20% - Accent5 7 2 3 7 2" xfId="19968"/>
    <cellStyle name="20% - Accent5 7 2 3 7 2 2" xfId="48666"/>
    <cellStyle name="20% - Accent5 7 2 3 7 3" xfId="39457"/>
    <cellStyle name="20% - Accent5 7 2 3 8" xfId="12987"/>
    <cellStyle name="20% - Accent5 7 2 3 8 2" xfId="41685"/>
    <cellStyle name="20% - Accent5 7 2 3 9" xfId="21101"/>
    <cellStyle name="20% - Accent5 7 2 3 9 2" xfId="49799"/>
    <cellStyle name="20% - Accent5 7 2 4" xfId="2895"/>
    <cellStyle name="20% - Accent5 7 2 4 2" xfId="6060"/>
    <cellStyle name="20% - Accent5 7 2 4 2 2" xfId="15288"/>
    <cellStyle name="20% - Accent5 7 2 4 2 2 2" xfId="43986"/>
    <cellStyle name="20% - Accent5 7 2 4 2 3" xfId="27924"/>
    <cellStyle name="20% - Accent5 7 2 4 2 3 2" xfId="56622"/>
    <cellStyle name="20% - Accent5 7 2 4 2 4" xfId="34777"/>
    <cellStyle name="20% - Accent5 7 2 4 3" xfId="7610"/>
    <cellStyle name="20% - Accent5 7 2 4 3 2" xfId="16836"/>
    <cellStyle name="20% - Accent5 7 2 4 3 2 2" xfId="45534"/>
    <cellStyle name="20% - Accent5 7 2 4 3 3" xfId="36325"/>
    <cellStyle name="20% - Accent5 7 2 4 4" xfId="12606"/>
    <cellStyle name="20% - Accent5 7 2 4 4 2" xfId="41304"/>
    <cellStyle name="20% - Accent5 7 2 4 5" xfId="22612"/>
    <cellStyle name="20% - Accent5 7 2 4 5 2" xfId="51310"/>
    <cellStyle name="20% - Accent5 7 2 4 6" xfId="24891"/>
    <cellStyle name="20% - Accent5 7 2 4 6 2" xfId="53589"/>
    <cellStyle name="20% - Accent5 7 2 4 7" xfId="29472"/>
    <cellStyle name="20% - Accent5 7 2 4 7 2" xfId="58169"/>
    <cellStyle name="20% - Accent5 7 2 4 8" xfId="32095"/>
    <cellStyle name="20% - Accent5 7 2 5" xfId="4214"/>
    <cellStyle name="20% - Accent5 7 2 5 2" xfId="13442"/>
    <cellStyle name="20% - Accent5 7 2 5 2 2" xfId="42140"/>
    <cellStyle name="20% - Accent5 7 2 5 3" xfId="26791"/>
    <cellStyle name="20% - Accent5 7 2 5 3 2" xfId="55489"/>
    <cellStyle name="20% - Accent5 7 2 5 4" xfId="32931"/>
    <cellStyle name="20% - Accent5 7 2 6" xfId="8762"/>
    <cellStyle name="20% - Accent5 7 2 6 2" xfId="17986"/>
    <cellStyle name="20% - Accent5 7 2 6 2 2" xfId="46684"/>
    <cellStyle name="20% - Accent5 7 2 6 3" xfId="37475"/>
    <cellStyle name="20% - Accent5 7 2 7" xfId="9599"/>
    <cellStyle name="20% - Accent5 7 2 7 2" xfId="18820"/>
    <cellStyle name="20% - Accent5 7 2 7 2 2" xfId="47518"/>
    <cellStyle name="20% - Accent5 7 2 7 3" xfId="38309"/>
    <cellStyle name="20% - Accent5 7 2 8" xfId="10748"/>
    <cellStyle name="20% - Accent5 7 2 8 2" xfId="19967"/>
    <cellStyle name="20% - Accent5 7 2 8 2 2" xfId="48665"/>
    <cellStyle name="20% - Accent5 7 2 8 3" xfId="39456"/>
    <cellStyle name="20% - Accent5 7 2 9" xfId="21100"/>
    <cellStyle name="20% - Accent5 7 2 9 2" xfId="49798"/>
    <cellStyle name="20% - Accent5 7 3" xfId="1239"/>
    <cellStyle name="20% - Accent5 7 3 10" xfId="11890"/>
    <cellStyle name="20% - Accent5 7 3 10 2" xfId="40588"/>
    <cellStyle name="20% - Accent5 7 3 11" xfId="21102"/>
    <cellStyle name="20% - Accent5 7 3 11 2" xfId="49800"/>
    <cellStyle name="20% - Accent5 7 3 12" xfId="22613"/>
    <cellStyle name="20% - Accent5 7 3 12 2" xfId="51311"/>
    <cellStyle name="20% - Accent5 7 3 13" xfId="24892"/>
    <cellStyle name="20% - Accent5 7 3 13 2" xfId="53590"/>
    <cellStyle name="20% - Accent5 7 3 14" xfId="29473"/>
    <cellStyle name="20% - Accent5 7 3 14 2" xfId="58170"/>
    <cellStyle name="20% - Accent5 7 3 15" xfId="31379"/>
    <cellStyle name="20% - Accent5 7 3 2" xfId="3603"/>
    <cellStyle name="20% - Accent5 7 3 2 10" xfId="22614"/>
    <cellStyle name="20% - Accent5 7 3 2 10 2" xfId="51312"/>
    <cellStyle name="20% - Accent5 7 3 2 11" xfId="24893"/>
    <cellStyle name="20% - Accent5 7 3 2 11 2" xfId="53591"/>
    <cellStyle name="20% - Accent5 7 3 2 12" xfId="29474"/>
    <cellStyle name="20% - Accent5 7 3 2 12 2" xfId="58171"/>
    <cellStyle name="20% - Accent5 7 3 2 13" xfId="32509"/>
    <cellStyle name="20% - Accent5 7 3 2 2" xfId="4217"/>
    <cellStyle name="20% - Accent5 7 3 2 2 2" xfId="13445"/>
    <cellStyle name="20% - Accent5 7 3 2 2 2 2" xfId="27927"/>
    <cellStyle name="20% - Accent5 7 3 2 2 2 2 2" xfId="56625"/>
    <cellStyle name="20% - Accent5 7 3 2 2 2 3" xfId="42143"/>
    <cellStyle name="20% - Accent5 7 3 2 2 3" xfId="22615"/>
    <cellStyle name="20% - Accent5 7 3 2 2 3 2" xfId="51313"/>
    <cellStyle name="20% - Accent5 7 3 2 2 4" xfId="24894"/>
    <cellStyle name="20% - Accent5 7 3 2 2 4 2" xfId="53592"/>
    <cellStyle name="20% - Accent5 7 3 2 2 5" xfId="29475"/>
    <cellStyle name="20% - Accent5 7 3 2 2 5 2" xfId="58172"/>
    <cellStyle name="20% - Accent5 7 3 2 2 6" xfId="32934"/>
    <cellStyle name="20% - Accent5 7 3 2 3" xfId="6474"/>
    <cellStyle name="20% - Accent5 7 3 2 3 2" xfId="15702"/>
    <cellStyle name="20% - Accent5 7 3 2 3 2 2" xfId="44400"/>
    <cellStyle name="20% - Accent5 7 3 2 3 3" xfId="26794"/>
    <cellStyle name="20% - Accent5 7 3 2 3 3 2" xfId="55492"/>
    <cellStyle name="20% - Accent5 7 3 2 3 4" xfId="35191"/>
    <cellStyle name="20% - Accent5 7 3 2 4" xfId="8026"/>
    <cellStyle name="20% - Accent5 7 3 2 4 2" xfId="17251"/>
    <cellStyle name="20% - Accent5 7 3 2 4 2 2" xfId="45949"/>
    <cellStyle name="20% - Accent5 7 3 2 4 3" xfId="36740"/>
    <cellStyle name="20% - Accent5 7 3 2 5" xfId="9177"/>
    <cellStyle name="20% - Accent5 7 3 2 5 2" xfId="18400"/>
    <cellStyle name="20% - Accent5 7 3 2 5 2 2" xfId="47098"/>
    <cellStyle name="20% - Accent5 7 3 2 5 3" xfId="37889"/>
    <cellStyle name="20% - Accent5 7 3 2 6" xfId="9602"/>
    <cellStyle name="20% - Accent5 7 3 2 6 2" xfId="18823"/>
    <cellStyle name="20% - Accent5 7 3 2 6 2 2" xfId="47521"/>
    <cellStyle name="20% - Accent5 7 3 2 6 3" xfId="38312"/>
    <cellStyle name="20% - Accent5 7 3 2 7" xfId="10751"/>
    <cellStyle name="20% - Accent5 7 3 2 7 2" xfId="19970"/>
    <cellStyle name="20% - Accent5 7 3 2 7 2 2" xfId="48668"/>
    <cellStyle name="20% - Accent5 7 3 2 7 3" xfId="39459"/>
    <cellStyle name="20% - Accent5 7 3 2 8" xfId="13020"/>
    <cellStyle name="20% - Accent5 7 3 2 8 2" xfId="41718"/>
    <cellStyle name="20% - Accent5 7 3 2 9" xfId="21103"/>
    <cellStyle name="20% - Accent5 7 3 2 9 2" xfId="49801"/>
    <cellStyle name="20% - Accent5 7 3 3" xfId="2621"/>
    <cellStyle name="20% - Accent5 7 3 3 2" xfId="5876"/>
    <cellStyle name="20% - Accent5 7 3 3 2 2" xfId="15104"/>
    <cellStyle name="20% - Accent5 7 3 3 2 2 2" xfId="43802"/>
    <cellStyle name="20% - Accent5 7 3 3 2 3" xfId="27926"/>
    <cellStyle name="20% - Accent5 7 3 3 2 3 2" xfId="56624"/>
    <cellStyle name="20% - Accent5 7 3 3 2 4" xfId="34593"/>
    <cellStyle name="20% - Accent5 7 3 3 3" xfId="7426"/>
    <cellStyle name="20% - Accent5 7 3 3 3 2" xfId="16652"/>
    <cellStyle name="20% - Accent5 7 3 3 3 2 2" xfId="45350"/>
    <cellStyle name="20% - Accent5 7 3 3 3 3" xfId="36141"/>
    <cellStyle name="20% - Accent5 7 3 3 4" xfId="12422"/>
    <cellStyle name="20% - Accent5 7 3 3 4 2" xfId="41120"/>
    <cellStyle name="20% - Accent5 7 3 3 5" xfId="22616"/>
    <cellStyle name="20% - Accent5 7 3 3 5 2" xfId="51314"/>
    <cellStyle name="20% - Accent5 7 3 3 6" xfId="24895"/>
    <cellStyle name="20% - Accent5 7 3 3 6 2" xfId="53593"/>
    <cellStyle name="20% - Accent5 7 3 3 7" xfId="29476"/>
    <cellStyle name="20% - Accent5 7 3 3 7 2" xfId="58173"/>
    <cellStyle name="20% - Accent5 7 3 3 8" xfId="31911"/>
    <cellStyle name="20% - Accent5 7 3 4" xfId="4216"/>
    <cellStyle name="20% - Accent5 7 3 4 2" xfId="13444"/>
    <cellStyle name="20% - Accent5 7 3 4 2 2" xfId="42142"/>
    <cellStyle name="20% - Accent5 7 3 4 3" xfId="26793"/>
    <cellStyle name="20% - Accent5 7 3 4 3 2" xfId="55491"/>
    <cellStyle name="20% - Accent5 7 3 4 4" xfId="32933"/>
    <cellStyle name="20% - Accent5 7 3 5" xfId="5344"/>
    <cellStyle name="20% - Accent5 7 3 5 2" xfId="14572"/>
    <cellStyle name="20% - Accent5 7 3 5 2 2" xfId="43270"/>
    <cellStyle name="20% - Accent5 7 3 5 3" xfId="34061"/>
    <cellStyle name="20% - Accent5 7 3 6" xfId="6893"/>
    <cellStyle name="20% - Accent5 7 3 6 2" xfId="16120"/>
    <cellStyle name="20% - Accent5 7 3 6 2 2" xfId="44818"/>
    <cellStyle name="20% - Accent5 7 3 6 3" xfId="35609"/>
    <cellStyle name="20% - Accent5 7 3 7" xfId="8578"/>
    <cellStyle name="20% - Accent5 7 3 7 2" xfId="17802"/>
    <cellStyle name="20% - Accent5 7 3 7 2 2" xfId="46500"/>
    <cellStyle name="20% - Accent5 7 3 7 3" xfId="37291"/>
    <cellStyle name="20% - Accent5 7 3 8" xfId="9601"/>
    <cellStyle name="20% - Accent5 7 3 8 2" xfId="18822"/>
    <cellStyle name="20% - Accent5 7 3 8 2 2" xfId="47520"/>
    <cellStyle name="20% - Accent5 7 3 8 3" xfId="38311"/>
    <cellStyle name="20% - Accent5 7 3 9" xfId="10750"/>
    <cellStyle name="20% - Accent5 7 3 9 2" xfId="19969"/>
    <cellStyle name="20% - Accent5 7 3 9 2 2" xfId="48667"/>
    <cellStyle name="20% - Accent5 7 3 9 3" xfId="39458"/>
    <cellStyle name="20% - Accent5 7 4" xfId="3283"/>
    <cellStyle name="20% - Accent5 7 4 10" xfId="22617"/>
    <cellStyle name="20% - Accent5 7 4 10 2" xfId="51315"/>
    <cellStyle name="20% - Accent5 7 4 11" xfId="24896"/>
    <cellStyle name="20% - Accent5 7 4 11 2" xfId="53594"/>
    <cellStyle name="20% - Accent5 7 4 12" xfId="29477"/>
    <cellStyle name="20% - Accent5 7 4 12 2" xfId="58174"/>
    <cellStyle name="20% - Accent5 7 4 13" xfId="32292"/>
    <cellStyle name="20% - Accent5 7 4 2" xfId="4218"/>
    <cellStyle name="20% - Accent5 7 4 2 2" xfId="13446"/>
    <cellStyle name="20% - Accent5 7 4 2 2 2" xfId="27928"/>
    <cellStyle name="20% - Accent5 7 4 2 2 2 2" xfId="56626"/>
    <cellStyle name="20% - Accent5 7 4 2 2 3" xfId="42144"/>
    <cellStyle name="20% - Accent5 7 4 2 3" xfId="22618"/>
    <cellStyle name="20% - Accent5 7 4 2 3 2" xfId="51316"/>
    <cellStyle name="20% - Accent5 7 4 2 4" xfId="24897"/>
    <cellStyle name="20% - Accent5 7 4 2 4 2" xfId="53595"/>
    <cellStyle name="20% - Accent5 7 4 2 5" xfId="29478"/>
    <cellStyle name="20% - Accent5 7 4 2 5 2" xfId="58175"/>
    <cellStyle name="20% - Accent5 7 4 2 6" xfId="32935"/>
    <cellStyle name="20% - Accent5 7 4 3" xfId="6257"/>
    <cellStyle name="20% - Accent5 7 4 3 2" xfId="15485"/>
    <cellStyle name="20% - Accent5 7 4 3 2 2" xfId="44183"/>
    <cellStyle name="20% - Accent5 7 4 3 3" xfId="26795"/>
    <cellStyle name="20% - Accent5 7 4 3 3 2" xfId="55493"/>
    <cellStyle name="20% - Accent5 7 4 3 4" xfId="34974"/>
    <cellStyle name="20% - Accent5 7 4 4" xfId="7809"/>
    <cellStyle name="20% - Accent5 7 4 4 2" xfId="17034"/>
    <cellStyle name="20% - Accent5 7 4 4 2 2" xfId="45732"/>
    <cellStyle name="20% - Accent5 7 4 4 3" xfId="36523"/>
    <cellStyle name="20% - Accent5 7 4 5" xfId="8960"/>
    <cellStyle name="20% - Accent5 7 4 5 2" xfId="18183"/>
    <cellStyle name="20% - Accent5 7 4 5 2 2" xfId="46881"/>
    <cellStyle name="20% - Accent5 7 4 5 3" xfId="37672"/>
    <cellStyle name="20% - Accent5 7 4 6" xfId="9603"/>
    <cellStyle name="20% - Accent5 7 4 6 2" xfId="18824"/>
    <cellStyle name="20% - Accent5 7 4 6 2 2" xfId="47522"/>
    <cellStyle name="20% - Accent5 7 4 6 3" xfId="38313"/>
    <cellStyle name="20% - Accent5 7 4 7" xfId="10752"/>
    <cellStyle name="20% - Accent5 7 4 7 2" xfId="19971"/>
    <cellStyle name="20% - Accent5 7 4 7 2 2" xfId="48669"/>
    <cellStyle name="20% - Accent5 7 4 7 3" xfId="39460"/>
    <cellStyle name="20% - Accent5 7 4 8" xfId="12803"/>
    <cellStyle name="20% - Accent5 7 4 8 2" xfId="41501"/>
    <cellStyle name="20% - Accent5 7 4 9" xfId="21104"/>
    <cellStyle name="20% - Accent5 7 4 9 2" xfId="49802"/>
    <cellStyle name="20% - Accent5 7 5" xfId="2247"/>
    <cellStyle name="20% - Accent5 7 5 2" xfId="5681"/>
    <cellStyle name="20% - Accent5 7 5 2 2" xfId="14909"/>
    <cellStyle name="20% - Accent5 7 5 2 2 2" xfId="43607"/>
    <cellStyle name="20% - Accent5 7 5 2 3" xfId="27923"/>
    <cellStyle name="20% - Accent5 7 5 2 3 2" xfId="56621"/>
    <cellStyle name="20% - Accent5 7 5 2 4" xfId="34398"/>
    <cellStyle name="20% - Accent5 7 5 3" xfId="7230"/>
    <cellStyle name="20% - Accent5 7 5 3 2" xfId="16457"/>
    <cellStyle name="20% - Accent5 7 5 3 2 2" xfId="45155"/>
    <cellStyle name="20% - Accent5 7 5 3 3" xfId="35946"/>
    <cellStyle name="20% - Accent5 7 5 4" xfId="12227"/>
    <cellStyle name="20% - Accent5 7 5 4 2" xfId="40925"/>
    <cellStyle name="20% - Accent5 7 5 5" xfId="22619"/>
    <cellStyle name="20% - Accent5 7 5 5 2" xfId="51317"/>
    <cellStyle name="20% - Accent5 7 5 6" xfId="24898"/>
    <cellStyle name="20% - Accent5 7 5 6 2" xfId="53596"/>
    <cellStyle name="20% - Accent5 7 5 7" xfId="29479"/>
    <cellStyle name="20% - Accent5 7 5 7 2" xfId="58176"/>
    <cellStyle name="20% - Accent5 7 5 8" xfId="31716"/>
    <cellStyle name="20% - Accent5 7 6" xfId="4213"/>
    <cellStyle name="20% - Accent5 7 6 2" xfId="13441"/>
    <cellStyle name="20% - Accent5 7 6 2 2" xfId="42139"/>
    <cellStyle name="20% - Accent5 7 6 3" xfId="26790"/>
    <cellStyle name="20% - Accent5 7 6 3 2" xfId="55488"/>
    <cellStyle name="20% - Accent5 7 6 4" xfId="32930"/>
    <cellStyle name="20% - Accent5 7 7" xfId="5158"/>
    <cellStyle name="20% - Accent5 7 7 2" xfId="14386"/>
    <cellStyle name="20% - Accent5 7 7 2 2" xfId="43084"/>
    <cellStyle name="20% - Accent5 7 7 3" xfId="33875"/>
    <cellStyle name="20% - Accent5 7 8" xfId="6707"/>
    <cellStyle name="20% - Accent5 7 8 2" xfId="15934"/>
    <cellStyle name="20% - Accent5 7 8 2 2" xfId="44632"/>
    <cellStyle name="20% - Accent5 7 8 3" xfId="35423"/>
    <cellStyle name="20% - Accent5 7 9" xfId="8383"/>
    <cellStyle name="20% - Accent5 7 9 2" xfId="17607"/>
    <cellStyle name="20% - Accent5 7 9 2 2" xfId="46305"/>
    <cellStyle name="20% - Accent5 7 9 3" xfId="37096"/>
    <cellStyle name="20% - Accent5 8" xfId="628"/>
    <cellStyle name="20% - Accent5 8 10" xfId="22620"/>
    <cellStyle name="20% - Accent5 8 10 2" xfId="51318"/>
    <cellStyle name="20% - Accent5 8 11" xfId="24899"/>
    <cellStyle name="20% - Accent5 8 11 2" xfId="53597"/>
    <cellStyle name="20% - Accent5 8 12" xfId="29480"/>
    <cellStyle name="20% - Accent5 8 12 2" xfId="58177"/>
    <cellStyle name="20% - Accent5 8 2" xfId="2723"/>
    <cellStyle name="20% - Accent5 8 2 10" xfId="21106"/>
    <cellStyle name="20% - Accent5 8 2 10 2" xfId="49804"/>
    <cellStyle name="20% - Accent5 8 2 11" xfId="22621"/>
    <cellStyle name="20% - Accent5 8 2 11 2" xfId="51319"/>
    <cellStyle name="20% - Accent5 8 2 12" xfId="24900"/>
    <cellStyle name="20% - Accent5 8 2 12 2" xfId="53598"/>
    <cellStyle name="20% - Accent5 8 2 13" xfId="29481"/>
    <cellStyle name="20% - Accent5 8 2 13 2" xfId="58178"/>
    <cellStyle name="20% - Accent5 8 2 14" xfId="31925"/>
    <cellStyle name="20% - Accent5 8 2 2" xfId="3604"/>
    <cellStyle name="20% - Accent5 8 2 3" xfId="4220"/>
    <cellStyle name="20% - Accent5 8 2 3 2" xfId="13448"/>
    <cellStyle name="20% - Accent5 8 2 3 2 2" xfId="27930"/>
    <cellStyle name="20% - Accent5 8 2 3 2 2 2" xfId="56628"/>
    <cellStyle name="20% - Accent5 8 2 3 2 3" xfId="42146"/>
    <cellStyle name="20% - Accent5 8 2 3 3" xfId="22622"/>
    <cellStyle name="20% - Accent5 8 2 3 3 2" xfId="51320"/>
    <cellStyle name="20% - Accent5 8 2 3 4" xfId="24901"/>
    <cellStyle name="20% - Accent5 8 2 3 4 2" xfId="53599"/>
    <cellStyle name="20% - Accent5 8 2 3 5" xfId="29482"/>
    <cellStyle name="20% - Accent5 8 2 3 5 2" xfId="58179"/>
    <cellStyle name="20% - Accent5 8 2 3 6" xfId="32937"/>
    <cellStyle name="20% - Accent5 8 2 4" xfId="5890"/>
    <cellStyle name="20% - Accent5 8 2 4 2" xfId="15118"/>
    <cellStyle name="20% - Accent5 8 2 4 2 2" xfId="43816"/>
    <cellStyle name="20% - Accent5 8 2 4 3" xfId="26797"/>
    <cellStyle name="20% - Accent5 8 2 4 3 2" xfId="55495"/>
    <cellStyle name="20% - Accent5 8 2 4 4" xfId="34607"/>
    <cellStyle name="20% - Accent5 8 2 5" xfId="7440"/>
    <cellStyle name="20% - Accent5 8 2 5 2" xfId="16666"/>
    <cellStyle name="20% - Accent5 8 2 5 2 2" xfId="45364"/>
    <cellStyle name="20% - Accent5 8 2 5 3" xfId="36155"/>
    <cellStyle name="20% - Accent5 8 2 6" xfId="8592"/>
    <cellStyle name="20% - Accent5 8 2 6 2" xfId="17816"/>
    <cellStyle name="20% - Accent5 8 2 6 2 2" xfId="46514"/>
    <cellStyle name="20% - Accent5 8 2 6 3" xfId="37305"/>
    <cellStyle name="20% - Accent5 8 2 7" xfId="9605"/>
    <cellStyle name="20% - Accent5 8 2 7 2" xfId="18826"/>
    <cellStyle name="20% - Accent5 8 2 7 2 2" xfId="47524"/>
    <cellStyle name="20% - Accent5 8 2 7 3" xfId="38315"/>
    <cellStyle name="20% - Accent5 8 2 8" xfId="10754"/>
    <cellStyle name="20% - Accent5 8 2 8 2" xfId="19973"/>
    <cellStyle name="20% - Accent5 8 2 8 2 2" xfId="48671"/>
    <cellStyle name="20% - Accent5 8 2 8 3" xfId="39462"/>
    <cellStyle name="20% - Accent5 8 2 9" xfId="12436"/>
    <cellStyle name="20% - Accent5 8 2 9 2" xfId="41134"/>
    <cellStyle name="20% - Accent5 8 3" xfId="3333"/>
    <cellStyle name="20% - Accent5 8 3 10" xfId="22623"/>
    <cellStyle name="20% - Accent5 8 3 10 2" xfId="51321"/>
    <cellStyle name="20% - Accent5 8 3 11" xfId="24902"/>
    <cellStyle name="20% - Accent5 8 3 11 2" xfId="53600"/>
    <cellStyle name="20% - Accent5 8 3 12" xfId="29483"/>
    <cellStyle name="20% - Accent5 8 3 12 2" xfId="58180"/>
    <cellStyle name="20% - Accent5 8 3 13" xfId="32306"/>
    <cellStyle name="20% - Accent5 8 3 2" xfId="4221"/>
    <cellStyle name="20% - Accent5 8 3 2 2" xfId="13449"/>
    <cellStyle name="20% - Accent5 8 3 2 2 2" xfId="27931"/>
    <cellStyle name="20% - Accent5 8 3 2 2 2 2" xfId="56629"/>
    <cellStyle name="20% - Accent5 8 3 2 2 3" xfId="42147"/>
    <cellStyle name="20% - Accent5 8 3 2 3" xfId="22624"/>
    <cellStyle name="20% - Accent5 8 3 2 3 2" xfId="51322"/>
    <cellStyle name="20% - Accent5 8 3 2 4" xfId="24903"/>
    <cellStyle name="20% - Accent5 8 3 2 4 2" xfId="53601"/>
    <cellStyle name="20% - Accent5 8 3 2 5" xfId="29484"/>
    <cellStyle name="20% - Accent5 8 3 2 5 2" xfId="58181"/>
    <cellStyle name="20% - Accent5 8 3 2 6" xfId="32938"/>
    <cellStyle name="20% - Accent5 8 3 3" xfId="6271"/>
    <cellStyle name="20% - Accent5 8 3 3 2" xfId="15499"/>
    <cellStyle name="20% - Accent5 8 3 3 2 2" xfId="44197"/>
    <cellStyle name="20% - Accent5 8 3 3 3" xfId="26798"/>
    <cellStyle name="20% - Accent5 8 3 3 3 2" xfId="55496"/>
    <cellStyle name="20% - Accent5 8 3 3 4" xfId="34988"/>
    <cellStyle name="20% - Accent5 8 3 4" xfId="7823"/>
    <cellStyle name="20% - Accent5 8 3 4 2" xfId="17048"/>
    <cellStyle name="20% - Accent5 8 3 4 2 2" xfId="45746"/>
    <cellStyle name="20% - Accent5 8 3 4 3" xfId="36537"/>
    <cellStyle name="20% - Accent5 8 3 5" xfId="8974"/>
    <cellStyle name="20% - Accent5 8 3 5 2" xfId="18197"/>
    <cellStyle name="20% - Accent5 8 3 5 2 2" xfId="46895"/>
    <cellStyle name="20% - Accent5 8 3 5 3" xfId="37686"/>
    <cellStyle name="20% - Accent5 8 3 6" xfId="9606"/>
    <cellStyle name="20% - Accent5 8 3 6 2" xfId="18827"/>
    <cellStyle name="20% - Accent5 8 3 6 2 2" xfId="47525"/>
    <cellStyle name="20% - Accent5 8 3 6 3" xfId="38316"/>
    <cellStyle name="20% - Accent5 8 3 7" xfId="10755"/>
    <cellStyle name="20% - Accent5 8 3 7 2" xfId="19974"/>
    <cellStyle name="20% - Accent5 8 3 7 2 2" xfId="48672"/>
    <cellStyle name="20% - Accent5 8 3 7 3" xfId="39463"/>
    <cellStyle name="20% - Accent5 8 3 8" xfId="12817"/>
    <cellStyle name="20% - Accent5 8 3 8 2" xfId="41515"/>
    <cellStyle name="20% - Accent5 8 3 9" xfId="21107"/>
    <cellStyle name="20% - Accent5 8 3 9 2" xfId="49805"/>
    <cellStyle name="20% - Accent5 8 4" xfId="2035"/>
    <cellStyle name="20% - Accent5 8 4 2" xfId="5510"/>
    <cellStyle name="20% - Accent5 8 4 2 2" xfId="14738"/>
    <cellStyle name="20% - Accent5 8 4 2 2 2" xfId="43436"/>
    <cellStyle name="20% - Accent5 8 4 2 3" xfId="27929"/>
    <cellStyle name="20% - Accent5 8 4 2 3 2" xfId="56627"/>
    <cellStyle name="20% - Accent5 8 4 2 4" xfId="34227"/>
    <cellStyle name="20% - Accent5 8 4 3" xfId="7059"/>
    <cellStyle name="20% - Accent5 8 4 3 2" xfId="16286"/>
    <cellStyle name="20% - Accent5 8 4 3 2 2" xfId="44984"/>
    <cellStyle name="20% - Accent5 8 4 3 3" xfId="35775"/>
    <cellStyle name="20% - Accent5 8 4 4" xfId="12056"/>
    <cellStyle name="20% - Accent5 8 4 4 2" xfId="40754"/>
    <cellStyle name="20% - Accent5 8 4 5" xfId="22625"/>
    <cellStyle name="20% - Accent5 8 4 5 2" xfId="51323"/>
    <cellStyle name="20% - Accent5 8 4 6" xfId="24904"/>
    <cellStyle name="20% - Accent5 8 4 6 2" xfId="53602"/>
    <cellStyle name="20% - Accent5 8 4 7" xfId="29485"/>
    <cellStyle name="20% - Accent5 8 4 7 2" xfId="58182"/>
    <cellStyle name="20% - Accent5 8 4 8" xfId="31545"/>
    <cellStyle name="20% - Accent5 8 5" xfId="4219"/>
    <cellStyle name="20% - Accent5 8 5 2" xfId="13447"/>
    <cellStyle name="20% - Accent5 8 5 2 2" xfId="42145"/>
    <cellStyle name="20% - Accent5 8 5 3" xfId="26796"/>
    <cellStyle name="20% - Accent5 8 5 3 2" xfId="55494"/>
    <cellStyle name="20% - Accent5 8 5 4" xfId="32936"/>
    <cellStyle name="20% - Accent5 8 6" xfId="8212"/>
    <cellStyle name="20% - Accent5 8 6 2" xfId="17436"/>
    <cellStyle name="20% - Accent5 8 6 2 2" xfId="46134"/>
    <cellStyle name="20% - Accent5 8 6 3" xfId="36925"/>
    <cellStyle name="20% - Accent5 8 7" xfId="9604"/>
    <cellStyle name="20% - Accent5 8 7 2" xfId="18825"/>
    <cellStyle name="20% - Accent5 8 7 2 2" xfId="47523"/>
    <cellStyle name="20% - Accent5 8 7 3" xfId="38314"/>
    <cellStyle name="20% - Accent5 8 8" xfId="10753"/>
    <cellStyle name="20% - Accent5 8 8 2" xfId="19972"/>
    <cellStyle name="20% - Accent5 8 8 2 2" xfId="48670"/>
    <cellStyle name="20% - Accent5 8 8 3" xfId="39461"/>
    <cellStyle name="20% - Accent5 8 9" xfId="21105"/>
    <cellStyle name="20% - Accent5 8 9 2" xfId="49803"/>
    <cellStyle name="20% - Accent5 9" xfId="629"/>
    <cellStyle name="20% - Accent5 9 10" xfId="24905"/>
    <cellStyle name="20% - Accent5 9 10 2" xfId="53603"/>
    <cellStyle name="20% - Accent5 9 11" xfId="29486"/>
    <cellStyle name="20% - Accent5 9 11 2" xfId="58183"/>
    <cellStyle name="20% - Accent5 9 2" xfId="3605"/>
    <cellStyle name="20% - Accent5 9 3" xfId="2437"/>
    <cellStyle name="20% - Accent5 9 3 2" xfId="5707"/>
    <cellStyle name="20% - Accent5 9 3 2 2" xfId="14935"/>
    <cellStyle name="20% - Accent5 9 3 2 2 2" xfId="43633"/>
    <cellStyle name="20% - Accent5 9 3 2 3" xfId="27932"/>
    <cellStyle name="20% - Accent5 9 3 2 3 2" xfId="56630"/>
    <cellStyle name="20% - Accent5 9 3 2 4" xfId="34424"/>
    <cellStyle name="20% - Accent5 9 3 3" xfId="7256"/>
    <cellStyle name="20% - Accent5 9 3 3 2" xfId="16483"/>
    <cellStyle name="20% - Accent5 9 3 3 2 2" xfId="45181"/>
    <cellStyle name="20% - Accent5 9 3 3 3" xfId="35972"/>
    <cellStyle name="20% - Accent5 9 3 4" xfId="12253"/>
    <cellStyle name="20% - Accent5 9 3 4 2" xfId="40951"/>
    <cellStyle name="20% - Accent5 9 3 5" xfId="22627"/>
    <cellStyle name="20% - Accent5 9 3 5 2" xfId="51325"/>
    <cellStyle name="20% - Accent5 9 3 6" xfId="24906"/>
    <cellStyle name="20% - Accent5 9 3 6 2" xfId="53604"/>
    <cellStyle name="20% - Accent5 9 3 7" xfId="29487"/>
    <cellStyle name="20% - Accent5 9 3 7 2" xfId="58184"/>
    <cellStyle name="20% - Accent5 9 3 8" xfId="31742"/>
    <cellStyle name="20% - Accent5 9 4" xfId="4222"/>
    <cellStyle name="20% - Accent5 9 4 2" xfId="13450"/>
    <cellStyle name="20% - Accent5 9 4 2 2" xfId="42148"/>
    <cellStyle name="20% - Accent5 9 4 3" xfId="26799"/>
    <cellStyle name="20% - Accent5 9 4 3 2" xfId="55497"/>
    <cellStyle name="20% - Accent5 9 4 4" xfId="32939"/>
    <cellStyle name="20% - Accent5 9 5" xfId="8409"/>
    <cellStyle name="20% - Accent5 9 5 2" xfId="17633"/>
    <cellStyle name="20% - Accent5 9 5 2 2" xfId="46331"/>
    <cellStyle name="20% - Accent5 9 5 3" xfId="37122"/>
    <cellStyle name="20% - Accent5 9 6" xfId="9607"/>
    <cellStyle name="20% - Accent5 9 6 2" xfId="18828"/>
    <cellStyle name="20% - Accent5 9 6 2 2" xfId="47526"/>
    <cellStyle name="20% - Accent5 9 6 3" xfId="38317"/>
    <cellStyle name="20% - Accent5 9 7" xfId="10756"/>
    <cellStyle name="20% - Accent5 9 7 2" xfId="19975"/>
    <cellStyle name="20% - Accent5 9 7 2 2" xfId="48673"/>
    <cellStyle name="20% - Accent5 9 7 3" xfId="39464"/>
    <cellStyle name="20% - Accent5 9 8" xfId="21108"/>
    <cellStyle name="20% - Accent5 9 8 2" xfId="49806"/>
    <cellStyle name="20% - Accent5 9 9" xfId="22626"/>
    <cellStyle name="20% - Accent5 9 9 2" xfId="51324"/>
    <cellStyle name="20% - Accent6" xfId="158" builtinId="50" customBuiltin="1"/>
    <cellStyle name="20% - Accent6 10" xfId="630"/>
    <cellStyle name="20% - Accent6 11" xfId="631"/>
    <cellStyle name="20% - Accent6 12" xfId="632"/>
    <cellStyle name="20% - Accent6 13" xfId="633"/>
    <cellStyle name="20% - Accent6 14" xfId="634"/>
    <cellStyle name="20% - Accent6 15" xfId="635"/>
    <cellStyle name="20% - Accent6 16" xfId="636"/>
    <cellStyle name="20% - Accent6 17" xfId="637"/>
    <cellStyle name="20% - Accent6 18" xfId="638"/>
    <cellStyle name="20% - Accent6 19" xfId="639"/>
    <cellStyle name="20% - Accent6 2" xfId="20"/>
    <cellStyle name="20% - Accent6 2 2" xfId="947"/>
    <cellStyle name="20% - Accent6 2 3" xfId="946"/>
    <cellStyle name="20% - Accent6 20" xfId="640"/>
    <cellStyle name="20% - Accent6 21" xfId="641"/>
    <cellStyle name="20% - Accent6 22" xfId="642"/>
    <cellStyle name="20% - Accent6 23" xfId="643"/>
    <cellStyle name="20% - Accent6 24" xfId="644"/>
    <cellStyle name="20% - Accent6 25" xfId="645"/>
    <cellStyle name="20% - Accent6 26" xfId="646"/>
    <cellStyle name="20% - Accent6 27" xfId="647"/>
    <cellStyle name="20% - Accent6 28" xfId="648"/>
    <cellStyle name="20% - Accent6 29" xfId="649"/>
    <cellStyle name="20% - Accent6 3" xfId="178"/>
    <cellStyle name="20% - Accent6 3 10" xfId="6552"/>
    <cellStyle name="20% - Accent6 3 10 2" xfId="15779"/>
    <cellStyle name="20% - Accent6 3 10 2 2" xfId="44477"/>
    <cellStyle name="20% - Accent6 3 10 3" xfId="35268"/>
    <cellStyle name="20% - Accent6 3 11" xfId="8119"/>
    <cellStyle name="20% - Accent6 3 11 2" xfId="17343"/>
    <cellStyle name="20% - Accent6 3 11 2 2" xfId="46041"/>
    <cellStyle name="20% - Accent6 3 11 3" xfId="36832"/>
    <cellStyle name="20% - Accent6 3 12" xfId="9608"/>
    <cellStyle name="20% - Accent6 3 12 2" xfId="18829"/>
    <cellStyle name="20% - Accent6 3 12 2 2" xfId="47527"/>
    <cellStyle name="20% - Accent6 3 12 3" xfId="38318"/>
    <cellStyle name="20% - Accent6 3 13" xfId="10757"/>
    <cellStyle name="20% - Accent6 3 13 2" xfId="19976"/>
    <cellStyle name="20% - Accent6 3 13 2 2" xfId="48674"/>
    <cellStyle name="20% - Accent6 3 13 3" xfId="39465"/>
    <cellStyle name="20% - Accent6 3 14" xfId="11549"/>
    <cellStyle name="20% - Accent6 3 14 2" xfId="40247"/>
    <cellStyle name="20% - Accent6 3 15" xfId="21109"/>
    <cellStyle name="20% - Accent6 3 15 2" xfId="49807"/>
    <cellStyle name="20% - Accent6 3 16" xfId="22628"/>
    <cellStyle name="20% - Accent6 3 16 2" xfId="51326"/>
    <cellStyle name="20% - Accent6 3 17" xfId="24907"/>
    <cellStyle name="20% - Accent6 3 17 2" xfId="53605"/>
    <cellStyle name="20% - Accent6 3 18" xfId="29488"/>
    <cellStyle name="20% - Accent6 3 18 2" xfId="58185"/>
    <cellStyle name="20% - Accent6 3 19" xfId="31038"/>
    <cellStyle name="20% - Accent6 3 2" xfId="282"/>
    <cellStyle name="20% - Accent6 3 2 10" xfId="8173"/>
    <cellStyle name="20% - Accent6 3 2 10 2" xfId="17397"/>
    <cellStyle name="20% - Accent6 3 2 10 2 2" xfId="46095"/>
    <cellStyle name="20% - Accent6 3 2 10 3" xfId="36886"/>
    <cellStyle name="20% - Accent6 3 2 11" xfId="9609"/>
    <cellStyle name="20% - Accent6 3 2 11 2" xfId="18830"/>
    <cellStyle name="20% - Accent6 3 2 11 2 2" xfId="47528"/>
    <cellStyle name="20% - Accent6 3 2 11 3" xfId="38319"/>
    <cellStyle name="20% - Accent6 3 2 12" xfId="10758"/>
    <cellStyle name="20% - Accent6 3 2 12 2" xfId="19977"/>
    <cellStyle name="20% - Accent6 3 2 12 2 2" xfId="48675"/>
    <cellStyle name="20% - Accent6 3 2 12 3" xfId="39466"/>
    <cellStyle name="20% - Accent6 3 2 13" xfId="11592"/>
    <cellStyle name="20% - Accent6 3 2 13 2" xfId="40290"/>
    <cellStyle name="20% - Accent6 3 2 14" xfId="21110"/>
    <cellStyle name="20% - Accent6 3 2 14 2" xfId="49808"/>
    <cellStyle name="20% - Accent6 3 2 15" xfId="22629"/>
    <cellStyle name="20% - Accent6 3 2 15 2" xfId="51327"/>
    <cellStyle name="20% - Accent6 3 2 16" xfId="24908"/>
    <cellStyle name="20% - Accent6 3 2 16 2" xfId="53606"/>
    <cellStyle name="20% - Accent6 3 2 17" xfId="29489"/>
    <cellStyle name="20% - Accent6 3 2 17 2" xfId="58186"/>
    <cellStyle name="20% - Accent6 3 2 18" xfId="31081"/>
    <cellStyle name="20% - Accent6 3 2 2" xfId="368"/>
    <cellStyle name="20% - Accent6 3 2 2 10" xfId="9610"/>
    <cellStyle name="20% - Accent6 3 2 2 10 2" xfId="18831"/>
    <cellStyle name="20% - Accent6 3 2 2 10 2 2" xfId="47529"/>
    <cellStyle name="20% - Accent6 3 2 2 10 3" xfId="38320"/>
    <cellStyle name="20% - Accent6 3 2 2 11" xfId="10759"/>
    <cellStyle name="20% - Accent6 3 2 2 11 2" xfId="19978"/>
    <cellStyle name="20% - Accent6 3 2 2 11 2 2" xfId="48676"/>
    <cellStyle name="20% - Accent6 3 2 2 11 3" xfId="39467"/>
    <cellStyle name="20% - Accent6 3 2 2 12" xfId="11678"/>
    <cellStyle name="20% - Accent6 3 2 2 12 2" xfId="40376"/>
    <cellStyle name="20% - Accent6 3 2 2 13" xfId="21111"/>
    <cellStyle name="20% - Accent6 3 2 2 13 2" xfId="49809"/>
    <cellStyle name="20% - Accent6 3 2 2 14" xfId="22630"/>
    <cellStyle name="20% - Accent6 3 2 2 14 2" xfId="51328"/>
    <cellStyle name="20% - Accent6 3 2 2 15" xfId="24909"/>
    <cellStyle name="20% - Accent6 3 2 2 15 2" xfId="53607"/>
    <cellStyle name="20% - Accent6 3 2 2 16" xfId="29490"/>
    <cellStyle name="20% - Accent6 3 2 2 16 2" xfId="58187"/>
    <cellStyle name="20% - Accent6 3 2 2 17" xfId="31167"/>
    <cellStyle name="20% - Accent6 3 2 2 2" xfId="1213"/>
    <cellStyle name="20% - Accent6 3 2 2 2 10" xfId="11864"/>
    <cellStyle name="20% - Accent6 3 2 2 2 10 2" xfId="40562"/>
    <cellStyle name="20% - Accent6 3 2 2 2 11" xfId="21112"/>
    <cellStyle name="20% - Accent6 3 2 2 2 11 2" xfId="49810"/>
    <cellStyle name="20% - Accent6 3 2 2 2 12" xfId="22631"/>
    <cellStyle name="20% - Accent6 3 2 2 2 12 2" xfId="51329"/>
    <cellStyle name="20% - Accent6 3 2 2 2 13" xfId="24910"/>
    <cellStyle name="20% - Accent6 3 2 2 2 13 2" xfId="53608"/>
    <cellStyle name="20% - Accent6 3 2 2 2 14" xfId="29491"/>
    <cellStyle name="20% - Accent6 3 2 2 2 14 2" xfId="58188"/>
    <cellStyle name="20% - Accent6 3 2 2 2 15" xfId="31353"/>
    <cellStyle name="20% - Accent6 3 2 2 2 2" xfId="3479"/>
    <cellStyle name="20% - Accent6 3 2 2 2 2 10" xfId="22632"/>
    <cellStyle name="20% - Accent6 3 2 2 2 2 10 2" xfId="51330"/>
    <cellStyle name="20% - Accent6 3 2 2 2 2 11" xfId="24911"/>
    <cellStyle name="20% - Accent6 3 2 2 2 2 11 2" xfId="53609"/>
    <cellStyle name="20% - Accent6 3 2 2 2 2 12" xfId="29492"/>
    <cellStyle name="20% - Accent6 3 2 2 2 2 12 2" xfId="58189"/>
    <cellStyle name="20% - Accent6 3 2 2 2 2 13" xfId="32451"/>
    <cellStyle name="20% - Accent6 3 2 2 2 2 2" xfId="4227"/>
    <cellStyle name="20% - Accent6 3 2 2 2 2 2 2" xfId="13455"/>
    <cellStyle name="20% - Accent6 3 2 2 2 2 2 2 2" xfId="27937"/>
    <cellStyle name="20% - Accent6 3 2 2 2 2 2 2 2 2" xfId="56635"/>
    <cellStyle name="20% - Accent6 3 2 2 2 2 2 2 3" xfId="42153"/>
    <cellStyle name="20% - Accent6 3 2 2 2 2 2 3" xfId="22633"/>
    <cellStyle name="20% - Accent6 3 2 2 2 2 2 3 2" xfId="51331"/>
    <cellStyle name="20% - Accent6 3 2 2 2 2 2 4" xfId="24912"/>
    <cellStyle name="20% - Accent6 3 2 2 2 2 2 4 2" xfId="53610"/>
    <cellStyle name="20% - Accent6 3 2 2 2 2 2 5" xfId="29493"/>
    <cellStyle name="20% - Accent6 3 2 2 2 2 2 5 2" xfId="58190"/>
    <cellStyle name="20% - Accent6 3 2 2 2 2 2 6" xfId="32944"/>
    <cellStyle name="20% - Accent6 3 2 2 2 2 3" xfId="6416"/>
    <cellStyle name="20% - Accent6 3 2 2 2 2 3 2" xfId="15644"/>
    <cellStyle name="20% - Accent6 3 2 2 2 2 3 2 2" xfId="44342"/>
    <cellStyle name="20% - Accent6 3 2 2 2 2 3 3" xfId="26804"/>
    <cellStyle name="20% - Accent6 3 2 2 2 2 3 3 2" xfId="55502"/>
    <cellStyle name="20% - Accent6 3 2 2 2 2 3 4" xfId="35133"/>
    <cellStyle name="20% - Accent6 3 2 2 2 2 4" xfId="7968"/>
    <cellStyle name="20% - Accent6 3 2 2 2 2 4 2" xfId="17193"/>
    <cellStyle name="20% - Accent6 3 2 2 2 2 4 2 2" xfId="45891"/>
    <cellStyle name="20% - Accent6 3 2 2 2 2 4 3" xfId="36682"/>
    <cellStyle name="20% - Accent6 3 2 2 2 2 5" xfId="9119"/>
    <cellStyle name="20% - Accent6 3 2 2 2 2 5 2" xfId="18342"/>
    <cellStyle name="20% - Accent6 3 2 2 2 2 5 2 2" xfId="47040"/>
    <cellStyle name="20% - Accent6 3 2 2 2 2 5 3" xfId="37831"/>
    <cellStyle name="20% - Accent6 3 2 2 2 2 6" xfId="9612"/>
    <cellStyle name="20% - Accent6 3 2 2 2 2 6 2" xfId="18833"/>
    <cellStyle name="20% - Accent6 3 2 2 2 2 6 2 2" xfId="47531"/>
    <cellStyle name="20% - Accent6 3 2 2 2 2 6 3" xfId="38322"/>
    <cellStyle name="20% - Accent6 3 2 2 2 2 7" xfId="10761"/>
    <cellStyle name="20% - Accent6 3 2 2 2 2 7 2" xfId="19980"/>
    <cellStyle name="20% - Accent6 3 2 2 2 2 7 2 2" xfId="48678"/>
    <cellStyle name="20% - Accent6 3 2 2 2 2 7 3" xfId="39469"/>
    <cellStyle name="20% - Accent6 3 2 2 2 2 8" xfId="12962"/>
    <cellStyle name="20% - Accent6 3 2 2 2 2 8 2" xfId="41660"/>
    <cellStyle name="20% - Accent6 3 2 2 2 2 9" xfId="21113"/>
    <cellStyle name="20% - Accent6 3 2 2 2 2 9 2" xfId="49811"/>
    <cellStyle name="20% - Accent6 3 2 2 2 3" xfId="2870"/>
    <cellStyle name="20% - Accent6 3 2 2 2 3 2" xfId="6035"/>
    <cellStyle name="20% - Accent6 3 2 2 2 3 2 2" xfId="15263"/>
    <cellStyle name="20% - Accent6 3 2 2 2 3 2 2 2" xfId="43961"/>
    <cellStyle name="20% - Accent6 3 2 2 2 3 2 3" xfId="27936"/>
    <cellStyle name="20% - Accent6 3 2 2 2 3 2 3 2" xfId="56634"/>
    <cellStyle name="20% - Accent6 3 2 2 2 3 2 4" xfId="34752"/>
    <cellStyle name="20% - Accent6 3 2 2 2 3 3" xfId="7585"/>
    <cellStyle name="20% - Accent6 3 2 2 2 3 3 2" xfId="16811"/>
    <cellStyle name="20% - Accent6 3 2 2 2 3 3 2 2" xfId="45509"/>
    <cellStyle name="20% - Accent6 3 2 2 2 3 3 3" xfId="36300"/>
    <cellStyle name="20% - Accent6 3 2 2 2 3 4" xfId="12581"/>
    <cellStyle name="20% - Accent6 3 2 2 2 3 4 2" xfId="41279"/>
    <cellStyle name="20% - Accent6 3 2 2 2 3 5" xfId="22634"/>
    <cellStyle name="20% - Accent6 3 2 2 2 3 5 2" xfId="51332"/>
    <cellStyle name="20% - Accent6 3 2 2 2 3 6" xfId="24913"/>
    <cellStyle name="20% - Accent6 3 2 2 2 3 6 2" xfId="53611"/>
    <cellStyle name="20% - Accent6 3 2 2 2 3 7" xfId="29494"/>
    <cellStyle name="20% - Accent6 3 2 2 2 3 7 2" xfId="58191"/>
    <cellStyle name="20% - Accent6 3 2 2 2 3 8" xfId="32070"/>
    <cellStyle name="20% - Accent6 3 2 2 2 4" xfId="4226"/>
    <cellStyle name="20% - Accent6 3 2 2 2 4 2" xfId="13454"/>
    <cellStyle name="20% - Accent6 3 2 2 2 4 2 2" xfId="42152"/>
    <cellStyle name="20% - Accent6 3 2 2 2 4 3" xfId="26803"/>
    <cellStyle name="20% - Accent6 3 2 2 2 4 3 2" xfId="55501"/>
    <cellStyle name="20% - Accent6 3 2 2 2 4 4" xfId="32943"/>
    <cellStyle name="20% - Accent6 3 2 2 2 5" xfId="5318"/>
    <cellStyle name="20% - Accent6 3 2 2 2 5 2" xfId="14546"/>
    <cellStyle name="20% - Accent6 3 2 2 2 5 2 2" xfId="43244"/>
    <cellStyle name="20% - Accent6 3 2 2 2 5 3" xfId="34035"/>
    <cellStyle name="20% - Accent6 3 2 2 2 6" xfId="6867"/>
    <cellStyle name="20% - Accent6 3 2 2 2 6 2" xfId="16094"/>
    <cellStyle name="20% - Accent6 3 2 2 2 6 2 2" xfId="44792"/>
    <cellStyle name="20% - Accent6 3 2 2 2 6 3" xfId="35583"/>
    <cellStyle name="20% - Accent6 3 2 2 2 7" xfId="8737"/>
    <cellStyle name="20% - Accent6 3 2 2 2 7 2" xfId="17961"/>
    <cellStyle name="20% - Accent6 3 2 2 2 7 2 2" xfId="46659"/>
    <cellStyle name="20% - Accent6 3 2 2 2 7 3" xfId="37450"/>
    <cellStyle name="20% - Accent6 3 2 2 2 8" xfId="9611"/>
    <cellStyle name="20% - Accent6 3 2 2 2 8 2" xfId="18832"/>
    <cellStyle name="20% - Accent6 3 2 2 2 8 2 2" xfId="47530"/>
    <cellStyle name="20% - Accent6 3 2 2 2 8 3" xfId="38321"/>
    <cellStyle name="20% - Accent6 3 2 2 2 9" xfId="10760"/>
    <cellStyle name="20% - Accent6 3 2 2 2 9 2" xfId="19979"/>
    <cellStyle name="20% - Accent6 3 2 2 2 9 2 2" xfId="48677"/>
    <cellStyle name="20% - Accent6 3 2 2 2 9 3" xfId="39468"/>
    <cellStyle name="20% - Accent6 3 2 2 3" xfId="2595"/>
    <cellStyle name="20% - Accent6 3 2 2 3 10" xfId="22635"/>
    <cellStyle name="20% - Accent6 3 2 2 3 10 2" xfId="51333"/>
    <cellStyle name="20% - Accent6 3 2 2 3 11" xfId="24914"/>
    <cellStyle name="20% - Accent6 3 2 2 3 11 2" xfId="53612"/>
    <cellStyle name="20% - Accent6 3 2 2 3 12" xfId="29495"/>
    <cellStyle name="20% - Accent6 3 2 2 3 12 2" xfId="58192"/>
    <cellStyle name="20% - Accent6 3 2 2 3 13" xfId="31885"/>
    <cellStyle name="20% - Accent6 3 2 2 3 2" xfId="4228"/>
    <cellStyle name="20% - Accent6 3 2 2 3 2 2" xfId="13456"/>
    <cellStyle name="20% - Accent6 3 2 2 3 2 2 2" xfId="27938"/>
    <cellStyle name="20% - Accent6 3 2 2 3 2 2 2 2" xfId="56636"/>
    <cellStyle name="20% - Accent6 3 2 2 3 2 2 3" xfId="42154"/>
    <cellStyle name="20% - Accent6 3 2 2 3 2 3" xfId="22636"/>
    <cellStyle name="20% - Accent6 3 2 2 3 2 3 2" xfId="51334"/>
    <cellStyle name="20% - Accent6 3 2 2 3 2 4" xfId="24915"/>
    <cellStyle name="20% - Accent6 3 2 2 3 2 4 2" xfId="53613"/>
    <cellStyle name="20% - Accent6 3 2 2 3 2 5" xfId="29496"/>
    <cellStyle name="20% - Accent6 3 2 2 3 2 5 2" xfId="58193"/>
    <cellStyle name="20% - Accent6 3 2 2 3 2 6" xfId="32945"/>
    <cellStyle name="20% - Accent6 3 2 2 3 3" xfId="5850"/>
    <cellStyle name="20% - Accent6 3 2 2 3 3 2" xfId="15078"/>
    <cellStyle name="20% - Accent6 3 2 2 3 3 2 2" xfId="43776"/>
    <cellStyle name="20% - Accent6 3 2 2 3 3 3" xfId="26805"/>
    <cellStyle name="20% - Accent6 3 2 2 3 3 3 2" xfId="55503"/>
    <cellStyle name="20% - Accent6 3 2 2 3 3 4" xfId="34567"/>
    <cellStyle name="20% - Accent6 3 2 2 3 4" xfId="7400"/>
    <cellStyle name="20% - Accent6 3 2 2 3 4 2" xfId="16626"/>
    <cellStyle name="20% - Accent6 3 2 2 3 4 2 2" xfId="45324"/>
    <cellStyle name="20% - Accent6 3 2 2 3 4 3" xfId="36115"/>
    <cellStyle name="20% - Accent6 3 2 2 3 5" xfId="8552"/>
    <cellStyle name="20% - Accent6 3 2 2 3 5 2" xfId="17776"/>
    <cellStyle name="20% - Accent6 3 2 2 3 5 2 2" xfId="46474"/>
    <cellStyle name="20% - Accent6 3 2 2 3 5 3" xfId="37265"/>
    <cellStyle name="20% - Accent6 3 2 2 3 6" xfId="9613"/>
    <cellStyle name="20% - Accent6 3 2 2 3 6 2" xfId="18834"/>
    <cellStyle name="20% - Accent6 3 2 2 3 6 2 2" xfId="47532"/>
    <cellStyle name="20% - Accent6 3 2 2 3 6 3" xfId="38323"/>
    <cellStyle name="20% - Accent6 3 2 2 3 7" xfId="10762"/>
    <cellStyle name="20% - Accent6 3 2 2 3 7 2" xfId="19981"/>
    <cellStyle name="20% - Accent6 3 2 2 3 7 2 2" xfId="48679"/>
    <cellStyle name="20% - Accent6 3 2 2 3 7 3" xfId="39470"/>
    <cellStyle name="20% - Accent6 3 2 2 3 8" xfId="12396"/>
    <cellStyle name="20% - Accent6 3 2 2 3 8 2" xfId="41094"/>
    <cellStyle name="20% - Accent6 3 2 2 3 9" xfId="21114"/>
    <cellStyle name="20% - Accent6 3 2 2 3 9 2" xfId="49812"/>
    <cellStyle name="20% - Accent6 3 2 2 4" xfId="3257"/>
    <cellStyle name="20% - Accent6 3 2 2 4 10" xfId="22637"/>
    <cellStyle name="20% - Accent6 3 2 2 4 10 2" xfId="51335"/>
    <cellStyle name="20% - Accent6 3 2 2 4 11" xfId="24916"/>
    <cellStyle name="20% - Accent6 3 2 2 4 11 2" xfId="53614"/>
    <cellStyle name="20% - Accent6 3 2 2 4 12" xfId="29497"/>
    <cellStyle name="20% - Accent6 3 2 2 4 12 2" xfId="58194"/>
    <cellStyle name="20% - Accent6 3 2 2 4 13" xfId="32266"/>
    <cellStyle name="20% - Accent6 3 2 2 4 2" xfId="4229"/>
    <cellStyle name="20% - Accent6 3 2 2 4 2 2" xfId="13457"/>
    <cellStyle name="20% - Accent6 3 2 2 4 2 2 2" xfId="27939"/>
    <cellStyle name="20% - Accent6 3 2 2 4 2 2 2 2" xfId="56637"/>
    <cellStyle name="20% - Accent6 3 2 2 4 2 2 3" xfId="42155"/>
    <cellStyle name="20% - Accent6 3 2 2 4 2 3" xfId="22638"/>
    <cellStyle name="20% - Accent6 3 2 2 4 2 3 2" xfId="51336"/>
    <cellStyle name="20% - Accent6 3 2 2 4 2 4" xfId="24917"/>
    <cellStyle name="20% - Accent6 3 2 2 4 2 4 2" xfId="53615"/>
    <cellStyle name="20% - Accent6 3 2 2 4 2 5" xfId="29498"/>
    <cellStyle name="20% - Accent6 3 2 2 4 2 5 2" xfId="58195"/>
    <cellStyle name="20% - Accent6 3 2 2 4 2 6" xfId="32946"/>
    <cellStyle name="20% - Accent6 3 2 2 4 3" xfId="6231"/>
    <cellStyle name="20% - Accent6 3 2 2 4 3 2" xfId="15459"/>
    <cellStyle name="20% - Accent6 3 2 2 4 3 2 2" xfId="44157"/>
    <cellStyle name="20% - Accent6 3 2 2 4 3 3" xfId="26806"/>
    <cellStyle name="20% - Accent6 3 2 2 4 3 3 2" xfId="55504"/>
    <cellStyle name="20% - Accent6 3 2 2 4 3 4" xfId="34948"/>
    <cellStyle name="20% - Accent6 3 2 2 4 4" xfId="7783"/>
    <cellStyle name="20% - Accent6 3 2 2 4 4 2" xfId="17008"/>
    <cellStyle name="20% - Accent6 3 2 2 4 4 2 2" xfId="45706"/>
    <cellStyle name="20% - Accent6 3 2 2 4 4 3" xfId="36497"/>
    <cellStyle name="20% - Accent6 3 2 2 4 5" xfId="8934"/>
    <cellStyle name="20% - Accent6 3 2 2 4 5 2" xfId="18157"/>
    <cellStyle name="20% - Accent6 3 2 2 4 5 2 2" xfId="46855"/>
    <cellStyle name="20% - Accent6 3 2 2 4 5 3" xfId="37646"/>
    <cellStyle name="20% - Accent6 3 2 2 4 6" xfId="9614"/>
    <cellStyle name="20% - Accent6 3 2 2 4 6 2" xfId="18835"/>
    <cellStyle name="20% - Accent6 3 2 2 4 6 2 2" xfId="47533"/>
    <cellStyle name="20% - Accent6 3 2 2 4 6 3" xfId="38324"/>
    <cellStyle name="20% - Accent6 3 2 2 4 7" xfId="10763"/>
    <cellStyle name="20% - Accent6 3 2 2 4 7 2" xfId="19982"/>
    <cellStyle name="20% - Accent6 3 2 2 4 7 2 2" xfId="48680"/>
    <cellStyle name="20% - Accent6 3 2 2 4 7 3" xfId="39471"/>
    <cellStyle name="20% - Accent6 3 2 2 4 8" xfId="12777"/>
    <cellStyle name="20% - Accent6 3 2 2 4 8 2" xfId="41475"/>
    <cellStyle name="20% - Accent6 3 2 2 4 9" xfId="21115"/>
    <cellStyle name="20% - Accent6 3 2 2 4 9 2" xfId="49813"/>
    <cellStyle name="20% - Accent6 3 2 2 5" xfId="2221"/>
    <cellStyle name="20% - Accent6 3 2 2 5 2" xfId="5655"/>
    <cellStyle name="20% - Accent6 3 2 2 5 2 2" xfId="14883"/>
    <cellStyle name="20% - Accent6 3 2 2 5 2 2 2" xfId="43581"/>
    <cellStyle name="20% - Accent6 3 2 2 5 2 3" xfId="27935"/>
    <cellStyle name="20% - Accent6 3 2 2 5 2 3 2" xfId="56633"/>
    <cellStyle name="20% - Accent6 3 2 2 5 2 4" xfId="34372"/>
    <cellStyle name="20% - Accent6 3 2 2 5 3" xfId="7204"/>
    <cellStyle name="20% - Accent6 3 2 2 5 3 2" xfId="16431"/>
    <cellStyle name="20% - Accent6 3 2 2 5 3 2 2" xfId="45129"/>
    <cellStyle name="20% - Accent6 3 2 2 5 3 3" xfId="35920"/>
    <cellStyle name="20% - Accent6 3 2 2 5 4" xfId="12201"/>
    <cellStyle name="20% - Accent6 3 2 2 5 4 2" xfId="40899"/>
    <cellStyle name="20% - Accent6 3 2 2 5 5" xfId="22639"/>
    <cellStyle name="20% - Accent6 3 2 2 5 5 2" xfId="51337"/>
    <cellStyle name="20% - Accent6 3 2 2 5 6" xfId="24918"/>
    <cellStyle name="20% - Accent6 3 2 2 5 6 2" xfId="53616"/>
    <cellStyle name="20% - Accent6 3 2 2 5 7" xfId="29499"/>
    <cellStyle name="20% - Accent6 3 2 2 5 7 2" xfId="58196"/>
    <cellStyle name="20% - Accent6 3 2 2 5 8" xfId="31690"/>
    <cellStyle name="20% - Accent6 3 2 2 6" xfId="4225"/>
    <cellStyle name="20% - Accent6 3 2 2 6 2" xfId="13453"/>
    <cellStyle name="20% - Accent6 3 2 2 6 2 2" xfId="42151"/>
    <cellStyle name="20% - Accent6 3 2 2 6 3" xfId="26802"/>
    <cellStyle name="20% - Accent6 3 2 2 6 3 2" xfId="55500"/>
    <cellStyle name="20% - Accent6 3 2 2 6 4" xfId="32942"/>
    <cellStyle name="20% - Accent6 3 2 2 7" xfId="5132"/>
    <cellStyle name="20% - Accent6 3 2 2 7 2" xfId="14360"/>
    <cellStyle name="20% - Accent6 3 2 2 7 2 2" xfId="43058"/>
    <cellStyle name="20% - Accent6 3 2 2 7 3" xfId="33849"/>
    <cellStyle name="20% - Accent6 3 2 2 8" xfId="6681"/>
    <cellStyle name="20% - Accent6 3 2 2 8 2" xfId="15908"/>
    <cellStyle name="20% - Accent6 3 2 2 8 2 2" xfId="44606"/>
    <cellStyle name="20% - Accent6 3 2 2 8 3" xfId="35397"/>
    <cellStyle name="20% - Accent6 3 2 2 9" xfId="8357"/>
    <cellStyle name="20% - Accent6 3 2 2 9 2" xfId="17581"/>
    <cellStyle name="20% - Accent6 3 2 2 9 2 2" xfId="46279"/>
    <cellStyle name="20% - Accent6 3 2 2 9 3" xfId="37070"/>
    <cellStyle name="20% - Accent6 3 2 3" xfId="1127"/>
    <cellStyle name="20% - Accent6 3 2 3 10" xfId="10764"/>
    <cellStyle name="20% - Accent6 3 2 3 10 2" xfId="19983"/>
    <cellStyle name="20% - Accent6 3 2 3 10 2 2" xfId="48681"/>
    <cellStyle name="20% - Accent6 3 2 3 10 3" xfId="39472"/>
    <cellStyle name="20% - Accent6 3 2 3 11" xfId="11778"/>
    <cellStyle name="20% - Accent6 3 2 3 11 2" xfId="40476"/>
    <cellStyle name="20% - Accent6 3 2 3 12" xfId="21116"/>
    <cellStyle name="20% - Accent6 3 2 3 12 2" xfId="49814"/>
    <cellStyle name="20% - Accent6 3 2 3 13" xfId="22640"/>
    <cellStyle name="20% - Accent6 3 2 3 13 2" xfId="51338"/>
    <cellStyle name="20% - Accent6 3 2 3 14" xfId="24919"/>
    <cellStyle name="20% - Accent6 3 2 3 14 2" xfId="53617"/>
    <cellStyle name="20% - Accent6 3 2 3 15" xfId="29500"/>
    <cellStyle name="20% - Accent6 3 2 3 15 2" xfId="58197"/>
    <cellStyle name="20% - Accent6 3 2 3 16" xfId="31267"/>
    <cellStyle name="20% - Accent6 3 2 3 2" xfId="2784"/>
    <cellStyle name="20% - Accent6 3 2 3 2 10" xfId="22641"/>
    <cellStyle name="20% - Accent6 3 2 3 2 10 2" xfId="51339"/>
    <cellStyle name="20% - Accent6 3 2 3 2 11" xfId="24920"/>
    <cellStyle name="20% - Accent6 3 2 3 2 11 2" xfId="53618"/>
    <cellStyle name="20% - Accent6 3 2 3 2 12" xfId="29501"/>
    <cellStyle name="20% - Accent6 3 2 3 2 12 2" xfId="58198"/>
    <cellStyle name="20% - Accent6 3 2 3 2 13" xfId="31985"/>
    <cellStyle name="20% - Accent6 3 2 3 2 2" xfId="4231"/>
    <cellStyle name="20% - Accent6 3 2 3 2 2 2" xfId="13459"/>
    <cellStyle name="20% - Accent6 3 2 3 2 2 2 2" xfId="27941"/>
    <cellStyle name="20% - Accent6 3 2 3 2 2 2 2 2" xfId="56639"/>
    <cellStyle name="20% - Accent6 3 2 3 2 2 2 3" xfId="42157"/>
    <cellStyle name="20% - Accent6 3 2 3 2 2 3" xfId="22642"/>
    <cellStyle name="20% - Accent6 3 2 3 2 2 3 2" xfId="51340"/>
    <cellStyle name="20% - Accent6 3 2 3 2 2 4" xfId="24921"/>
    <cellStyle name="20% - Accent6 3 2 3 2 2 4 2" xfId="53619"/>
    <cellStyle name="20% - Accent6 3 2 3 2 2 5" xfId="29502"/>
    <cellStyle name="20% - Accent6 3 2 3 2 2 5 2" xfId="58199"/>
    <cellStyle name="20% - Accent6 3 2 3 2 2 6" xfId="32948"/>
    <cellStyle name="20% - Accent6 3 2 3 2 3" xfId="5950"/>
    <cellStyle name="20% - Accent6 3 2 3 2 3 2" xfId="15178"/>
    <cellStyle name="20% - Accent6 3 2 3 2 3 2 2" xfId="43876"/>
    <cellStyle name="20% - Accent6 3 2 3 2 3 3" xfId="26808"/>
    <cellStyle name="20% - Accent6 3 2 3 2 3 3 2" xfId="55506"/>
    <cellStyle name="20% - Accent6 3 2 3 2 3 4" xfId="34667"/>
    <cellStyle name="20% - Accent6 3 2 3 2 4" xfId="7500"/>
    <cellStyle name="20% - Accent6 3 2 3 2 4 2" xfId="16726"/>
    <cellStyle name="20% - Accent6 3 2 3 2 4 2 2" xfId="45424"/>
    <cellStyle name="20% - Accent6 3 2 3 2 4 3" xfId="36215"/>
    <cellStyle name="20% - Accent6 3 2 3 2 5" xfId="8652"/>
    <cellStyle name="20% - Accent6 3 2 3 2 5 2" xfId="17876"/>
    <cellStyle name="20% - Accent6 3 2 3 2 5 2 2" xfId="46574"/>
    <cellStyle name="20% - Accent6 3 2 3 2 5 3" xfId="37365"/>
    <cellStyle name="20% - Accent6 3 2 3 2 6" xfId="9616"/>
    <cellStyle name="20% - Accent6 3 2 3 2 6 2" xfId="18837"/>
    <cellStyle name="20% - Accent6 3 2 3 2 6 2 2" xfId="47535"/>
    <cellStyle name="20% - Accent6 3 2 3 2 6 3" xfId="38326"/>
    <cellStyle name="20% - Accent6 3 2 3 2 7" xfId="10765"/>
    <cellStyle name="20% - Accent6 3 2 3 2 7 2" xfId="19984"/>
    <cellStyle name="20% - Accent6 3 2 3 2 7 2 2" xfId="48682"/>
    <cellStyle name="20% - Accent6 3 2 3 2 7 3" xfId="39473"/>
    <cellStyle name="20% - Accent6 3 2 3 2 8" xfId="12496"/>
    <cellStyle name="20% - Accent6 3 2 3 2 8 2" xfId="41194"/>
    <cellStyle name="20% - Accent6 3 2 3 2 9" xfId="21117"/>
    <cellStyle name="20% - Accent6 3 2 3 2 9 2" xfId="49815"/>
    <cellStyle name="20% - Accent6 3 2 3 3" xfId="3394"/>
    <cellStyle name="20% - Accent6 3 2 3 3 10" xfId="22643"/>
    <cellStyle name="20% - Accent6 3 2 3 3 10 2" xfId="51341"/>
    <cellStyle name="20% - Accent6 3 2 3 3 11" xfId="24922"/>
    <cellStyle name="20% - Accent6 3 2 3 3 11 2" xfId="53620"/>
    <cellStyle name="20% - Accent6 3 2 3 3 12" xfId="29503"/>
    <cellStyle name="20% - Accent6 3 2 3 3 12 2" xfId="58200"/>
    <cellStyle name="20% - Accent6 3 2 3 3 13" xfId="32366"/>
    <cellStyle name="20% - Accent6 3 2 3 3 2" xfId="4232"/>
    <cellStyle name="20% - Accent6 3 2 3 3 2 2" xfId="13460"/>
    <cellStyle name="20% - Accent6 3 2 3 3 2 2 2" xfId="27942"/>
    <cellStyle name="20% - Accent6 3 2 3 3 2 2 2 2" xfId="56640"/>
    <cellStyle name="20% - Accent6 3 2 3 3 2 2 3" xfId="42158"/>
    <cellStyle name="20% - Accent6 3 2 3 3 2 3" xfId="22644"/>
    <cellStyle name="20% - Accent6 3 2 3 3 2 3 2" xfId="51342"/>
    <cellStyle name="20% - Accent6 3 2 3 3 2 4" xfId="24923"/>
    <cellStyle name="20% - Accent6 3 2 3 3 2 4 2" xfId="53621"/>
    <cellStyle name="20% - Accent6 3 2 3 3 2 5" xfId="29504"/>
    <cellStyle name="20% - Accent6 3 2 3 3 2 5 2" xfId="58201"/>
    <cellStyle name="20% - Accent6 3 2 3 3 2 6" xfId="32949"/>
    <cellStyle name="20% - Accent6 3 2 3 3 3" xfId="6331"/>
    <cellStyle name="20% - Accent6 3 2 3 3 3 2" xfId="15559"/>
    <cellStyle name="20% - Accent6 3 2 3 3 3 2 2" xfId="44257"/>
    <cellStyle name="20% - Accent6 3 2 3 3 3 3" xfId="26809"/>
    <cellStyle name="20% - Accent6 3 2 3 3 3 3 2" xfId="55507"/>
    <cellStyle name="20% - Accent6 3 2 3 3 3 4" xfId="35048"/>
    <cellStyle name="20% - Accent6 3 2 3 3 4" xfId="7883"/>
    <cellStyle name="20% - Accent6 3 2 3 3 4 2" xfId="17108"/>
    <cellStyle name="20% - Accent6 3 2 3 3 4 2 2" xfId="45806"/>
    <cellStyle name="20% - Accent6 3 2 3 3 4 3" xfId="36597"/>
    <cellStyle name="20% - Accent6 3 2 3 3 5" xfId="9034"/>
    <cellStyle name="20% - Accent6 3 2 3 3 5 2" xfId="18257"/>
    <cellStyle name="20% - Accent6 3 2 3 3 5 2 2" xfId="46955"/>
    <cellStyle name="20% - Accent6 3 2 3 3 5 3" xfId="37746"/>
    <cellStyle name="20% - Accent6 3 2 3 3 6" xfId="9617"/>
    <cellStyle name="20% - Accent6 3 2 3 3 6 2" xfId="18838"/>
    <cellStyle name="20% - Accent6 3 2 3 3 6 2 2" xfId="47536"/>
    <cellStyle name="20% - Accent6 3 2 3 3 6 3" xfId="38327"/>
    <cellStyle name="20% - Accent6 3 2 3 3 7" xfId="10766"/>
    <cellStyle name="20% - Accent6 3 2 3 3 7 2" xfId="19985"/>
    <cellStyle name="20% - Accent6 3 2 3 3 7 2 2" xfId="48683"/>
    <cellStyle name="20% - Accent6 3 2 3 3 7 3" xfId="39474"/>
    <cellStyle name="20% - Accent6 3 2 3 3 8" xfId="12877"/>
    <cellStyle name="20% - Accent6 3 2 3 3 8 2" xfId="41575"/>
    <cellStyle name="20% - Accent6 3 2 3 3 9" xfId="21118"/>
    <cellStyle name="20% - Accent6 3 2 3 3 9 2" xfId="49816"/>
    <cellStyle name="20% - Accent6 3 2 3 4" xfId="2136"/>
    <cellStyle name="20% - Accent6 3 2 3 4 2" xfId="5570"/>
    <cellStyle name="20% - Accent6 3 2 3 4 2 2" xfId="14798"/>
    <cellStyle name="20% - Accent6 3 2 3 4 2 2 2" xfId="43496"/>
    <cellStyle name="20% - Accent6 3 2 3 4 2 3" xfId="27940"/>
    <cellStyle name="20% - Accent6 3 2 3 4 2 3 2" xfId="56638"/>
    <cellStyle name="20% - Accent6 3 2 3 4 2 4" xfId="34287"/>
    <cellStyle name="20% - Accent6 3 2 3 4 3" xfId="7119"/>
    <cellStyle name="20% - Accent6 3 2 3 4 3 2" xfId="16346"/>
    <cellStyle name="20% - Accent6 3 2 3 4 3 2 2" xfId="45044"/>
    <cellStyle name="20% - Accent6 3 2 3 4 3 3" xfId="35835"/>
    <cellStyle name="20% - Accent6 3 2 3 4 4" xfId="12116"/>
    <cellStyle name="20% - Accent6 3 2 3 4 4 2" xfId="40814"/>
    <cellStyle name="20% - Accent6 3 2 3 4 5" xfId="22645"/>
    <cellStyle name="20% - Accent6 3 2 3 4 5 2" xfId="51343"/>
    <cellStyle name="20% - Accent6 3 2 3 4 6" xfId="24924"/>
    <cellStyle name="20% - Accent6 3 2 3 4 6 2" xfId="53622"/>
    <cellStyle name="20% - Accent6 3 2 3 4 7" xfId="29505"/>
    <cellStyle name="20% - Accent6 3 2 3 4 7 2" xfId="58202"/>
    <cellStyle name="20% - Accent6 3 2 3 4 8" xfId="31605"/>
    <cellStyle name="20% - Accent6 3 2 3 5" xfId="4230"/>
    <cellStyle name="20% - Accent6 3 2 3 5 2" xfId="13458"/>
    <cellStyle name="20% - Accent6 3 2 3 5 2 2" xfId="42156"/>
    <cellStyle name="20% - Accent6 3 2 3 5 3" xfId="26807"/>
    <cellStyle name="20% - Accent6 3 2 3 5 3 2" xfId="55505"/>
    <cellStyle name="20% - Accent6 3 2 3 5 4" xfId="32947"/>
    <cellStyle name="20% - Accent6 3 2 3 6" xfId="5232"/>
    <cellStyle name="20% - Accent6 3 2 3 6 2" xfId="14460"/>
    <cellStyle name="20% - Accent6 3 2 3 6 2 2" xfId="43158"/>
    <cellStyle name="20% - Accent6 3 2 3 6 3" xfId="33949"/>
    <cellStyle name="20% - Accent6 3 2 3 7" xfId="6781"/>
    <cellStyle name="20% - Accent6 3 2 3 7 2" xfId="16008"/>
    <cellStyle name="20% - Accent6 3 2 3 7 2 2" xfId="44706"/>
    <cellStyle name="20% - Accent6 3 2 3 7 3" xfId="35497"/>
    <cellStyle name="20% - Accent6 3 2 3 8" xfId="8272"/>
    <cellStyle name="20% - Accent6 3 2 3 8 2" xfId="17496"/>
    <cellStyle name="20% - Accent6 3 2 3 8 2 2" xfId="46194"/>
    <cellStyle name="20% - Accent6 3 2 3 8 3" xfId="36985"/>
    <cellStyle name="20% - Accent6 3 2 3 9" xfId="9615"/>
    <cellStyle name="20% - Accent6 3 2 3 9 2" xfId="18836"/>
    <cellStyle name="20% - Accent6 3 2 3 9 2 2" xfId="47534"/>
    <cellStyle name="20% - Accent6 3 2 3 9 3" xfId="38325"/>
    <cellStyle name="20% - Accent6 3 2 4" xfId="2510"/>
    <cellStyle name="20% - Accent6 3 2 4 10" xfId="22646"/>
    <cellStyle name="20% - Accent6 3 2 4 10 2" xfId="51344"/>
    <cellStyle name="20% - Accent6 3 2 4 11" xfId="24925"/>
    <cellStyle name="20% - Accent6 3 2 4 11 2" xfId="53623"/>
    <cellStyle name="20% - Accent6 3 2 4 12" xfId="29506"/>
    <cellStyle name="20% - Accent6 3 2 4 12 2" xfId="58203"/>
    <cellStyle name="20% - Accent6 3 2 4 13" xfId="31800"/>
    <cellStyle name="20% - Accent6 3 2 4 2" xfId="4233"/>
    <cellStyle name="20% - Accent6 3 2 4 2 2" xfId="13461"/>
    <cellStyle name="20% - Accent6 3 2 4 2 2 2" xfId="27943"/>
    <cellStyle name="20% - Accent6 3 2 4 2 2 2 2" xfId="56641"/>
    <cellStyle name="20% - Accent6 3 2 4 2 2 3" xfId="42159"/>
    <cellStyle name="20% - Accent6 3 2 4 2 3" xfId="22647"/>
    <cellStyle name="20% - Accent6 3 2 4 2 3 2" xfId="51345"/>
    <cellStyle name="20% - Accent6 3 2 4 2 4" xfId="24926"/>
    <cellStyle name="20% - Accent6 3 2 4 2 4 2" xfId="53624"/>
    <cellStyle name="20% - Accent6 3 2 4 2 5" xfId="29507"/>
    <cellStyle name="20% - Accent6 3 2 4 2 5 2" xfId="58204"/>
    <cellStyle name="20% - Accent6 3 2 4 2 6" xfId="32950"/>
    <cellStyle name="20% - Accent6 3 2 4 3" xfId="5765"/>
    <cellStyle name="20% - Accent6 3 2 4 3 2" xfId="14993"/>
    <cellStyle name="20% - Accent6 3 2 4 3 2 2" xfId="43691"/>
    <cellStyle name="20% - Accent6 3 2 4 3 3" xfId="26810"/>
    <cellStyle name="20% - Accent6 3 2 4 3 3 2" xfId="55508"/>
    <cellStyle name="20% - Accent6 3 2 4 3 4" xfId="34482"/>
    <cellStyle name="20% - Accent6 3 2 4 4" xfId="7315"/>
    <cellStyle name="20% - Accent6 3 2 4 4 2" xfId="16541"/>
    <cellStyle name="20% - Accent6 3 2 4 4 2 2" xfId="45239"/>
    <cellStyle name="20% - Accent6 3 2 4 4 3" xfId="36030"/>
    <cellStyle name="20% - Accent6 3 2 4 5" xfId="8467"/>
    <cellStyle name="20% - Accent6 3 2 4 5 2" xfId="17691"/>
    <cellStyle name="20% - Accent6 3 2 4 5 2 2" xfId="46389"/>
    <cellStyle name="20% - Accent6 3 2 4 5 3" xfId="37180"/>
    <cellStyle name="20% - Accent6 3 2 4 6" xfId="9618"/>
    <cellStyle name="20% - Accent6 3 2 4 6 2" xfId="18839"/>
    <cellStyle name="20% - Accent6 3 2 4 6 2 2" xfId="47537"/>
    <cellStyle name="20% - Accent6 3 2 4 6 3" xfId="38328"/>
    <cellStyle name="20% - Accent6 3 2 4 7" xfId="10767"/>
    <cellStyle name="20% - Accent6 3 2 4 7 2" xfId="19986"/>
    <cellStyle name="20% - Accent6 3 2 4 7 2 2" xfId="48684"/>
    <cellStyle name="20% - Accent6 3 2 4 7 3" xfId="39475"/>
    <cellStyle name="20% - Accent6 3 2 4 8" xfId="12311"/>
    <cellStyle name="20% - Accent6 3 2 4 8 2" xfId="41009"/>
    <cellStyle name="20% - Accent6 3 2 4 9" xfId="21119"/>
    <cellStyle name="20% - Accent6 3 2 4 9 2" xfId="49817"/>
    <cellStyle name="20% - Accent6 3 2 5" xfId="3172"/>
    <cellStyle name="20% - Accent6 3 2 5 10" xfId="22648"/>
    <cellStyle name="20% - Accent6 3 2 5 10 2" xfId="51346"/>
    <cellStyle name="20% - Accent6 3 2 5 11" xfId="24927"/>
    <cellStyle name="20% - Accent6 3 2 5 11 2" xfId="53625"/>
    <cellStyle name="20% - Accent6 3 2 5 12" xfId="29508"/>
    <cellStyle name="20% - Accent6 3 2 5 12 2" xfId="58205"/>
    <cellStyle name="20% - Accent6 3 2 5 13" xfId="32181"/>
    <cellStyle name="20% - Accent6 3 2 5 2" xfId="4234"/>
    <cellStyle name="20% - Accent6 3 2 5 2 2" xfId="13462"/>
    <cellStyle name="20% - Accent6 3 2 5 2 2 2" xfId="27944"/>
    <cellStyle name="20% - Accent6 3 2 5 2 2 2 2" xfId="56642"/>
    <cellStyle name="20% - Accent6 3 2 5 2 2 3" xfId="42160"/>
    <cellStyle name="20% - Accent6 3 2 5 2 3" xfId="22649"/>
    <cellStyle name="20% - Accent6 3 2 5 2 3 2" xfId="51347"/>
    <cellStyle name="20% - Accent6 3 2 5 2 4" xfId="24928"/>
    <cellStyle name="20% - Accent6 3 2 5 2 4 2" xfId="53626"/>
    <cellStyle name="20% - Accent6 3 2 5 2 5" xfId="29509"/>
    <cellStyle name="20% - Accent6 3 2 5 2 5 2" xfId="58206"/>
    <cellStyle name="20% - Accent6 3 2 5 2 6" xfId="32951"/>
    <cellStyle name="20% - Accent6 3 2 5 3" xfId="6146"/>
    <cellStyle name="20% - Accent6 3 2 5 3 2" xfId="15374"/>
    <cellStyle name="20% - Accent6 3 2 5 3 2 2" xfId="44072"/>
    <cellStyle name="20% - Accent6 3 2 5 3 3" xfId="26811"/>
    <cellStyle name="20% - Accent6 3 2 5 3 3 2" xfId="55509"/>
    <cellStyle name="20% - Accent6 3 2 5 3 4" xfId="34863"/>
    <cellStyle name="20% - Accent6 3 2 5 4" xfId="7698"/>
    <cellStyle name="20% - Accent6 3 2 5 4 2" xfId="16923"/>
    <cellStyle name="20% - Accent6 3 2 5 4 2 2" xfId="45621"/>
    <cellStyle name="20% - Accent6 3 2 5 4 3" xfId="36412"/>
    <cellStyle name="20% - Accent6 3 2 5 5" xfId="8849"/>
    <cellStyle name="20% - Accent6 3 2 5 5 2" xfId="18072"/>
    <cellStyle name="20% - Accent6 3 2 5 5 2 2" xfId="46770"/>
    <cellStyle name="20% - Accent6 3 2 5 5 3" xfId="37561"/>
    <cellStyle name="20% - Accent6 3 2 5 6" xfId="9619"/>
    <cellStyle name="20% - Accent6 3 2 5 6 2" xfId="18840"/>
    <cellStyle name="20% - Accent6 3 2 5 6 2 2" xfId="47538"/>
    <cellStyle name="20% - Accent6 3 2 5 6 3" xfId="38329"/>
    <cellStyle name="20% - Accent6 3 2 5 7" xfId="10768"/>
    <cellStyle name="20% - Accent6 3 2 5 7 2" xfId="19987"/>
    <cellStyle name="20% - Accent6 3 2 5 7 2 2" xfId="48685"/>
    <cellStyle name="20% - Accent6 3 2 5 7 3" xfId="39476"/>
    <cellStyle name="20% - Accent6 3 2 5 8" xfId="12692"/>
    <cellStyle name="20% - Accent6 3 2 5 8 2" xfId="41390"/>
    <cellStyle name="20% - Accent6 3 2 5 9" xfId="21120"/>
    <cellStyle name="20% - Accent6 3 2 5 9 2" xfId="49818"/>
    <cellStyle name="20% - Accent6 3 2 6" xfId="1995"/>
    <cellStyle name="20% - Accent6 3 2 6 2" xfId="5471"/>
    <cellStyle name="20% - Accent6 3 2 6 2 2" xfId="14699"/>
    <cellStyle name="20% - Accent6 3 2 6 2 2 2" xfId="43397"/>
    <cellStyle name="20% - Accent6 3 2 6 2 3" xfId="27934"/>
    <cellStyle name="20% - Accent6 3 2 6 2 3 2" xfId="56632"/>
    <cellStyle name="20% - Accent6 3 2 6 2 4" xfId="34188"/>
    <cellStyle name="20% - Accent6 3 2 6 3" xfId="7020"/>
    <cellStyle name="20% - Accent6 3 2 6 3 2" xfId="16247"/>
    <cellStyle name="20% - Accent6 3 2 6 3 2 2" xfId="44945"/>
    <cellStyle name="20% - Accent6 3 2 6 3 3" xfId="35736"/>
    <cellStyle name="20% - Accent6 3 2 6 4" xfId="12017"/>
    <cellStyle name="20% - Accent6 3 2 6 4 2" xfId="40715"/>
    <cellStyle name="20% - Accent6 3 2 6 5" xfId="22650"/>
    <cellStyle name="20% - Accent6 3 2 6 5 2" xfId="51348"/>
    <cellStyle name="20% - Accent6 3 2 6 6" xfId="24929"/>
    <cellStyle name="20% - Accent6 3 2 6 6 2" xfId="53627"/>
    <cellStyle name="20% - Accent6 3 2 6 7" xfId="29510"/>
    <cellStyle name="20% - Accent6 3 2 6 7 2" xfId="58207"/>
    <cellStyle name="20% - Accent6 3 2 6 8" xfId="31506"/>
    <cellStyle name="20% - Accent6 3 2 7" xfId="4224"/>
    <cellStyle name="20% - Accent6 3 2 7 2" xfId="13452"/>
    <cellStyle name="20% - Accent6 3 2 7 2 2" xfId="42150"/>
    <cellStyle name="20% - Accent6 3 2 7 3" xfId="26801"/>
    <cellStyle name="20% - Accent6 3 2 7 3 2" xfId="55499"/>
    <cellStyle name="20% - Accent6 3 2 7 4" xfId="32941"/>
    <cellStyle name="20% - Accent6 3 2 8" xfId="5046"/>
    <cellStyle name="20% - Accent6 3 2 8 2" xfId="14274"/>
    <cellStyle name="20% - Accent6 3 2 8 2 2" xfId="42972"/>
    <cellStyle name="20% - Accent6 3 2 8 3" xfId="33763"/>
    <cellStyle name="20% - Accent6 3 2 9" xfId="6595"/>
    <cellStyle name="20% - Accent6 3 2 9 2" xfId="15822"/>
    <cellStyle name="20% - Accent6 3 2 9 2 2" xfId="44520"/>
    <cellStyle name="20% - Accent6 3 2 9 3" xfId="35311"/>
    <cellStyle name="20% - Accent6 3 3" xfId="325"/>
    <cellStyle name="20% - Accent6 3 3 10" xfId="9620"/>
    <cellStyle name="20% - Accent6 3 3 10 2" xfId="18841"/>
    <cellStyle name="20% - Accent6 3 3 10 2 2" xfId="47539"/>
    <cellStyle name="20% - Accent6 3 3 10 3" xfId="38330"/>
    <cellStyle name="20% - Accent6 3 3 11" xfId="10769"/>
    <cellStyle name="20% - Accent6 3 3 11 2" xfId="19988"/>
    <cellStyle name="20% - Accent6 3 3 11 2 2" xfId="48686"/>
    <cellStyle name="20% - Accent6 3 3 11 3" xfId="39477"/>
    <cellStyle name="20% - Accent6 3 3 12" xfId="11635"/>
    <cellStyle name="20% - Accent6 3 3 12 2" xfId="40333"/>
    <cellStyle name="20% - Accent6 3 3 13" xfId="21121"/>
    <cellStyle name="20% - Accent6 3 3 13 2" xfId="49819"/>
    <cellStyle name="20% - Accent6 3 3 14" xfId="22651"/>
    <cellStyle name="20% - Accent6 3 3 14 2" xfId="51349"/>
    <cellStyle name="20% - Accent6 3 3 15" xfId="24930"/>
    <cellStyle name="20% - Accent6 3 3 15 2" xfId="53628"/>
    <cellStyle name="20% - Accent6 3 3 16" xfId="29511"/>
    <cellStyle name="20% - Accent6 3 3 16 2" xfId="58208"/>
    <cellStyle name="20% - Accent6 3 3 17" xfId="31124"/>
    <cellStyle name="20% - Accent6 3 3 2" xfId="1170"/>
    <cellStyle name="20% - Accent6 3 3 2 10" xfId="11821"/>
    <cellStyle name="20% - Accent6 3 3 2 10 2" xfId="40519"/>
    <cellStyle name="20% - Accent6 3 3 2 11" xfId="21122"/>
    <cellStyle name="20% - Accent6 3 3 2 11 2" xfId="49820"/>
    <cellStyle name="20% - Accent6 3 3 2 12" xfId="22652"/>
    <cellStyle name="20% - Accent6 3 3 2 12 2" xfId="51350"/>
    <cellStyle name="20% - Accent6 3 3 2 13" xfId="24931"/>
    <cellStyle name="20% - Accent6 3 3 2 13 2" xfId="53629"/>
    <cellStyle name="20% - Accent6 3 3 2 14" xfId="29512"/>
    <cellStyle name="20% - Accent6 3 3 2 14 2" xfId="58209"/>
    <cellStyle name="20% - Accent6 3 3 2 15" xfId="31310"/>
    <cellStyle name="20% - Accent6 3 3 2 2" xfId="3436"/>
    <cellStyle name="20% - Accent6 3 3 2 2 10" xfId="22653"/>
    <cellStyle name="20% - Accent6 3 3 2 2 10 2" xfId="51351"/>
    <cellStyle name="20% - Accent6 3 3 2 2 11" xfId="24932"/>
    <cellStyle name="20% - Accent6 3 3 2 2 11 2" xfId="53630"/>
    <cellStyle name="20% - Accent6 3 3 2 2 12" xfId="29513"/>
    <cellStyle name="20% - Accent6 3 3 2 2 12 2" xfId="58210"/>
    <cellStyle name="20% - Accent6 3 3 2 2 13" xfId="32408"/>
    <cellStyle name="20% - Accent6 3 3 2 2 2" xfId="4237"/>
    <cellStyle name="20% - Accent6 3 3 2 2 2 2" xfId="13465"/>
    <cellStyle name="20% - Accent6 3 3 2 2 2 2 2" xfId="27947"/>
    <cellStyle name="20% - Accent6 3 3 2 2 2 2 2 2" xfId="56645"/>
    <cellStyle name="20% - Accent6 3 3 2 2 2 2 3" xfId="42163"/>
    <cellStyle name="20% - Accent6 3 3 2 2 2 3" xfId="22654"/>
    <cellStyle name="20% - Accent6 3 3 2 2 2 3 2" xfId="51352"/>
    <cellStyle name="20% - Accent6 3 3 2 2 2 4" xfId="24933"/>
    <cellStyle name="20% - Accent6 3 3 2 2 2 4 2" xfId="53631"/>
    <cellStyle name="20% - Accent6 3 3 2 2 2 5" xfId="29514"/>
    <cellStyle name="20% - Accent6 3 3 2 2 2 5 2" xfId="58211"/>
    <cellStyle name="20% - Accent6 3 3 2 2 2 6" xfId="32954"/>
    <cellStyle name="20% - Accent6 3 3 2 2 3" xfId="6373"/>
    <cellStyle name="20% - Accent6 3 3 2 2 3 2" xfId="15601"/>
    <cellStyle name="20% - Accent6 3 3 2 2 3 2 2" xfId="44299"/>
    <cellStyle name="20% - Accent6 3 3 2 2 3 3" xfId="26814"/>
    <cellStyle name="20% - Accent6 3 3 2 2 3 3 2" xfId="55512"/>
    <cellStyle name="20% - Accent6 3 3 2 2 3 4" xfId="35090"/>
    <cellStyle name="20% - Accent6 3 3 2 2 4" xfId="7925"/>
    <cellStyle name="20% - Accent6 3 3 2 2 4 2" xfId="17150"/>
    <cellStyle name="20% - Accent6 3 3 2 2 4 2 2" xfId="45848"/>
    <cellStyle name="20% - Accent6 3 3 2 2 4 3" xfId="36639"/>
    <cellStyle name="20% - Accent6 3 3 2 2 5" xfId="9076"/>
    <cellStyle name="20% - Accent6 3 3 2 2 5 2" xfId="18299"/>
    <cellStyle name="20% - Accent6 3 3 2 2 5 2 2" xfId="46997"/>
    <cellStyle name="20% - Accent6 3 3 2 2 5 3" xfId="37788"/>
    <cellStyle name="20% - Accent6 3 3 2 2 6" xfId="9622"/>
    <cellStyle name="20% - Accent6 3 3 2 2 6 2" xfId="18843"/>
    <cellStyle name="20% - Accent6 3 3 2 2 6 2 2" xfId="47541"/>
    <cellStyle name="20% - Accent6 3 3 2 2 6 3" xfId="38332"/>
    <cellStyle name="20% - Accent6 3 3 2 2 7" xfId="10771"/>
    <cellStyle name="20% - Accent6 3 3 2 2 7 2" xfId="19990"/>
    <cellStyle name="20% - Accent6 3 3 2 2 7 2 2" xfId="48688"/>
    <cellStyle name="20% - Accent6 3 3 2 2 7 3" xfId="39479"/>
    <cellStyle name="20% - Accent6 3 3 2 2 8" xfId="12919"/>
    <cellStyle name="20% - Accent6 3 3 2 2 8 2" xfId="41617"/>
    <cellStyle name="20% - Accent6 3 3 2 2 9" xfId="21123"/>
    <cellStyle name="20% - Accent6 3 3 2 2 9 2" xfId="49821"/>
    <cellStyle name="20% - Accent6 3 3 2 3" xfId="2827"/>
    <cellStyle name="20% - Accent6 3 3 2 3 2" xfId="5992"/>
    <cellStyle name="20% - Accent6 3 3 2 3 2 2" xfId="15220"/>
    <cellStyle name="20% - Accent6 3 3 2 3 2 2 2" xfId="43918"/>
    <cellStyle name="20% - Accent6 3 3 2 3 2 3" xfId="27946"/>
    <cellStyle name="20% - Accent6 3 3 2 3 2 3 2" xfId="56644"/>
    <cellStyle name="20% - Accent6 3 3 2 3 2 4" xfId="34709"/>
    <cellStyle name="20% - Accent6 3 3 2 3 3" xfId="7542"/>
    <cellStyle name="20% - Accent6 3 3 2 3 3 2" xfId="16768"/>
    <cellStyle name="20% - Accent6 3 3 2 3 3 2 2" xfId="45466"/>
    <cellStyle name="20% - Accent6 3 3 2 3 3 3" xfId="36257"/>
    <cellStyle name="20% - Accent6 3 3 2 3 4" xfId="12538"/>
    <cellStyle name="20% - Accent6 3 3 2 3 4 2" xfId="41236"/>
    <cellStyle name="20% - Accent6 3 3 2 3 5" xfId="22655"/>
    <cellStyle name="20% - Accent6 3 3 2 3 5 2" xfId="51353"/>
    <cellStyle name="20% - Accent6 3 3 2 3 6" xfId="24934"/>
    <cellStyle name="20% - Accent6 3 3 2 3 6 2" xfId="53632"/>
    <cellStyle name="20% - Accent6 3 3 2 3 7" xfId="29515"/>
    <cellStyle name="20% - Accent6 3 3 2 3 7 2" xfId="58212"/>
    <cellStyle name="20% - Accent6 3 3 2 3 8" xfId="32027"/>
    <cellStyle name="20% - Accent6 3 3 2 4" xfId="4236"/>
    <cellStyle name="20% - Accent6 3 3 2 4 2" xfId="13464"/>
    <cellStyle name="20% - Accent6 3 3 2 4 2 2" xfId="42162"/>
    <cellStyle name="20% - Accent6 3 3 2 4 3" xfId="26813"/>
    <cellStyle name="20% - Accent6 3 3 2 4 3 2" xfId="55511"/>
    <cellStyle name="20% - Accent6 3 3 2 4 4" xfId="32953"/>
    <cellStyle name="20% - Accent6 3 3 2 5" xfId="5275"/>
    <cellStyle name="20% - Accent6 3 3 2 5 2" xfId="14503"/>
    <cellStyle name="20% - Accent6 3 3 2 5 2 2" xfId="43201"/>
    <cellStyle name="20% - Accent6 3 3 2 5 3" xfId="33992"/>
    <cellStyle name="20% - Accent6 3 3 2 6" xfId="6824"/>
    <cellStyle name="20% - Accent6 3 3 2 6 2" xfId="16051"/>
    <cellStyle name="20% - Accent6 3 3 2 6 2 2" xfId="44749"/>
    <cellStyle name="20% - Accent6 3 3 2 6 3" xfId="35540"/>
    <cellStyle name="20% - Accent6 3 3 2 7" xfId="8694"/>
    <cellStyle name="20% - Accent6 3 3 2 7 2" xfId="17918"/>
    <cellStyle name="20% - Accent6 3 3 2 7 2 2" xfId="46616"/>
    <cellStyle name="20% - Accent6 3 3 2 7 3" xfId="37407"/>
    <cellStyle name="20% - Accent6 3 3 2 8" xfId="9621"/>
    <cellStyle name="20% - Accent6 3 3 2 8 2" xfId="18842"/>
    <cellStyle name="20% - Accent6 3 3 2 8 2 2" xfId="47540"/>
    <cellStyle name="20% - Accent6 3 3 2 8 3" xfId="38331"/>
    <cellStyle name="20% - Accent6 3 3 2 9" xfId="10770"/>
    <cellStyle name="20% - Accent6 3 3 2 9 2" xfId="19989"/>
    <cellStyle name="20% - Accent6 3 3 2 9 2 2" xfId="48687"/>
    <cellStyle name="20% - Accent6 3 3 2 9 3" xfId="39478"/>
    <cellStyle name="20% - Accent6 3 3 3" xfId="2552"/>
    <cellStyle name="20% - Accent6 3 3 3 10" xfId="22656"/>
    <cellStyle name="20% - Accent6 3 3 3 10 2" xfId="51354"/>
    <cellStyle name="20% - Accent6 3 3 3 11" xfId="24935"/>
    <cellStyle name="20% - Accent6 3 3 3 11 2" xfId="53633"/>
    <cellStyle name="20% - Accent6 3 3 3 12" xfId="29516"/>
    <cellStyle name="20% - Accent6 3 3 3 12 2" xfId="58213"/>
    <cellStyle name="20% - Accent6 3 3 3 13" xfId="31842"/>
    <cellStyle name="20% - Accent6 3 3 3 2" xfId="4238"/>
    <cellStyle name="20% - Accent6 3 3 3 2 2" xfId="13466"/>
    <cellStyle name="20% - Accent6 3 3 3 2 2 2" xfId="27948"/>
    <cellStyle name="20% - Accent6 3 3 3 2 2 2 2" xfId="56646"/>
    <cellStyle name="20% - Accent6 3 3 3 2 2 3" xfId="42164"/>
    <cellStyle name="20% - Accent6 3 3 3 2 3" xfId="22657"/>
    <cellStyle name="20% - Accent6 3 3 3 2 3 2" xfId="51355"/>
    <cellStyle name="20% - Accent6 3 3 3 2 4" xfId="24936"/>
    <cellStyle name="20% - Accent6 3 3 3 2 4 2" xfId="53634"/>
    <cellStyle name="20% - Accent6 3 3 3 2 5" xfId="29517"/>
    <cellStyle name="20% - Accent6 3 3 3 2 5 2" xfId="58214"/>
    <cellStyle name="20% - Accent6 3 3 3 2 6" xfId="32955"/>
    <cellStyle name="20% - Accent6 3 3 3 3" xfId="5807"/>
    <cellStyle name="20% - Accent6 3 3 3 3 2" xfId="15035"/>
    <cellStyle name="20% - Accent6 3 3 3 3 2 2" xfId="43733"/>
    <cellStyle name="20% - Accent6 3 3 3 3 3" xfId="26815"/>
    <cellStyle name="20% - Accent6 3 3 3 3 3 2" xfId="55513"/>
    <cellStyle name="20% - Accent6 3 3 3 3 4" xfId="34524"/>
    <cellStyle name="20% - Accent6 3 3 3 4" xfId="7357"/>
    <cellStyle name="20% - Accent6 3 3 3 4 2" xfId="16583"/>
    <cellStyle name="20% - Accent6 3 3 3 4 2 2" xfId="45281"/>
    <cellStyle name="20% - Accent6 3 3 3 4 3" xfId="36072"/>
    <cellStyle name="20% - Accent6 3 3 3 5" xfId="8509"/>
    <cellStyle name="20% - Accent6 3 3 3 5 2" xfId="17733"/>
    <cellStyle name="20% - Accent6 3 3 3 5 2 2" xfId="46431"/>
    <cellStyle name="20% - Accent6 3 3 3 5 3" xfId="37222"/>
    <cellStyle name="20% - Accent6 3 3 3 6" xfId="9623"/>
    <cellStyle name="20% - Accent6 3 3 3 6 2" xfId="18844"/>
    <cellStyle name="20% - Accent6 3 3 3 6 2 2" xfId="47542"/>
    <cellStyle name="20% - Accent6 3 3 3 6 3" xfId="38333"/>
    <cellStyle name="20% - Accent6 3 3 3 7" xfId="10772"/>
    <cellStyle name="20% - Accent6 3 3 3 7 2" xfId="19991"/>
    <cellStyle name="20% - Accent6 3 3 3 7 2 2" xfId="48689"/>
    <cellStyle name="20% - Accent6 3 3 3 7 3" xfId="39480"/>
    <cellStyle name="20% - Accent6 3 3 3 8" xfId="12353"/>
    <cellStyle name="20% - Accent6 3 3 3 8 2" xfId="41051"/>
    <cellStyle name="20% - Accent6 3 3 3 9" xfId="21124"/>
    <cellStyle name="20% - Accent6 3 3 3 9 2" xfId="49822"/>
    <cellStyle name="20% - Accent6 3 3 4" xfId="3214"/>
    <cellStyle name="20% - Accent6 3 3 4 10" xfId="22658"/>
    <cellStyle name="20% - Accent6 3 3 4 10 2" xfId="51356"/>
    <cellStyle name="20% - Accent6 3 3 4 11" xfId="24937"/>
    <cellStyle name="20% - Accent6 3 3 4 11 2" xfId="53635"/>
    <cellStyle name="20% - Accent6 3 3 4 12" xfId="29518"/>
    <cellStyle name="20% - Accent6 3 3 4 12 2" xfId="58215"/>
    <cellStyle name="20% - Accent6 3 3 4 13" xfId="32223"/>
    <cellStyle name="20% - Accent6 3 3 4 2" xfId="4239"/>
    <cellStyle name="20% - Accent6 3 3 4 2 2" xfId="13467"/>
    <cellStyle name="20% - Accent6 3 3 4 2 2 2" xfId="27949"/>
    <cellStyle name="20% - Accent6 3 3 4 2 2 2 2" xfId="56647"/>
    <cellStyle name="20% - Accent6 3 3 4 2 2 3" xfId="42165"/>
    <cellStyle name="20% - Accent6 3 3 4 2 3" xfId="22659"/>
    <cellStyle name="20% - Accent6 3 3 4 2 3 2" xfId="51357"/>
    <cellStyle name="20% - Accent6 3 3 4 2 4" xfId="24938"/>
    <cellStyle name="20% - Accent6 3 3 4 2 4 2" xfId="53636"/>
    <cellStyle name="20% - Accent6 3 3 4 2 5" xfId="29519"/>
    <cellStyle name="20% - Accent6 3 3 4 2 5 2" xfId="58216"/>
    <cellStyle name="20% - Accent6 3 3 4 2 6" xfId="32956"/>
    <cellStyle name="20% - Accent6 3 3 4 3" xfId="6188"/>
    <cellStyle name="20% - Accent6 3 3 4 3 2" xfId="15416"/>
    <cellStyle name="20% - Accent6 3 3 4 3 2 2" xfId="44114"/>
    <cellStyle name="20% - Accent6 3 3 4 3 3" xfId="26816"/>
    <cellStyle name="20% - Accent6 3 3 4 3 3 2" xfId="55514"/>
    <cellStyle name="20% - Accent6 3 3 4 3 4" xfId="34905"/>
    <cellStyle name="20% - Accent6 3 3 4 4" xfId="7740"/>
    <cellStyle name="20% - Accent6 3 3 4 4 2" xfId="16965"/>
    <cellStyle name="20% - Accent6 3 3 4 4 2 2" xfId="45663"/>
    <cellStyle name="20% - Accent6 3 3 4 4 3" xfId="36454"/>
    <cellStyle name="20% - Accent6 3 3 4 5" xfId="8891"/>
    <cellStyle name="20% - Accent6 3 3 4 5 2" xfId="18114"/>
    <cellStyle name="20% - Accent6 3 3 4 5 2 2" xfId="46812"/>
    <cellStyle name="20% - Accent6 3 3 4 5 3" xfId="37603"/>
    <cellStyle name="20% - Accent6 3 3 4 6" xfId="9624"/>
    <cellStyle name="20% - Accent6 3 3 4 6 2" xfId="18845"/>
    <cellStyle name="20% - Accent6 3 3 4 6 2 2" xfId="47543"/>
    <cellStyle name="20% - Accent6 3 3 4 6 3" xfId="38334"/>
    <cellStyle name="20% - Accent6 3 3 4 7" xfId="10773"/>
    <cellStyle name="20% - Accent6 3 3 4 7 2" xfId="19992"/>
    <cellStyle name="20% - Accent6 3 3 4 7 2 2" xfId="48690"/>
    <cellStyle name="20% - Accent6 3 3 4 7 3" xfId="39481"/>
    <cellStyle name="20% - Accent6 3 3 4 8" xfId="12734"/>
    <cellStyle name="20% - Accent6 3 3 4 8 2" xfId="41432"/>
    <cellStyle name="20% - Accent6 3 3 4 9" xfId="21125"/>
    <cellStyle name="20% - Accent6 3 3 4 9 2" xfId="49823"/>
    <cellStyle name="20% - Accent6 3 3 5" xfId="2178"/>
    <cellStyle name="20% - Accent6 3 3 5 2" xfId="5612"/>
    <cellStyle name="20% - Accent6 3 3 5 2 2" xfId="14840"/>
    <cellStyle name="20% - Accent6 3 3 5 2 2 2" xfId="43538"/>
    <cellStyle name="20% - Accent6 3 3 5 2 3" xfId="27945"/>
    <cellStyle name="20% - Accent6 3 3 5 2 3 2" xfId="56643"/>
    <cellStyle name="20% - Accent6 3 3 5 2 4" xfId="34329"/>
    <cellStyle name="20% - Accent6 3 3 5 3" xfId="7161"/>
    <cellStyle name="20% - Accent6 3 3 5 3 2" xfId="16388"/>
    <cellStyle name="20% - Accent6 3 3 5 3 2 2" xfId="45086"/>
    <cellStyle name="20% - Accent6 3 3 5 3 3" xfId="35877"/>
    <cellStyle name="20% - Accent6 3 3 5 4" xfId="12158"/>
    <cellStyle name="20% - Accent6 3 3 5 4 2" xfId="40856"/>
    <cellStyle name="20% - Accent6 3 3 5 5" xfId="22660"/>
    <cellStyle name="20% - Accent6 3 3 5 5 2" xfId="51358"/>
    <cellStyle name="20% - Accent6 3 3 5 6" xfId="24939"/>
    <cellStyle name="20% - Accent6 3 3 5 6 2" xfId="53637"/>
    <cellStyle name="20% - Accent6 3 3 5 7" xfId="29520"/>
    <cellStyle name="20% - Accent6 3 3 5 7 2" xfId="58217"/>
    <cellStyle name="20% - Accent6 3 3 5 8" xfId="31647"/>
    <cellStyle name="20% - Accent6 3 3 6" xfId="4235"/>
    <cellStyle name="20% - Accent6 3 3 6 2" xfId="13463"/>
    <cellStyle name="20% - Accent6 3 3 6 2 2" xfId="42161"/>
    <cellStyle name="20% - Accent6 3 3 6 3" xfId="26812"/>
    <cellStyle name="20% - Accent6 3 3 6 3 2" xfId="55510"/>
    <cellStyle name="20% - Accent6 3 3 6 4" xfId="32952"/>
    <cellStyle name="20% - Accent6 3 3 7" xfId="5089"/>
    <cellStyle name="20% - Accent6 3 3 7 2" xfId="14317"/>
    <cellStyle name="20% - Accent6 3 3 7 2 2" xfId="43015"/>
    <cellStyle name="20% - Accent6 3 3 7 3" xfId="33806"/>
    <cellStyle name="20% - Accent6 3 3 8" xfId="6638"/>
    <cellStyle name="20% - Accent6 3 3 8 2" xfId="15865"/>
    <cellStyle name="20% - Accent6 3 3 8 2 2" xfId="44563"/>
    <cellStyle name="20% - Accent6 3 3 8 3" xfId="35354"/>
    <cellStyle name="20% - Accent6 3 3 9" xfId="8314"/>
    <cellStyle name="20% - Accent6 3 3 9 2" xfId="17538"/>
    <cellStyle name="20% - Accent6 3 3 9 2 2" xfId="46236"/>
    <cellStyle name="20% - Accent6 3 3 9 3" xfId="37027"/>
    <cellStyle name="20% - Accent6 3 4" xfId="406"/>
    <cellStyle name="20% - Accent6 3 4 10" xfId="22661"/>
    <cellStyle name="20% - Accent6 3 4 10 2" xfId="51359"/>
    <cellStyle name="20% - Accent6 3 4 11" xfId="24940"/>
    <cellStyle name="20% - Accent6 3 4 11 2" xfId="53638"/>
    <cellStyle name="20% - Accent6 3 4 12" xfId="29521"/>
    <cellStyle name="20% - Accent6 3 4 12 2" xfId="58218"/>
    <cellStyle name="20% - Accent6 3 4 2" xfId="2742"/>
    <cellStyle name="20% - Accent6 3 4 2 10" xfId="21127"/>
    <cellStyle name="20% - Accent6 3 4 2 10 2" xfId="49825"/>
    <cellStyle name="20% - Accent6 3 4 2 11" xfId="22662"/>
    <cellStyle name="20% - Accent6 3 4 2 11 2" xfId="51360"/>
    <cellStyle name="20% - Accent6 3 4 2 12" xfId="24941"/>
    <cellStyle name="20% - Accent6 3 4 2 12 2" xfId="53639"/>
    <cellStyle name="20% - Accent6 3 4 2 13" xfId="29522"/>
    <cellStyle name="20% - Accent6 3 4 2 13 2" xfId="58219"/>
    <cellStyle name="20% - Accent6 3 4 2 14" xfId="31944"/>
    <cellStyle name="20% - Accent6 3 4 2 2" xfId="3606"/>
    <cellStyle name="20% - Accent6 3 4 2 3" xfId="4241"/>
    <cellStyle name="20% - Accent6 3 4 2 3 2" xfId="13469"/>
    <cellStyle name="20% - Accent6 3 4 2 3 2 2" xfId="27951"/>
    <cellStyle name="20% - Accent6 3 4 2 3 2 2 2" xfId="56649"/>
    <cellStyle name="20% - Accent6 3 4 2 3 2 3" xfId="42167"/>
    <cellStyle name="20% - Accent6 3 4 2 3 3" xfId="22663"/>
    <cellStyle name="20% - Accent6 3 4 2 3 3 2" xfId="51361"/>
    <cellStyle name="20% - Accent6 3 4 2 3 4" xfId="24942"/>
    <cellStyle name="20% - Accent6 3 4 2 3 4 2" xfId="53640"/>
    <cellStyle name="20% - Accent6 3 4 2 3 5" xfId="29523"/>
    <cellStyle name="20% - Accent6 3 4 2 3 5 2" xfId="58220"/>
    <cellStyle name="20% - Accent6 3 4 2 3 6" xfId="32958"/>
    <cellStyle name="20% - Accent6 3 4 2 4" xfId="5909"/>
    <cellStyle name="20% - Accent6 3 4 2 4 2" xfId="15137"/>
    <cellStyle name="20% - Accent6 3 4 2 4 2 2" xfId="43835"/>
    <cellStyle name="20% - Accent6 3 4 2 4 3" xfId="26818"/>
    <cellStyle name="20% - Accent6 3 4 2 4 3 2" xfId="55516"/>
    <cellStyle name="20% - Accent6 3 4 2 4 4" xfId="34626"/>
    <cellStyle name="20% - Accent6 3 4 2 5" xfId="7459"/>
    <cellStyle name="20% - Accent6 3 4 2 5 2" xfId="16685"/>
    <cellStyle name="20% - Accent6 3 4 2 5 2 2" xfId="45383"/>
    <cellStyle name="20% - Accent6 3 4 2 5 3" xfId="36174"/>
    <cellStyle name="20% - Accent6 3 4 2 6" xfId="8611"/>
    <cellStyle name="20% - Accent6 3 4 2 6 2" xfId="17835"/>
    <cellStyle name="20% - Accent6 3 4 2 6 2 2" xfId="46533"/>
    <cellStyle name="20% - Accent6 3 4 2 6 3" xfId="37324"/>
    <cellStyle name="20% - Accent6 3 4 2 7" xfId="9626"/>
    <cellStyle name="20% - Accent6 3 4 2 7 2" xfId="18847"/>
    <cellStyle name="20% - Accent6 3 4 2 7 2 2" xfId="47545"/>
    <cellStyle name="20% - Accent6 3 4 2 7 3" xfId="38336"/>
    <cellStyle name="20% - Accent6 3 4 2 8" xfId="10775"/>
    <cellStyle name="20% - Accent6 3 4 2 8 2" xfId="19994"/>
    <cellStyle name="20% - Accent6 3 4 2 8 2 2" xfId="48692"/>
    <cellStyle name="20% - Accent6 3 4 2 8 3" xfId="39483"/>
    <cellStyle name="20% - Accent6 3 4 2 9" xfId="12455"/>
    <cellStyle name="20% - Accent6 3 4 2 9 2" xfId="41153"/>
    <cellStyle name="20% - Accent6 3 4 3" xfId="3352"/>
    <cellStyle name="20% - Accent6 3 4 3 10" xfId="22664"/>
    <cellStyle name="20% - Accent6 3 4 3 10 2" xfId="51362"/>
    <cellStyle name="20% - Accent6 3 4 3 11" xfId="24943"/>
    <cellStyle name="20% - Accent6 3 4 3 11 2" xfId="53641"/>
    <cellStyle name="20% - Accent6 3 4 3 12" xfId="29524"/>
    <cellStyle name="20% - Accent6 3 4 3 12 2" xfId="58221"/>
    <cellStyle name="20% - Accent6 3 4 3 13" xfId="32325"/>
    <cellStyle name="20% - Accent6 3 4 3 2" xfId="4242"/>
    <cellStyle name="20% - Accent6 3 4 3 2 2" xfId="13470"/>
    <cellStyle name="20% - Accent6 3 4 3 2 2 2" xfId="27952"/>
    <cellStyle name="20% - Accent6 3 4 3 2 2 2 2" xfId="56650"/>
    <cellStyle name="20% - Accent6 3 4 3 2 2 3" xfId="42168"/>
    <cellStyle name="20% - Accent6 3 4 3 2 3" xfId="22665"/>
    <cellStyle name="20% - Accent6 3 4 3 2 3 2" xfId="51363"/>
    <cellStyle name="20% - Accent6 3 4 3 2 4" xfId="24944"/>
    <cellStyle name="20% - Accent6 3 4 3 2 4 2" xfId="53642"/>
    <cellStyle name="20% - Accent6 3 4 3 2 5" xfId="29525"/>
    <cellStyle name="20% - Accent6 3 4 3 2 5 2" xfId="58222"/>
    <cellStyle name="20% - Accent6 3 4 3 2 6" xfId="32959"/>
    <cellStyle name="20% - Accent6 3 4 3 3" xfId="6290"/>
    <cellStyle name="20% - Accent6 3 4 3 3 2" xfId="15518"/>
    <cellStyle name="20% - Accent6 3 4 3 3 2 2" xfId="44216"/>
    <cellStyle name="20% - Accent6 3 4 3 3 3" xfId="26819"/>
    <cellStyle name="20% - Accent6 3 4 3 3 3 2" xfId="55517"/>
    <cellStyle name="20% - Accent6 3 4 3 3 4" xfId="35007"/>
    <cellStyle name="20% - Accent6 3 4 3 4" xfId="7842"/>
    <cellStyle name="20% - Accent6 3 4 3 4 2" xfId="17067"/>
    <cellStyle name="20% - Accent6 3 4 3 4 2 2" xfId="45765"/>
    <cellStyle name="20% - Accent6 3 4 3 4 3" xfId="36556"/>
    <cellStyle name="20% - Accent6 3 4 3 5" xfId="8993"/>
    <cellStyle name="20% - Accent6 3 4 3 5 2" xfId="18216"/>
    <cellStyle name="20% - Accent6 3 4 3 5 2 2" xfId="46914"/>
    <cellStyle name="20% - Accent6 3 4 3 5 3" xfId="37705"/>
    <cellStyle name="20% - Accent6 3 4 3 6" xfId="9627"/>
    <cellStyle name="20% - Accent6 3 4 3 6 2" xfId="18848"/>
    <cellStyle name="20% - Accent6 3 4 3 6 2 2" xfId="47546"/>
    <cellStyle name="20% - Accent6 3 4 3 6 3" xfId="38337"/>
    <cellStyle name="20% - Accent6 3 4 3 7" xfId="10776"/>
    <cellStyle name="20% - Accent6 3 4 3 7 2" xfId="19995"/>
    <cellStyle name="20% - Accent6 3 4 3 7 2 2" xfId="48693"/>
    <cellStyle name="20% - Accent6 3 4 3 7 3" xfId="39484"/>
    <cellStyle name="20% - Accent6 3 4 3 8" xfId="12836"/>
    <cellStyle name="20% - Accent6 3 4 3 8 2" xfId="41534"/>
    <cellStyle name="20% - Accent6 3 4 3 9" xfId="21128"/>
    <cellStyle name="20% - Accent6 3 4 3 9 2" xfId="49826"/>
    <cellStyle name="20% - Accent6 3 4 4" xfId="2051"/>
    <cellStyle name="20% - Accent6 3 4 4 2" xfId="5526"/>
    <cellStyle name="20% - Accent6 3 4 4 2 2" xfId="14754"/>
    <cellStyle name="20% - Accent6 3 4 4 2 2 2" xfId="43452"/>
    <cellStyle name="20% - Accent6 3 4 4 2 3" xfId="27950"/>
    <cellStyle name="20% - Accent6 3 4 4 2 3 2" xfId="56648"/>
    <cellStyle name="20% - Accent6 3 4 4 2 4" xfId="34243"/>
    <cellStyle name="20% - Accent6 3 4 4 3" xfId="7075"/>
    <cellStyle name="20% - Accent6 3 4 4 3 2" xfId="16302"/>
    <cellStyle name="20% - Accent6 3 4 4 3 2 2" xfId="45000"/>
    <cellStyle name="20% - Accent6 3 4 4 3 3" xfId="35791"/>
    <cellStyle name="20% - Accent6 3 4 4 4" xfId="12072"/>
    <cellStyle name="20% - Accent6 3 4 4 4 2" xfId="40770"/>
    <cellStyle name="20% - Accent6 3 4 4 5" xfId="22666"/>
    <cellStyle name="20% - Accent6 3 4 4 5 2" xfId="51364"/>
    <cellStyle name="20% - Accent6 3 4 4 6" xfId="24945"/>
    <cellStyle name="20% - Accent6 3 4 4 6 2" xfId="53643"/>
    <cellStyle name="20% - Accent6 3 4 4 7" xfId="29526"/>
    <cellStyle name="20% - Accent6 3 4 4 7 2" xfId="58223"/>
    <cellStyle name="20% - Accent6 3 4 4 8" xfId="31561"/>
    <cellStyle name="20% - Accent6 3 4 5" xfId="4240"/>
    <cellStyle name="20% - Accent6 3 4 5 2" xfId="13468"/>
    <cellStyle name="20% - Accent6 3 4 5 2 2" xfId="42166"/>
    <cellStyle name="20% - Accent6 3 4 5 3" xfId="26817"/>
    <cellStyle name="20% - Accent6 3 4 5 3 2" xfId="55515"/>
    <cellStyle name="20% - Accent6 3 4 5 4" xfId="32957"/>
    <cellStyle name="20% - Accent6 3 4 6" xfId="8228"/>
    <cellStyle name="20% - Accent6 3 4 6 2" xfId="17452"/>
    <cellStyle name="20% - Accent6 3 4 6 2 2" xfId="46150"/>
    <cellStyle name="20% - Accent6 3 4 6 3" xfId="36941"/>
    <cellStyle name="20% - Accent6 3 4 7" xfId="9625"/>
    <cellStyle name="20% - Accent6 3 4 7 2" xfId="18846"/>
    <cellStyle name="20% - Accent6 3 4 7 2 2" xfId="47544"/>
    <cellStyle name="20% - Accent6 3 4 7 3" xfId="38335"/>
    <cellStyle name="20% - Accent6 3 4 8" xfId="10774"/>
    <cellStyle name="20% - Accent6 3 4 8 2" xfId="19993"/>
    <cellStyle name="20% - Accent6 3 4 8 2 2" xfId="48691"/>
    <cellStyle name="20% - Accent6 3 4 8 3" xfId="39482"/>
    <cellStyle name="20% - Accent6 3 4 9" xfId="21126"/>
    <cellStyle name="20% - Accent6 3 4 9 2" xfId="49824"/>
    <cellStyle name="20% - Accent6 3 5" xfId="1084"/>
    <cellStyle name="20% - Accent6 3 5 10" xfId="11735"/>
    <cellStyle name="20% - Accent6 3 5 10 2" xfId="40433"/>
    <cellStyle name="20% - Accent6 3 5 11" xfId="21129"/>
    <cellStyle name="20% - Accent6 3 5 11 2" xfId="49827"/>
    <cellStyle name="20% - Accent6 3 5 12" xfId="22667"/>
    <cellStyle name="20% - Accent6 3 5 12 2" xfId="51365"/>
    <cellStyle name="20% - Accent6 3 5 13" xfId="24946"/>
    <cellStyle name="20% - Accent6 3 5 13 2" xfId="53644"/>
    <cellStyle name="20% - Accent6 3 5 14" xfId="29527"/>
    <cellStyle name="20% - Accent6 3 5 14 2" xfId="58224"/>
    <cellStyle name="20% - Accent6 3 5 15" xfId="31224"/>
    <cellStyle name="20% - Accent6 3 5 2" xfId="3607"/>
    <cellStyle name="20% - Accent6 3 5 2 10" xfId="22668"/>
    <cellStyle name="20% - Accent6 3 5 2 10 2" xfId="51366"/>
    <cellStyle name="20% - Accent6 3 5 2 11" xfId="24947"/>
    <cellStyle name="20% - Accent6 3 5 2 11 2" xfId="53645"/>
    <cellStyle name="20% - Accent6 3 5 2 12" xfId="29528"/>
    <cellStyle name="20% - Accent6 3 5 2 12 2" xfId="58225"/>
    <cellStyle name="20% - Accent6 3 5 2 13" xfId="32510"/>
    <cellStyle name="20% - Accent6 3 5 2 2" xfId="4244"/>
    <cellStyle name="20% - Accent6 3 5 2 2 2" xfId="13472"/>
    <cellStyle name="20% - Accent6 3 5 2 2 2 2" xfId="27954"/>
    <cellStyle name="20% - Accent6 3 5 2 2 2 2 2" xfId="56652"/>
    <cellStyle name="20% - Accent6 3 5 2 2 2 3" xfId="42170"/>
    <cellStyle name="20% - Accent6 3 5 2 2 3" xfId="22669"/>
    <cellStyle name="20% - Accent6 3 5 2 2 3 2" xfId="51367"/>
    <cellStyle name="20% - Accent6 3 5 2 2 4" xfId="24948"/>
    <cellStyle name="20% - Accent6 3 5 2 2 4 2" xfId="53646"/>
    <cellStyle name="20% - Accent6 3 5 2 2 5" xfId="29529"/>
    <cellStyle name="20% - Accent6 3 5 2 2 5 2" xfId="58226"/>
    <cellStyle name="20% - Accent6 3 5 2 2 6" xfId="32961"/>
    <cellStyle name="20% - Accent6 3 5 2 3" xfId="6475"/>
    <cellStyle name="20% - Accent6 3 5 2 3 2" xfId="15703"/>
    <cellStyle name="20% - Accent6 3 5 2 3 2 2" xfId="44401"/>
    <cellStyle name="20% - Accent6 3 5 2 3 3" xfId="26821"/>
    <cellStyle name="20% - Accent6 3 5 2 3 3 2" xfId="55519"/>
    <cellStyle name="20% - Accent6 3 5 2 3 4" xfId="35192"/>
    <cellStyle name="20% - Accent6 3 5 2 4" xfId="8027"/>
    <cellStyle name="20% - Accent6 3 5 2 4 2" xfId="17252"/>
    <cellStyle name="20% - Accent6 3 5 2 4 2 2" xfId="45950"/>
    <cellStyle name="20% - Accent6 3 5 2 4 3" xfId="36741"/>
    <cellStyle name="20% - Accent6 3 5 2 5" xfId="9178"/>
    <cellStyle name="20% - Accent6 3 5 2 5 2" xfId="18401"/>
    <cellStyle name="20% - Accent6 3 5 2 5 2 2" xfId="47099"/>
    <cellStyle name="20% - Accent6 3 5 2 5 3" xfId="37890"/>
    <cellStyle name="20% - Accent6 3 5 2 6" xfId="9629"/>
    <cellStyle name="20% - Accent6 3 5 2 6 2" xfId="18850"/>
    <cellStyle name="20% - Accent6 3 5 2 6 2 2" xfId="47548"/>
    <cellStyle name="20% - Accent6 3 5 2 6 3" xfId="38339"/>
    <cellStyle name="20% - Accent6 3 5 2 7" xfId="10778"/>
    <cellStyle name="20% - Accent6 3 5 2 7 2" xfId="19997"/>
    <cellStyle name="20% - Accent6 3 5 2 7 2 2" xfId="48695"/>
    <cellStyle name="20% - Accent6 3 5 2 7 3" xfId="39486"/>
    <cellStyle name="20% - Accent6 3 5 2 8" xfId="13021"/>
    <cellStyle name="20% - Accent6 3 5 2 8 2" xfId="41719"/>
    <cellStyle name="20% - Accent6 3 5 2 9" xfId="21130"/>
    <cellStyle name="20% - Accent6 3 5 2 9 2" xfId="49828"/>
    <cellStyle name="20% - Accent6 3 5 3" xfId="2458"/>
    <cellStyle name="20% - Accent6 3 5 3 2" xfId="5723"/>
    <cellStyle name="20% - Accent6 3 5 3 2 2" xfId="14951"/>
    <cellStyle name="20% - Accent6 3 5 3 2 2 2" xfId="43649"/>
    <cellStyle name="20% - Accent6 3 5 3 2 3" xfId="27953"/>
    <cellStyle name="20% - Accent6 3 5 3 2 3 2" xfId="56651"/>
    <cellStyle name="20% - Accent6 3 5 3 2 4" xfId="34440"/>
    <cellStyle name="20% - Accent6 3 5 3 3" xfId="7273"/>
    <cellStyle name="20% - Accent6 3 5 3 3 2" xfId="16499"/>
    <cellStyle name="20% - Accent6 3 5 3 3 2 2" xfId="45197"/>
    <cellStyle name="20% - Accent6 3 5 3 3 3" xfId="35988"/>
    <cellStyle name="20% - Accent6 3 5 3 4" xfId="12269"/>
    <cellStyle name="20% - Accent6 3 5 3 4 2" xfId="40967"/>
    <cellStyle name="20% - Accent6 3 5 3 5" xfId="22670"/>
    <cellStyle name="20% - Accent6 3 5 3 5 2" xfId="51368"/>
    <cellStyle name="20% - Accent6 3 5 3 6" xfId="24949"/>
    <cellStyle name="20% - Accent6 3 5 3 6 2" xfId="53647"/>
    <cellStyle name="20% - Accent6 3 5 3 7" xfId="29530"/>
    <cellStyle name="20% - Accent6 3 5 3 7 2" xfId="58227"/>
    <cellStyle name="20% - Accent6 3 5 3 8" xfId="31758"/>
    <cellStyle name="20% - Accent6 3 5 4" xfId="4243"/>
    <cellStyle name="20% - Accent6 3 5 4 2" xfId="13471"/>
    <cellStyle name="20% - Accent6 3 5 4 2 2" xfId="42169"/>
    <cellStyle name="20% - Accent6 3 5 4 3" xfId="26820"/>
    <cellStyle name="20% - Accent6 3 5 4 3 2" xfId="55518"/>
    <cellStyle name="20% - Accent6 3 5 4 4" xfId="32960"/>
    <cellStyle name="20% - Accent6 3 5 5" xfId="5189"/>
    <cellStyle name="20% - Accent6 3 5 5 2" xfId="14417"/>
    <cellStyle name="20% - Accent6 3 5 5 2 2" xfId="43115"/>
    <cellStyle name="20% - Accent6 3 5 5 3" xfId="33906"/>
    <cellStyle name="20% - Accent6 3 5 6" xfId="6738"/>
    <cellStyle name="20% - Accent6 3 5 6 2" xfId="15965"/>
    <cellStyle name="20% - Accent6 3 5 6 2 2" xfId="44663"/>
    <cellStyle name="20% - Accent6 3 5 6 3" xfId="35454"/>
    <cellStyle name="20% - Accent6 3 5 7" xfId="8425"/>
    <cellStyle name="20% - Accent6 3 5 7 2" xfId="17649"/>
    <cellStyle name="20% - Accent6 3 5 7 2 2" xfId="46347"/>
    <cellStyle name="20% - Accent6 3 5 7 3" xfId="37138"/>
    <cellStyle name="20% - Accent6 3 5 8" xfId="9628"/>
    <cellStyle name="20% - Accent6 3 5 8 2" xfId="18849"/>
    <cellStyle name="20% - Accent6 3 5 8 2 2" xfId="47547"/>
    <cellStyle name="20% - Accent6 3 5 8 3" xfId="38338"/>
    <cellStyle name="20% - Accent6 3 5 9" xfId="10777"/>
    <cellStyle name="20% - Accent6 3 5 9 2" xfId="19996"/>
    <cellStyle name="20% - Accent6 3 5 9 2 2" xfId="48694"/>
    <cellStyle name="20% - Accent6 3 5 9 3" xfId="39485"/>
    <cellStyle name="20% - Accent6 3 6" xfId="3126"/>
    <cellStyle name="20% - Accent6 3 6 10" xfId="22671"/>
    <cellStyle name="20% - Accent6 3 6 10 2" xfId="51369"/>
    <cellStyle name="20% - Accent6 3 6 11" xfId="24950"/>
    <cellStyle name="20% - Accent6 3 6 11 2" xfId="53648"/>
    <cellStyle name="20% - Accent6 3 6 12" xfId="29531"/>
    <cellStyle name="20% - Accent6 3 6 12 2" xfId="58228"/>
    <cellStyle name="20% - Accent6 3 6 13" xfId="32137"/>
    <cellStyle name="20% - Accent6 3 6 2" xfId="4245"/>
    <cellStyle name="20% - Accent6 3 6 2 2" xfId="13473"/>
    <cellStyle name="20% - Accent6 3 6 2 2 2" xfId="27955"/>
    <cellStyle name="20% - Accent6 3 6 2 2 2 2" xfId="56653"/>
    <cellStyle name="20% - Accent6 3 6 2 2 3" xfId="42171"/>
    <cellStyle name="20% - Accent6 3 6 2 3" xfId="22672"/>
    <cellStyle name="20% - Accent6 3 6 2 3 2" xfId="51370"/>
    <cellStyle name="20% - Accent6 3 6 2 4" xfId="24951"/>
    <cellStyle name="20% - Accent6 3 6 2 4 2" xfId="53649"/>
    <cellStyle name="20% - Accent6 3 6 2 5" xfId="29532"/>
    <cellStyle name="20% - Accent6 3 6 2 5 2" xfId="58229"/>
    <cellStyle name="20% - Accent6 3 6 2 6" xfId="32962"/>
    <cellStyle name="20% - Accent6 3 6 3" xfId="6102"/>
    <cellStyle name="20% - Accent6 3 6 3 2" xfId="15330"/>
    <cellStyle name="20% - Accent6 3 6 3 2 2" xfId="44028"/>
    <cellStyle name="20% - Accent6 3 6 3 3" xfId="26822"/>
    <cellStyle name="20% - Accent6 3 6 3 3 2" xfId="55520"/>
    <cellStyle name="20% - Accent6 3 6 3 4" xfId="34819"/>
    <cellStyle name="20% - Accent6 3 6 4" xfId="7654"/>
    <cellStyle name="20% - Accent6 3 6 4 2" xfId="16879"/>
    <cellStyle name="20% - Accent6 3 6 4 2 2" xfId="45577"/>
    <cellStyle name="20% - Accent6 3 6 4 3" xfId="36368"/>
    <cellStyle name="20% - Accent6 3 6 5" xfId="8805"/>
    <cellStyle name="20% - Accent6 3 6 5 2" xfId="18028"/>
    <cellStyle name="20% - Accent6 3 6 5 2 2" xfId="46726"/>
    <cellStyle name="20% - Accent6 3 6 5 3" xfId="37517"/>
    <cellStyle name="20% - Accent6 3 6 6" xfId="9630"/>
    <cellStyle name="20% - Accent6 3 6 6 2" xfId="18851"/>
    <cellStyle name="20% - Accent6 3 6 6 2 2" xfId="47549"/>
    <cellStyle name="20% - Accent6 3 6 6 3" xfId="38340"/>
    <cellStyle name="20% - Accent6 3 6 7" xfId="10779"/>
    <cellStyle name="20% - Accent6 3 6 7 2" xfId="19998"/>
    <cellStyle name="20% - Accent6 3 6 7 2 2" xfId="48696"/>
    <cellStyle name="20% - Accent6 3 6 7 3" xfId="39487"/>
    <cellStyle name="20% - Accent6 3 6 8" xfId="12648"/>
    <cellStyle name="20% - Accent6 3 6 8 2" xfId="41346"/>
    <cellStyle name="20% - Accent6 3 6 9" xfId="21131"/>
    <cellStyle name="20% - Accent6 3 6 9 2" xfId="49829"/>
    <cellStyle name="20% - Accent6 3 7" xfId="1719"/>
    <cellStyle name="20% - Accent6 3 7 2" xfId="5417"/>
    <cellStyle name="20% - Accent6 3 7 2 2" xfId="14645"/>
    <cellStyle name="20% - Accent6 3 7 2 2 2" xfId="43343"/>
    <cellStyle name="20% - Accent6 3 7 2 3" xfId="27933"/>
    <cellStyle name="20% - Accent6 3 7 2 3 2" xfId="56631"/>
    <cellStyle name="20% - Accent6 3 7 2 4" xfId="34134"/>
    <cellStyle name="20% - Accent6 3 7 3" xfId="6966"/>
    <cellStyle name="20% - Accent6 3 7 3 2" xfId="16193"/>
    <cellStyle name="20% - Accent6 3 7 3 2 2" xfId="44891"/>
    <cellStyle name="20% - Accent6 3 7 3 3" xfId="35682"/>
    <cellStyle name="20% - Accent6 3 7 4" xfId="11963"/>
    <cellStyle name="20% - Accent6 3 7 4 2" xfId="40661"/>
    <cellStyle name="20% - Accent6 3 7 5" xfId="22673"/>
    <cellStyle name="20% - Accent6 3 7 5 2" xfId="51371"/>
    <cellStyle name="20% - Accent6 3 7 6" xfId="24952"/>
    <cellStyle name="20% - Accent6 3 7 6 2" xfId="53650"/>
    <cellStyle name="20% - Accent6 3 7 7" xfId="29533"/>
    <cellStyle name="20% - Accent6 3 7 7 2" xfId="58230"/>
    <cellStyle name="20% - Accent6 3 7 8" xfId="31452"/>
    <cellStyle name="20% - Accent6 3 8" xfId="4223"/>
    <cellStyle name="20% - Accent6 3 8 2" xfId="13451"/>
    <cellStyle name="20% - Accent6 3 8 2 2" xfId="42149"/>
    <cellStyle name="20% - Accent6 3 8 3" xfId="26800"/>
    <cellStyle name="20% - Accent6 3 8 3 2" xfId="55498"/>
    <cellStyle name="20% - Accent6 3 8 4" xfId="32940"/>
    <cellStyle name="20% - Accent6 3 9" xfId="5003"/>
    <cellStyle name="20% - Accent6 3 9 2" xfId="14231"/>
    <cellStyle name="20% - Accent6 3 9 2 2" xfId="42929"/>
    <cellStyle name="20% - Accent6 3 9 3" xfId="33720"/>
    <cellStyle name="20% - Accent6 30" xfId="650"/>
    <cellStyle name="20% - Accent6 31" xfId="651"/>
    <cellStyle name="20% - Accent6 32" xfId="652"/>
    <cellStyle name="20% - Accent6 33" xfId="653"/>
    <cellStyle name="20% - Accent6 34" xfId="654"/>
    <cellStyle name="20% - Accent6 35" xfId="655"/>
    <cellStyle name="20% - Accent6 36" xfId="656"/>
    <cellStyle name="20% - Accent6 37" xfId="657"/>
    <cellStyle name="20% - Accent6 38" xfId="658"/>
    <cellStyle name="20% - Accent6 39" xfId="659"/>
    <cellStyle name="20% - Accent6 4" xfId="192"/>
    <cellStyle name="20% - Accent6 4 10" xfId="6566"/>
    <cellStyle name="20% - Accent6 4 10 2" xfId="15793"/>
    <cellStyle name="20% - Accent6 4 10 2 2" xfId="44491"/>
    <cellStyle name="20% - Accent6 4 10 3" xfId="35282"/>
    <cellStyle name="20% - Accent6 4 11" xfId="8133"/>
    <cellStyle name="20% - Accent6 4 11 2" xfId="17357"/>
    <cellStyle name="20% - Accent6 4 11 2 2" xfId="46055"/>
    <cellStyle name="20% - Accent6 4 11 3" xfId="36846"/>
    <cellStyle name="20% - Accent6 4 12" xfId="9631"/>
    <cellStyle name="20% - Accent6 4 12 2" xfId="18852"/>
    <cellStyle name="20% - Accent6 4 12 2 2" xfId="47550"/>
    <cellStyle name="20% - Accent6 4 12 3" xfId="38341"/>
    <cellStyle name="20% - Accent6 4 13" xfId="10780"/>
    <cellStyle name="20% - Accent6 4 13 2" xfId="19999"/>
    <cellStyle name="20% - Accent6 4 13 2 2" xfId="48697"/>
    <cellStyle name="20% - Accent6 4 13 3" xfId="39488"/>
    <cellStyle name="20% - Accent6 4 14" xfId="11563"/>
    <cellStyle name="20% - Accent6 4 14 2" xfId="40261"/>
    <cellStyle name="20% - Accent6 4 15" xfId="21132"/>
    <cellStyle name="20% - Accent6 4 15 2" xfId="49830"/>
    <cellStyle name="20% - Accent6 4 16" xfId="22674"/>
    <cellStyle name="20% - Accent6 4 16 2" xfId="51372"/>
    <cellStyle name="20% - Accent6 4 17" xfId="24953"/>
    <cellStyle name="20% - Accent6 4 17 2" xfId="53651"/>
    <cellStyle name="20% - Accent6 4 18" xfId="29534"/>
    <cellStyle name="20% - Accent6 4 18 2" xfId="58231"/>
    <cellStyle name="20% - Accent6 4 19" xfId="31052"/>
    <cellStyle name="20% - Accent6 4 2" xfId="296"/>
    <cellStyle name="20% - Accent6 4 2 10" xfId="8187"/>
    <cellStyle name="20% - Accent6 4 2 10 2" xfId="17411"/>
    <cellStyle name="20% - Accent6 4 2 10 2 2" xfId="46109"/>
    <cellStyle name="20% - Accent6 4 2 10 3" xfId="36900"/>
    <cellStyle name="20% - Accent6 4 2 11" xfId="9632"/>
    <cellStyle name="20% - Accent6 4 2 11 2" xfId="18853"/>
    <cellStyle name="20% - Accent6 4 2 11 2 2" xfId="47551"/>
    <cellStyle name="20% - Accent6 4 2 11 3" xfId="38342"/>
    <cellStyle name="20% - Accent6 4 2 12" xfId="10781"/>
    <cellStyle name="20% - Accent6 4 2 12 2" xfId="20000"/>
    <cellStyle name="20% - Accent6 4 2 12 2 2" xfId="48698"/>
    <cellStyle name="20% - Accent6 4 2 12 3" xfId="39489"/>
    <cellStyle name="20% - Accent6 4 2 13" xfId="11606"/>
    <cellStyle name="20% - Accent6 4 2 13 2" xfId="40304"/>
    <cellStyle name="20% - Accent6 4 2 14" xfId="21133"/>
    <cellStyle name="20% - Accent6 4 2 14 2" xfId="49831"/>
    <cellStyle name="20% - Accent6 4 2 15" xfId="22675"/>
    <cellStyle name="20% - Accent6 4 2 15 2" xfId="51373"/>
    <cellStyle name="20% - Accent6 4 2 16" xfId="24954"/>
    <cellStyle name="20% - Accent6 4 2 16 2" xfId="53652"/>
    <cellStyle name="20% - Accent6 4 2 17" xfId="29535"/>
    <cellStyle name="20% - Accent6 4 2 17 2" xfId="58232"/>
    <cellStyle name="20% - Accent6 4 2 18" xfId="31095"/>
    <cellStyle name="20% - Accent6 4 2 2" xfId="382"/>
    <cellStyle name="20% - Accent6 4 2 2 10" xfId="9633"/>
    <cellStyle name="20% - Accent6 4 2 2 10 2" xfId="18854"/>
    <cellStyle name="20% - Accent6 4 2 2 10 2 2" xfId="47552"/>
    <cellStyle name="20% - Accent6 4 2 2 10 3" xfId="38343"/>
    <cellStyle name="20% - Accent6 4 2 2 11" xfId="10782"/>
    <cellStyle name="20% - Accent6 4 2 2 11 2" xfId="20001"/>
    <cellStyle name="20% - Accent6 4 2 2 11 2 2" xfId="48699"/>
    <cellStyle name="20% - Accent6 4 2 2 11 3" xfId="39490"/>
    <cellStyle name="20% - Accent6 4 2 2 12" xfId="11692"/>
    <cellStyle name="20% - Accent6 4 2 2 12 2" xfId="40390"/>
    <cellStyle name="20% - Accent6 4 2 2 13" xfId="21134"/>
    <cellStyle name="20% - Accent6 4 2 2 13 2" xfId="49832"/>
    <cellStyle name="20% - Accent6 4 2 2 14" xfId="22676"/>
    <cellStyle name="20% - Accent6 4 2 2 14 2" xfId="51374"/>
    <cellStyle name="20% - Accent6 4 2 2 15" xfId="24955"/>
    <cellStyle name="20% - Accent6 4 2 2 15 2" xfId="53653"/>
    <cellStyle name="20% - Accent6 4 2 2 16" xfId="29536"/>
    <cellStyle name="20% - Accent6 4 2 2 16 2" xfId="58233"/>
    <cellStyle name="20% - Accent6 4 2 2 17" xfId="31181"/>
    <cellStyle name="20% - Accent6 4 2 2 2" xfId="1227"/>
    <cellStyle name="20% - Accent6 4 2 2 2 10" xfId="11878"/>
    <cellStyle name="20% - Accent6 4 2 2 2 10 2" xfId="40576"/>
    <cellStyle name="20% - Accent6 4 2 2 2 11" xfId="21135"/>
    <cellStyle name="20% - Accent6 4 2 2 2 11 2" xfId="49833"/>
    <cellStyle name="20% - Accent6 4 2 2 2 12" xfId="22677"/>
    <cellStyle name="20% - Accent6 4 2 2 2 12 2" xfId="51375"/>
    <cellStyle name="20% - Accent6 4 2 2 2 13" xfId="24956"/>
    <cellStyle name="20% - Accent6 4 2 2 2 13 2" xfId="53654"/>
    <cellStyle name="20% - Accent6 4 2 2 2 14" xfId="29537"/>
    <cellStyle name="20% - Accent6 4 2 2 2 14 2" xfId="58234"/>
    <cellStyle name="20% - Accent6 4 2 2 2 15" xfId="31367"/>
    <cellStyle name="20% - Accent6 4 2 2 2 2" xfId="3493"/>
    <cellStyle name="20% - Accent6 4 2 2 2 2 10" xfId="22678"/>
    <cellStyle name="20% - Accent6 4 2 2 2 2 10 2" xfId="51376"/>
    <cellStyle name="20% - Accent6 4 2 2 2 2 11" xfId="24957"/>
    <cellStyle name="20% - Accent6 4 2 2 2 2 11 2" xfId="53655"/>
    <cellStyle name="20% - Accent6 4 2 2 2 2 12" xfId="29538"/>
    <cellStyle name="20% - Accent6 4 2 2 2 2 12 2" xfId="58235"/>
    <cellStyle name="20% - Accent6 4 2 2 2 2 13" xfId="32465"/>
    <cellStyle name="20% - Accent6 4 2 2 2 2 2" xfId="4250"/>
    <cellStyle name="20% - Accent6 4 2 2 2 2 2 2" xfId="13478"/>
    <cellStyle name="20% - Accent6 4 2 2 2 2 2 2 2" xfId="27960"/>
    <cellStyle name="20% - Accent6 4 2 2 2 2 2 2 2 2" xfId="56658"/>
    <cellStyle name="20% - Accent6 4 2 2 2 2 2 2 3" xfId="42176"/>
    <cellStyle name="20% - Accent6 4 2 2 2 2 2 3" xfId="22679"/>
    <cellStyle name="20% - Accent6 4 2 2 2 2 2 3 2" xfId="51377"/>
    <cellStyle name="20% - Accent6 4 2 2 2 2 2 4" xfId="24958"/>
    <cellStyle name="20% - Accent6 4 2 2 2 2 2 4 2" xfId="53656"/>
    <cellStyle name="20% - Accent6 4 2 2 2 2 2 5" xfId="29539"/>
    <cellStyle name="20% - Accent6 4 2 2 2 2 2 5 2" xfId="58236"/>
    <cellStyle name="20% - Accent6 4 2 2 2 2 2 6" xfId="32967"/>
    <cellStyle name="20% - Accent6 4 2 2 2 2 3" xfId="6430"/>
    <cellStyle name="20% - Accent6 4 2 2 2 2 3 2" xfId="15658"/>
    <cellStyle name="20% - Accent6 4 2 2 2 2 3 2 2" xfId="44356"/>
    <cellStyle name="20% - Accent6 4 2 2 2 2 3 3" xfId="26827"/>
    <cellStyle name="20% - Accent6 4 2 2 2 2 3 3 2" xfId="55525"/>
    <cellStyle name="20% - Accent6 4 2 2 2 2 3 4" xfId="35147"/>
    <cellStyle name="20% - Accent6 4 2 2 2 2 4" xfId="7982"/>
    <cellStyle name="20% - Accent6 4 2 2 2 2 4 2" xfId="17207"/>
    <cellStyle name="20% - Accent6 4 2 2 2 2 4 2 2" xfId="45905"/>
    <cellStyle name="20% - Accent6 4 2 2 2 2 4 3" xfId="36696"/>
    <cellStyle name="20% - Accent6 4 2 2 2 2 5" xfId="9133"/>
    <cellStyle name="20% - Accent6 4 2 2 2 2 5 2" xfId="18356"/>
    <cellStyle name="20% - Accent6 4 2 2 2 2 5 2 2" xfId="47054"/>
    <cellStyle name="20% - Accent6 4 2 2 2 2 5 3" xfId="37845"/>
    <cellStyle name="20% - Accent6 4 2 2 2 2 6" xfId="9635"/>
    <cellStyle name="20% - Accent6 4 2 2 2 2 6 2" xfId="18856"/>
    <cellStyle name="20% - Accent6 4 2 2 2 2 6 2 2" xfId="47554"/>
    <cellStyle name="20% - Accent6 4 2 2 2 2 6 3" xfId="38345"/>
    <cellStyle name="20% - Accent6 4 2 2 2 2 7" xfId="10784"/>
    <cellStyle name="20% - Accent6 4 2 2 2 2 7 2" xfId="20003"/>
    <cellStyle name="20% - Accent6 4 2 2 2 2 7 2 2" xfId="48701"/>
    <cellStyle name="20% - Accent6 4 2 2 2 2 7 3" xfId="39492"/>
    <cellStyle name="20% - Accent6 4 2 2 2 2 8" xfId="12976"/>
    <cellStyle name="20% - Accent6 4 2 2 2 2 8 2" xfId="41674"/>
    <cellStyle name="20% - Accent6 4 2 2 2 2 9" xfId="21136"/>
    <cellStyle name="20% - Accent6 4 2 2 2 2 9 2" xfId="49834"/>
    <cellStyle name="20% - Accent6 4 2 2 2 3" xfId="2884"/>
    <cellStyle name="20% - Accent6 4 2 2 2 3 2" xfId="6049"/>
    <cellStyle name="20% - Accent6 4 2 2 2 3 2 2" xfId="15277"/>
    <cellStyle name="20% - Accent6 4 2 2 2 3 2 2 2" xfId="43975"/>
    <cellStyle name="20% - Accent6 4 2 2 2 3 2 3" xfId="27959"/>
    <cellStyle name="20% - Accent6 4 2 2 2 3 2 3 2" xfId="56657"/>
    <cellStyle name="20% - Accent6 4 2 2 2 3 2 4" xfId="34766"/>
    <cellStyle name="20% - Accent6 4 2 2 2 3 3" xfId="7599"/>
    <cellStyle name="20% - Accent6 4 2 2 2 3 3 2" xfId="16825"/>
    <cellStyle name="20% - Accent6 4 2 2 2 3 3 2 2" xfId="45523"/>
    <cellStyle name="20% - Accent6 4 2 2 2 3 3 3" xfId="36314"/>
    <cellStyle name="20% - Accent6 4 2 2 2 3 4" xfId="12595"/>
    <cellStyle name="20% - Accent6 4 2 2 2 3 4 2" xfId="41293"/>
    <cellStyle name="20% - Accent6 4 2 2 2 3 5" xfId="22680"/>
    <cellStyle name="20% - Accent6 4 2 2 2 3 5 2" xfId="51378"/>
    <cellStyle name="20% - Accent6 4 2 2 2 3 6" xfId="24959"/>
    <cellStyle name="20% - Accent6 4 2 2 2 3 6 2" xfId="53657"/>
    <cellStyle name="20% - Accent6 4 2 2 2 3 7" xfId="29540"/>
    <cellStyle name="20% - Accent6 4 2 2 2 3 7 2" xfId="58237"/>
    <cellStyle name="20% - Accent6 4 2 2 2 3 8" xfId="32084"/>
    <cellStyle name="20% - Accent6 4 2 2 2 4" xfId="4249"/>
    <cellStyle name="20% - Accent6 4 2 2 2 4 2" xfId="13477"/>
    <cellStyle name="20% - Accent6 4 2 2 2 4 2 2" xfId="42175"/>
    <cellStyle name="20% - Accent6 4 2 2 2 4 3" xfId="26826"/>
    <cellStyle name="20% - Accent6 4 2 2 2 4 3 2" xfId="55524"/>
    <cellStyle name="20% - Accent6 4 2 2 2 4 4" xfId="32966"/>
    <cellStyle name="20% - Accent6 4 2 2 2 5" xfId="5332"/>
    <cellStyle name="20% - Accent6 4 2 2 2 5 2" xfId="14560"/>
    <cellStyle name="20% - Accent6 4 2 2 2 5 2 2" xfId="43258"/>
    <cellStyle name="20% - Accent6 4 2 2 2 5 3" xfId="34049"/>
    <cellStyle name="20% - Accent6 4 2 2 2 6" xfId="6881"/>
    <cellStyle name="20% - Accent6 4 2 2 2 6 2" xfId="16108"/>
    <cellStyle name="20% - Accent6 4 2 2 2 6 2 2" xfId="44806"/>
    <cellStyle name="20% - Accent6 4 2 2 2 6 3" xfId="35597"/>
    <cellStyle name="20% - Accent6 4 2 2 2 7" xfId="8751"/>
    <cellStyle name="20% - Accent6 4 2 2 2 7 2" xfId="17975"/>
    <cellStyle name="20% - Accent6 4 2 2 2 7 2 2" xfId="46673"/>
    <cellStyle name="20% - Accent6 4 2 2 2 7 3" xfId="37464"/>
    <cellStyle name="20% - Accent6 4 2 2 2 8" xfId="9634"/>
    <cellStyle name="20% - Accent6 4 2 2 2 8 2" xfId="18855"/>
    <cellStyle name="20% - Accent6 4 2 2 2 8 2 2" xfId="47553"/>
    <cellStyle name="20% - Accent6 4 2 2 2 8 3" xfId="38344"/>
    <cellStyle name="20% - Accent6 4 2 2 2 9" xfId="10783"/>
    <cellStyle name="20% - Accent6 4 2 2 2 9 2" xfId="20002"/>
    <cellStyle name="20% - Accent6 4 2 2 2 9 2 2" xfId="48700"/>
    <cellStyle name="20% - Accent6 4 2 2 2 9 3" xfId="39491"/>
    <cellStyle name="20% - Accent6 4 2 2 3" xfId="2609"/>
    <cellStyle name="20% - Accent6 4 2 2 3 10" xfId="22681"/>
    <cellStyle name="20% - Accent6 4 2 2 3 10 2" xfId="51379"/>
    <cellStyle name="20% - Accent6 4 2 2 3 11" xfId="24960"/>
    <cellStyle name="20% - Accent6 4 2 2 3 11 2" xfId="53658"/>
    <cellStyle name="20% - Accent6 4 2 2 3 12" xfId="29541"/>
    <cellStyle name="20% - Accent6 4 2 2 3 12 2" xfId="58238"/>
    <cellStyle name="20% - Accent6 4 2 2 3 13" xfId="31899"/>
    <cellStyle name="20% - Accent6 4 2 2 3 2" xfId="4251"/>
    <cellStyle name="20% - Accent6 4 2 2 3 2 2" xfId="13479"/>
    <cellStyle name="20% - Accent6 4 2 2 3 2 2 2" xfId="27961"/>
    <cellStyle name="20% - Accent6 4 2 2 3 2 2 2 2" xfId="56659"/>
    <cellStyle name="20% - Accent6 4 2 2 3 2 2 3" xfId="42177"/>
    <cellStyle name="20% - Accent6 4 2 2 3 2 3" xfId="22682"/>
    <cellStyle name="20% - Accent6 4 2 2 3 2 3 2" xfId="51380"/>
    <cellStyle name="20% - Accent6 4 2 2 3 2 4" xfId="24961"/>
    <cellStyle name="20% - Accent6 4 2 2 3 2 4 2" xfId="53659"/>
    <cellStyle name="20% - Accent6 4 2 2 3 2 5" xfId="29542"/>
    <cellStyle name="20% - Accent6 4 2 2 3 2 5 2" xfId="58239"/>
    <cellStyle name="20% - Accent6 4 2 2 3 2 6" xfId="32968"/>
    <cellStyle name="20% - Accent6 4 2 2 3 3" xfId="5864"/>
    <cellStyle name="20% - Accent6 4 2 2 3 3 2" xfId="15092"/>
    <cellStyle name="20% - Accent6 4 2 2 3 3 2 2" xfId="43790"/>
    <cellStyle name="20% - Accent6 4 2 2 3 3 3" xfId="26828"/>
    <cellStyle name="20% - Accent6 4 2 2 3 3 3 2" xfId="55526"/>
    <cellStyle name="20% - Accent6 4 2 2 3 3 4" xfId="34581"/>
    <cellStyle name="20% - Accent6 4 2 2 3 4" xfId="7414"/>
    <cellStyle name="20% - Accent6 4 2 2 3 4 2" xfId="16640"/>
    <cellStyle name="20% - Accent6 4 2 2 3 4 2 2" xfId="45338"/>
    <cellStyle name="20% - Accent6 4 2 2 3 4 3" xfId="36129"/>
    <cellStyle name="20% - Accent6 4 2 2 3 5" xfId="8566"/>
    <cellStyle name="20% - Accent6 4 2 2 3 5 2" xfId="17790"/>
    <cellStyle name="20% - Accent6 4 2 2 3 5 2 2" xfId="46488"/>
    <cellStyle name="20% - Accent6 4 2 2 3 5 3" xfId="37279"/>
    <cellStyle name="20% - Accent6 4 2 2 3 6" xfId="9636"/>
    <cellStyle name="20% - Accent6 4 2 2 3 6 2" xfId="18857"/>
    <cellStyle name="20% - Accent6 4 2 2 3 6 2 2" xfId="47555"/>
    <cellStyle name="20% - Accent6 4 2 2 3 6 3" xfId="38346"/>
    <cellStyle name="20% - Accent6 4 2 2 3 7" xfId="10785"/>
    <cellStyle name="20% - Accent6 4 2 2 3 7 2" xfId="20004"/>
    <cellStyle name="20% - Accent6 4 2 2 3 7 2 2" xfId="48702"/>
    <cellStyle name="20% - Accent6 4 2 2 3 7 3" xfId="39493"/>
    <cellStyle name="20% - Accent6 4 2 2 3 8" xfId="12410"/>
    <cellStyle name="20% - Accent6 4 2 2 3 8 2" xfId="41108"/>
    <cellStyle name="20% - Accent6 4 2 2 3 9" xfId="21137"/>
    <cellStyle name="20% - Accent6 4 2 2 3 9 2" xfId="49835"/>
    <cellStyle name="20% - Accent6 4 2 2 4" xfId="3271"/>
    <cellStyle name="20% - Accent6 4 2 2 4 10" xfId="22683"/>
    <cellStyle name="20% - Accent6 4 2 2 4 10 2" xfId="51381"/>
    <cellStyle name="20% - Accent6 4 2 2 4 11" xfId="24962"/>
    <cellStyle name="20% - Accent6 4 2 2 4 11 2" xfId="53660"/>
    <cellStyle name="20% - Accent6 4 2 2 4 12" xfId="29543"/>
    <cellStyle name="20% - Accent6 4 2 2 4 12 2" xfId="58240"/>
    <cellStyle name="20% - Accent6 4 2 2 4 13" xfId="32280"/>
    <cellStyle name="20% - Accent6 4 2 2 4 2" xfId="4252"/>
    <cellStyle name="20% - Accent6 4 2 2 4 2 2" xfId="13480"/>
    <cellStyle name="20% - Accent6 4 2 2 4 2 2 2" xfId="27962"/>
    <cellStyle name="20% - Accent6 4 2 2 4 2 2 2 2" xfId="56660"/>
    <cellStyle name="20% - Accent6 4 2 2 4 2 2 3" xfId="42178"/>
    <cellStyle name="20% - Accent6 4 2 2 4 2 3" xfId="22684"/>
    <cellStyle name="20% - Accent6 4 2 2 4 2 3 2" xfId="51382"/>
    <cellStyle name="20% - Accent6 4 2 2 4 2 4" xfId="24963"/>
    <cellStyle name="20% - Accent6 4 2 2 4 2 4 2" xfId="53661"/>
    <cellStyle name="20% - Accent6 4 2 2 4 2 5" xfId="29544"/>
    <cellStyle name="20% - Accent6 4 2 2 4 2 5 2" xfId="58241"/>
    <cellStyle name="20% - Accent6 4 2 2 4 2 6" xfId="32969"/>
    <cellStyle name="20% - Accent6 4 2 2 4 3" xfId="6245"/>
    <cellStyle name="20% - Accent6 4 2 2 4 3 2" xfId="15473"/>
    <cellStyle name="20% - Accent6 4 2 2 4 3 2 2" xfId="44171"/>
    <cellStyle name="20% - Accent6 4 2 2 4 3 3" xfId="26829"/>
    <cellStyle name="20% - Accent6 4 2 2 4 3 3 2" xfId="55527"/>
    <cellStyle name="20% - Accent6 4 2 2 4 3 4" xfId="34962"/>
    <cellStyle name="20% - Accent6 4 2 2 4 4" xfId="7797"/>
    <cellStyle name="20% - Accent6 4 2 2 4 4 2" xfId="17022"/>
    <cellStyle name="20% - Accent6 4 2 2 4 4 2 2" xfId="45720"/>
    <cellStyle name="20% - Accent6 4 2 2 4 4 3" xfId="36511"/>
    <cellStyle name="20% - Accent6 4 2 2 4 5" xfId="8948"/>
    <cellStyle name="20% - Accent6 4 2 2 4 5 2" xfId="18171"/>
    <cellStyle name="20% - Accent6 4 2 2 4 5 2 2" xfId="46869"/>
    <cellStyle name="20% - Accent6 4 2 2 4 5 3" xfId="37660"/>
    <cellStyle name="20% - Accent6 4 2 2 4 6" xfId="9637"/>
    <cellStyle name="20% - Accent6 4 2 2 4 6 2" xfId="18858"/>
    <cellStyle name="20% - Accent6 4 2 2 4 6 2 2" xfId="47556"/>
    <cellStyle name="20% - Accent6 4 2 2 4 6 3" xfId="38347"/>
    <cellStyle name="20% - Accent6 4 2 2 4 7" xfId="10786"/>
    <cellStyle name="20% - Accent6 4 2 2 4 7 2" xfId="20005"/>
    <cellStyle name="20% - Accent6 4 2 2 4 7 2 2" xfId="48703"/>
    <cellStyle name="20% - Accent6 4 2 2 4 7 3" xfId="39494"/>
    <cellStyle name="20% - Accent6 4 2 2 4 8" xfId="12791"/>
    <cellStyle name="20% - Accent6 4 2 2 4 8 2" xfId="41489"/>
    <cellStyle name="20% - Accent6 4 2 2 4 9" xfId="21138"/>
    <cellStyle name="20% - Accent6 4 2 2 4 9 2" xfId="49836"/>
    <cellStyle name="20% - Accent6 4 2 2 5" xfId="2235"/>
    <cellStyle name="20% - Accent6 4 2 2 5 2" xfId="5669"/>
    <cellStyle name="20% - Accent6 4 2 2 5 2 2" xfId="14897"/>
    <cellStyle name="20% - Accent6 4 2 2 5 2 2 2" xfId="43595"/>
    <cellStyle name="20% - Accent6 4 2 2 5 2 3" xfId="27958"/>
    <cellStyle name="20% - Accent6 4 2 2 5 2 3 2" xfId="56656"/>
    <cellStyle name="20% - Accent6 4 2 2 5 2 4" xfId="34386"/>
    <cellStyle name="20% - Accent6 4 2 2 5 3" xfId="7218"/>
    <cellStyle name="20% - Accent6 4 2 2 5 3 2" xfId="16445"/>
    <cellStyle name="20% - Accent6 4 2 2 5 3 2 2" xfId="45143"/>
    <cellStyle name="20% - Accent6 4 2 2 5 3 3" xfId="35934"/>
    <cellStyle name="20% - Accent6 4 2 2 5 4" xfId="12215"/>
    <cellStyle name="20% - Accent6 4 2 2 5 4 2" xfId="40913"/>
    <cellStyle name="20% - Accent6 4 2 2 5 5" xfId="22685"/>
    <cellStyle name="20% - Accent6 4 2 2 5 5 2" xfId="51383"/>
    <cellStyle name="20% - Accent6 4 2 2 5 6" xfId="24964"/>
    <cellStyle name="20% - Accent6 4 2 2 5 6 2" xfId="53662"/>
    <cellStyle name="20% - Accent6 4 2 2 5 7" xfId="29545"/>
    <cellStyle name="20% - Accent6 4 2 2 5 7 2" xfId="58242"/>
    <cellStyle name="20% - Accent6 4 2 2 5 8" xfId="31704"/>
    <cellStyle name="20% - Accent6 4 2 2 6" xfId="4248"/>
    <cellStyle name="20% - Accent6 4 2 2 6 2" xfId="13476"/>
    <cellStyle name="20% - Accent6 4 2 2 6 2 2" xfId="42174"/>
    <cellStyle name="20% - Accent6 4 2 2 6 3" xfId="26825"/>
    <cellStyle name="20% - Accent6 4 2 2 6 3 2" xfId="55523"/>
    <cellStyle name="20% - Accent6 4 2 2 6 4" xfId="32965"/>
    <cellStyle name="20% - Accent6 4 2 2 7" xfId="5146"/>
    <cellStyle name="20% - Accent6 4 2 2 7 2" xfId="14374"/>
    <cellStyle name="20% - Accent6 4 2 2 7 2 2" xfId="43072"/>
    <cellStyle name="20% - Accent6 4 2 2 7 3" xfId="33863"/>
    <cellStyle name="20% - Accent6 4 2 2 8" xfId="6695"/>
    <cellStyle name="20% - Accent6 4 2 2 8 2" xfId="15922"/>
    <cellStyle name="20% - Accent6 4 2 2 8 2 2" xfId="44620"/>
    <cellStyle name="20% - Accent6 4 2 2 8 3" xfId="35411"/>
    <cellStyle name="20% - Accent6 4 2 2 9" xfId="8371"/>
    <cellStyle name="20% - Accent6 4 2 2 9 2" xfId="17595"/>
    <cellStyle name="20% - Accent6 4 2 2 9 2 2" xfId="46293"/>
    <cellStyle name="20% - Accent6 4 2 2 9 3" xfId="37084"/>
    <cellStyle name="20% - Accent6 4 2 3" xfId="1141"/>
    <cellStyle name="20% - Accent6 4 2 3 10" xfId="10787"/>
    <cellStyle name="20% - Accent6 4 2 3 10 2" xfId="20006"/>
    <cellStyle name="20% - Accent6 4 2 3 10 2 2" xfId="48704"/>
    <cellStyle name="20% - Accent6 4 2 3 10 3" xfId="39495"/>
    <cellStyle name="20% - Accent6 4 2 3 11" xfId="11792"/>
    <cellStyle name="20% - Accent6 4 2 3 11 2" xfId="40490"/>
    <cellStyle name="20% - Accent6 4 2 3 12" xfId="21139"/>
    <cellStyle name="20% - Accent6 4 2 3 12 2" xfId="49837"/>
    <cellStyle name="20% - Accent6 4 2 3 13" xfId="22686"/>
    <cellStyle name="20% - Accent6 4 2 3 13 2" xfId="51384"/>
    <cellStyle name="20% - Accent6 4 2 3 14" xfId="24965"/>
    <cellStyle name="20% - Accent6 4 2 3 14 2" xfId="53663"/>
    <cellStyle name="20% - Accent6 4 2 3 15" xfId="29546"/>
    <cellStyle name="20% - Accent6 4 2 3 15 2" xfId="58243"/>
    <cellStyle name="20% - Accent6 4 2 3 16" xfId="31281"/>
    <cellStyle name="20% - Accent6 4 2 3 2" xfId="2798"/>
    <cellStyle name="20% - Accent6 4 2 3 2 10" xfId="22687"/>
    <cellStyle name="20% - Accent6 4 2 3 2 10 2" xfId="51385"/>
    <cellStyle name="20% - Accent6 4 2 3 2 11" xfId="24966"/>
    <cellStyle name="20% - Accent6 4 2 3 2 11 2" xfId="53664"/>
    <cellStyle name="20% - Accent6 4 2 3 2 12" xfId="29547"/>
    <cellStyle name="20% - Accent6 4 2 3 2 12 2" xfId="58244"/>
    <cellStyle name="20% - Accent6 4 2 3 2 13" xfId="31999"/>
    <cellStyle name="20% - Accent6 4 2 3 2 2" xfId="4254"/>
    <cellStyle name="20% - Accent6 4 2 3 2 2 2" xfId="13482"/>
    <cellStyle name="20% - Accent6 4 2 3 2 2 2 2" xfId="27964"/>
    <cellStyle name="20% - Accent6 4 2 3 2 2 2 2 2" xfId="56662"/>
    <cellStyle name="20% - Accent6 4 2 3 2 2 2 3" xfId="42180"/>
    <cellStyle name="20% - Accent6 4 2 3 2 2 3" xfId="22688"/>
    <cellStyle name="20% - Accent6 4 2 3 2 2 3 2" xfId="51386"/>
    <cellStyle name="20% - Accent6 4 2 3 2 2 4" xfId="24967"/>
    <cellStyle name="20% - Accent6 4 2 3 2 2 4 2" xfId="53665"/>
    <cellStyle name="20% - Accent6 4 2 3 2 2 5" xfId="29548"/>
    <cellStyle name="20% - Accent6 4 2 3 2 2 5 2" xfId="58245"/>
    <cellStyle name="20% - Accent6 4 2 3 2 2 6" xfId="32971"/>
    <cellStyle name="20% - Accent6 4 2 3 2 3" xfId="5964"/>
    <cellStyle name="20% - Accent6 4 2 3 2 3 2" xfId="15192"/>
    <cellStyle name="20% - Accent6 4 2 3 2 3 2 2" xfId="43890"/>
    <cellStyle name="20% - Accent6 4 2 3 2 3 3" xfId="26831"/>
    <cellStyle name="20% - Accent6 4 2 3 2 3 3 2" xfId="55529"/>
    <cellStyle name="20% - Accent6 4 2 3 2 3 4" xfId="34681"/>
    <cellStyle name="20% - Accent6 4 2 3 2 4" xfId="7514"/>
    <cellStyle name="20% - Accent6 4 2 3 2 4 2" xfId="16740"/>
    <cellStyle name="20% - Accent6 4 2 3 2 4 2 2" xfId="45438"/>
    <cellStyle name="20% - Accent6 4 2 3 2 4 3" xfId="36229"/>
    <cellStyle name="20% - Accent6 4 2 3 2 5" xfId="8666"/>
    <cellStyle name="20% - Accent6 4 2 3 2 5 2" xfId="17890"/>
    <cellStyle name="20% - Accent6 4 2 3 2 5 2 2" xfId="46588"/>
    <cellStyle name="20% - Accent6 4 2 3 2 5 3" xfId="37379"/>
    <cellStyle name="20% - Accent6 4 2 3 2 6" xfId="9639"/>
    <cellStyle name="20% - Accent6 4 2 3 2 6 2" xfId="18860"/>
    <cellStyle name="20% - Accent6 4 2 3 2 6 2 2" xfId="47558"/>
    <cellStyle name="20% - Accent6 4 2 3 2 6 3" xfId="38349"/>
    <cellStyle name="20% - Accent6 4 2 3 2 7" xfId="10788"/>
    <cellStyle name="20% - Accent6 4 2 3 2 7 2" xfId="20007"/>
    <cellStyle name="20% - Accent6 4 2 3 2 7 2 2" xfId="48705"/>
    <cellStyle name="20% - Accent6 4 2 3 2 7 3" xfId="39496"/>
    <cellStyle name="20% - Accent6 4 2 3 2 8" xfId="12510"/>
    <cellStyle name="20% - Accent6 4 2 3 2 8 2" xfId="41208"/>
    <cellStyle name="20% - Accent6 4 2 3 2 9" xfId="21140"/>
    <cellStyle name="20% - Accent6 4 2 3 2 9 2" xfId="49838"/>
    <cellStyle name="20% - Accent6 4 2 3 3" xfId="3408"/>
    <cellStyle name="20% - Accent6 4 2 3 3 10" xfId="22689"/>
    <cellStyle name="20% - Accent6 4 2 3 3 10 2" xfId="51387"/>
    <cellStyle name="20% - Accent6 4 2 3 3 11" xfId="24968"/>
    <cellStyle name="20% - Accent6 4 2 3 3 11 2" xfId="53666"/>
    <cellStyle name="20% - Accent6 4 2 3 3 12" xfId="29549"/>
    <cellStyle name="20% - Accent6 4 2 3 3 12 2" xfId="58246"/>
    <cellStyle name="20% - Accent6 4 2 3 3 13" xfId="32380"/>
    <cellStyle name="20% - Accent6 4 2 3 3 2" xfId="4255"/>
    <cellStyle name="20% - Accent6 4 2 3 3 2 2" xfId="13483"/>
    <cellStyle name="20% - Accent6 4 2 3 3 2 2 2" xfId="27965"/>
    <cellStyle name="20% - Accent6 4 2 3 3 2 2 2 2" xfId="56663"/>
    <cellStyle name="20% - Accent6 4 2 3 3 2 2 3" xfId="42181"/>
    <cellStyle name="20% - Accent6 4 2 3 3 2 3" xfId="22690"/>
    <cellStyle name="20% - Accent6 4 2 3 3 2 3 2" xfId="51388"/>
    <cellStyle name="20% - Accent6 4 2 3 3 2 4" xfId="24969"/>
    <cellStyle name="20% - Accent6 4 2 3 3 2 4 2" xfId="53667"/>
    <cellStyle name="20% - Accent6 4 2 3 3 2 5" xfId="29550"/>
    <cellStyle name="20% - Accent6 4 2 3 3 2 5 2" xfId="58247"/>
    <cellStyle name="20% - Accent6 4 2 3 3 2 6" xfId="32972"/>
    <cellStyle name="20% - Accent6 4 2 3 3 3" xfId="6345"/>
    <cellStyle name="20% - Accent6 4 2 3 3 3 2" xfId="15573"/>
    <cellStyle name="20% - Accent6 4 2 3 3 3 2 2" xfId="44271"/>
    <cellStyle name="20% - Accent6 4 2 3 3 3 3" xfId="26832"/>
    <cellStyle name="20% - Accent6 4 2 3 3 3 3 2" xfId="55530"/>
    <cellStyle name="20% - Accent6 4 2 3 3 3 4" xfId="35062"/>
    <cellStyle name="20% - Accent6 4 2 3 3 4" xfId="7897"/>
    <cellStyle name="20% - Accent6 4 2 3 3 4 2" xfId="17122"/>
    <cellStyle name="20% - Accent6 4 2 3 3 4 2 2" xfId="45820"/>
    <cellStyle name="20% - Accent6 4 2 3 3 4 3" xfId="36611"/>
    <cellStyle name="20% - Accent6 4 2 3 3 5" xfId="9048"/>
    <cellStyle name="20% - Accent6 4 2 3 3 5 2" xfId="18271"/>
    <cellStyle name="20% - Accent6 4 2 3 3 5 2 2" xfId="46969"/>
    <cellStyle name="20% - Accent6 4 2 3 3 5 3" xfId="37760"/>
    <cellStyle name="20% - Accent6 4 2 3 3 6" xfId="9640"/>
    <cellStyle name="20% - Accent6 4 2 3 3 6 2" xfId="18861"/>
    <cellStyle name="20% - Accent6 4 2 3 3 6 2 2" xfId="47559"/>
    <cellStyle name="20% - Accent6 4 2 3 3 6 3" xfId="38350"/>
    <cellStyle name="20% - Accent6 4 2 3 3 7" xfId="10789"/>
    <cellStyle name="20% - Accent6 4 2 3 3 7 2" xfId="20008"/>
    <cellStyle name="20% - Accent6 4 2 3 3 7 2 2" xfId="48706"/>
    <cellStyle name="20% - Accent6 4 2 3 3 7 3" xfId="39497"/>
    <cellStyle name="20% - Accent6 4 2 3 3 8" xfId="12891"/>
    <cellStyle name="20% - Accent6 4 2 3 3 8 2" xfId="41589"/>
    <cellStyle name="20% - Accent6 4 2 3 3 9" xfId="21141"/>
    <cellStyle name="20% - Accent6 4 2 3 3 9 2" xfId="49839"/>
    <cellStyle name="20% - Accent6 4 2 3 4" xfId="2149"/>
    <cellStyle name="20% - Accent6 4 2 3 4 2" xfId="5583"/>
    <cellStyle name="20% - Accent6 4 2 3 4 2 2" xfId="14811"/>
    <cellStyle name="20% - Accent6 4 2 3 4 2 2 2" xfId="43509"/>
    <cellStyle name="20% - Accent6 4 2 3 4 2 3" xfId="27963"/>
    <cellStyle name="20% - Accent6 4 2 3 4 2 3 2" xfId="56661"/>
    <cellStyle name="20% - Accent6 4 2 3 4 2 4" xfId="34300"/>
    <cellStyle name="20% - Accent6 4 2 3 4 3" xfId="7132"/>
    <cellStyle name="20% - Accent6 4 2 3 4 3 2" xfId="16359"/>
    <cellStyle name="20% - Accent6 4 2 3 4 3 2 2" xfId="45057"/>
    <cellStyle name="20% - Accent6 4 2 3 4 3 3" xfId="35848"/>
    <cellStyle name="20% - Accent6 4 2 3 4 4" xfId="12129"/>
    <cellStyle name="20% - Accent6 4 2 3 4 4 2" xfId="40827"/>
    <cellStyle name="20% - Accent6 4 2 3 4 5" xfId="22691"/>
    <cellStyle name="20% - Accent6 4 2 3 4 5 2" xfId="51389"/>
    <cellStyle name="20% - Accent6 4 2 3 4 6" xfId="24970"/>
    <cellStyle name="20% - Accent6 4 2 3 4 6 2" xfId="53668"/>
    <cellStyle name="20% - Accent6 4 2 3 4 7" xfId="29551"/>
    <cellStyle name="20% - Accent6 4 2 3 4 7 2" xfId="58248"/>
    <cellStyle name="20% - Accent6 4 2 3 4 8" xfId="31618"/>
    <cellStyle name="20% - Accent6 4 2 3 5" xfId="4253"/>
    <cellStyle name="20% - Accent6 4 2 3 5 2" xfId="13481"/>
    <cellStyle name="20% - Accent6 4 2 3 5 2 2" xfId="42179"/>
    <cellStyle name="20% - Accent6 4 2 3 5 3" xfId="26830"/>
    <cellStyle name="20% - Accent6 4 2 3 5 3 2" xfId="55528"/>
    <cellStyle name="20% - Accent6 4 2 3 5 4" xfId="32970"/>
    <cellStyle name="20% - Accent6 4 2 3 6" xfId="5246"/>
    <cellStyle name="20% - Accent6 4 2 3 6 2" xfId="14474"/>
    <cellStyle name="20% - Accent6 4 2 3 6 2 2" xfId="43172"/>
    <cellStyle name="20% - Accent6 4 2 3 6 3" xfId="33963"/>
    <cellStyle name="20% - Accent6 4 2 3 7" xfId="6795"/>
    <cellStyle name="20% - Accent6 4 2 3 7 2" xfId="16022"/>
    <cellStyle name="20% - Accent6 4 2 3 7 2 2" xfId="44720"/>
    <cellStyle name="20% - Accent6 4 2 3 7 3" xfId="35511"/>
    <cellStyle name="20% - Accent6 4 2 3 8" xfId="8285"/>
    <cellStyle name="20% - Accent6 4 2 3 8 2" xfId="17509"/>
    <cellStyle name="20% - Accent6 4 2 3 8 2 2" xfId="46207"/>
    <cellStyle name="20% - Accent6 4 2 3 8 3" xfId="36998"/>
    <cellStyle name="20% - Accent6 4 2 3 9" xfId="9638"/>
    <cellStyle name="20% - Accent6 4 2 3 9 2" xfId="18859"/>
    <cellStyle name="20% - Accent6 4 2 3 9 2 2" xfId="47557"/>
    <cellStyle name="20% - Accent6 4 2 3 9 3" xfId="38348"/>
    <cellStyle name="20% - Accent6 4 2 4" xfId="2523"/>
    <cellStyle name="20% - Accent6 4 2 4 10" xfId="22692"/>
    <cellStyle name="20% - Accent6 4 2 4 10 2" xfId="51390"/>
    <cellStyle name="20% - Accent6 4 2 4 11" xfId="24971"/>
    <cellStyle name="20% - Accent6 4 2 4 11 2" xfId="53669"/>
    <cellStyle name="20% - Accent6 4 2 4 12" xfId="29552"/>
    <cellStyle name="20% - Accent6 4 2 4 12 2" xfId="58249"/>
    <cellStyle name="20% - Accent6 4 2 4 13" xfId="31813"/>
    <cellStyle name="20% - Accent6 4 2 4 2" xfId="4256"/>
    <cellStyle name="20% - Accent6 4 2 4 2 2" xfId="13484"/>
    <cellStyle name="20% - Accent6 4 2 4 2 2 2" xfId="27966"/>
    <cellStyle name="20% - Accent6 4 2 4 2 2 2 2" xfId="56664"/>
    <cellStyle name="20% - Accent6 4 2 4 2 2 3" xfId="42182"/>
    <cellStyle name="20% - Accent6 4 2 4 2 3" xfId="22693"/>
    <cellStyle name="20% - Accent6 4 2 4 2 3 2" xfId="51391"/>
    <cellStyle name="20% - Accent6 4 2 4 2 4" xfId="24972"/>
    <cellStyle name="20% - Accent6 4 2 4 2 4 2" xfId="53670"/>
    <cellStyle name="20% - Accent6 4 2 4 2 5" xfId="29553"/>
    <cellStyle name="20% - Accent6 4 2 4 2 5 2" xfId="58250"/>
    <cellStyle name="20% - Accent6 4 2 4 2 6" xfId="32973"/>
    <cellStyle name="20% - Accent6 4 2 4 3" xfId="5778"/>
    <cellStyle name="20% - Accent6 4 2 4 3 2" xfId="15006"/>
    <cellStyle name="20% - Accent6 4 2 4 3 2 2" xfId="43704"/>
    <cellStyle name="20% - Accent6 4 2 4 3 3" xfId="26833"/>
    <cellStyle name="20% - Accent6 4 2 4 3 3 2" xfId="55531"/>
    <cellStyle name="20% - Accent6 4 2 4 3 4" xfId="34495"/>
    <cellStyle name="20% - Accent6 4 2 4 4" xfId="7328"/>
    <cellStyle name="20% - Accent6 4 2 4 4 2" xfId="16554"/>
    <cellStyle name="20% - Accent6 4 2 4 4 2 2" xfId="45252"/>
    <cellStyle name="20% - Accent6 4 2 4 4 3" xfId="36043"/>
    <cellStyle name="20% - Accent6 4 2 4 5" xfId="8480"/>
    <cellStyle name="20% - Accent6 4 2 4 5 2" xfId="17704"/>
    <cellStyle name="20% - Accent6 4 2 4 5 2 2" xfId="46402"/>
    <cellStyle name="20% - Accent6 4 2 4 5 3" xfId="37193"/>
    <cellStyle name="20% - Accent6 4 2 4 6" xfId="9641"/>
    <cellStyle name="20% - Accent6 4 2 4 6 2" xfId="18862"/>
    <cellStyle name="20% - Accent6 4 2 4 6 2 2" xfId="47560"/>
    <cellStyle name="20% - Accent6 4 2 4 6 3" xfId="38351"/>
    <cellStyle name="20% - Accent6 4 2 4 7" xfId="10790"/>
    <cellStyle name="20% - Accent6 4 2 4 7 2" xfId="20009"/>
    <cellStyle name="20% - Accent6 4 2 4 7 2 2" xfId="48707"/>
    <cellStyle name="20% - Accent6 4 2 4 7 3" xfId="39498"/>
    <cellStyle name="20% - Accent6 4 2 4 8" xfId="12324"/>
    <cellStyle name="20% - Accent6 4 2 4 8 2" xfId="41022"/>
    <cellStyle name="20% - Accent6 4 2 4 9" xfId="21142"/>
    <cellStyle name="20% - Accent6 4 2 4 9 2" xfId="49840"/>
    <cellStyle name="20% - Accent6 4 2 5" xfId="3185"/>
    <cellStyle name="20% - Accent6 4 2 5 10" xfId="22694"/>
    <cellStyle name="20% - Accent6 4 2 5 10 2" xfId="51392"/>
    <cellStyle name="20% - Accent6 4 2 5 11" xfId="24973"/>
    <cellStyle name="20% - Accent6 4 2 5 11 2" xfId="53671"/>
    <cellStyle name="20% - Accent6 4 2 5 12" xfId="29554"/>
    <cellStyle name="20% - Accent6 4 2 5 12 2" xfId="58251"/>
    <cellStyle name="20% - Accent6 4 2 5 13" xfId="32194"/>
    <cellStyle name="20% - Accent6 4 2 5 2" xfId="4257"/>
    <cellStyle name="20% - Accent6 4 2 5 2 2" xfId="13485"/>
    <cellStyle name="20% - Accent6 4 2 5 2 2 2" xfId="27967"/>
    <cellStyle name="20% - Accent6 4 2 5 2 2 2 2" xfId="56665"/>
    <cellStyle name="20% - Accent6 4 2 5 2 2 3" xfId="42183"/>
    <cellStyle name="20% - Accent6 4 2 5 2 3" xfId="22695"/>
    <cellStyle name="20% - Accent6 4 2 5 2 3 2" xfId="51393"/>
    <cellStyle name="20% - Accent6 4 2 5 2 4" xfId="24974"/>
    <cellStyle name="20% - Accent6 4 2 5 2 4 2" xfId="53672"/>
    <cellStyle name="20% - Accent6 4 2 5 2 5" xfId="29555"/>
    <cellStyle name="20% - Accent6 4 2 5 2 5 2" xfId="58252"/>
    <cellStyle name="20% - Accent6 4 2 5 2 6" xfId="32974"/>
    <cellStyle name="20% - Accent6 4 2 5 3" xfId="6159"/>
    <cellStyle name="20% - Accent6 4 2 5 3 2" xfId="15387"/>
    <cellStyle name="20% - Accent6 4 2 5 3 2 2" xfId="44085"/>
    <cellStyle name="20% - Accent6 4 2 5 3 3" xfId="26834"/>
    <cellStyle name="20% - Accent6 4 2 5 3 3 2" xfId="55532"/>
    <cellStyle name="20% - Accent6 4 2 5 3 4" xfId="34876"/>
    <cellStyle name="20% - Accent6 4 2 5 4" xfId="7711"/>
    <cellStyle name="20% - Accent6 4 2 5 4 2" xfId="16936"/>
    <cellStyle name="20% - Accent6 4 2 5 4 2 2" xfId="45634"/>
    <cellStyle name="20% - Accent6 4 2 5 4 3" xfId="36425"/>
    <cellStyle name="20% - Accent6 4 2 5 5" xfId="8862"/>
    <cellStyle name="20% - Accent6 4 2 5 5 2" xfId="18085"/>
    <cellStyle name="20% - Accent6 4 2 5 5 2 2" xfId="46783"/>
    <cellStyle name="20% - Accent6 4 2 5 5 3" xfId="37574"/>
    <cellStyle name="20% - Accent6 4 2 5 6" xfId="9642"/>
    <cellStyle name="20% - Accent6 4 2 5 6 2" xfId="18863"/>
    <cellStyle name="20% - Accent6 4 2 5 6 2 2" xfId="47561"/>
    <cellStyle name="20% - Accent6 4 2 5 6 3" xfId="38352"/>
    <cellStyle name="20% - Accent6 4 2 5 7" xfId="10791"/>
    <cellStyle name="20% - Accent6 4 2 5 7 2" xfId="20010"/>
    <cellStyle name="20% - Accent6 4 2 5 7 2 2" xfId="48708"/>
    <cellStyle name="20% - Accent6 4 2 5 7 3" xfId="39499"/>
    <cellStyle name="20% - Accent6 4 2 5 8" xfId="12705"/>
    <cellStyle name="20% - Accent6 4 2 5 8 2" xfId="41403"/>
    <cellStyle name="20% - Accent6 4 2 5 9" xfId="21143"/>
    <cellStyle name="20% - Accent6 4 2 5 9 2" xfId="49841"/>
    <cellStyle name="20% - Accent6 4 2 6" xfId="2009"/>
    <cellStyle name="20% - Accent6 4 2 6 2" xfId="5485"/>
    <cellStyle name="20% - Accent6 4 2 6 2 2" xfId="14713"/>
    <cellStyle name="20% - Accent6 4 2 6 2 2 2" xfId="43411"/>
    <cellStyle name="20% - Accent6 4 2 6 2 3" xfId="27957"/>
    <cellStyle name="20% - Accent6 4 2 6 2 3 2" xfId="56655"/>
    <cellStyle name="20% - Accent6 4 2 6 2 4" xfId="34202"/>
    <cellStyle name="20% - Accent6 4 2 6 3" xfId="7034"/>
    <cellStyle name="20% - Accent6 4 2 6 3 2" xfId="16261"/>
    <cellStyle name="20% - Accent6 4 2 6 3 2 2" xfId="44959"/>
    <cellStyle name="20% - Accent6 4 2 6 3 3" xfId="35750"/>
    <cellStyle name="20% - Accent6 4 2 6 4" xfId="12031"/>
    <cellStyle name="20% - Accent6 4 2 6 4 2" xfId="40729"/>
    <cellStyle name="20% - Accent6 4 2 6 5" xfId="22696"/>
    <cellStyle name="20% - Accent6 4 2 6 5 2" xfId="51394"/>
    <cellStyle name="20% - Accent6 4 2 6 6" xfId="24975"/>
    <cellStyle name="20% - Accent6 4 2 6 6 2" xfId="53673"/>
    <cellStyle name="20% - Accent6 4 2 6 7" xfId="29556"/>
    <cellStyle name="20% - Accent6 4 2 6 7 2" xfId="58253"/>
    <cellStyle name="20% - Accent6 4 2 6 8" xfId="31520"/>
    <cellStyle name="20% - Accent6 4 2 7" xfId="4247"/>
    <cellStyle name="20% - Accent6 4 2 7 2" xfId="13475"/>
    <cellStyle name="20% - Accent6 4 2 7 2 2" xfId="42173"/>
    <cellStyle name="20% - Accent6 4 2 7 3" xfId="26824"/>
    <cellStyle name="20% - Accent6 4 2 7 3 2" xfId="55522"/>
    <cellStyle name="20% - Accent6 4 2 7 4" xfId="32964"/>
    <cellStyle name="20% - Accent6 4 2 8" xfId="5060"/>
    <cellStyle name="20% - Accent6 4 2 8 2" xfId="14288"/>
    <cellStyle name="20% - Accent6 4 2 8 2 2" xfId="42986"/>
    <cellStyle name="20% - Accent6 4 2 8 3" xfId="33777"/>
    <cellStyle name="20% - Accent6 4 2 9" xfId="6609"/>
    <cellStyle name="20% - Accent6 4 2 9 2" xfId="15836"/>
    <cellStyle name="20% - Accent6 4 2 9 2 2" xfId="44534"/>
    <cellStyle name="20% - Accent6 4 2 9 3" xfId="35325"/>
    <cellStyle name="20% - Accent6 4 3" xfId="339"/>
    <cellStyle name="20% - Accent6 4 3 10" xfId="9643"/>
    <cellStyle name="20% - Accent6 4 3 10 2" xfId="18864"/>
    <cellStyle name="20% - Accent6 4 3 10 2 2" xfId="47562"/>
    <cellStyle name="20% - Accent6 4 3 10 3" xfId="38353"/>
    <cellStyle name="20% - Accent6 4 3 11" xfId="10792"/>
    <cellStyle name="20% - Accent6 4 3 11 2" xfId="20011"/>
    <cellStyle name="20% - Accent6 4 3 11 2 2" xfId="48709"/>
    <cellStyle name="20% - Accent6 4 3 11 3" xfId="39500"/>
    <cellStyle name="20% - Accent6 4 3 12" xfId="11649"/>
    <cellStyle name="20% - Accent6 4 3 12 2" xfId="40347"/>
    <cellStyle name="20% - Accent6 4 3 13" xfId="21144"/>
    <cellStyle name="20% - Accent6 4 3 13 2" xfId="49842"/>
    <cellStyle name="20% - Accent6 4 3 14" xfId="22697"/>
    <cellStyle name="20% - Accent6 4 3 14 2" xfId="51395"/>
    <cellStyle name="20% - Accent6 4 3 15" xfId="24976"/>
    <cellStyle name="20% - Accent6 4 3 15 2" xfId="53674"/>
    <cellStyle name="20% - Accent6 4 3 16" xfId="29557"/>
    <cellStyle name="20% - Accent6 4 3 16 2" xfId="58254"/>
    <cellStyle name="20% - Accent6 4 3 17" xfId="31138"/>
    <cellStyle name="20% - Accent6 4 3 2" xfId="1184"/>
    <cellStyle name="20% - Accent6 4 3 2 10" xfId="11835"/>
    <cellStyle name="20% - Accent6 4 3 2 10 2" xfId="40533"/>
    <cellStyle name="20% - Accent6 4 3 2 11" xfId="21145"/>
    <cellStyle name="20% - Accent6 4 3 2 11 2" xfId="49843"/>
    <cellStyle name="20% - Accent6 4 3 2 12" xfId="22698"/>
    <cellStyle name="20% - Accent6 4 3 2 12 2" xfId="51396"/>
    <cellStyle name="20% - Accent6 4 3 2 13" xfId="24977"/>
    <cellStyle name="20% - Accent6 4 3 2 13 2" xfId="53675"/>
    <cellStyle name="20% - Accent6 4 3 2 14" xfId="29558"/>
    <cellStyle name="20% - Accent6 4 3 2 14 2" xfId="58255"/>
    <cellStyle name="20% - Accent6 4 3 2 15" xfId="31324"/>
    <cellStyle name="20% - Accent6 4 3 2 2" xfId="3450"/>
    <cellStyle name="20% - Accent6 4 3 2 2 10" xfId="22699"/>
    <cellStyle name="20% - Accent6 4 3 2 2 10 2" xfId="51397"/>
    <cellStyle name="20% - Accent6 4 3 2 2 11" xfId="24978"/>
    <cellStyle name="20% - Accent6 4 3 2 2 11 2" xfId="53676"/>
    <cellStyle name="20% - Accent6 4 3 2 2 12" xfId="29559"/>
    <cellStyle name="20% - Accent6 4 3 2 2 12 2" xfId="58256"/>
    <cellStyle name="20% - Accent6 4 3 2 2 13" xfId="32422"/>
    <cellStyle name="20% - Accent6 4 3 2 2 2" xfId="4260"/>
    <cellStyle name="20% - Accent6 4 3 2 2 2 2" xfId="13488"/>
    <cellStyle name="20% - Accent6 4 3 2 2 2 2 2" xfId="27970"/>
    <cellStyle name="20% - Accent6 4 3 2 2 2 2 2 2" xfId="56668"/>
    <cellStyle name="20% - Accent6 4 3 2 2 2 2 3" xfId="42186"/>
    <cellStyle name="20% - Accent6 4 3 2 2 2 3" xfId="22700"/>
    <cellStyle name="20% - Accent6 4 3 2 2 2 3 2" xfId="51398"/>
    <cellStyle name="20% - Accent6 4 3 2 2 2 4" xfId="24979"/>
    <cellStyle name="20% - Accent6 4 3 2 2 2 4 2" xfId="53677"/>
    <cellStyle name="20% - Accent6 4 3 2 2 2 5" xfId="29560"/>
    <cellStyle name="20% - Accent6 4 3 2 2 2 5 2" xfId="58257"/>
    <cellStyle name="20% - Accent6 4 3 2 2 2 6" xfId="32977"/>
    <cellStyle name="20% - Accent6 4 3 2 2 3" xfId="6387"/>
    <cellStyle name="20% - Accent6 4 3 2 2 3 2" xfId="15615"/>
    <cellStyle name="20% - Accent6 4 3 2 2 3 2 2" xfId="44313"/>
    <cellStyle name="20% - Accent6 4 3 2 2 3 3" xfId="26837"/>
    <cellStyle name="20% - Accent6 4 3 2 2 3 3 2" xfId="55535"/>
    <cellStyle name="20% - Accent6 4 3 2 2 3 4" xfId="35104"/>
    <cellStyle name="20% - Accent6 4 3 2 2 4" xfId="7939"/>
    <cellStyle name="20% - Accent6 4 3 2 2 4 2" xfId="17164"/>
    <cellStyle name="20% - Accent6 4 3 2 2 4 2 2" xfId="45862"/>
    <cellStyle name="20% - Accent6 4 3 2 2 4 3" xfId="36653"/>
    <cellStyle name="20% - Accent6 4 3 2 2 5" xfId="9090"/>
    <cellStyle name="20% - Accent6 4 3 2 2 5 2" xfId="18313"/>
    <cellStyle name="20% - Accent6 4 3 2 2 5 2 2" xfId="47011"/>
    <cellStyle name="20% - Accent6 4 3 2 2 5 3" xfId="37802"/>
    <cellStyle name="20% - Accent6 4 3 2 2 6" xfId="9645"/>
    <cellStyle name="20% - Accent6 4 3 2 2 6 2" xfId="18866"/>
    <cellStyle name="20% - Accent6 4 3 2 2 6 2 2" xfId="47564"/>
    <cellStyle name="20% - Accent6 4 3 2 2 6 3" xfId="38355"/>
    <cellStyle name="20% - Accent6 4 3 2 2 7" xfId="10794"/>
    <cellStyle name="20% - Accent6 4 3 2 2 7 2" xfId="20013"/>
    <cellStyle name="20% - Accent6 4 3 2 2 7 2 2" xfId="48711"/>
    <cellStyle name="20% - Accent6 4 3 2 2 7 3" xfId="39502"/>
    <cellStyle name="20% - Accent6 4 3 2 2 8" xfId="12933"/>
    <cellStyle name="20% - Accent6 4 3 2 2 8 2" xfId="41631"/>
    <cellStyle name="20% - Accent6 4 3 2 2 9" xfId="21146"/>
    <cellStyle name="20% - Accent6 4 3 2 2 9 2" xfId="49844"/>
    <cellStyle name="20% - Accent6 4 3 2 3" xfId="2841"/>
    <cellStyle name="20% - Accent6 4 3 2 3 2" xfId="6006"/>
    <cellStyle name="20% - Accent6 4 3 2 3 2 2" xfId="15234"/>
    <cellStyle name="20% - Accent6 4 3 2 3 2 2 2" xfId="43932"/>
    <cellStyle name="20% - Accent6 4 3 2 3 2 3" xfId="27969"/>
    <cellStyle name="20% - Accent6 4 3 2 3 2 3 2" xfId="56667"/>
    <cellStyle name="20% - Accent6 4 3 2 3 2 4" xfId="34723"/>
    <cellStyle name="20% - Accent6 4 3 2 3 3" xfId="7556"/>
    <cellStyle name="20% - Accent6 4 3 2 3 3 2" xfId="16782"/>
    <cellStyle name="20% - Accent6 4 3 2 3 3 2 2" xfId="45480"/>
    <cellStyle name="20% - Accent6 4 3 2 3 3 3" xfId="36271"/>
    <cellStyle name="20% - Accent6 4 3 2 3 4" xfId="12552"/>
    <cellStyle name="20% - Accent6 4 3 2 3 4 2" xfId="41250"/>
    <cellStyle name="20% - Accent6 4 3 2 3 5" xfId="22701"/>
    <cellStyle name="20% - Accent6 4 3 2 3 5 2" xfId="51399"/>
    <cellStyle name="20% - Accent6 4 3 2 3 6" xfId="24980"/>
    <cellStyle name="20% - Accent6 4 3 2 3 6 2" xfId="53678"/>
    <cellStyle name="20% - Accent6 4 3 2 3 7" xfId="29561"/>
    <cellStyle name="20% - Accent6 4 3 2 3 7 2" xfId="58258"/>
    <cellStyle name="20% - Accent6 4 3 2 3 8" xfId="32041"/>
    <cellStyle name="20% - Accent6 4 3 2 4" xfId="4259"/>
    <cellStyle name="20% - Accent6 4 3 2 4 2" xfId="13487"/>
    <cellStyle name="20% - Accent6 4 3 2 4 2 2" xfId="42185"/>
    <cellStyle name="20% - Accent6 4 3 2 4 3" xfId="26836"/>
    <cellStyle name="20% - Accent6 4 3 2 4 3 2" xfId="55534"/>
    <cellStyle name="20% - Accent6 4 3 2 4 4" xfId="32976"/>
    <cellStyle name="20% - Accent6 4 3 2 5" xfId="5289"/>
    <cellStyle name="20% - Accent6 4 3 2 5 2" xfId="14517"/>
    <cellStyle name="20% - Accent6 4 3 2 5 2 2" xfId="43215"/>
    <cellStyle name="20% - Accent6 4 3 2 5 3" xfId="34006"/>
    <cellStyle name="20% - Accent6 4 3 2 6" xfId="6838"/>
    <cellStyle name="20% - Accent6 4 3 2 6 2" xfId="16065"/>
    <cellStyle name="20% - Accent6 4 3 2 6 2 2" xfId="44763"/>
    <cellStyle name="20% - Accent6 4 3 2 6 3" xfId="35554"/>
    <cellStyle name="20% - Accent6 4 3 2 7" xfId="8708"/>
    <cellStyle name="20% - Accent6 4 3 2 7 2" xfId="17932"/>
    <cellStyle name="20% - Accent6 4 3 2 7 2 2" xfId="46630"/>
    <cellStyle name="20% - Accent6 4 3 2 7 3" xfId="37421"/>
    <cellStyle name="20% - Accent6 4 3 2 8" xfId="9644"/>
    <cellStyle name="20% - Accent6 4 3 2 8 2" xfId="18865"/>
    <cellStyle name="20% - Accent6 4 3 2 8 2 2" xfId="47563"/>
    <cellStyle name="20% - Accent6 4 3 2 8 3" xfId="38354"/>
    <cellStyle name="20% - Accent6 4 3 2 9" xfId="10793"/>
    <cellStyle name="20% - Accent6 4 3 2 9 2" xfId="20012"/>
    <cellStyle name="20% - Accent6 4 3 2 9 2 2" xfId="48710"/>
    <cellStyle name="20% - Accent6 4 3 2 9 3" xfId="39501"/>
    <cellStyle name="20% - Accent6 4 3 3" xfId="2566"/>
    <cellStyle name="20% - Accent6 4 3 3 10" xfId="22702"/>
    <cellStyle name="20% - Accent6 4 3 3 10 2" xfId="51400"/>
    <cellStyle name="20% - Accent6 4 3 3 11" xfId="24981"/>
    <cellStyle name="20% - Accent6 4 3 3 11 2" xfId="53679"/>
    <cellStyle name="20% - Accent6 4 3 3 12" xfId="29562"/>
    <cellStyle name="20% - Accent6 4 3 3 12 2" xfId="58259"/>
    <cellStyle name="20% - Accent6 4 3 3 13" xfId="31856"/>
    <cellStyle name="20% - Accent6 4 3 3 2" xfId="4261"/>
    <cellStyle name="20% - Accent6 4 3 3 2 2" xfId="13489"/>
    <cellStyle name="20% - Accent6 4 3 3 2 2 2" xfId="27971"/>
    <cellStyle name="20% - Accent6 4 3 3 2 2 2 2" xfId="56669"/>
    <cellStyle name="20% - Accent6 4 3 3 2 2 3" xfId="42187"/>
    <cellStyle name="20% - Accent6 4 3 3 2 3" xfId="22703"/>
    <cellStyle name="20% - Accent6 4 3 3 2 3 2" xfId="51401"/>
    <cellStyle name="20% - Accent6 4 3 3 2 4" xfId="24982"/>
    <cellStyle name="20% - Accent6 4 3 3 2 4 2" xfId="53680"/>
    <cellStyle name="20% - Accent6 4 3 3 2 5" xfId="29563"/>
    <cellStyle name="20% - Accent6 4 3 3 2 5 2" xfId="58260"/>
    <cellStyle name="20% - Accent6 4 3 3 2 6" xfId="32978"/>
    <cellStyle name="20% - Accent6 4 3 3 3" xfId="5821"/>
    <cellStyle name="20% - Accent6 4 3 3 3 2" xfId="15049"/>
    <cellStyle name="20% - Accent6 4 3 3 3 2 2" xfId="43747"/>
    <cellStyle name="20% - Accent6 4 3 3 3 3" xfId="26838"/>
    <cellStyle name="20% - Accent6 4 3 3 3 3 2" xfId="55536"/>
    <cellStyle name="20% - Accent6 4 3 3 3 4" xfId="34538"/>
    <cellStyle name="20% - Accent6 4 3 3 4" xfId="7371"/>
    <cellStyle name="20% - Accent6 4 3 3 4 2" xfId="16597"/>
    <cellStyle name="20% - Accent6 4 3 3 4 2 2" xfId="45295"/>
    <cellStyle name="20% - Accent6 4 3 3 4 3" xfId="36086"/>
    <cellStyle name="20% - Accent6 4 3 3 5" xfId="8523"/>
    <cellStyle name="20% - Accent6 4 3 3 5 2" xfId="17747"/>
    <cellStyle name="20% - Accent6 4 3 3 5 2 2" xfId="46445"/>
    <cellStyle name="20% - Accent6 4 3 3 5 3" xfId="37236"/>
    <cellStyle name="20% - Accent6 4 3 3 6" xfId="9646"/>
    <cellStyle name="20% - Accent6 4 3 3 6 2" xfId="18867"/>
    <cellStyle name="20% - Accent6 4 3 3 6 2 2" xfId="47565"/>
    <cellStyle name="20% - Accent6 4 3 3 6 3" xfId="38356"/>
    <cellStyle name="20% - Accent6 4 3 3 7" xfId="10795"/>
    <cellStyle name="20% - Accent6 4 3 3 7 2" xfId="20014"/>
    <cellStyle name="20% - Accent6 4 3 3 7 2 2" xfId="48712"/>
    <cellStyle name="20% - Accent6 4 3 3 7 3" xfId="39503"/>
    <cellStyle name="20% - Accent6 4 3 3 8" xfId="12367"/>
    <cellStyle name="20% - Accent6 4 3 3 8 2" xfId="41065"/>
    <cellStyle name="20% - Accent6 4 3 3 9" xfId="21147"/>
    <cellStyle name="20% - Accent6 4 3 3 9 2" xfId="49845"/>
    <cellStyle name="20% - Accent6 4 3 4" xfId="3228"/>
    <cellStyle name="20% - Accent6 4 3 4 10" xfId="22704"/>
    <cellStyle name="20% - Accent6 4 3 4 10 2" xfId="51402"/>
    <cellStyle name="20% - Accent6 4 3 4 11" xfId="24983"/>
    <cellStyle name="20% - Accent6 4 3 4 11 2" xfId="53681"/>
    <cellStyle name="20% - Accent6 4 3 4 12" xfId="29564"/>
    <cellStyle name="20% - Accent6 4 3 4 12 2" xfId="58261"/>
    <cellStyle name="20% - Accent6 4 3 4 13" xfId="32237"/>
    <cellStyle name="20% - Accent6 4 3 4 2" xfId="4262"/>
    <cellStyle name="20% - Accent6 4 3 4 2 2" xfId="13490"/>
    <cellStyle name="20% - Accent6 4 3 4 2 2 2" xfId="27972"/>
    <cellStyle name="20% - Accent6 4 3 4 2 2 2 2" xfId="56670"/>
    <cellStyle name="20% - Accent6 4 3 4 2 2 3" xfId="42188"/>
    <cellStyle name="20% - Accent6 4 3 4 2 3" xfId="22705"/>
    <cellStyle name="20% - Accent6 4 3 4 2 3 2" xfId="51403"/>
    <cellStyle name="20% - Accent6 4 3 4 2 4" xfId="24984"/>
    <cellStyle name="20% - Accent6 4 3 4 2 4 2" xfId="53682"/>
    <cellStyle name="20% - Accent6 4 3 4 2 5" xfId="29565"/>
    <cellStyle name="20% - Accent6 4 3 4 2 5 2" xfId="58262"/>
    <cellStyle name="20% - Accent6 4 3 4 2 6" xfId="32979"/>
    <cellStyle name="20% - Accent6 4 3 4 3" xfId="6202"/>
    <cellStyle name="20% - Accent6 4 3 4 3 2" xfId="15430"/>
    <cellStyle name="20% - Accent6 4 3 4 3 2 2" xfId="44128"/>
    <cellStyle name="20% - Accent6 4 3 4 3 3" xfId="26839"/>
    <cellStyle name="20% - Accent6 4 3 4 3 3 2" xfId="55537"/>
    <cellStyle name="20% - Accent6 4 3 4 3 4" xfId="34919"/>
    <cellStyle name="20% - Accent6 4 3 4 4" xfId="7754"/>
    <cellStyle name="20% - Accent6 4 3 4 4 2" xfId="16979"/>
    <cellStyle name="20% - Accent6 4 3 4 4 2 2" xfId="45677"/>
    <cellStyle name="20% - Accent6 4 3 4 4 3" xfId="36468"/>
    <cellStyle name="20% - Accent6 4 3 4 5" xfId="8905"/>
    <cellStyle name="20% - Accent6 4 3 4 5 2" xfId="18128"/>
    <cellStyle name="20% - Accent6 4 3 4 5 2 2" xfId="46826"/>
    <cellStyle name="20% - Accent6 4 3 4 5 3" xfId="37617"/>
    <cellStyle name="20% - Accent6 4 3 4 6" xfId="9647"/>
    <cellStyle name="20% - Accent6 4 3 4 6 2" xfId="18868"/>
    <cellStyle name="20% - Accent6 4 3 4 6 2 2" xfId="47566"/>
    <cellStyle name="20% - Accent6 4 3 4 6 3" xfId="38357"/>
    <cellStyle name="20% - Accent6 4 3 4 7" xfId="10796"/>
    <cellStyle name="20% - Accent6 4 3 4 7 2" xfId="20015"/>
    <cellStyle name="20% - Accent6 4 3 4 7 2 2" xfId="48713"/>
    <cellStyle name="20% - Accent6 4 3 4 7 3" xfId="39504"/>
    <cellStyle name="20% - Accent6 4 3 4 8" xfId="12748"/>
    <cellStyle name="20% - Accent6 4 3 4 8 2" xfId="41446"/>
    <cellStyle name="20% - Accent6 4 3 4 9" xfId="21148"/>
    <cellStyle name="20% - Accent6 4 3 4 9 2" xfId="49846"/>
    <cellStyle name="20% - Accent6 4 3 5" xfId="2192"/>
    <cellStyle name="20% - Accent6 4 3 5 2" xfId="5626"/>
    <cellStyle name="20% - Accent6 4 3 5 2 2" xfId="14854"/>
    <cellStyle name="20% - Accent6 4 3 5 2 2 2" xfId="43552"/>
    <cellStyle name="20% - Accent6 4 3 5 2 3" xfId="27968"/>
    <cellStyle name="20% - Accent6 4 3 5 2 3 2" xfId="56666"/>
    <cellStyle name="20% - Accent6 4 3 5 2 4" xfId="34343"/>
    <cellStyle name="20% - Accent6 4 3 5 3" xfId="7175"/>
    <cellStyle name="20% - Accent6 4 3 5 3 2" xfId="16402"/>
    <cellStyle name="20% - Accent6 4 3 5 3 2 2" xfId="45100"/>
    <cellStyle name="20% - Accent6 4 3 5 3 3" xfId="35891"/>
    <cellStyle name="20% - Accent6 4 3 5 4" xfId="12172"/>
    <cellStyle name="20% - Accent6 4 3 5 4 2" xfId="40870"/>
    <cellStyle name="20% - Accent6 4 3 5 5" xfId="22706"/>
    <cellStyle name="20% - Accent6 4 3 5 5 2" xfId="51404"/>
    <cellStyle name="20% - Accent6 4 3 5 6" xfId="24985"/>
    <cellStyle name="20% - Accent6 4 3 5 6 2" xfId="53683"/>
    <cellStyle name="20% - Accent6 4 3 5 7" xfId="29566"/>
    <cellStyle name="20% - Accent6 4 3 5 7 2" xfId="58263"/>
    <cellStyle name="20% - Accent6 4 3 5 8" xfId="31661"/>
    <cellStyle name="20% - Accent6 4 3 6" xfId="4258"/>
    <cellStyle name="20% - Accent6 4 3 6 2" xfId="13486"/>
    <cellStyle name="20% - Accent6 4 3 6 2 2" xfId="42184"/>
    <cellStyle name="20% - Accent6 4 3 6 3" xfId="26835"/>
    <cellStyle name="20% - Accent6 4 3 6 3 2" xfId="55533"/>
    <cellStyle name="20% - Accent6 4 3 6 4" xfId="32975"/>
    <cellStyle name="20% - Accent6 4 3 7" xfId="5103"/>
    <cellStyle name="20% - Accent6 4 3 7 2" xfId="14331"/>
    <cellStyle name="20% - Accent6 4 3 7 2 2" xfId="43029"/>
    <cellStyle name="20% - Accent6 4 3 7 3" xfId="33820"/>
    <cellStyle name="20% - Accent6 4 3 8" xfId="6652"/>
    <cellStyle name="20% - Accent6 4 3 8 2" xfId="15879"/>
    <cellStyle name="20% - Accent6 4 3 8 2 2" xfId="44577"/>
    <cellStyle name="20% - Accent6 4 3 8 3" xfId="35368"/>
    <cellStyle name="20% - Accent6 4 3 9" xfId="8328"/>
    <cellStyle name="20% - Accent6 4 3 9 2" xfId="17552"/>
    <cellStyle name="20% - Accent6 4 3 9 2 2" xfId="46250"/>
    <cellStyle name="20% - Accent6 4 3 9 3" xfId="37041"/>
    <cellStyle name="20% - Accent6 4 4" xfId="660"/>
    <cellStyle name="20% - Accent6 4 4 10" xfId="22707"/>
    <cellStyle name="20% - Accent6 4 4 10 2" xfId="51405"/>
    <cellStyle name="20% - Accent6 4 4 11" xfId="24986"/>
    <cellStyle name="20% - Accent6 4 4 11 2" xfId="53684"/>
    <cellStyle name="20% - Accent6 4 4 12" xfId="29567"/>
    <cellStyle name="20% - Accent6 4 4 12 2" xfId="58264"/>
    <cellStyle name="20% - Accent6 4 4 2" xfId="2756"/>
    <cellStyle name="20% - Accent6 4 4 2 10" xfId="21150"/>
    <cellStyle name="20% - Accent6 4 4 2 10 2" xfId="49848"/>
    <cellStyle name="20% - Accent6 4 4 2 11" xfId="22708"/>
    <cellStyle name="20% - Accent6 4 4 2 11 2" xfId="51406"/>
    <cellStyle name="20% - Accent6 4 4 2 12" xfId="24987"/>
    <cellStyle name="20% - Accent6 4 4 2 12 2" xfId="53685"/>
    <cellStyle name="20% - Accent6 4 4 2 13" xfId="29568"/>
    <cellStyle name="20% - Accent6 4 4 2 13 2" xfId="58265"/>
    <cellStyle name="20% - Accent6 4 4 2 14" xfId="31958"/>
    <cellStyle name="20% - Accent6 4 4 2 2" xfId="3608"/>
    <cellStyle name="20% - Accent6 4 4 2 3" xfId="4264"/>
    <cellStyle name="20% - Accent6 4 4 2 3 2" xfId="13492"/>
    <cellStyle name="20% - Accent6 4 4 2 3 2 2" xfId="27974"/>
    <cellStyle name="20% - Accent6 4 4 2 3 2 2 2" xfId="56672"/>
    <cellStyle name="20% - Accent6 4 4 2 3 2 3" xfId="42190"/>
    <cellStyle name="20% - Accent6 4 4 2 3 3" xfId="22709"/>
    <cellStyle name="20% - Accent6 4 4 2 3 3 2" xfId="51407"/>
    <cellStyle name="20% - Accent6 4 4 2 3 4" xfId="24988"/>
    <cellStyle name="20% - Accent6 4 4 2 3 4 2" xfId="53686"/>
    <cellStyle name="20% - Accent6 4 4 2 3 5" xfId="29569"/>
    <cellStyle name="20% - Accent6 4 4 2 3 5 2" xfId="58266"/>
    <cellStyle name="20% - Accent6 4 4 2 3 6" xfId="32981"/>
    <cellStyle name="20% - Accent6 4 4 2 4" xfId="5923"/>
    <cellStyle name="20% - Accent6 4 4 2 4 2" xfId="15151"/>
    <cellStyle name="20% - Accent6 4 4 2 4 2 2" xfId="43849"/>
    <cellStyle name="20% - Accent6 4 4 2 4 3" xfId="26841"/>
    <cellStyle name="20% - Accent6 4 4 2 4 3 2" xfId="55539"/>
    <cellStyle name="20% - Accent6 4 4 2 4 4" xfId="34640"/>
    <cellStyle name="20% - Accent6 4 4 2 5" xfId="7473"/>
    <cellStyle name="20% - Accent6 4 4 2 5 2" xfId="16699"/>
    <cellStyle name="20% - Accent6 4 4 2 5 2 2" xfId="45397"/>
    <cellStyle name="20% - Accent6 4 4 2 5 3" xfId="36188"/>
    <cellStyle name="20% - Accent6 4 4 2 6" xfId="8625"/>
    <cellStyle name="20% - Accent6 4 4 2 6 2" xfId="17849"/>
    <cellStyle name="20% - Accent6 4 4 2 6 2 2" xfId="46547"/>
    <cellStyle name="20% - Accent6 4 4 2 6 3" xfId="37338"/>
    <cellStyle name="20% - Accent6 4 4 2 7" xfId="9649"/>
    <cellStyle name="20% - Accent6 4 4 2 7 2" xfId="18870"/>
    <cellStyle name="20% - Accent6 4 4 2 7 2 2" xfId="47568"/>
    <cellStyle name="20% - Accent6 4 4 2 7 3" xfId="38359"/>
    <cellStyle name="20% - Accent6 4 4 2 8" xfId="10798"/>
    <cellStyle name="20% - Accent6 4 4 2 8 2" xfId="20017"/>
    <cellStyle name="20% - Accent6 4 4 2 8 2 2" xfId="48715"/>
    <cellStyle name="20% - Accent6 4 4 2 8 3" xfId="39506"/>
    <cellStyle name="20% - Accent6 4 4 2 9" xfId="12469"/>
    <cellStyle name="20% - Accent6 4 4 2 9 2" xfId="41167"/>
    <cellStyle name="20% - Accent6 4 4 3" xfId="3366"/>
    <cellStyle name="20% - Accent6 4 4 3 10" xfId="22710"/>
    <cellStyle name="20% - Accent6 4 4 3 10 2" xfId="51408"/>
    <cellStyle name="20% - Accent6 4 4 3 11" xfId="24989"/>
    <cellStyle name="20% - Accent6 4 4 3 11 2" xfId="53687"/>
    <cellStyle name="20% - Accent6 4 4 3 12" xfId="29570"/>
    <cellStyle name="20% - Accent6 4 4 3 12 2" xfId="58267"/>
    <cellStyle name="20% - Accent6 4 4 3 13" xfId="32339"/>
    <cellStyle name="20% - Accent6 4 4 3 2" xfId="4265"/>
    <cellStyle name="20% - Accent6 4 4 3 2 2" xfId="13493"/>
    <cellStyle name="20% - Accent6 4 4 3 2 2 2" xfId="27975"/>
    <cellStyle name="20% - Accent6 4 4 3 2 2 2 2" xfId="56673"/>
    <cellStyle name="20% - Accent6 4 4 3 2 2 3" xfId="42191"/>
    <cellStyle name="20% - Accent6 4 4 3 2 3" xfId="22711"/>
    <cellStyle name="20% - Accent6 4 4 3 2 3 2" xfId="51409"/>
    <cellStyle name="20% - Accent6 4 4 3 2 4" xfId="24990"/>
    <cellStyle name="20% - Accent6 4 4 3 2 4 2" xfId="53688"/>
    <cellStyle name="20% - Accent6 4 4 3 2 5" xfId="29571"/>
    <cellStyle name="20% - Accent6 4 4 3 2 5 2" xfId="58268"/>
    <cellStyle name="20% - Accent6 4 4 3 2 6" xfId="32982"/>
    <cellStyle name="20% - Accent6 4 4 3 3" xfId="6304"/>
    <cellStyle name="20% - Accent6 4 4 3 3 2" xfId="15532"/>
    <cellStyle name="20% - Accent6 4 4 3 3 2 2" xfId="44230"/>
    <cellStyle name="20% - Accent6 4 4 3 3 3" xfId="26842"/>
    <cellStyle name="20% - Accent6 4 4 3 3 3 2" xfId="55540"/>
    <cellStyle name="20% - Accent6 4 4 3 3 4" xfId="35021"/>
    <cellStyle name="20% - Accent6 4 4 3 4" xfId="7856"/>
    <cellStyle name="20% - Accent6 4 4 3 4 2" xfId="17081"/>
    <cellStyle name="20% - Accent6 4 4 3 4 2 2" xfId="45779"/>
    <cellStyle name="20% - Accent6 4 4 3 4 3" xfId="36570"/>
    <cellStyle name="20% - Accent6 4 4 3 5" xfId="9007"/>
    <cellStyle name="20% - Accent6 4 4 3 5 2" xfId="18230"/>
    <cellStyle name="20% - Accent6 4 4 3 5 2 2" xfId="46928"/>
    <cellStyle name="20% - Accent6 4 4 3 5 3" xfId="37719"/>
    <cellStyle name="20% - Accent6 4 4 3 6" xfId="9650"/>
    <cellStyle name="20% - Accent6 4 4 3 6 2" xfId="18871"/>
    <cellStyle name="20% - Accent6 4 4 3 6 2 2" xfId="47569"/>
    <cellStyle name="20% - Accent6 4 4 3 6 3" xfId="38360"/>
    <cellStyle name="20% - Accent6 4 4 3 7" xfId="10799"/>
    <cellStyle name="20% - Accent6 4 4 3 7 2" xfId="20018"/>
    <cellStyle name="20% - Accent6 4 4 3 7 2 2" xfId="48716"/>
    <cellStyle name="20% - Accent6 4 4 3 7 3" xfId="39507"/>
    <cellStyle name="20% - Accent6 4 4 3 8" xfId="12850"/>
    <cellStyle name="20% - Accent6 4 4 3 8 2" xfId="41548"/>
    <cellStyle name="20% - Accent6 4 4 3 9" xfId="21151"/>
    <cellStyle name="20% - Accent6 4 4 3 9 2" xfId="49849"/>
    <cellStyle name="20% - Accent6 4 4 4" xfId="2065"/>
    <cellStyle name="20% - Accent6 4 4 4 2" xfId="5540"/>
    <cellStyle name="20% - Accent6 4 4 4 2 2" xfId="14768"/>
    <cellStyle name="20% - Accent6 4 4 4 2 2 2" xfId="43466"/>
    <cellStyle name="20% - Accent6 4 4 4 2 3" xfId="27973"/>
    <cellStyle name="20% - Accent6 4 4 4 2 3 2" xfId="56671"/>
    <cellStyle name="20% - Accent6 4 4 4 2 4" xfId="34257"/>
    <cellStyle name="20% - Accent6 4 4 4 3" xfId="7089"/>
    <cellStyle name="20% - Accent6 4 4 4 3 2" xfId="16316"/>
    <cellStyle name="20% - Accent6 4 4 4 3 2 2" xfId="45014"/>
    <cellStyle name="20% - Accent6 4 4 4 3 3" xfId="35805"/>
    <cellStyle name="20% - Accent6 4 4 4 4" xfId="12086"/>
    <cellStyle name="20% - Accent6 4 4 4 4 2" xfId="40784"/>
    <cellStyle name="20% - Accent6 4 4 4 5" xfId="22712"/>
    <cellStyle name="20% - Accent6 4 4 4 5 2" xfId="51410"/>
    <cellStyle name="20% - Accent6 4 4 4 6" xfId="24991"/>
    <cellStyle name="20% - Accent6 4 4 4 6 2" xfId="53689"/>
    <cellStyle name="20% - Accent6 4 4 4 7" xfId="29572"/>
    <cellStyle name="20% - Accent6 4 4 4 7 2" xfId="58269"/>
    <cellStyle name="20% - Accent6 4 4 4 8" xfId="31575"/>
    <cellStyle name="20% - Accent6 4 4 5" xfId="4263"/>
    <cellStyle name="20% - Accent6 4 4 5 2" xfId="13491"/>
    <cellStyle name="20% - Accent6 4 4 5 2 2" xfId="42189"/>
    <cellStyle name="20% - Accent6 4 4 5 3" xfId="26840"/>
    <cellStyle name="20% - Accent6 4 4 5 3 2" xfId="55538"/>
    <cellStyle name="20% - Accent6 4 4 5 4" xfId="32980"/>
    <cellStyle name="20% - Accent6 4 4 6" xfId="8242"/>
    <cellStyle name="20% - Accent6 4 4 6 2" xfId="17466"/>
    <cellStyle name="20% - Accent6 4 4 6 2 2" xfId="46164"/>
    <cellStyle name="20% - Accent6 4 4 6 3" xfId="36955"/>
    <cellStyle name="20% - Accent6 4 4 7" xfId="9648"/>
    <cellStyle name="20% - Accent6 4 4 7 2" xfId="18869"/>
    <cellStyle name="20% - Accent6 4 4 7 2 2" xfId="47567"/>
    <cellStyle name="20% - Accent6 4 4 7 3" xfId="38358"/>
    <cellStyle name="20% - Accent6 4 4 8" xfId="10797"/>
    <cellStyle name="20% - Accent6 4 4 8 2" xfId="20016"/>
    <cellStyle name="20% - Accent6 4 4 8 2 2" xfId="48714"/>
    <cellStyle name="20% - Accent6 4 4 8 3" xfId="39505"/>
    <cellStyle name="20% - Accent6 4 4 9" xfId="21149"/>
    <cellStyle name="20% - Accent6 4 4 9 2" xfId="49847"/>
    <cellStyle name="20% - Accent6 4 5" xfId="1098"/>
    <cellStyle name="20% - Accent6 4 5 10" xfId="11749"/>
    <cellStyle name="20% - Accent6 4 5 10 2" xfId="40447"/>
    <cellStyle name="20% - Accent6 4 5 11" xfId="21152"/>
    <cellStyle name="20% - Accent6 4 5 11 2" xfId="49850"/>
    <cellStyle name="20% - Accent6 4 5 12" xfId="22713"/>
    <cellStyle name="20% - Accent6 4 5 12 2" xfId="51411"/>
    <cellStyle name="20% - Accent6 4 5 13" xfId="24992"/>
    <cellStyle name="20% - Accent6 4 5 13 2" xfId="53690"/>
    <cellStyle name="20% - Accent6 4 5 14" xfId="29573"/>
    <cellStyle name="20% - Accent6 4 5 14 2" xfId="58270"/>
    <cellStyle name="20% - Accent6 4 5 15" xfId="31238"/>
    <cellStyle name="20% - Accent6 4 5 2" xfId="3609"/>
    <cellStyle name="20% - Accent6 4 5 2 10" xfId="22714"/>
    <cellStyle name="20% - Accent6 4 5 2 10 2" xfId="51412"/>
    <cellStyle name="20% - Accent6 4 5 2 11" xfId="24993"/>
    <cellStyle name="20% - Accent6 4 5 2 11 2" xfId="53691"/>
    <cellStyle name="20% - Accent6 4 5 2 12" xfId="29574"/>
    <cellStyle name="20% - Accent6 4 5 2 12 2" xfId="58271"/>
    <cellStyle name="20% - Accent6 4 5 2 13" xfId="32511"/>
    <cellStyle name="20% - Accent6 4 5 2 2" xfId="4267"/>
    <cellStyle name="20% - Accent6 4 5 2 2 2" xfId="13495"/>
    <cellStyle name="20% - Accent6 4 5 2 2 2 2" xfId="27977"/>
    <cellStyle name="20% - Accent6 4 5 2 2 2 2 2" xfId="56675"/>
    <cellStyle name="20% - Accent6 4 5 2 2 2 3" xfId="42193"/>
    <cellStyle name="20% - Accent6 4 5 2 2 3" xfId="22715"/>
    <cellStyle name="20% - Accent6 4 5 2 2 3 2" xfId="51413"/>
    <cellStyle name="20% - Accent6 4 5 2 2 4" xfId="24994"/>
    <cellStyle name="20% - Accent6 4 5 2 2 4 2" xfId="53692"/>
    <cellStyle name="20% - Accent6 4 5 2 2 5" xfId="29575"/>
    <cellStyle name="20% - Accent6 4 5 2 2 5 2" xfId="58272"/>
    <cellStyle name="20% - Accent6 4 5 2 2 6" xfId="32984"/>
    <cellStyle name="20% - Accent6 4 5 2 3" xfId="6476"/>
    <cellStyle name="20% - Accent6 4 5 2 3 2" xfId="15704"/>
    <cellStyle name="20% - Accent6 4 5 2 3 2 2" xfId="44402"/>
    <cellStyle name="20% - Accent6 4 5 2 3 3" xfId="26844"/>
    <cellStyle name="20% - Accent6 4 5 2 3 3 2" xfId="55542"/>
    <cellStyle name="20% - Accent6 4 5 2 3 4" xfId="35193"/>
    <cellStyle name="20% - Accent6 4 5 2 4" xfId="8028"/>
    <cellStyle name="20% - Accent6 4 5 2 4 2" xfId="17253"/>
    <cellStyle name="20% - Accent6 4 5 2 4 2 2" xfId="45951"/>
    <cellStyle name="20% - Accent6 4 5 2 4 3" xfId="36742"/>
    <cellStyle name="20% - Accent6 4 5 2 5" xfId="9179"/>
    <cellStyle name="20% - Accent6 4 5 2 5 2" xfId="18402"/>
    <cellStyle name="20% - Accent6 4 5 2 5 2 2" xfId="47100"/>
    <cellStyle name="20% - Accent6 4 5 2 5 3" xfId="37891"/>
    <cellStyle name="20% - Accent6 4 5 2 6" xfId="9652"/>
    <cellStyle name="20% - Accent6 4 5 2 6 2" xfId="18873"/>
    <cellStyle name="20% - Accent6 4 5 2 6 2 2" xfId="47571"/>
    <cellStyle name="20% - Accent6 4 5 2 6 3" xfId="38362"/>
    <cellStyle name="20% - Accent6 4 5 2 7" xfId="10801"/>
    <cellStyle name="20% - Accent6 4 5 2 7 2" xfId="20020"/>
    <cellStyle name="20% - Accent6 4 5 2 7 2 2" xfId="48718"/>
    <cellStyle name="20% - Accent6 4 5 2 7 3" xfId="39509"/>
    <cellStyle name="20% - Accent6 4 5 2 8" xfId="13022"/>
    <cellStyle name="20% - Accent6 4 5 2 8 2" xfId="41720"/>
    <cellStyle name="20% - Accent6 4 5 2 9" xfId="21153"/>
    <cellStyle name="20% - Accent6 4 5 2 9 2" xfId="49851"/>
    <cellStyle name="20% - Accent6 4 5 3" xfId="2472"/>
    <cellStyle name="20% - Accent6 4 5 3 2" xfId="5737"/>
    <cellStyle name="20% - Accent6 4 5 3 2 2" xfId="14965"/>
    <cellStyle name="20% - Accent6 4 5 3 2 2 2" xfId="43663"/>
    <cellStyle name="20% - Accent6 4 5 3 2 3" xfId="27976"/>
    <cellStyle name="20% - Accent6 4 5 3 2 3 2" xfId="56674"/>
    <cellStyle name="20% - Accent6 4 5 3 2 4" xfId="34454"/>
    <cellStyle name="20% - Accent6 4 5 3 3" xfId="7287"/>
    <cellStyle name="20% - Accent6 4 5 3 3 2" xfId="16513"/>
    <cellStyle name="20% - Accent6 4 5 3 3 2 2" xfId="45211"/>
    <cellStyle name="20% - Accent6 4 5 3 3 3" xfId="36002"/>
    <cellStyle name="20% - Accent6 4 5 3 4" xfId="12283"/>
    <cellStyle name="20% - Accent6 4 5 3 4 2" xfId="40981"/>
    <cellStyle name="20% - Accent6 4 5 3 5" xfId="22716"/>
    <cellStyle name="20% - Accent6 4 5 3 5 2" xfId="51414"/>
    <cellStyle name="20% - Accent6 4 5 3 6" xfId="24995"/>
    <cellStyle name="20% - Accent6 4 5 3 6 2" xfId="53693"/>
    <cellStyle name="20% - Accent6 4 5 3 7" xfId="29576"/>
    <cellStyle name="20% - Accent6 4 5 3 7 2" xfId="58273"/>
    <cellStyle name="20% - Accent6 4 5 3 8" xfId="31772"/>
    <cellStyle name="20% - Accent6 4 5 4" xfId="4266"/>
    <cellStyle name="20% - Accent6 4 5 4 2" xfId="13494"/>
    <cellStyle name="20% - Accent6 4 5 4 2 2" xfId="42192"/>
    <cellStyle name="20% - Accent6 4 5 4 3" xfId="26843"/>
    <cellStyle name="20% - Accent6 4 5 4 3 2" xfId="55541"/>
    <cellStyle name="20% - Accent6 4 5 4 4" xfId="32983"/>
    <cellStyle name="20% - Accent6 4 5 5" xfId="5203"/>
    <cellStyle name="20% - Accent6 4 5 5 2" xfId="14431"/>
    <cellStyle name="20% - Accent6 4 5 5 2 2" xfId="43129"/>
    <cellStyle name="20% - Accent6 4 5 5 3" xfId="33920"/>
    <cellStyle name="20% - Accent6 4 5 6" xfId="6752"/>
    <cellStyle name="20% - Accent6 4 5 6 2" xfId="15979"/>
    <cellStyle name="20% - Accent6 4 5 6 2 2" xfId="44677"/>
    <cellStyle name="20% - Accent6 4 5 6 3" xfId="35468"/>
    <cellStyle name="20% - Accent6 4 5 7" xfId="8439"/>
    <cellStyle name="20% - Accent6 4 5 7 2" xfId="17663"/>
    <cellStyle name="20% - Accent6 4 5 7 2 2" xfId="46361"/>
    <cellStyle name="20% - Accent6 4 5 7 3" xfId="37152"/>
    <cellStyle name="20% - Accent6 4 5 8" xfId="9651"/>
    <cellStyle name="20% - Accent6 4 5 8 2" xfId="18872"/>
    <cellStyle name="20% - Accent6 4 5 8 2 2" xfId="47570"/>
    <cellStyle name="20% - Accent6 4 5 8 3" xfId="38361"/>
    <cellStyle name="20% - Accent6 4 5 9" xfId="10800"/>
    <cellStyle name="20% - Accent6 4 5 9 2" xfId="20019"/>
    <cellStyle name="20% - Accent6 4 5 9 2 2" xfId="48717"/>
    <cellStyle name="20% - Accent6 4 5 9 3" xfId="39508"/>
    <cellStyle name="20% - Accent6 4 6" xfId="3140"/>
    <cellStyle name="20% - Accent6 4 6 10" xfId="22717"/>
    <cellStyle name="20% - Accent6 4 6 10 2" xfId="51415"/>
    <cellStyle name="20% - Accent6 4 6 11" xfId="24996"/>
    <cellStyle name="20% - Accent6 4 6 11 2" xfId="53694"/>
    <cellStyle name="20% - Accent6 4 6 12" xfId="29577"/>
    <cellStyle name="20% - Accent6 4 6 12 2" xfId="58274"/>
    <cellStyle name="20% - Accent6 4 6 13" xfId="32151"/>
    <cellStyle name="20% - Accent6 4 6 2" xfId="4268"/>
    <cellStyle name="20% - Accent6 4 6 2 2" xfId="13496"/>
    <cellStyle name="20% - Accent6 4 6 2 2 2" xfId="27978"/>
    <cellStyle name="20% - Accent6 4 6 2 2 2 2" xfId="56676"/>
    <cellStyle name="20% - Accent6 4 6 2 2 3" xfId="42194"/>
    <cellStyle name="20% - Accent6 4 6 2 3" xfId="22718"/>
    <cellStyle name="20% - Accent6 4 6 2 3 2" xfId="51416"/>
    <cellStyle name="20% - Accent6 4 6 2 4" xfId="24997"/>
    <cellStyle name="20% - Accent6 4 6 2 4 2" xfId="53695"/>
    <cellStyle name="20% - Accent6 4 6 2 5" xfId="29578"/>
    <cellStyle name="20% - Accent6 4 6 2 5 2" xfId="58275"/>
    <cellStyle name="20% - Accent6 4 6 2 6" xfId="32985"/>
    <cellStyle name="20% - Accent6 4 6 3" xfId="6116"/>
    <cellStyle name="20% - Accent6 4 6 3 2" xfId="15344"/>
    <cellStyle name="20% - Accent6 4 6 3 2 2" xfId="44042"/>
    <cellStyle name="20% - Accent6 4 6 3 3" xfId="26845"/>
    <cellStyle name="20% - Accent6 4 6 3 3 2" xfId="55543"/>
    <cellStyle name="20% - Accent6 4 6 3 4" xfId="34833"/>
    <cellStyle name="20% - Accent6 4 6 4" xfId="7668"/>
    <cellStyle name="20% - Accent6 4 6 4 2" xfId="16893"/>
    <cellStyle name="20% - Accent6 4 6 4 2 2" xfId="45591"/>
    <cellStyle name="20% - Accent6 4 6 4 3" xfId="36382"/>
    <cellStyle name="20% - Accent6 4 6 5" xfId="8819"/>
    <cellStyle name="20% - Accent6 4 6 5 2" xfId="18042"/>
    <cellStyle name="20% - Accent6 4 6 5 2 2" xfId="46740"/>
    <cellStyle name="20% - Accent6 4 6 5 3" xfId="37531"/>
    <cellStyle name="20% - Accent6 4 6 6" xfId="9653"/>
    <cellStyle name="20% - Accent6 4 6 6 2" xfId="18874"/>
    <cellStyle name="20% - Accent6 4 6 6 2 2" xfId="47572"/>
    <cellStyle name="20% - Accent6 4 6 6 3" xfId="38363"/>
    <cellStyle name="20% - Accent6 4 6 7" xfId="10802"/>
    <cellStyle name="20% - Accent6 4 6 7 2" xfId="20021"/>
    <cellStyle name="20% - Accent6 4 6 7 2 2" xfId="48719"/>
    <cellStyle name="20% - Accent6 4 6 7 3" xfId="39510"/>
    <cellStyle name="20% - Accent6 4 6 8" xfId="12662"/>
    <cellStyle name="20% - Accent6 4 6 8 2" xfId="41360"/>
    <cellStyle name="20% - Accent6 4 6 9" xfId="21154"/>
    <cellStyle name="20% - Accent6 4 6 9 2" xfId="49852"/>
    <cellStyle name="20% - Accent6 4 7" xfId="1733"/>
    <cellStyle name="20% - Accent6 4 7 2" xfId="5431"/>
    <cellStyle name="20% - Accent6 4 7 2 2" xfId="14659"/>
    <cellStyle name="20% - Accent6 4 7 2 2 2" xfId="43357"/>
    <cellStyle name="20% - Accent6 4 7 2 3" xfId="27956"/>
    <cellStyle name="20% - Accent6 4 7 2 3 2" xfId="56654"/>
    <cellStyle name="20% - Accent6 4 7 2 4" xfId="34148"/>
    <cellStyle name="20% - Accent6 4 7 3" xfId="6980"/>
    <cellStyle name="20% - Accent6 4 7 3 2" xfId="16207"/>
    <cellStyle name="20% - Accent6 4 7 3 2 2" xfId="44905"/>
    <cellStyle name="20% - Accent6 4 7 3 3" xfId="35696"/>
    <cellStyle name="20% - Accent6 4 7 4" xfId="11977"/>
    <cellStyle name="20% - Accent6 4 7 4 2" xfId="40675"/>
    <cellStyle name="20% - Accent6 4 7 5" xfId="22719"/>
    <cellStyle name="20% - Accent6 4 7 5 2" xfId="51417"/>
    <cellStyle name="20% - Accent6 4 7 6" xfId="24998"/>
    <cellStyle name="20% - Accent6 4 7 6 2" xfId="53696"/>
    <cellStyle name="20% - Accent6 4 7 7" xfId="29579"/>
    <cellStyle name="20% - Accent6 4 7 7 2" xfId="58276"/>
    <cellStyle name="20% - Accent6 4 7 8" xfId="31466"/>
    <cellStyle name="20% - Accent6 4 8" xfId="4246"/>
    <cellStyle name="20% - Accent6 4 8 2" xfId="13474"/>
    <cellStyle name="20% - Accent6 4 8 2 2" xfId="42172"/>
    <cellStyle name="20% - Accent6 4 8 3" xfId="26823"/>
    <cellStyle name="20% - Accent6 4 8 3 2" xfId="55521"/>
    <cellStyle name="20% - Accent6 4 8 4" xfId="32963"/>
    <cellStyle name="20% - Accent6 4 9" xfId="5017"/>
    <cellStyle name="20% - Accent6 4 9 2" xfId="14245"/>
    <cellStyle name="20% - Accent6 4 9 2 2" xfId="42943"/>
    <cellStyle name="20% - Accent6 4 9 3" xfId="33734"/>
    <cellStyle name="20% - Accent6 40" xfId="661"/>
    <cellStyle name="20% - Accent6 41" xfId="662"/>
    <cellStyle name="20% - Accent6 42" xfId="1068"/>
    <cellStyle name="20% - Accent6 42 10" xfId="21155"/>
    <cellStyle name="20% - Accent6 42 10 2" xfId="49853"/>
    <cellStyle name="20% - Accent6 42 11" xfId="22720"/>
    <cellStyle name="20% - Accent6 42 11 2" xfId="51418"/>
    <cellStyle name="20% - Accent6 42 12" xfId="24999"/>
    <cellStyle name="20% - Accent6 42 12 2" xfId="53697"/>
    <cellStyle name="20% - Accent6 42 13" xfId="29580"/>
    <cellStyle name="20% - Accent6 42 13 2" xfId="58277"/>
    <cellStyle name="20% - Accent6 42 14" xfId="31208"/>
    <cellStyle name="20% - Accent6 42 2" xfId="3610"/>
    <cellStyle name="20% - Accent6 42 2 2" xfId="6477"/>
    <cellStyle name="20% - Accent6 42 2 2 2" xfId="15705"/>
    <cellStyle name="20% - Accent6 42 2 2 2 2" xfId="44403"/>
    <cellStyle name="20% - Accent6 42 2 2 3" xfId="27979"/>
    <cellStyle name="20% - Accent6 42 2 2 3 2" xfId="56677"/>
    <cellStyle name="20% - Accent6 42 2 2 4" xfId="35194"/>
    <cellStyle name="20% - Accent6 42 2 3" xfId="8029"/>
    <cellStyle name="20% - Accent6 42 2 3 2" xfId="17254"/>
    <cellStyle name="20% - Accent6 42 2 3 2 2" xfId="45952"/>
    <cellStyle name="20% - Accent6 42 2 3 3" xfId="36743"/>
    <cellStyle name="20% - Accent6 42 2 4" xfId="13023"/>
    <cellStyle name="20% - Accent6 42 2 4 2" xfId="41721"/>
    <cellStyle name="20% - Accent6 42 2 5" xfId="22721"/>
    <cellStyle name="20% - Accent6 42 2 5 2" xfId="51419"/>
    <cellStyle name="20% - Accent6 42 2 6" xfId="25000"/>
    <cellStyle name="20% - Accent6 42 2 6 2" xfId="53698"/>
    <cellStyle name="20% - Accent6 42 2 7" xfId="29581"/>
    <cellStyle name="20% - Accent6 42 2 7 2" xfId="58278"/>
    <cellStyle name="20% - Accent6 42 2 8" xfId="32512"/>
    <cellStyle name="20% - Accent6 42 3" xfId="4269"/>
    <cellStyle name="20% - Accent6 42 3 2" xfId="13497"/>
    <cellStyle name="20% - Accent6 42 3 2 2" xfId="42195"/>
    <cellStyle name="20% - Accent6 42 3 3" xfId="26846"/>
    <cellStyle name="20% - Accent6 42 3 3 2" xfId="55544"/>
    <cellStyle name="20% - Accent6 42 3 4" xfId="32986"/>
    <cellStyle name="20% - Accent6 42 4" xfId="5173"/>
    <cellStyle name="20% - Accent6 42 4 2" xfId="14401"/>
    <cellStyle name="20% - Accent6 42 4 2 2" xfId="43099"/>
    <cellStyle name="20% - Accent6 42 4 3" xfId="33890"/>
    <cellStyle name="20% - Accent6 42 5" xfId="6722"/>
    <cellStyle name="20% - Accent6 42 5 2" xfId="15949"/>
    <cellStyle name="20% - Accent6 42 5 2 2" xfId="44647"/>
    <cellStyle name="20% - Accent6 42 5 3" xfId="35438"/>
    <cellStyle name="20% - Accent6 42 6" xfId="9180"/>
    <cellStyle name="20% - Accent6 42 6 2" xfId="18403"/>
    <cellStyle name="20% - Accent6 42 6 2 2" xfId="47101"/>
    <cellStyle name="20% - Accent6 42 6 3" xfId="37892"/>
    <cellStyle name="20% - Accent6 42 7" xfId="9654"/>
    <cellStyle name="20% - Accent6 42 7 2" xfId="18875"/>
    <cellStyle name="20% - Accent6 42 7 2 2" xfId="47573"/>
    <cellStyle name="20% - Accent6 42 7 3" xfId="38364"/>
    <cellStyle name="20% - Accent6 42 8" xfId="10803"/>
    <cellStyle name="20% - Accent6 42 8 2" xfId="20022"/>
    <cellStyle name="20% - Accent6 42 8 2 2" xfId="48720"/>
    <cellStyle name="20% - Accent6 42 8 3" xfId="39511"/>
    <cellStyle name="20% - Accent6 42 9" xfId="11719"/>
    <cellStyle name="20% - Accent6 42 9 2" xfId="40417"/>
    <cellStyle name="20% - Accent6 43" xfId="1293"/>
    <cellStyle name="20% - Accent6 43 10" xfId="21156"/>
    <cellStyle name="20% - Accent6 43 10 2" xfId="49854"/>
    <cellStyle name="20% - Accent6 43 11" xfId="22722"/>
    <cellStyle name="20% - Accent6 43 11 2" xfId="51420"/>
    <cellStyle name="20% - Accent6 43 12" xfId="25001"/>
    <cellStyle name="20% - Accent6 43 12 2" xfId="53699"/>
    <cellStyle name="20% - Accent6 43 13" xfId="29582"/>
    <cellStyle name="20% - Accent6 43 13 2" xfId="58279"/>
    <cellStyle name="20% - Accent6 43 14" xfId="31395"/>
    <cellStyle name="20% - Accent6 43 2" xfId="3112"/>
    <cellStyle name="20% - Accent6 43 2 2" xfId="6088"/>
    <cellStyle name="20% - Accent6 43 2 2 2" xfId="15316"/>
    <cellStyle name="20% - Accent6 43 2 2 2 2" xfId="44014"/>
    <cellStyle name="20% - Accent6 43 2 2 3" xfId="27980"/>
    <cellStyle name="20% - Accent6 43 2 2 3 2" xfId="56678"/>
    <cellStyle name="20% - Accent6 43 2 2 4" xfId="34805"/>
    <cellStyle name="20% - Accent6 43 2 3" xfId="7640"/>
    <cellStyle name="20% - Accent6 43 2 3 2" xfId="16865"/>
    <cellStyle name="20% - Accent6 43 2 3 2 2" xfId="45563"/>
    <cellStyle name="20% - Accent6 43 2 3 3" xfId="36354"/>
    <cellStyle name="20% - Accent6 43 2 4" xfId="12634"/>
    <cellStyle name="20% - Accent6 43 2 4 2" xfId="41332"/>
    <cellStyle name="20% - Accent6 43 2 5" xfId="22723"/>
    <cellStyle name="20% - Accent6 43 2 5 2" xfId="51421"/>
    <cellStyle name="20% - Accent6 43 2 6" xfId="25002"/>
    <cellStyle name="20% - Accent6 43 2 6 2" xfId="53700"/>
    <cellStyle name="20% - Accent6 43 2 7" xfId="29583"/>
    <cellStyle name="20% - Accent6 43 2 7 2" xfId="58280"/>
    <cellStyle name="20% - Accent6 43 2 8" xfId="32123"/>
    <cellStyle name="20% - Accent6 43 3" xfId="4270"/>
    <cellStyle name="20% - Accent6 43 3 2" xfId="13498"/>
    <cellStyle name="20% - Accent6 43 3 2 2" xfId="42196"/>
    <cellStyle name="20% - Accent6 43 3 3" xfId="26847"/>
    <cellStyle name="20% - Accent6 43 3 3 2" xfId="55545"/>
    <cellStyle name="20% - Accent6 43 3 4" xfId="32987"/>
    <cellStyle name="20% - Accent6 43 4" xfId="5360"/>
    <cellStyle name="20% - Accent6 43 4 2" xfId="14588"/>
    <cellStyle name="20% - Accent6 43 4 2 2" xfId="43286"/>
    <cellStyle name="20% - Accent6 43 4 3" xfId="34077"/>
    <cellStyle name="20% - Accent6 43 5" xfId="6909"/>
    <cellStyle name="20% - Accent6 43 5 2" xfId="16136"/>
    <cellStyle name="20% - Accent6 43 5 2 2" xfId="44834"/>
    <cellStyle name="20% - Accent6 43 5 3" xfId="35625"/>
    <cellStyle name="20% - Accent6 43 6" xfId="8791"/>
    <cellStyle name="20% - Accent6 43 6 2" xfId="18014"/>
    <cellStyle name="20% - Accent6 43 6 2 2" xfId="46712"/>
    <cellStyle name="20% - Accent6 43 6 3" xfId="37503"/>
    <cellStyle name="20% - Accent6 43 7" xfId="9655"/>
    <cellStyle name="20% - Accent6 43 7 2" xfId="18876"/>
    <cellStyle name="20% - Accent6 43 7 2 2" xfId="47574"/>
    <cellStyle name="20% - Accent6 43 7 3" xfId="38365"/>
    <cellStyle name="20% - Accent6 43 8" xfId="10804"/>
    <cellStyle name="20% - Accent6 43 8 2" xfId="20023"/>
    <cellStyle name="20% - Accent6 43 8 2 2" xfId="48721"/>
    <cellStyle name="20% - Accent6 43 8 3" xfId="39512"/>
    <cellStyle name="20% - Accent6 43 9" xfId="11906"/>
    <cellStyle name="20% - Accent6 43 9 2" xfId="40604"/>
    <cellStyle name="20% - Accent6 44" xfId="1307"/>
    <cellStyle name="20% - Accent6 44 2" xfId="5374"/>
    <cellStyle name="20% - Accent6 44 2 2" xfId="14602"/>
    <cellStyle name="20% - Accent6 44 2 2 2" xfId="43300"/>
    <cellStyle name="20% - Accent6 44 2 3" xfId="34091"/>
    <cellStyle name="20% - Accent6 44 3" xfId="6923"/>
    <cellStyle name="20% - Accent6 44 3 2" xfId="16150"/>
    <cellStyle name="20% - Accent6 44 3 2 2" xfId="44848"/>
    <cellStyle name="20% - Accent6 44 3 3" xfId="35639"/>
    <cellStyle name="20% - Accent6 44 4" xfId="11920"/>
    <cellStyle name="20% - Accent6 44 4 2" xfId="40618"/>
    <cellStyle name="20% - Accent6 44 5" xfId="22724"/>
    <cellStyle name="20% - Accent6 44 5 2" xfId="51422"/>
    <cellStyle name="20% - Accent6 44 6" xfId="25003"/>
    <cellStyle name="20% - Accent6 44 6 2" xfId="53701"/>
    <cellStyle name="20% - Accent6 44 7" xfId="29584"/>
    <cellStyle name="20% - Accent6 44 7 2" xfId="58281"/>
    <cellStyle name="20% - Accent6 44 8" xfId="31409"/>
    <cellStyle name="20% - Accent6 45" xfId="1320"/>
    <cellStyle name="20% - Accent6 45 2" xfId="5387"/>
    <cellStyle name="20% - Accent6 45 2 2" xfId="14615"/>
    <cellStyle name="20% - Accent6 45 2 2 2" xfId="43313"/>
    <cellStyle name="20% - Accent6 45 2 3" xfId="34104"/>
    <cellStyle name="20% - Accent6 45 3" xfId="6936"/>
    <cellStyle name="20% - Accent6 45 3 2" xfId="16163"/>
    <cellStyle name="20% - Accent6 45 3 2 2" xfId="44861"/>
    <cellStyle name="20% - Accent6 45 3 3" xfId="35652"/>
    <cellStyle name="20% - Accent6 45 4" xfId="11933"/>
    <cellStyle name="20% - Accent6 45 4 2" xfId="40631"/>
    <cellStyle name="20% - Accent6 45 5" xfId="31422"/>
    <cellStyle name="20% - Accent6 46" xfId="4987"/>
    <cellStyle name="20% - Accent6 46 2" xfId="14215"/>
    <cellStyle name="20% - Accent6 46 2 2" xfId="42913"/>
    <cellStyle name="20% - Accent6 46 3" xfId="33704"/>
    <cellStyle name="20% - Accent6 47" xfId="6536"/>
    <cellStyle name="20% - Accent6 47 2" xfId="15763"/>
    <cellStyle name="20% - Accent6 47 2 2" xfId="44461"/>
    <cellStyle name="20% - Accent6 47 3" xfId="35252"/>
    <cellStyle name="20% - Accent6 48" xfId="8089"/>
    <cellStyle name="20% - Accent6 48 2" xfId="17313"/>
    <cellStyle name="20% - Accent6 48 2 2" xfId="46011"/>
    <cellStyle name="20% - Accent6 48 3" xfId="36802"/>
    <cellStyle name="20% - Accent6 49" xfId="10375"/>
    <cellStyle name="20% - Accent6 49 2" xfId="19594"/>
    <cellStyle name="20% - Accent6 49 2 2" xfId="48292"/>
    <cellStyle name="20% - Accent6 49 3" xfId="39083"/>
    <cellStyle name="20% - Accent6 5" xfId="266"/>
    <cellStyle name="20% - Accent6 5 10" xfId="8159"/>
    <cellStyle name="20% - Accent6 5 10 2" xfId="17383"/>
    <cellStyle name="20% - Accent6 5 10 2 2" xfId="46081"/>
    <cellStyle name="20% - Accent6 5 10 3" xfId="36872"/>
    <cellStyle name="20% - Accent6 5 11" xfId="9656"/>
    <cellStyle name="20% - Accent6 5 11 2" xfId="18877"/>
    <cellStyle name="20% - Accent6 5 11 2 2" xfId="47575"/>
    <cellStyle name="20% - Accent6 5 11 3" xfId="38366"/>
    <cellStyle name="20% - Accent6 5 12" xfId="10805"/>
    <cellStyle name="20% - Accent6 5 12 2" xfId="20024"/>
    <cellStyle name="20% - Accent6 5 12 2 2" xfId="48722"/>
    <cellStyle name="20% - Accent6 5 12 3" xfId="39513"/>
    <cellStyle name="20% - Accent6 5 13" xfId="11576"/>
    <cellStyle name="20% - Accent6 5 13 2" xfId="40274"/>
    <cellStyle name="20% - Accent6 5 14" xfId="21157"/>
    <cellStyle name="20% - Accent6 5 14 2" xfId="49855"/>
    <cellStyle name="20% - Accent6 5 15" xfId="22725"/>
    <cellStyle name="20% - Accent6 5 15 2" xfId="51423"/>
    <cellStyle name="20% - Accent6 5 16" xfId="25004"/>
    <cellStyle name="20% - Accent6 5 16 2" xfId="53702"/>
    <cellStyle name="20% - Accent6 5 17" xfId="29585"/>
    <cellStyle name="20% - Accent6 5 17 2" xfId="58282"/>
    <cellStyle name="20% - Accent6 5 18" xfId="31065"/>
    <cellStyle name="20% - Accent6 5 2" xfId="352"/>
    <cellStyle name="20% - Accent6 5 2 10" xfId="9657"/>
    <cellStyle name="20% - Accent6 5 2 10 2" xfId="18878"/>
    <cellStyle name="20% - Accent6 5 2 10 2 2" xfId="47576"/>
    <cellStyle name="20% - Accent6 5 2 10 3" xfId="38367"/>
    <cellStyle name="20% - Accent6 5 2 11" xfId="10806"/>
    <cellStyle name="20% - Accent6 5 2 11 2" xfId="20025"/>
    <cellStyle name="20% - Accent6 5 2 11 2 2" xfId="48723"/>
    <cellStyle name="20% - Accent6 5 2 11 3" xfId="39514"/>
    <cellStyle name="20% - Accent6 5 2 12" xfId="11662"/>
    <cellStyle name="20% - Accent6 5 2 12 2" xfId="40360"/>
    <cellStyle name="20% - Accent6 5 2 13" xfId="21158"/>
    <cellStyle name="20% - Accent6 5 2 13 2" xfId="49856"/>
    <cellStyle name="20% - Accent6 5 2 14" xfId="22726"/>
    <cellStyle name="20% - Accent6 5 2 14 2" xfId="51424"/>
    <cellStyle name="20% - Accent6 5 2 15" xfId="25005"/>
    <cellStyle name="20% - Accent6 5 2 15 2" xfId="53703"/>
    <cellStyle name="20% - Accent6 5 2 16" xfId="29586"/>
    <cellStyle name="20% - Accent6 5 2 16 2" xfId="58283"/>
    <cellStyle name="20% - Accent6 5 2 17" xfId="31151"/>
    <cellStyle name="20% - Accent6 5 2 2" xfId="1197"/>
    <cellStyle name="20% - Accent6 5 2 2 10" xfId="11848"/>
    <cellStyle name="20% - Accent6 5 2 2 10 2" xfId="40546"/>
    <cellStyle name="20% - Accent6 5 2 2 11" xfId="21159"/>
    <cellStyle name="20% - Accent6 5 2 2 11 2" xfId="49857"/>
    <cellStyle name="20% - Accent6 5 2 2 12" xfId="22727"/>
    <cellStyle name="20% - Accent6 5 2 2 12 2" xfId="51425"/>
    <cellStyle name="20% - Accent6 5 2 2 13" xfId="25006"/>
    <cellStyle name="20% - Accent6 5 2 2 13 2" xfId="53704"/>
    <cellStyle name="20% - Accent6 5 2 2 14" xfId="29587"/>
    <cellStyle name="20% - Accent6 5 2 2 14 2" xfId="58284"/>
    <cellStyle name="20% - Accent6 5 2 2 15" xfId="31337"/>
    <cellStyle name="20% - Accent6 5 2 2 2" xfId="3463"/>
    <cellStyle name="20% - Accent6 5 2 2 2 10" xfId="22728"/>
    <cellStyle name="20% - Accent6 5 2 2 2 10 2" xfId="51426"/>
    <cellStyle name="20% - Accent6 5 2 2 2 11" xfId="25007"/>
    <cellStyle name="20% - Accent6 5 2 2 2 11 2" xfId="53705"/>
    <cellStyle name="20% - Accent6 5 2 2 2 12" xfId="29588"/>
    <cellStyle name="20% - Accent6 5 2 2 2 12 2" xfId="58285"/>
    <cellStyle name="20% - Accent6 5 2 2 2 13" xfId="32435"/>
    <cellStyle name="20% - Accent6 5 2 2 2 2" xfId="4274"/>
    <cellStyle name="20% - Accent6 5 2 2 2 2 2" xfId="13502"/>
    <cellStyle name="20% - Accent6 5 2 2 2 2 2 2" xfId="27984"/>
    <cellStyle name="20% - Accent6 5 2 2 2 2 2 2 2" xfId="56682"/>
    <cellStyle name="20% - Accent6 5 2 2 2 2 2 3" xfId="42200"/>
    <cellStyle name="20% - Accent6 5 2 2 2 2 3" xfId="22729"/>
    <cellStyle name="20% - Accent6 5 2 2 2 2 3 2" xfId="51427"/>
    <cellStyle name="20% - Accent6 5 2 2 2 2 4" xfId="25008"/>
    <cellStyle name="20% - Accent6 5 2 2 2 2 4 2" xfId="53706"/>
    <cellStyle name="20% - Accent6 5 2 2 2 2 5" xfId="29589"/>
    <cellStyle name="20% - Accent6 5 2 2 2 2 5 2" xfId="58286"/>
    <cellStyle name="20% - Accent6 5 2 2 2 2 6" xfId="32991"/>
    <cellStyle name="20% - Accent6 5 2 2 2 3" xfId="6400"/>
    <cellStyle name="20% - Accent6 5 2 2 2 3 2" xfId="15628"/>
    <cellStyle name="20% - Accent6 5 2 2 2 3 2 2" xfId="44326"/>
    <cellStyle name="20% - Accent6 5 2 2 2 3 3" xfId="26851"/>
    <cellStyle name="20% - Accent6 5 2 2 2 3 3 2" xfId="55549"/>
    <cellStyle name="20% - Accent6 5 2 2 2 3 4" xfId="35117"/>
    <cellStyle name="20% - Accent6 5 2 2 2 4" xfId="7952"/>
    <cellStyle name="20% - Accent6 5 2 2 2 4 2" xfId="17177"/>
    <cellStyle name="20% - Accent6 5 2 2 2 4 2 2" xfId="45875"/>
    <cellStyle name="20% - Accent6 5 2 2 2 4 3" xfId="36666"/>
    <cellStyle name="20% - Accent6 5 2 2 2 5" xfId="9103"/>
    <cellStyle name="20% - Accent6 5 2 2 2 5 2" xfId="18326"/>
    <cellStyle name="20% - Accent6 5 2 2 2 5 2 2" xfId="47024"/>
    <cellStyle name="20% - Accent6 5 2 2 2 5 3" xfId="37815"/>
    <cellStyle name="20% - Accent6 5 2 2 2 6" xfId="9659"/>
    <cellStyle name="20% - Accent6 5 2 2 2 6 2" xfId="18880"/>
    <cellStyle name="20% - Accent6 5 2 2 2 6 2 2" xfId="47578"/>
    <cellStyle name="20% - Accent6 5 2 2 2 6 3" xfId="38369"/>
    <cellStyle name="20% - Accent6 5 2 2 2 7" xfId="10808"/>
    <cellStyle name="20% - Accent6 5 2 2 2 7 2" xfId="20027"/>
    <cellStyle name="20% - Accent6 5 2 2 2 7 2 2" xfId="48725"/>
    <cellStyle name="20% - Accent6 5 2 2 2 7 3" xfId="39516"/>
    <cellStyle name="20% - Accent6 5 2 2 2 8" xfId="12946"/>
    <cellStyle name="20% - Accent6 5 2 2 2 8 2" xfId="41644"/>
    <cellStyle name="20% - Accent6 5 2 2 2 9" xfId="21160"/>
    <cellStyle name="20% - Accent6 5 2 2 2 9 2" xfId="49858"/>
    <cellStyle name="20% - Accent6 5 2 2 3" xfId="2854"/>
    <cellStyle name="20% - Accent6 5 2 2 3 2" xfId="6019"/>
    <cellStyle name="20% - Accent6 5 2 2 3 2 2" xfId="15247"/>
    <cellStyle name="20% - Accent6 5 2 2 3 2 2 2" xfId="43945"/>
    <cellStyle name="20% - Accent6 5 2 2 3 2 3" xfId="27983"/>
    <cellStyle name="20% - Accent6 5 2 2 3 2 3 2" xfId="56681"/>
    <cellStyle name="20% - Accent6 5 2 2 3 2 4" xfId="34736"/>
    <cellStyle name="20% - Accent6 5 2 2 3 3" xfId="7569"/>
    <cellStyle name="20% - Accent6 5 2 2 3 3 2" xfId="16795"/>
    <cellStyle name="20% - Accent6 5 2 2 3 3 2 2" xfId="45493"/>
    <cellStyle name="20% - Accent6 5 2 2 3 3 3" xfId="36284"/>
    <cellStyle name="20% - Accent6 5 2 2 3 4" xfId="12565"/>
    <cellStyle name="20% - Accent6 5 2 2 3 4 2" xfId="41263"/>
    <cellStyle name="20% - Accent6 5 2 2 3 5" xfId="22730"/>
    <cellStyle name="20% - Accent6 5 2 2 3 5 2" xfId="51428"/>
    <cellStyle name="20% - Accent6 5 2 2 3 6" xfId="25009"/>
    <cellStyle name="20% - Accent6 5 2 2 3 6 2" xfId="53707"/>
    <cellStyle name="20% - Accent6 5 2 2 3 7" xfId="29590"/>
    <cellStyle name="20% - Accent6 5 2 2 3 7 2" xfId="58287"/>
    <cellStyle name="20% - Accent6 5 2 2 3 8" xfId="32054"/>
    <cellStyle name="20% - Accent6 5 2 2 4" xfId="4273"/>
    <cellStyle name="20% - Accent6 5 2 2 4 2" xfId="13501"/>
    <cellStyle name="20% - Accent6 5 2 2 4 2 2" xfId="42199"/>
    <cellStyle name="20% - Accent6 5 2 2 4 3" xfId="26850"/>
    <cellStyle name="20% - Accent6 5 2 2 4 3 2" xfId="55548"/>
    <cellStyle name="20% - Accent6 5 2 2 4 4" xfId="32990"/>
    <cellStyle name="20% - Accent6 5 2 2 5" xfId="5302"/>
    <cellStyle name="20% - Accent6 5 2 2 5 2" xfId="14530"/>
    <cellStyle name="20% - Accent6 5 2 2 5 2 2" xfId="43228"/>
    <cellStyle name="20% - Accent6 5 2 2 5 3" xfId="34019"/>
    <cellStyle name="20% - Accent6 5 2 2 6" xfId="6851"/>
    <cellStyle name="20% - Accent6 5 2 2 6 2" xfId="16078"/>
    <cellStyle name="20% - Accent6 5 2 2 6 2 2" xfId="44776"/>
    <cellStyle name="20% - Accent6 5 2 2 6 3" xfId="35567"/>
    <cellStyle name="20% - Accent6 5 2 2 7" xfId="8721"/>
    <cellStyle name="20% - Accent6 5 2 2 7 2" xfId="17945"/>
    <cellStyle name="20% - Accent6 5 2 2 7 2 2" xfId="46643"/>
    <cellStyle name="20% - Accent6 5 2 2 7 3" xfId="37434"/>
    <cellStyle name="20% - Accent6 5 2 2 8" xfId="9658"/>
    <cellStyle name="20% - Accent6 5 2 2 8 2" xfId="18879"/>
    <cellStyle name="20% - Accent6 5 2 2 8 2 2" xfId="47577"/>
    <cellStyle name="20% - Accent6 5 2 2 8 3" xfId="38368"/>
    <cellStyle name="20% - Accent6 5 2 2 9" xfId="10807"/>
    <cellStyle name="20% - Accent6 5 2 2 9 2" xfId="20026"/>
    <cellStyle name="20% - Accent6 5 2 2 9 2 2" xfId="48724"/>
    <cellStyle name="20% - Accent6 5 2 2 9 3" xfId="39515"/>
    <cellStyle name="20% - Accent6 5 2 3" xfId="2579"/>
    <cellStyle name="20% - Accent6 5 2 3 10" xfId="22731"/>
    <cellStyle name="20% - Accent6 5 2 3 10 2" xfId="51429"/>
    <cellStyle name="20% - Accent6 5 2 3 11" xfId="25010"/>
    <cellStyle name="20% - Accent6 5 2 3 11 2" xfId="53708"/>
    <cellStyle name="20% - Accent6 5 2 3 12" xfId="29591"/>
    <cellStyle name="20% - Accent6 5 2 3 12 2" xfId="58288"/>
    <cellStyle name="20% - Accent6 5 2 3 13" xfId="31869"/>
    <cellStyle name="20% - Accent6 5 2 3 2" xfId="4275"/>
    <cellStyle name="20% - Accent6 5 2 3 2 2" xfId="13503"/>
    <cellStyle name="20% - Accent6 5 2 3 2 2 2" xfId="27985"/>
    <cellStyle name="20% - Accent6 5 2 3 2 2 2 2" xfId="56683"/>
    <cellStyle name="20% - Accent6 5 2 3 2 2 3" xfId="42201"/>
    <cellStyle name="20% - Accent6 5 2 3 2 3" xfId="22732"/>
    <cellStyle name="20% - Accent6 5 2 3 2 3 2" xfId="51430"/>
    <cellStyle name="20% - Accent6 5 2 3 2 4" xfId="25011"/>
    <cellStyle name="20% - Accent6 5 2 3 2 4 2" xfId="53709"/>
    <cellStyle name="20% - Accent6 5 2 3 2 5" xfId="29592"/>
    <cellStyle name="20% - Accent6 5 2 3 2 5 2" xfId="58289"/>
    <cellStyle name="20% - Accent6 5 2 3 2 6" xfId="32992"/>
    <cellStyle name="20% - Accent6 5 2 3 3" xfId="5834"/>
    <cellStyle name="20% - Accent6 5 2 3 3 2" xfId="15062"/>
    <cellStyle name="20% - Accent6 5 2 3 3 2 2" xfId="43760"/>
    <cellStyle name="20% - Accent6 5 2 3 3 3" xfId="26852"/>
    <cellStyle name="20% - Accent6 5 2 3 3 3 2" xfId="55550"/>
    <cellStyle name="20% - Accent6 5 2 3 3 4" xfId="34551"/>
    <cellStyle name="20% - Accent6 5 2 3 4" xfId="7384"/>
    <cellStyle name="20% - Accent6 5 2 3 4 2" xfId="16610"/>
    <cellStyle name="20% - Accent6 5 2 3 4 2 2" xfId="45308"/>
    <cellStyle name="20% - Accent6 5 2 3 4 3" xfId="36099"/>
    <cellStyle name="20% - Accent6 5 2 3 5" xfId="8536"/>
    <cellStyle name="20% - Accent6 5 2 3 5 2" xfId="17760"/>
    <cellStyle name="20% - Accent6 5 2 3 5 2 2" xfId="46458"/>
    <cellStyle name="20% - Accent6 5 2 3 5 3" xfId="37249"/>
    <cellStyle name="20% - Accent6 5 2 3 6" xfId="9660"/>
    <cellStyle name="20% - Accent6 5 2 3 6 2" xfId="18881"/>
    <cellStyle name="20% - Accent6 5 2 3 6 2 2" xfId="47579"/>
    <cellStyle name="20% - Accent6 5 2 3 6 3" xfId="38370"/>
    <cellStyle name="20% - Accent6 5 2 3 7" xfId="10809"/>
    <cellStyle name="20% - Accent6 5 2 3 7 2" xfId="20028"/>
    <cellStyle name="20% - Accent6 5 2 3 7 2 2" xfId="48726"/>
    <cellStyle name="20% - Accent6 5 2 3 7 3" xfId="39517"/>
    <cellStyle name="20% - Accent6 5 2 3 8" xfId="12380"/>
    <cellStyle name="20% - Accent6 5 2 3 8 2" xfId="41078"/>
    <cellStyle name="20% - Accent6 5 2 3 9" xfId="21161"/>
    <cellStyle name="20% - Accent6 5 2 3 9 2" xfId="49859"/>
    <cellStyle name="20% - Accent6 5 2 4" xfId="3241"/>
    <cellStyle name="20% - Accent6 5 2 4 10" xfId="22733"/>
    <cellStyle name="20% - Accent6 5 2 4 10 2" xfId="51431"/>
    <cellStyle name="20% - Accent6 5 2 4 11" xfId="25012"/>
    <cellStyle name="20% - Accent6 5 2 4 11 2" xfId="53710"/>
    <cellStyle name="20% - Accent6 5 2 4 12" xfId="29593"/>
    <cellStyle name="20% - Accent6 5 2 4 12 2" xfId="58290"/>
    <cellStyle name="20% - Accent6 5 2 4 13" xfId="32250"/>
    <cellStyle name="20% - Accent6 5 2 4 2" xfId="4276"/>
    <cellStyle name="20% - Accent6 5 2 4 2 2" xfId="13504"/>
    <cellStyle name="20% - Accent6 5 2 4 2 2 2" xfId="27986"/>
    <cellStyle name="20% - Accent6 5 2 4 2 2 2 2" xfId="56684"/>
    <cellStyle name="20% - Accent6 5 2 4 2 2 3" xfId="42202"/>
    <cellStyle name="20% - Accent6 5 2 4 2 3" xfId="22734"/>
    <cellStyle name="20% - Accent6 5 2 4 2 3 2" xfId="51432"/>
    <cellStyle name="20% - Accent6 5 2 4 2 4" xfId="25013"/>
    <cellStyle name="20% - Accent6 5 2 4 2 4 2" xfId="53711"/>
    <cellStyle name="20% - Accent6 5 2 4 2 5" xfId="29594"/>
    <cellStyle name="20% - Accent6 5 2 4 2 5 2" xfId="58291"/>
    <cellStyle name="20% - Accent6 5 2 4 2 6" xfId="32993"/>
    <cellStyle name="20% - Accent6 5 2 4 3" xfId="6215"/>
    <cellStyle name="20% - Accent6 5 2 4 3 2" xfId="15443"/>
    <cellStyle name="20% - Accent6 5 2 4 3 2 2" xfId="44141"/>
    <cellStyle name="20% - Accent6 5 2 4 3 3" xfId="26853"/>
    <cellStyle name="20% - Accent6 5 2 4 3 3 2" xfId="55551"/>
    <cellStyle name="20% - Accent6 5 2 4 3 4" xfId="34932"/>
    <cellStyle name="20% - Accent6 5 2 4 4" xfId="7767"/>
    <cellStyle name="20% - Accent6 5 2 4 4 2" xfId="16992"/>
    <cellStyle name="20% - Accent6 5 2 4 4 2 2" xfId="45690"/>
    <cellStyle name="20% - Accent6 5 2 4 4 3" xfId="36481"/>
    <cellStyle name="20% - Accent6 5 2 4 5" xfId="8918"/>
    <cellStyle name="20% - Accent6 5 2 4 5 2" xfId="18141"/>
    <cellStyle name="20% - Accent6 5 2 4 5 2 2" xfId="46839"/>
    <cellStyle name="20% - Accent6 5 2 4 5 3" xfId="37630"/>
    <cellStyle name="20% - Accent6 5 2 4 6" xfId="9661"/>
    <cellStyle name="20% - Accent6 5 2 4 6 2" xfId="18882"/>
    <cellStyle name="20% - Accent6 5 2 4 6 2 2" xfId="47580"/>
    <cellStyle name="20% - Accent6 5 2 4 6 3" xfId="38371"/>
    <cellStyle name="20% - Accent6 5 2 4 7" xfId="10810"/>
    <cellStyle name="20% - Accent6 5 2 4 7 2" xfId="20029"/>
    <cellStyle name="20% - Accent6 5 2 4 7 2 2" xfId="48727"/>
    <cellStyle name="20% - Accent6 5 2 4 7 3" xfId="39518"/>
    <cellStyle name="20% - Accent6 5 2 4 8" xfId="12761"/>
    <cellStyle name="20% - Accent6 5 2 4 8 2" xfId="41459"/>
    <cellStyle name="20% - Accent6 5 2 4 9" xfId="21162"/>
    <cellStyle name="20% - Accent6 5 2 4 9 2" xfId="49860"/>
    <cellStyle name="20% - Accent6 5 2 5" xfId="2205"/>
    <cellStyle name="20% - Accent6 5 2 5 2" xfId="5639"/>
    <cellStyle name="20% - Accent6 5 2 5 2 2" xfId="14867"/>
    <cellStyle name="20% - Accent6 5 2 5 2 2 2" xfId="43565"/>
    <cellStyle name="20% - Accent6 5 2 5 2 3" xfId="27982"/>
    <cellStyle name="20% - Accent6 5 2 5 2 3 2" xfId="56680"/>
    <cellStyle name="20% - Accent6 5 2 5 2 4" xfId="34356"/>
    <cellStyle name="20% - Accent6 5 2 5 3" xfId="7188"/>
    <cellStyle name="20% - Accent6 5 2 5 3 2" xfId="16415"/>
    <cellStyle name="20% - Accent6 5 2 5 3 2 2" xfId="45113"/>
    <cellStyle name="20% - Accent6 5 2 5 3 3" xfId="35904"/>
    <cellStyle name="20% - Accent6 5 2 5 4" xfId="12185"/>
    <cellStyle name="20% - Accent6 5 2 5 4 2" xfId="40883"/>
    <cellStyle name="20% - Accent6 5 2 5 5" xfId="22735"/>
    <cellStyle name="20% - Accent6 5 2 5 5 2" xfId="51433"/>
    <cellStyle name="20% - Accent6 5 2 5 6" xfId="25014"/>
    <cellStyle name="20% - Accent6 5 2 5 6 2" xfId="53712"/>
    <cellStyle name="20% - Accent6 5 2 5 7" xfId="29595"/>
    <cellStyle name="20% - Accent6 5 2 5 7 2" xfId="58292"/>
    <cellStyle name="20% - Accent6 5 2 5 8" xfId="31674"/>
    <cellStyle name="20% - Accent6 5 2 6" xfId="4272"/>
    <cellStyle name="20% - Accent6 5 2 6 2" xfId="13500"/>
    <cellStyle name="20% - Accent6 5 2 6 2 2" xfId="42198"/>
    <cellStyle name="20% - Accent6 5 2 6 3" xfId="26849"/>
    <cellStyle name="20% - Accent6 5 2 6 3 2" xfId="55547"/>
    <cellStyle name="20% - Accent6 5 2 6 4" xfId="32989"/>
    <cellStyle name="20% - Accent6 5 2 7" xfId="5116"/>
    <cellStyle name="20% - Accent6 5 2 7 2" xfId="14344"/>
    <cellStyle name="20% - Accent6 5 2 7 2 2" xfId="43042"/>
    <cellStyle name="20% - Accent6 5 2 7 3" xfId="33833"/>
    <cellStyle name="20% - Accent6 5 2 8" xfId="6665"/>
    <cellStyle name="20% - Accent6 5 2 8 2" xfId="15892"/>
    <cellStyle name="20% - Accent6 5 2 8 2 2" xfId="44590"/>
    <cellStyle name="20% - Accent6 5 2 8 3" xfId="35381"/>
    <cellStyle name="20% - Accent6 5 2 9" xfId="8341"/>
    <cellStyle name="20% - Accent6 5 2 9 2" xfId="17565"/>
    <cellStyle name="20% - Accent6 5 2 9 2 2" xfId="46263"/>
    <cellStyle name="20% - Accent6 5 2 9 3" xfId="37054"/>
    <cellStyle name="20% - Accent6 5 3" xfId="663"/>
    <cellStyle name="20% - Accent6 5 3 10" xfId="22736"/>
    <cellStyle name="20% - Accent6 5 3 10 2" xfId="51434"/>
    <cellStyle name="20% - Accent6 5 3 11" xfId="25015"/>
    <cellStyle name="20% - Accent6 5 3 11 2" xfId="53713"/>
    <cellStyle name="20% - Accent6 5 3 12" xfId="29596"/>
    <cellStyle name="20% - Accent6 5 3 12 2" xfId="58293"/>
    <cellStyle name="20% - Accent6 5 3 2" xfId="2768"/>
    <cellStyle name="20% - Accent6 5 3 2 10" xfId="21164"/>
    <cellStyle name="20% - Accent6 5 3 2 10 2" xfId="49862"/>
    <cellStyle name="20% - Accent6 5 3 2 11" xfId="22737"/>
    <cellStyle name="20% - Accent6 5 3 2 11 2" xfId="51435"/>
    <cellStyle name="20% - Accent6 5 3 2 12" xfId="25016"/>
    <cellStyle name="20% - Accent6 5 3 2 12 2" xfId="53714"/>
    <cellStyle name="20% - Accent6 5 3 2 13" xfId="29597"/>
    <cellStyle name="20% - Accent6 5 3 2 13 2" xfId="58294"/>
    <cellStyle name="20% - Accent6 5 3 2 14" xfId="31970"/>
    <cellStyle name="20% - Accent6 5 3 2 2" xfId="3611"/>
    <cellStyle name="20% - Accent6 5 3 2 3" xfId="4278"/>
    <cellStyle name="20% - Accent6 5 3 2 3 2" xfId="13506"/>
    <cellStyle name="20% - Accent6 5 3 2 3 2 2" xfId="27988"/>
    <cellStyle name="20% - Accent6 5 3 2 3 2 2 2" xfId="56686"/>
    <cellStyle name="20% - Accent6 5 3 2 3 2 3" xfId="42204"/>
    <cellStyle name="20% - Accent6 5 3 2 3 3" xfId="22738"/>
    <cellStyle name="20% - Accent6 5 3 2 3 3 2" xfId="51436"/>
    <cellStyle name="20% - Accent6 5 3 2 3 4" xfId="25017"/>
    <cellStyle name="20% - Accent6 5 3 2 3 4 2" xfId="53715"/>
    <cellStyle name="20% - Accent6 5 3 2 3 5" xfId="29598"/>
    <cellStyle name="20% - Accent6 5 3 2 3 5 2" xfId="58295"/>
    <cellStyle name="20% - Accent6 5 3 2 3 6" xfId="32995"/>
    <cellStyle name="20% - Accent6 5 3 2 4" xfId="5935"/>
    <cellStyle name="20% - Accent6 5 3 2 4 2" xfId="15163"/>
    <cellStyle name="20% - Accent6 5 3 2 4 2 2" xfId="43861"/>
    <cellStyle name="20% - Accent6 5 3 2 4 3" xfId="26855"/>
    <cellStyle name="20% - Accent6 5 3 2 4 3 2" xfId="55553"/>
    <cellStyle name="20% - Accent6 5 3 2 4 4" xfId="34652"/>
    <cellStyle name="20% - Accent6 5 3 2 5" xfId="7485"/>
    <cellStyle name="20% - Accent6 5 3 2 5 2" xfId="16711"/>
    <cellStyle name="20% - Accent6 5 3 2 5 2 2" xfId="45409"/>
    <cellStyle name="20% - Accent6 5 3 2 5 3" xfId="36200"/>
    <cellStyle name="20% - Accent6 5 3 2 6" xfId="8637"/>
    <cellStyle name="20% - Accent6 5 3 2 6 2" xfId="17861"/>
    <cellStyle name="20% - Accent6 5 3 2 6 2 2" xfId="46559"/>
    <cellStyle name="20% - Accent6 5 3 2 6 3" xfId="37350"/>
    <cellStyle name="20% - Accent6 5 3 2 7" xfId="9663"/>
    <cellStyle name="20% - Accent6 5 3 2 7 2" xfId="18884"/>
    <cellStyle name="20% - Accent6 5 3 2 7 2 2" xfId="47582"/>
    <cellStyle name="20% - Accent6 5 3 2 7 3" xfId="38373"/>
    <cellStyle name="20% - Accent6 5 3 2 8" xfId="10812"/>
    <cellStyle name="20% - Accent6 5 3 2 8 2" xfId="20031"/>
    <cellStyle name="20% - Accent6 5 3 2 8 2 2" xfId="48729"/>
    <cellStyle name="20% - Accent6 5 3 2 8 3" xfId="39520"/>
    <cellStyle name="20% - Accent6 5 3 2 9" xfId="12481"/>
    <cellStyle name="20% - Accent6 5 3 2 9 2" xfId="41179"/>
    <cellStyle name="20% - Accent6 5 3 3" xfId="3378"/>
    <cellStyle name="20% - Accent6 5 3 3 10" xfId="22739"/>
    <cellStyle name="20% - Accent6 5 3 3 10 2" xfId="51437"/>
    <cellStyle name="20% - Accent6 5 3 3 11" xfId="25018"/>
    <cellStyle name="20% - Accent6 5 3 3 11 2" xfId="53716"/>
    <cellStyle name="20% - Accent6 5 3 3 12" xfId="29599"/>
    <cellStyle name="20% - Accent6 5 3 3 12 2" xfId="58296"/>
    <cellStyle name="20% - Accent6 5 3 3 13" xfId="32351"/>
    <cellStyle name="20% - Accent6 5 3 3 2" xfId="4279"/>
    <cellStyle name="20% - Accent6 5 3 3 2 2" xfId="13507"/>
    <cellStyle name="20% - Accent6 5 3 3 2 2 2" xfId="27989"/>
    <cellStyle name="20% - Accent6 5 3 3 2 2 2 2" xfId="56687"/>
    <cellStyle name="20% - Accent6 5 3 3 2 2 3" xfId="42205"/>
    <cellStyle name="20% - Accent6 5 3 3 2 3" xfId="22740"/>
    <cellStyle name="20% - Accent6 5 3 3 2 3 2" xfId="51438"/>
    <cellStyle name="20% - Accent6 5 3 3 2 4" xfId="25019"/>
    <cellStyle name="20% - Accent6 5 3 3 2 4 2" xfId="53717"/>
    <cellStyle name="20% - Accent6 5 3 3 2 5" xfId="29600"/>
    <cellStyle name="20% - Accent6 5 3 3 2 5 2" xfId="58297"/>
    <cellStyle name="20% - Accent6 5 3 3 2 6" xfId="32996"/>
    <cellStyle name="20% - Accent6 5 3 3 3" xfId="6316"/>
    <cellStyle name="20% - Accent6 5 3 3 3 2" xfId="15544"/>
    <cellStyle name="20% - Accent6 5 3 3 3 2 2" xfId="44242"/>
    <cellStyle name="20% - Accent6 5 3 3 3 3" xfId="26856"/>
    <cellStyle name="20% - Accent6 5 3 3 3 3 2" xfId="55554"/>
    <cellStyle name="20% - Accent6 5 3 3 3 4" xfId="35033"/>
    <cellStyle name="20% - Accent6 5 3 3 4" xfId="7868"/>
    <cellStyle name="20% - Accent6 5 3 3 4 2" xfId="17093"/>
    <cellStyle name="20% - Accent6 5 3 3 4 2 2" xfId="45791"/>
    <cellStyle name="20% - Accent6 5 3 3 4 3" xfId="36582"/>
    <cellStyle name="20% - Accent6 5 3 3 5" xfId="9019"/>
    <cellStyle name="20% - Accent6 5 3 3 5 2" xfId="18242"/>
    <cellStyle name="20% - Accent6 5 3 3 5 2 2" xfId="46940"/>
    <cellStyle name="20% - Accent6 5 3 3 5 3" xfId="37731"/>
    <cellStyle name="20% - Accent6 5 3 3 6" xfId="9664"/>
    <cellStyle name="20% - Accent6 5 3 3 6 2" xfId="18885"/>
    <cellStyle name="20% - Accent6 5 3 3 6 2 2" xfId="47583"/>
    <cellStyle name="20% - Accent6 5 3 3 6 3" xfId="38374"/>
    <cellStyle name="20% - Accent6 5 3 3 7" xfId="10813"/>
    <cellStyle name="20% - Accent6 5 3 3 7 2" xfId="20032"/>
    <cellStyle name="20% - Accent6 5 3 3 7 2 2" xfId="48730"/>
    <cellStyle name="20% - Accent6 5 3 3 7 3" xfId="39521"/>
    <cellStyle name="20% - Accent6 5 3 3 8" xfId="12862"/>
    <cellStyle name="20% - Accent6 5 3 3 8 2" xfId="41560"/>
    <cellStyle name="20% - Accent6 5 3 3 9" xfId="21165"/>
    <cellStyle name="20% - Accent6 5 3 3 9 2" xfId="49863"/>
    <cellStyle name="20% - Accent6 5 3 4" xfId="2121"/>
    <cellStyle name="20% - Accent6 5 3 4 2" xfId="5555"/>
    <cellStyle name="20% - Accent6 5 3 4 2 2" xfId="14783"/>
    <cellStyle name="20% - Accent6 5 3 4 2 2 2" xfId="43481"/>
    <cellStyle name="20% - Accent6 5 3 4 2 3" xfId="27987"/>
    <cellStyle name="20% - Accent6 5 3 4 2 3 2" xfId="56685"/>
    <cellStyle name="20% - Accent6 5 3 4 2 4" xfId="34272"/>
    <cellStyle name="20% - Accent6 5 3 4 3" xfId="7104"/>
    <cellStyle name="20% - Accent6 5 3 4 3 2" xfId="16331"/>
    <cellStyle name="20% - Accent6 5 3 4 3 2 2" xfId="45029"/>
    <cellStyle name="20% - Accent6 5 3 4 3 3" xfId="35820"/>
    <cellStyle name="20% - Accent6 5 3 4 4" xfId="12101"/>
    <cellStyle name="20% - Accent6 5 3 4 4 2" xfId="40799"/>
    <cellStyle name="20% - Accent6 5 3 4 5" xfId="22741"/>
    <cellStyle name="20% - Accent6 5 3 4 5 2" xfId="51439"/>
    <cellStyle name="20% - Accent6 5 3 4 6" xfId="25020"/>
    <cellStyle name="20% - Accent6 5 3 4 6 2" xfId="53718"/>
    <cellStyle name="20% - Accent6 5 3 4 7" xfId="29601"/>
    <cellStyle name="20% - Accent6 5 3 4 7 2" xfId="58298"/>
    <cellStyle name="20% - Accent6 5 3 4 8" xfId="31590"/>
    <cellStyle name="20% - Accent6 5 3 5" xfId="4277"/>
    <cellStyle name="20% - Accent6 5 3 5 2" xfId="13505"/>
    <cellStyle name="20% - Accent6 5 3 5 2 2" xfId="42203"/>
    <cellStyle name="20% - Accent6 5 3 5 3" xfId="26854"/>
    <cellStyle name="20% - Accent6 5 3 5 3 2" xfId="55552"/>
    <cellStyle name="20% - Accent6 5 3 5 4" xfId="32994"/>
    <cellStyle name="20% - Accent6 5 3 6" xfId="8257"/>
    <cellStyle name="20% - Accent6 5 3 6 2" xfId="17481"/>
    <cellStyle name="20% - Accent6 5 3 6 2 2" xfId="46179"/>
    <cellStyle name="20% - Accent6 5 3 6 3" xfId="36970"/>
    <cellStyle name="20% - Accent6 5 3 7" xfId="9662"/>
    <cellStyle name="20% - Accent6 5 3 7 2" xfId="18883"/>
    <cellStyle name="20% - Accent6 5 3 7 2 2" xfId="47581"/>
    <cellStyle name="20% - Accent6 5 3 7 3" xfId="38372"/>
    <cellStyle name="20% - Accent6 5 3 8" xfId="10811"/>
    <cellStyle name="20% - Accent6 5 3 8 2" xfId="20030"/>
    <cellStyle name="20% - Accent6 5 3 8 2 2" xfId="48728"/>
    <cellStyle name="20% - Accent6 5 3 8 3" xfId="39519"/>
    <cellStyle name="20% - Accent6 5 3 9" xfId="21163"/>
    <cellStyle name="20% - Accent6 5 3 9 2" xfId="49861"/>
    <cellStyle name="20% - Accent6 5 4" xfId="1111"/>
    <cellStyle name="20% - Accent6 5 4 10" xfId="11762"/>
    <cellStyle name="20% - Accent6 5 4 10 2" xfId="40460"/>
    <cellStyle name="20% - Accent6 5 4 11" xfId="21166"/>
    <cellStyle name="20% - Accent6 5 4 11 2" xfId="49864"/>
    <cellStyle name="20% - Accent6 5 4 12" xfId="22742"/>
    <cellStyle name="20% - Accent6 5 4 12 2" xfId="51440"/>
    <cellStyle name="20% - Accent6 5 4 13" xfId="25021"/>
    <cellStyle name="20% - Accent6 5 4 13 2" xfId="53719"/>
    <cellStyle name="20% - Accent6 5 4 14" xfId="29602"/>
    <cellStyle name="20% - Accent6 5 4 14 2" xfId="58299"/>
    <cellStyle name="20% - Accent6 5 4 15" xfId="31251"/>
    <cellStyle name="20% - Accent6 5 4 2" xfId="3612"/>
    <cellStyle name="20% - Accent6 5 4 2 10" xfId="22743"/>
    <cellStyle name="20% - Accent6 5 4 2 10 2" xfId="51441"/>
    <cellStyle name="20% - Accent6 5 4 2 11" xfId="25022"/>
    <cellStyle name="20% - Accent6 5 4 2 11 2" xfId="53720"/>
    <cellStyle name="20% - Accent6 5 4 2 12" xfId="29603"/>
    <cellStyle name="20% - Accent6 5 4 2 12 2" xfId="58300"/>
    <cellStyle name="20% - Accent6 5 4 2 13" xfId="32513"/>
    <cellStyle name="20% - Accent6 5 4 2 2" xfId="4281"/>
    <cellStyle name="20% - Accent6 5 4 2 2 2" xfId="13509"/>
    <cellStyle name="20% - Accent6 5 4 2 2 2 2" xfId="27991"/>
    <cellStyle name="20% - Accent6 5 4 2 2 2 2 2" xfId="56689"/>
    <cellStyle name="20% - Accent6 5 4 2 2 2 3" xfId="42207"/>
    <cellStyle name="20% - Accent6 5 4 2 2 3" xfId="22744"/>
    <cellStyle name="20% - Accent6 5 4 2 2 3 2" xfId="51442"/>
    <cellStyle name="20% - Accent6 5 4 2 2 4" xfId="25023"/>
    <cellStyle name="20% - Accent6 5 4 2 2 4 2" xfId="53721"/>
    <cellStyle name="20% - Accent6 5 4 2 2 5" xfId="29604"/>
    <cellStyle name="20% - Accent6 5 4 2 2 5 2" xfId="58301"/>
    <cellStyle name="20% - Accent6 5 4 2 2 6" xfId="32998"/>
    <cellStyle name="20% - Accent6 5 4 2 3" xfId="6478"/>
    <cellStyle name="20% - Accent6 5 4 2 3 2" xfId="15706"/>
    <cellStyle name="20% - Accent6 5 4 2 3 2 2" xfId="44404"/>
    <cellStyle name="20% - Accent6 5 4 2 3 3" xfId="26858"/>
    <cellStyle name="20% - Accent6 5 4 2 3 3 2" xfId="55556"/>
    <cellStyle name="20% - Accent6 5 4 2 3 4" xfId="35195"/>
    <cellStyle name="20% - Accent6 5 4 2 4" xfId="8030"/>
    <cellStyle name="20% - Accent6 5 4 2 4 2" xfId="17255"/>
    <cellStyle name="20% - Accent6 5 4 2 4 2 2" xfId="45953"/>
    <cellStyle name="20% - Accent6 5 4 2 4 3" xfId="36744"/>
    <cellStyle name="20% - Accent6 5 4 2 5" xfId="9181"/>
    <cellStyle name="20% - Accent6 5 4 2 5 2" xfId="18404"/>
    <cellStyle name="20% - Accent6 5 4 2 5 2 2" xfId="47102"/>
    <cellStyle name="20% - Accent6 5 4 2 5 3" xfId="37893"/>
    <cellStyle name="20% - Accent6 5 4 2 6" xfId="9666"/>
    <cellStyle name="20% - Accent6 5 4 2 6 2" xfId="18887"/>
    <cellStyle name="20% - Accent6 5 4 2 6 2 2" xfId="47585"/>
    <cellStyle name="20% - Accent6 5 4 2 6 3" xfId="38376"/>
    <cellStyle name="20% - Accent6 5 4 2 7" xfId="10815"/>
    <cellStyle name="20% - Accent6 5 4 2 7 2" xfId="20034"/>
    <cellStyle name="20% - Accent6 5 4 2 7 2 2" xfId="48732"/>
    <cellStyle name="20% - Accent6 5 4 2 7 3" xfId="39523"/>
    <cellStyle name="20% - Accent6 5 4 2 8" xfId="13024"/>
    <cellStyle name="20% - Accent6 5 4 2 8 2" xfId="41722"/>
    <cellStyle name="20% - Accent6 5 4 2 9" xfId="21167"/>
    <cellStyle name="20% - Accent6 5 4 2 9 2" xfId="49865"/>
    <cellStyle name="20% - Accent6 5 4 3" xfId="2495"/>
    <cellStyle name="20% - Accent6 5 4 3 2" xfId="5750"/>
    <cellStyle name="20% - Accent6 5 4 3 2 2" xfId="14978"/>
    <cellStyle name="20% - Accent6 5 4 3 2 2 2" xfId="43676"/>
    <cellStyle name="20% - Accent6 5 4 3 2 3" xfId="27990"/>
    <cellStyle name="20% - Accent6 5 4 3 2 3 2" xfId="56688"/>
    <cellStyle name="20% - Accent6 5 4 3 2 4" xfId="34467"/>
    <cellStyle name="20% - Accent6 5 4 3 3" xfId="7300"/>
    <cellStyle name="20% - Accent6 5 4 3 3 2" xfId="16526"/>
    <cellStyle name="20% - Accent6 5 4 3 3 2 2" xfId="45224"/>
    <cellStyle name="20% - Accent6 5 4 3 3 3" xfId="36015"/>
    <cellStyle name="20% - Accent6 5 4 3 4" xfId="12296"/>
    <cellStyle name="20% - Accent6 5 4 3 4 2" xfId="40994"/>
    <cellStyle name="20% - Accent6 5 4 3 5" xfId="22745"/>
    <cellStyle name="20% - Accent6 5 4 3 5 2" xfId="51443"/>
    <cellStyle name="20% - Accent6 5 4 3 6" xfId="25024"/>
    <cellStyle name="20% - Accent6 5 4 3 6 2" xfId="53722"/>
    <cellStyle name="20% - Accent6 5 4 3 7" xfId="29605"/>
    <cellStyle name="20% - Accent6 5 4 3 7 2" xfId="58302"/>
    <cellStyle name="20% - Accent6 5 4 3 8" xfId="31785"/>
    <cellStyle name="20% - Accent6 5 4 4" xfId="4280"/>
    <cellStyle name="20% - Accent6 5 4 4 2" xfId="13508"/>
    <cellStyle name="20% - Accent6 5 4 4 2 2" xfId="42206"/>
    <cellStyle name="20% - Accent6 5 4 4 3" xfId="26857"/>
    <cellStyle name="20% - Accent6 5 4 4 3 2" xfId="55555"/>
    <cellStyle name="20% - Accent6 5 4 4 4" xfId="32997"/>
    <cellStyle name="20% - Accent6 5 4 5" xfId="5216"/>
    <cellStyle name="20% - Accent6 5 4 5 2" xfId="14444"/>
    <cellStyle name="20% - Accent6 5 4 5 2 2" xfId="43142"/>
    <cellStyle name="20% - Accent6 5 4 5 3" xfId="33933"/>
    <cellStyle name="20% - Accent6 5 4 6" xfId="6765"/>
    <cellStyle name="20% - Accent6 5 4 6 2" xfId="15992"/>
    <cellStyle name="20% - Accent6 5 4 6 2 2" xfId="44690"/>
    <cellStyle name="20% - Accent6 5 4 6 3" xfId="35481"/>
    <cellStyle name="20% - Accent6 5 4 7" xfId="8452"/>
    <cellStyle name="20% - Accent6 5 4 7 2" xfId="17676"/>
    <cellStyle name="20% - Accent6 5 4 7 2 2" xfId="46374"/>
    <cellStyle name="20% - Accent6 5 4 7 3" xfId="37165"/>
    <cellStyle name="20% - Accent6 5 4 8" xfId="9665"/>
    <cellStyle name="20% - Accent6 5 4 8 2" xfId="18886"/>
    <cellStyle name="20% - Accent6 5 4 8 2 2" xfId="47584"/>
    <cellStyle name="20% - Accent6 5 4 8 3" xfId="38375"/>
    <cellStyle name="20% - Accent6 5 4 9" xfId="10814"/>
    <cellStyle name="20% - Accent6 5 4 9 2" xfId="20033"/>
    <cellStyle name="20% - Accent6 5 4 9 2 2" xfId="48731"/>
    <cellStyle name="20% - Accent6 5 4 9 3" xfId="39522"/>
    <cellStyle name="20% - Accent6 5 5" xfId="3157"/>
    <cellStyle name="20% - Accent6 5 5 10" xfId="22746"/>
    <cellStyle name="20% - Accent6 5 5 10 2" xfId="51444"/>
    <cellStyle name="20% - Accent6 5 5 11" xfId="25025"/>
    <cellStyle name="20% - Accent6 5 5 11 2" xfId="53723"/>
    <cellStyle name="20% - Accent6 5 5 12" xfId="29606"/>
    <cellStyle name="20% - Accent6 5 5 12 2" xfId="58303"/>
    <cellStyle name="20% - Accent6 5 5 13" xfId="32166"/>
    <cellStyle name="20% - Accent6 5 5 2" xfId="4282"/>
    <cellStyle name="20% - Accent6 5 5 2 2" xfId="13510"/>
    <cellStyle name="20% - Accent6 5 5 2 2 2" xfId="27992"/>
    <cellStyle name="20% - Accent6 5 5 2 2 2 2" xfId="56690"/>
    <cellStyle name="20% - Accent6 5 5 2 2 3" xfId="42208"/>
    <cellStyle name="20% - Accent6 5 5 2 3" xfId="22747"/>
    <cellStyle name="20% - Accent6 5 5 2 3 2" xfId="51445"/>
    <cellStyle name="20% - Accent6 5 5 2 4" xfId="25026"/>
    <cellStyle name="20% - Accent6 5 5 2 4 2" xfId="53724"/>
    <cellStyle name="20% - Accent6 5 5 2 5" xfId="29607"/>
    <cellStyle name="20% - Accent6 5 5 2 5 2" xfId="58304"/>
    <cellStyle name="20% - Accent6 5 5 2 6" xfId="32999"/>
    <cellStyle name="20% - Accent6 5 5 3" xfId="6131"/>
    <cellStyle name="20% - Accent6 5 5 3 2" xfId="15359"/>
    <cellStyle name="20% - Accent6 5 5 3 2 2" xfId="44057"/>
    <cellStyle name="20% - Accent6 5 5 3 3" xfId="26859"/>
    <cellStyle name="20% - Accent6 5 5 3 3 2" xfId="55557"/>
    <cellStyle name="20% - Accent6 5 5 3 4" xfId="34848"/>
    <cellStyle name="20% - Accent6 5 5 4" xfId="7683"/>
    <cellStyle name="20% - Accent6 5 5 4 2" xfId="16908"/>
    <cellStyle name="20% - Accent6 5 5 4 2 2" xfId="45606"/>
    <cellStyle name="20% - Accent6 5 5 4 3" xfId="36397"/>
    <cellStyle name="20% - Accent6 5 5 5" xfId="8834"/>
    <cellStyle name="20% - Accent6 5 5 5 2" xfId="18057"/>
    <cellStyle name="20% - Accent6 5 5 5 2 2" xfId="46755"/>
    <cellStyle name="20% - Accent6 5 5 5 3" xfId="37546"/>
    <cellStyle name="20% - Accent6 5 5 6" xfId="9667"/>
    <cellStyle name="20% - Accent6 5 5 6 2" xfId="18888"/>
    <cellStyle name="20% - Accent6 5 5 6 2 2" xfId="47586"/>
    <cellStyle name="20% - Accent6 5 5 6 3" xfId="38377"/>
    <cellStyle name="20% - Accent6 5 5 7" xfId="10816"/>
    <cellStyle name="20% - Accent6 5 5 7 2" xfId="20035"/>
    <cellStyle name="20% - Accent6 5 5 7 2 2" xfId="48733"/>
    <cellStyle name="20% - Accent6 5 5 7 3" xfId="39524"/>
    <cellStyle name="20% - Accent6 5 5 8" xfId="12677"/>
    <cellStyle name="20% - Accent6 5 5 8 2" xfId="41375"/>
    <cellStyle name="20% - Accent6 5 5 9" xfId="21168"/>
    <cellStyle name="20% - Accent6 5 5 9 2" xfId="49866"/>
    <cellStyle name="20% - Accent6 5 6" xfId="1981"/>
    <cellStyle name="20% - Accent6 5 6 2" xfId="5457"/>
    <cellStyle name="20% - Accent6 5 6 2 2" xfId="14685"/>
    <cellStyle name="20% - Accent6 5 6 2 2 2" xfId="43383"/>
    <cellStyle name="20% - Accent6 5 6 2 3" xfId="27981"/>
    <cellStyle name="20% - Accent6 5 6 2 3 2" xfId="56679"/>
    <cellStyle name="20% - Accent6 5 6 2 4" xfId="34174"/>
    <cellStyle name="20% - Accent6 5 6 3" xfId="7006"/>
    <cellStyle name="20% - Accent6 5 6 3 2" xfId="16233"/>
    <cellStyle name="20% - Accent6 5 6 3 2 2" xfId="44931"/>
    <cellStyle name="20% - Accent6 5 6 3 3" xfId="35722"/>
    <cellStyle name="20% - Accent6 5 6 4" xfId="12003"/>
    <cellStyle name="20% - Accent6 5 6 4 2" xfId="40701"/>
    <cellStyle name="20% - Accent6 5 6 5" xfId="22748"/>
    <cellStyle name="20% - Accent6 5 6 5 2" xfId="51446"/>
    <cellStyle name="20% - Accent6 5 6 6" xfId="25027"/>
    <cellStyle name="20% - Accent6 5 6 6 2" xfId="53725"/>
    <cellStyle name="20% - Accent6 5 6 7" xfId="29608"/>
    <cellStyle name="20% - Accent6 5 6 7 2" xfId="58305"/>
    <cellStyle name="20% - Accent6 5 6 8" xfId="31492"/>
    <cellStyle name="20% - Accent6 5 7" xfId="4271"/>
    <cellStyle name="20% - Accent6 5 7 2" xfId="13499"/>
    <cellStyle name="20% - Accent6 5 7 2 2" xfId="42197"/>
    <cellStyle name="20% - Accent6 5 7 3" xfId="26848"/>
    <cellStyle name="20% - Accent6 5 7 3 2" xfId="55546"/>
    <cellStyle name="20% - Accent6 5 7 4" xfId="32988"/>
    <cellStyle name="20% - Accent6 5 8" xfId="5030"/>
    <cellStyle name="20% - Accent6 5 8 2" xfId="14258"/>
    <cellStyle name="20% - Accent6 5 8 2 2" xfId="42956"/>
    <cellStyle name="20% - Accent6 5 8 3" xfId="33747"/>
    <cellStyle name="20% - Accent6 5 9" xfId="6579"/>
    <cellStyle name="20% - Accent6 5 9 2" xfId="15806"/>
    <cellStyle name="20% - Accent6 5 9 2 2" xfId="44504"/>
    <cellStyle name="20% - Accent6 5 9 3" xfId="35295"/>
    <cellStyle name="20% - Accent6 50" xfId="11523"/>
    <cellStyle name="20% - Accent6 50 2" xfId="40230"/>
    <cellStyle name="20% - Accent6 51" xfId="28707"/>
    <cellStyle name="20% - Accent6 51 2" xfId="57404"/>
    <cellStyle name="20% - Accent6 52" xfId="28721"/>
    <cellStyle name="20% - Accent6 52 2" xfId="57418"/>
    <cellStyle name="20% - Accent6 53" xfId="31013"/>
    <cellStyle name="20% - Accent6 6" xfId="309"/>
    <cellStyle name="20% - Accent6 6 10" xfId="9668"/>
    <cellStyle name="20% - Accent6 6 10 2" xfId="18889"/>
    <cellStyle name="20% - Accent6 6 10 2 2" xfId="47587"/>
    <cellStyle name="20% - Accent6 6 10 3" xfId="38378"/>
    <cellStyle name="20% - Accent6 6 11" xfId="10817"/>
    <cellStyle name="20% - Accent6 6 11 2" xfId="20036"/>
    <cellStyle name="20% - Accent6 6 11 2 2" xfId="48734"/>
    <cellStyle name="20% - Accent6 6 11 3" xfId="39525"/>
    <cellStyle name="20% - Accent6 6 12" xfId="11619"/>
    <cellStyle name="20% - Accent6 6 12 2" xfId="40317"/>
    <cellStyle name="20% - Accent6 6 13" xfId="21169"/>
    <cellStyle name="20% - Accent6 6 13 2" xfId="49867"/>
    <cellStyle name="20% - Accent6 6 14" xfId="22749"/>
    <cellStyle name="20% - Accent6 6 14 2" xfId="51447"/>
    <cellStyle name="20% - Accent6 6 15" xfId="25028"/>
    <cellStyle name="20% - Accent6 6 15 2" xfId="53726"/>
    <cellStyle name="20% - Accent6 6 16" xfId="29609"/>
    <cellStyle name="20% - Accent6 6 16 2" xfId="58306"/>
    <cellStyle name="20% - Accent6 6 17" xfId="31108"/>
    <cellStyle name="20% - Accent6 6 2" xfId="664"/>
    <cellStyle name="20% - Accent6 6 2 10" xfId="22750"/>
    <cellStyle name="20% - Accent6 6 2 10 2" xfId="51448"/>
    <cellStyle name="20% - Accent6 6 2 11" xfId="25029"/>
    <cellStyle name="20% - Accent6 6 2 11 2" xfId="53727"/>
    <cellStyle name="20% - Accent6 6 2 12" xfId="29610"/>
    <cellStyle name="20% - Accent6 6 2 12 2" xfId="58307"/>
    <cellStyle name="20% - Accent6 6 2 2" xfId="3613"/>
    <cellStyle name="20% - Accent6 6 2 3" xfId="3420"/>
    <cellStyle name="20% - Accent6 6 2 3 10" xfId="22751"/>
    <cellStyle name="20% - Accent6 6 2 3 10 2" xfId="51449"/>
    <cellStyle name="20% - Accent6 6 2 3 11" xfId="25030"/>
    <cellStyle name="20% - Accent6 6 2 3 11 2" xfId="53728"/>
    <cellStyle name="20% - Accent6 6 2 3 12" xfId="29611"/>
    <cellStyle name="20% - Accent6 6 2 3 12 2" xfId="58308"/>
    <cellStyle name="20% - Accent6 6 2 3 13" xfId="32392"/>
    <cellStyle name="20% - Accent6 6 2 3 2" xfId="4285"/>
    <cellStyle name="20% - Accent6 6 2 3 2 2" xfId="13513"/>
    <cellStyle name="20% - Accent6 6 2 3 2 2 2" xfId="27995"/>
    <cellStyle name="20% - Accent6 6 2 3 2 2 2 2" xfId="56693"/>
    <cellStyle name="20% - Accent6 6 2 3 2 2 3" xfId="42211"/>
    <cellStyle name="20% - Accent6 6 2 3 2 3" xfId="22752"/>
    <cellStyle name="20% - Accent6 6 2 3 2 3 2" xfId="51450"/>
    <cellStyle name="20% - Accent6 6 2 3 2 4" xfId="25031"/>
    <cellStyle name="20% - Accent6 6 2 3 2 4 2" xfId="53729"/>
    <cellStyle name="20% - Accent6 6 2 3 2 5" xfId="29612"/>
    <cellStyle name="20% - Accent6 6 2 3 2 5 2" xfId="58309"/>
    <cellStyle name="20% - Accent6 6 2 3 2 6" xfId="33002"/>
    <cellStyle name="20% - Accent6 6 2 3 3" xfId="6357"/>
    <cellStyle name="20% - Accent6 6 2 3 3 2" xfId="15585"/>
    <cellStyle name="20% - Accent6 6 2 3 3 2 2" xfId="44283"/>
    <cellStyle name="20% - Accent6 6 2 3 3 3" xfId="26862"/>
    <cellStyle name="20% - Accent6 6 2 3 3 3 2" xfId="55560"/>
    <cellStyle name="20% - Accent6 6 2 3 3 4" xfId="35074"/>
    <cellStyle name="20% - Accent6 6 2 3 4" xfId="7909"/>
    <cellStyle name="20% - Accent6 6 2 3 4 2" xfId="17134"/>
    <cellStyle name="20% - Accent6 6 2 3 4 2 2" xfId="45832"/>
    <cellStyle name="20% - Accent6 6 2 3 4 3" xfId="36623"/>
    <cellStyle name="20% - Accent6 6 2 3 5" xfId="9060"/>
    <cellStyle name="20% - Accent6 6 2 3 5 2" xfId="18283"/>
    <cellStyle name="20% - Accent6 6 2 3 5 2 2" xfId="46981"/>
    <cellStyle name="20% - Accent6 6 2 3 5 3" xfId="37772"/>
    <cellStyle name="20% - Accent6 6 2 3 6" xfId="9670"/>
    <cellStyle name="20% - Accent6 6 2 3 6 2" xfId="18891"/>
    <cellStyle name="20% - Accent6 6 2 3 6 2 2" xfId="47589"/>
    <cellStyle name="20% - Accent6 6 2 3 6 3" xfId="38380"/>
    <cellStyle name="20% - Accent6 6 2 3 7" xfId="10819"/>
    <cellStyle name="20% - Accent6 6 2 3 7 2" xfId="20038"/>
    <cellStyle name="20% - Accent6 6 2 3 7 2 2" xfId="48736"/>
    <cellStyle name="20% - Accent6 6 2 3 7 3" xfId="39527"/>
    <cellStyle name="20% - Accent6 6 2 3 8" xfId="12903"/>
    <cellStyle name="20% - Accent6 6 2 3 8 2" xfId="41601"/>
    <cellStyle name="20% - Accent6 6 2 3 9" xfId="21171"/>
    <cellStyle name="20% - Accent6 6 2 3 9 2" xfId="49869"/>
    <cellStyle name="20% - Accent6 6 2 4" xfId="2811"/>
    <cellStyle name="20% - Accent6 6 2 4 2" xfId="5976"/>
    <cellStyle name="20% - Accent6 6 2 4 2 2" xfId="15204"/>
    <cellStyle name="20% - Accent6 6 2 4 2 2 2" xfId="43902"/>
    <cellStyle name="20% - Accent6 6 2 4 2 3" xfId="27994"/>
    <cellStyle name="20% - Accent6 6 2 4 2 3 2" xfId="56692"/>
    <cellStyle name="20% - Accent6 6 2 4 2 4" xfId="34693"/>
    <cellStyle name="20% - Accent6 6 2 4 3" xfId="7526"/>
    <cellStyle name="20% - Accent6 6 2 4 3 2" xfId="16752"/>
    <cellStyle name="20% - Accent6 6 2 4 3 2 2" xfId="45450"/>
    <cellStyle name="20% - Accent6 6 2 4 3 3" xfId="36241"/>
    <cellStyle name="20% - Accent6 6 2 4 4" xfId="12522"/>
    <cellStyle name="20% - Accent6 6 2 4 4 2" xfId="41220"/>
    <cellStyle name="20% - Accent6 6 2 4 5" xfId="22753"/>
    <cellStyle name="20% - Accent6 6 2 4 5 2" xfId="51451"/>
    <cellStyle name="20% - Accent6 6 2 4 6" xfId="25032"/>
    <cellStyle name="20% - Accent6 6 2 4 6 2" xfId="53730"/>
    <cellStyle name="20% - Accent6 6 2 4 7" xfId="29613"/>
    <cellStyle name="20% - Accent6 6 2 4 7 2" xfId="58310"/>
    <cellStyle name="20% - Accent6 6 2 4 8" xfId="32011"/>
    <cellStyle name="20% - Accent6 6 2 5" xfId="4284"/>
    <cellStyle name="20% - Accent6 6 2 5 2" xfId="13512"/>
    <cellStyle name="20% - Accent6 6 2 5 2 2" xfId="42210"/>
    <cellStyle name="20% - Accent6 6 2 5 3" xfId="26861"/>
    <cellStyle name="20% - Accent6 6 2 5 3 2" xfId="55559"/>
    <cellStyle name="20% - Accent6 6 2 5 4" xfId="33001"/>
    <cellStyle name="20% - Accent6 6 2 6" xfId="8678"/>
    <cellStyle name="20% - Accent6 6 2 6 2" xfId="17902"/>
    <cellStyle name="20% - Accent6 6 2 6 2 2" xfId="46600"/>
    <cellStyle name="20% - Accent6 6 2 6 3" xfId="37391"/>
    <cellStyle name="20% - Accent6 6 2 7" xfId="9669"/>
    <cellStyle name="20% - Accent6 6 2 7 2" xfId="18890"/>
    <cellStyle name="20% - Accent6 6 2 7 2 2" xfId="47588"/>
    <cellStyle name="20% - Accent6 6 2 7 3" xfId="38379"/>
    <cellStyle name="20% - Accent6 6 2 8" xfId="10818"/>
    <cellStyle name="20% - Accent6 6 2 8 2" xfId="20037"/>
    <cellStyle name="20% - Accent6 6 2 8 2 2" xfId="48735"/>
    <cellStyle name="20% - Accent6 6 2 8 3" xfId="39526"/>
    <cellStyle name="20% - Accent6 6 2 9" xfId="21170"/>
    <cellStyle name="20% - Accent6 6 2 9 2" xfId="49868"/>
    <cellStyle name="20% - Accent6 6 3" xfId="1154"/>
    <cellStyle name="20% - Accent6 6 3 10" xfId="11805"/>
    <cellStyle name="20% - Accent6 6 3 10 2" xfId="40503"/>
    <cellStyle name="20% - Accent6 6 3 11" xfId="21172"/>
    <cellStyle name="20% - Accent6 6 3 11 2" xfId="49870"/>
    <cellStyle name="20% - Accent6 6 3 12" xfId="22754"/>
    <cellStyle name="20% - Accent6 6 3 12 2" xfId="51452"/>
    <cellStyle name="20% - Accent6 6 3 13" xfId="25033"/>
    <cellStyle name="20% - Accent6 6 3 13 2" xfId="53731"/>
    <cellStyle name="20% - Accent6 6 3 14" xfId="29614"/>
    <cellStyle name="20% - Accent6 6 3 14 2" xfId="58311"/>
    <cellStyle name="20% - Accent6 6 3 15" xfId="31294"/>
    <cellStyle name="20% - Accent6 6 3 2" xfId="3614"/>
    <cellStyle name="20% - Accent6 6 3 2 10" xfId="22755"/>
    <cellStyle name="20% - Accent6 6 3 2 10 2" xfId="51453"/>
    <cellStyle name="20% - Accent6 6 3 2 11" xfId="25034"/>
    <cellStyle name="20% - Accent6 6 3 2 11 2" xfId="53732"/>
    <cellStyle name="20% - Accent6 6 3 2 12" xfId="29615"/>
    <cellStyle name="20% - Accent6 6 3 2 12 2" xfId="58312"/>
    <cellStyle name="20% - Accent6 6 3 2 13" xfId="32514"/>
    <cellStyle name="20% - Accent6 6 3 2 2" xfId="4287"/>
    <cellStyle name="20% - Accent6 6 3 2 2 2" xfId="13515"/>
    <cellStyle name="20% - Accent6 6 3 2 2 2 2" xfId="27997"/>
    <cellStyle name="20% - Accent6 6 3 2 2 2 2 2" xfId="56695"/>
    <cellStyle name="20% - Accent6 6 3 2 2 2 3" xfId="42213"/>
    <cellStyle name="20% - Accent6 6 3 2 2 3" xfId="22756"/>
    <cellStyle name="20% - Accent6 6 3 2 2 3 2" xfId="51454"/>
    <cellStyle name="20% - Accent6 6 3 2 2 4" xfId="25035"/>
    <cellStyle name="20% - Accent6 6 3 2 2 4 2" xfId="53733"/>
    <cellStyle name="20% - Accent6 6 3 2 2 5" xfId="29616"/>
    <cellStyle name="20% - Accent6 6 3 2 2 5 2" xfId="58313"/>
    <cellStyle name="20% - Accent6 6 3 2 2 6" xfId="33004"/>
    <cellStyle name="20% - Accent6 6 3 2 3" xfId="6479"/>
    <cellStyle name="20% - Accent6 6 3 2 3 2" xfId="15707"/>
    <cellStyle name="20% - Accent6 6 3 2 3 2 2" xfId="44405"/>
    <cellStyle name="20% - Accent6 6 3 2 3 3" xfId="26864"/>
    <cellStyle name="20% - Accent6 6 3 2 3 3 2" xfId="55562"/>
    <cellStyle name="20% - Accent6 6 3 2 3 4" xfId="35196"/>
    <cellStyle name="20% - Accent6 6 3 2 4" xfId="8031"/>
    <cellStyle name="20% - Accent6 6 3 2 4 2" xfId="17256"/>
    <cellStyle name="20% - Accent6 6 3 2 4 2 2" xfId="45954"/>
    <cellStyle name="20% - Accent6 6 3 2 4 3" xfId="36745"/>
    <cellStyle name="20% - Accent6 6 3 2 5" xfId="9182"/>
    <cellStyle name="20% - Accent6 6 3 2 5 2" xfId="18405"/>
    <cellStyle name="20% - Accent6 6 3 2 5 2 2" xfId="47103"/>
    <cellStyle name="20% - Accent6 6 3 2 5 3" xfId="37894"/>
    <cellStyle name="20% - Accent6 6 3 2 6" xfId="9672"/>
    <cellStyle name="20% - Accent6 6 3 2 6 2" xfId="18893"/>
    <cellStyle name="20% - Accent6 6 3 2 6 2 2" xfId="47591"/>
    <cellStyle name="20% - Accent6 6 3 2 6 3" xfId="38382"/>
    <cellStyle name="20% - Accent6 6 3 2 7" xfId="10821"/>
    <cellStyle name="20% - Accent6 6 3 2 7 2" xfId="20040"/>
    <cellStyle name="20% - Accent6 6 3 2 7 2 2" xfId="48738"/>
    <cellStyle name="20% - Accent6 6 3 2 7 3" xfId="39529"/>
    <cellStyle name="20% - Accent6 6 3 2 8" xfId="13025"/>
    <cellStyle name="20% - Accent6 6 3 2 8 2" xfId="41723"/>
    <cellStyle name="20% - Accent6 6 3 2 9" xfId="21173"/>
    <cellStyle name="20% - Accent6 6 3 2 9 2" xfId="49871"/>
    <cellStyle name="20% - Accent6 6 3 3" xfId="2536"/>
    <cellStyle name="20% - Accent6 6 3 3 2" xfId="5791"/>
    <cellStyle name="20% - Accent6 6 3 3 2 2" xfId="15019"/>
    <cellStyle name="20% - Accent6 6 3 3 2 2 2" xfId="43717"/>
    <cellStyle name="20% - Accent6 6 3 3 2 3" xfId="27996"/>
    <cellStyle name="20% - Accent6 6 3 3 2 3 2" xfId="56694"/>
    <cellStyle name="20% - Accent6 6 3 3 2 4" xfId="34508"/>
    <cellStyle name="20% - Accent6 6 3 3 3" xfId="7341"/>
    <cellStyle name="20% - Accent6 6 3 3 3 2" xfId="16567"/>
    <cellStyle name="20% - Accent6 6 3 3 3 2 2" xfId="45265"/>
    <cellStyle name="20% - Accent6 6 3 3 3 3" xfId="36056"/>
    <cellStyle name="20% - Accent6 6 3 3 4" xfId="12337"/>
    <cellStyle name="20% - Accent6 6 3 3 4 2" xfId="41035"/>
    <cellStyle name="20% - Accent6 6 3 3 5" xfId="22757"/>
    <cellStyle name="20% - Accent6 6 3 3 5 2" xfId="51455"/>
    <cellStyle name="20% - Accent6 6 3 3 6" xfId="25036"/>
    <cellStyle name="20% - Accent6 6 3 3 6 2" xfId="53734"/>
    <cellStyle name="20% - Accent6 6 3 3 7" xfId="29617"/>
    <cellStyle name="20% - Accent6 6 3 3 7 2" xfId="58314"/>
    <cellStyle name="20% - Accent6 6 3 3 8" xfId="31826"/>
    <cellStyle name="20% - Accent6 6 3 4" xfId="4286"/>
    <cellStyle name="20% - Accent6 6 3 4 2" xfId="13514"/>
    <cellStyle name="20% - Accent6 6 3 4 2 2" xfId="42212"/>
    <cellStyle name="20% - Accent6 6 3 4 3" xfId="26863"/>
    <cellStyle name="20% - Accent6 6 3 4 3 2" xfId="55561"/>
    <cellStyle name="20% - Accent6 6 3 4 4" xfId="33003"/>
    <cellStyle name="20% - Accent6 6 3 5" xfId="5259"/>
    <cellStyle name="20% - Accent6 6 3 5 2" xfId="14487"/>
    <cellStyle name="20% - Accent6 6 3 5 2 2" xfId="43185"/>
    <cellStyle name="20% - Accent6 6 3 5 3" xfId="33976"/>
    <cellStyle name="20% - Accent6 6 3 6" xfId="6808"/>
    <cellStyle name="20% - Accent6 6 3 6 2" xfId="16035"/>
    <cellStyle name="20% - Accent6 6 3 6 2 2" xfId="44733"/>
    <cellStyle name="20% - Accent6 6 3 6 3" xfId="35524"/>
    <cellStyle name="20% - Accent6 6 3 7" xfId="8493"/>
    <cellStyle name="20% - Accent6 6 3 7 2" xfId="17717"/>
    <cellStyle name="20% - Accent6 6 3 7 2 2" xfId="46415"/>
    <cellStyle name="20% - Accent6 6 3 7 3" xfId="37206"/>
    <cellStyle name="20% - Accent6 6 3 8" xfId="9671"/>
    <cellStyle name="20% - Accent6 6 3 8 2" xfId="18892"/>
    <cellStyle name="20% - Accent6 6 3 8 2 2" xfId="47590"/>
    <cellStyle name="20% - Accent6 6 3 8 3" xfId="38381"/>
    <cellStyle name="20% - Accent6 6 3 9" xfId="10820"/>
    <cellStyle name="20% - Accent6 6 3 9 2" xfId="20039"/>
    <cellStyle name="20% - Accent6 6 3 9 2 2" xfId="48737"/>
    <cellStyle name="20% - Accent6 6 3 9 3" xfId="39528"/>
    <cellStyle name="20% - Accent6 6 4" xfId="3198"/>
    <cellStyle name="20% - Accent6 6 4 10" xfId="22758"/>
    <cellStyle name="20% - Accent6 6 4 10 2" xfId="51456"/>
    <cellStyle name="20% - Accent6 6 4 11" xfId="25037"/>
    <cellStyle name="20% - Accent6 6 4 11 2" xfId="53735"/>
    <cellStyle name="20% - Accent6 6 4 12" xfId="29618"/>
    <cellStyle name="20% - Accent6 6 4 12 2" xfId="58315"/>
    <cellStyle name="20% - Accent6 6 4 13" xfId="32207"/>
    <cellStyle name="20% - Accent6 6 4 2" xfId="4288"/>
    <cellStyle name="20% - Accent6 6 4 2 2" xfId="13516"/>
    <cellStyle name="20% - Accent6 6 4 2 2 2" xfId="27998"/>
    <cellStyle name="20% - Accent6 6 4 2 2 2 2" xfId="56696"/>
    <cellStyle name="20% - Accent6 6 4 2 2 3" xfId="42214"/>
    <cellStyle name="20% - Accent6 6 4 2 3" xfId="22759"/>
    <cellStyle name="20% - Accent6 6 4 2 3 2" xfId="51457"/>
    <cellStyle name="20% - Accent6 6 4 2 4" xfId="25038"/>
    <cellStyle name="20% - Accent6 6 4 2 4 2" xfId="53736"/>
    <cellStyle name="20% - Accent6 6 4 2 5" xfId="29619"/>
    <cellStyle name="20% - Accent6 6 4 2 5 2" xfId="58316"/>
    <cellStyle name="20% - Accent6 6 4 2 6" xfId="33005"/>
    <cellStyle name="20% - Accent6 6 4 3" xfId="6172"/>
    <cellStyle name="20% - Accent6 6 4 3 2" xfId="15400"/>
    <cellStyle name="20% - Accent6 6 4 3 2 2" xfId="44098"/>
    <cellStyle name="20% - Accent6 6 4 3 3" xfId="26865"/>
    <cellStyle name="20% - Accent6 6 4 3 3 2" xfId="55563"/>
    <cellStyle name="20% - Accent6 6 4 3 4" xfId="34889"/>
    <cellStyle name="20% - Accent6 6 4 4" xfId="7724"/>
    <cellStyle name="20% - Accent6 6 4 4 2" xfId="16949"/>
    <cellStyle name="20% - Accent6 6 4 4 2 2" xfId="45647"/>
    <cellStyle name="20% - Accent6 6 4 4 3" xfId="36438"/>
    <cellStyle name="20% - Accent6 6 4 5" xfId="8875"/>
    <cellStyle name="20% - Accent6 6 4 5 2" xfId="18098"/>
    <cellStyle name="20% - Accent6 6 4 5 2 2" xfId="46796"/>
    <cellStyle name="20% - Accent6 6 4 5 3" xfId="37587"/>
    <cellStyle name="20% - Accent6 6 4 6" xfId="9673"/>
    <cellStyle name="20% - Accent6 6 4 6 2" xfId="18894"/>
    <cellStyle name="20% - Accent6 6 4 6 2 2" xfId="47592"/>
    <cellStyle name="20% - Accent6 6 4 6 3" xfId="38383"/>
    <cellStyle name="20% - Accent6 6 4 7" xfId="10822"/>
    <cellStyle name="20% - Accent6 6 4 7 2" xfId="20041"/>
    <cellStyle name="20% - Accent6 6 4 7 2 2" xfId="48739"/>
    <cellStyle name="20% - Accent6 6 4 7 3" xfId="39530"/>
    <cellStyle name="20% - Accent6 6 4 8" xfId="12718"/>
    <cellStyle name="20% - Accent6 6 4 8 2" xfId="41416"/>
    <cellStyle name="20% - Accent6 6 4 9" xfId="21174"/>
    <cellStyle name="20% - Accent6 6 4 9 2" xfId="49872"/>
    <cellStyle name="20% - Accent6 6 5" xfId="2162"/>
    <cellStyle name="20% - Accent6 6 5 2" xfId="5596"/>
    <cellStyle name="20% - Accent6 6 5 2 2" xfId="14824"/>
    <cellStyle name="20% - Accent6 6 5 2 2 2" xfId="43522"/>
    <cellStyle name="20% - Accent6 6 5 2 3" xfId="27993"/>
    <cellStyle name="20% - Accent6 6 5 2 3 2" xfId="56691"/>
    <cellStyle name="20% - Accent6 6 5 2 4" xfId="34313"/>
    <cellStyle name="20% - Accent6 6 5 3" xfId="7145"/>
    <cellStyle name="20% - Accent6 6 5 3 2" xfId="16372"/>
    <cellStyle name="20% - Accent6 6 5 3 2 2" xfId="45070"/>
    <cellStyle name="20% - Accent6 6 5 3 3" xfId="35861"/>
    <cellStyle name="20% - Accent6 6 5 4" xfId="12142"/>
    <cellStyle name="20% - Accent6 6 5 4 2" xfId="40840"/>
    <cellStyle name="20% - Accent6 6 5 5" xfId="22760"/>
    <cellStyle name="20% - Accent6 6 5 5 2" xfId="51458"/>
    <cellStyle name="20% - Accent6 6 5 6" xfId="25039"/>
    <cellStyle name="20% - Accent6 6 5 6 2" xfId="53737"/>
    <cellStyle name="20% - Accent6 6 5 7" xfId="29620"/>
    <cellStyle name="20% - Accent6 6 5 7 2" xfId="58317"/>
    <cellStyle name="20% - Accent6 6 5 8" xfId="31631"/>
    <cellStyle name="20% - Accent6 6 6" xfId="4283"/>
    <cellStyle name="20% - Accent6 6 6 2" xfId="13511"/>
    <cellStyle name="20% - Accent6 6 6 2 2" xfId="42209"/>
    <cellStyle name="20% - Accent6 6 6 3" xfId="26860"/>
    <cellStyle name="20% - Accent6 6 6 3 2" xfId="55558"/>
    <cellStyle name="20% - Accent6 6 6 4" xfId="33000"/>
    <cellStyle name="20% - Accent6 6 7" xfId="5073"/>
    <cellStyle name="20% - Accent6 6 7 2" xfId="14301"/>
    <cellStyle name="20% - Accent6 6 7 2 2" xfId="42999"/>
    <cellStyle name="20% - Accent6 6 7 3" xfId="33790"/>
    <cellStyle name="20% - Accent6 6 8" xfId="6622"/>
    <cellStyle name="20% - Accent6 6 8 2" xfId="15849"/>
    <cellStyle name="20% - Accent6 6 8 2 2" xfId="44547"/>
    <cellStyle name="20% - Accent6 6 8 3" xfId="35338"/>
    <cellStyle name="20% - Accent6 6 9" xfId="8298"/>
    <cellStyle name="20% - Accent6 6 9 2" xfId="17522"/>
    <cellStyle name="20% - Accent6 6 9 2 2" xfId="46220"/>
    <cellStyle name="20% - Accent6 6 9 3" xfId="37011"/>
    <cellStyle name="20% - Accent6 7" xfId="396"/>
    <cellStyle name="20% - Accent6 7 10" xfId="9674"/>
    <cellStyle name="20% - Accent6 7 10 2" xfId="18895"/>
    <cellStyle name="20% - Accent6 7 10 2 2" xfId="47593"/>
    <cellStyle name="20% - Accent6 7 10 3" xfId="38384"/>
    <cellStyle name="20% - Accent6 7 11" xfId="10823"/>
    <cellStyle name="20% - Accent6 7 11 2" xfId="20042"/>
    <cellStyle name="20% - Accent6 7 11 2 2" xfId="48740"/>
    <cellStyle name="20% - Accent6 7 11 3" xfId="39531"/>
    <cellStyle name="20% - Accent6 7 12" xfId="11706"/>
    <cellStyle name="20% - Accent6 7 12 2" xfId="40404"/>
    <cellStyle name="20% - Accent6 7 13" xfId="21175"/>
    <cellStyle name="20% - Accent6 7 13 2" xfId="49873"/>
    <cellStyle name="20% - Accent6 7 14" xfId="22761"/>
    <cellStyle name="20% - Accent6 7 14 2" xfId="51459"/>
    <cellStyle name="20% - Accent6 7 15" xfId="25040"/>
    <cellStyle name="20% - Accent6 7 15 2" xfId="53738"/>
    <cellStyle name="20% - Accent6 7 16" xfId="29621"/>
    <cellStyle name="20% - Accent6 7 16 2" xfId="58318"/>
    <cellStyle name="20% - Accent6 7 17" xfId="31195"/>
    <cellStyle name="20% - Accent6 7 2" xfId="665"/>
    <cellStyle name="20% - Accent6 7 2 10" xfId="22762"/>
    <cellStyle name="20% - Accent6 7 2 10 2" xfId="51460"/>
    <cellStyle name="20% - Accent6 7 2 11" xfId="25041"/>
    <cellStyle name="20% - Accent6 7 2 11 2" xfId="53739"/>
    <cellStyle name="20% - Accent6 7 2 12" xfId="29622"/>
    <cellStyle name="20% - Accent6 7 2 12 2" xfId="58319"/>
    <cellStyle name="20% - Accent6 7 2 2" xfId="3615"/>
    <cellStyle name="20% - Accent6 7 2 3" xfId="3506"/>
    <cellStyle name="20% - Accent6 7 2 3 10" xfId="22763"/>
    <cellStyle name="20% - Accent6 7 2 3 10 2" xfId="51461"/>
    <cellStyle name="20% - Accent6 7 2 3 11" xfId="25042"/>
    <cellStyle name="20% - Accent6 7 2 3 11 2" xfId="53740"/>
    <cellStyle name="20% - Accent6 7 2 3 12" xfId="29623"/>
    <cellStyle name="20% - Accent6 7 2 3 12 2" xfId="58320"/>
    <cellStyle name="20% - Accent6 7 2 3 13" xfId="32478"/>
    <cellStyle name="20% - Accent6 7 2 3 2" xfId="4291"/>
    <cellStyle name="20% - Accent6 7 2 3 2 2" xfId="13519"/>
    <cellStyle name="20% - Accent6 7 2 3 2 2 2" xfId="28001"/>
    <cellStyle name="20% - Accent6 7 2 3 2 2 2 2" xfId="56699"/>
    <cellStyle name="20% - Accent6 7 2 3 2 2 3" xfId="42217"/>
    <cellStyle name="20% - Accent6 7 2 3 2 3" xfId="22764"/>
    <cellStyle name="20% - Accent6 7 2 3 2 3 2" xfId="51462"/>
    <cellStyle name="20% - Accent6 7 2 3 2 4" xfId="25043"/>
    <cellStyle name="20% - Accent6 7 2 3 2 4 2" xfId="53741"/>
    <cellStyle name="20% - Accent6 7 2 3 2 5" xfId="29624"/>
    <cellStyle name="20% - Accent6 7 2 3 2 5 2" xfId="58321"/>
    <cellStyle name="20% - Accent6 7 2 3 2 6" xfId="33008"/>
    <cellStyle name="20% - Accent6 7 2 3 3" xfId="6443"/>
    <cellStyle name="20% - Accent6 7 2 3 3 2" xfId="15671"/>
    <cellStyle name="20% - Accent6 7 2 3 3 2 2" xfId="44369"/>
    <cellStyle name="20% - Accent6 7 2 3 3 3" xfId="26868"/>
    <cellStyle name="20% - Accent6 7 2 3 3 3 2" xfId="55566"/>
    <cellStyle name="20% - Accent6 7 2 3 3 4" xfId="35160"/>
    <cellStyle name="20% - Accent6 7 2 3 4" xfId="7995"/>
    <cellStyle name="20% - Accent6 7 2 3 4 2" xfId="17220"/>
    <cellStyle name="20% - Accent6 7 2 3 4 2 2" xfId="45918"/>
    <cellStyle name="20% - Accent6 7 2 3 4 3" xfId="36709"/>
    <cellStyle name="20% - Accent6 7 2 3 5" xfId="9146"/>
    <cellStyle name="20% - Accent6 7 2 3 5 2" xfId="18369"/>
    <cellStyle name="20% - Accent6 7 2 3 5 2 2" xfId="47067"/>
    <cellStyle name="20% - Accent6 7 2 3 5 3" xfId="37858"/>
    <cellStyle name="20% - Accent6 7 2 3 6" xfId="9676"/>
    <cellStyle name="20% - Accent6 7 2 3 6 2" xfId="18897"/>
    <cellStyle name="20% - Accent6 7 2 3 6 2 2" xfId="47595"/>
    <cellStyle name="20% - Accent6 7 2 3 6 3" xfId="38386"/>
    <cellStyle name="20% - Accent6 7 2 3 7" xfId="10825"/>
    <cellStyle name="20% - Accent6 7 2 3 7 2" xfId="20044"/>
    <cellStyle name="20% - Accent6 7 2 3 7 2 2" xfId="48742"/>
    <cellStyle name="20% - Accent6 7 2 3 7 3" xfId="39533"/>
    <cellStyle name="20% - Accent6 7 2 3 8" xfId="12989"/>
    <cellStyle name="20% - Accent6 7 2 3 8 2" xfId="41687"/>
    <cellStyle name="20% - Accent6 7 2 3 9" xfId="21177"/>
    <cellStyle name="20% - Accent6 7 2 3 9 2" xfId="49875"/>
    <cellStyle name="20% - Accent6 7 2 4" xfId="2897"/>
    <cellStyle name="20% - Accent6 7 2 4 2" xfId="6062"/>
    <cellStyle name="20% - Accent6 7 2 4 2 2" xfId="15290"/>
    <cellStyle name="20% - Accent6 7 2 4 2 2 2" xfId="43988"/>
    <cellStyle name="20% - Accent6 7 2 4 2 3" xfId="28000"/>
    <cellStyle name="20% - Accent6 7 2 4 2 3 2" xfId="56698"/>
    <cellStyle name="20% - Accent6 7 2 4 2 4" xfId="34779"/>
    <cellStyle name="20% - Accent6 7 2 4 3" xfId="7612"/>
    <cellStyle name="20% - Accent6 7 2 4 3 2" xfId="16838"/>
    <cellStyle name="20% - Accent6 7 2 4 3 2 2" xfId="45536"/>
    <cellStyle name="20% - Accent6 7 2 4 3 3" xfId="36327"/>
    <cellStyle name="20% - Accent6 7 2 4 4" xfId="12608"/>
    <cellStyle name="20% - Accent6 7 2 4 4 2" xfId="41306"/>
    <cellStyle name="20% - Accent6 7 2 4 5" xfId="22765"/>
    <cellStyle name="20% - Accent6 7 2 4 5 2" xfId="51463"/>
    <cellStyle name="20% - Accent6 7 2 4 6" xfId="25044"/>
    <cellStyle name="20% - Accent6 7 2 4 6 2" xfId="53742"/>
    <cellStyle name="20% - Accent6 7 2 4 7" xfId="29625"/>
    <cellStyle name="20% - Accent6 7 2 4 7 2" xfId="58322"/>
    <cellStyle name="20% - Accent6 7 2 4 8" xfId="32097"/>
    <cellStyle name="20% - Accent6 7 2 5" xfId="4290"/>
    <cellStyle name="20% - Accent6 7 2 5 2" xfId="13518"/>
    <cellStyle name="20% - Accent6 7 2 5 2 2" xfId="42216"/>
    <cellStyle name="20% - Accent6 7 2 5 3" xfId="26867"/>
    <cellStyle name="20% - Accent6 7 2 5 3 2" xfId="55565"/>
    <cellStyle name="20% - Accent6 7 2 5 4" xfId="33007"/>
    <cellStyle name="20% - Accent6 7 2 6" xfId="8764"/>
    <cellStyle name="20% - Accent6 7 2 6 2" xfId="17988"/>
    <cellStyle name="20% - Accent6 7 2 6 2 2" xfId="46686"/>
    <cellStyle name="20% - Accent6 7 2 6 3" xfId="37477"/>
    <cellStyle name="20% - Accent6 7 2 7" xfId="9675"/>
    <cellStyle name="20% - Accent6 7 2 7 2" xfId="18896"/>
    <cellStyle name="20% - Accent6 7 2 7 2 2" xfId="47594"/>
    <cellStyle name="20% - Accent6 7 2 7 3" xfId="38385"/>
    <cellStyle name="20% - Accent6 7 2 8" xfId="10824"/>
    <cellStyle name="20% - Accent6 7 2 8 2" xfId="20043"/>
    <cellStyle name="20% - Accent6 7 2 8 2 2" xfId="48741"/>
    <cellStyle name="20% - Accent6 7 2 8 3" xfId="39532"/>
    <cellStyle name="20% - Accent6 7 2 9" xfId="21176"/>
    <cellStyle name="20% - Accent6 7 2 9 2" xfId="49874"/>
    <cellStyle name="20% - Accent6 7 3" xfId="1241"/>
    <cellStyle name="20% - Accent6 7 3 10" xfId="11892"/>
    <cellStyle name="20% - Accent6 7 3 10 2" xfId="40590"/>
    <cellStyle name="20% - Accent6 7 3 11" xfId="21178"/>
    <cellStyle name="20% - Accent6 7 3 11 2" xfId="49876"/>
    <cellStyle name="20% - Accent6 7 3 12" xfId="22766"/>
    <cellStyle name="20% - Accent6 7 3 12 2" xfId="51464"/>
    <cellStyle name="20% - Accent6 7 3 13" xfId="25045"/>
    <cellStyle name="20% - Accent6 7 3 13 2" xfId="53743"/>
    <cellStyle name="20% - Accent6 7 3 14" xfId="29626"/>
    <cellStyle name="20% - Accent6 7 3 14 2" xfId="58323"/>
    <cellStyle name="20% - Accent6 7 3 15" xfId="31381"/>
    <cellStyle name="20% - Accent6 7 3 2" xfId="3616"/>
    <cellStyle name="20% - Accent6 7 3 2 10" xfId="22767"/>
    <cellStyle name="20% - Accent6 7 3 2 10 2" xfId="51465"/>
    <cellStyle name="20% - Accent6 7 3 2 11" xfId="25046"/>
    <cellStyle name="20% - Accent6 7 3 2 11 2" xfId="53744"/>
    <cellStyle name="20% - Accent6 7 3 2 12" xfId="29627"/>
    <cellStyle name="20% - Accent6 7 3 2 12 2" xfId="58324"/>
    <cellStyle name="20% - Accent6 7 3 2 13" xfId="32515"/>
    <cellStyle name="20% - Accent6 7 3 2 2" xfId="4293"/>
    <cellStyle name="20% - Accent6 7 3 2 2 2" xfId="13521"/>
    <cellStyle name="20% - Accent6 7 3 2 2 2 2" xfId="28003"/>
    <cellStyle name="20% - Accent6 7 3 2 2 2 2 2" xfId="56701"/>
    <cellStyle name="20% - Accent6 7 3 2 2 2 3" xfId="42219"/>
    <cellStyle name="20% - Accent6 7 3 2 2 3" xfId="22768"/>
    <cellStyle name="20% - Accent6 7 3 2 2 3 2" xfId="51466"/>
    <cellStyle name="20% - Accent6 7 3 2 2 4" xfId="25047"/>
    <cellStyle name="20% - Accent6 7 3 2 2 4 2" xfId="53745"/>
    <cellStyle name="20% - Accent6 7 3 2 2 5" xfId="29628"/>
    <cellStyle name="20% - Accent6 7 3 2 2 5 2" xfId="58325"/>
    <cellStyle name="20% - Accent6 7 3 2 2 6" xfId="33010"/>
    <cellStyle name="20% - Accent6 7 3 2 3" xfId="6480"/>
    <cellStyle name="20% - Accent6 7 3 2 3 2" xfId="15708"/>
    <cellStyle name="20% - Accent6 7 3 2 3 2 2" xfId="44406"/>
    <cellStyle name="20% - Accent6 7 3 2 3 3" xfId="26870"/>
    <cellStyle name="20% - Accent6 7 3 2 3 3 2" xfId="55568"/>
    <cellStyle name="20% - Accent6 7 3 2 3 4" xfId="35197"/>
    <cellStyle name="20% - Accent6 7 3 2 4" xfId="8032"/>
    <cellStyle name="20% - Accent6 7 3 2 4 2" xfId="17257"/>
    <cellStyle name="20% - Accent6 7 3 2 4 2 2" xfId="45955"/>
    <cellStyle name="20% - Accent6 7 3 2 4 3" xfId="36746"/>
    <cellStyle name="20% - Accent6 7 3 2 5" xfId="9183"/>
    <cellStyle name="20% - Accent6 7 3 2 5 2" xfId="18406"/>
    <cellStyle name="20% - Accent6 7 3 2 5 2 2" xfId="47104"/>
    <cellStyle name="20% - Accent6 7 3 2 5 3" xfId="37895"/>
    <cellStyle name="20% - Accent6 7 3 2 6" xfId="9678"/>
    <cellStyle name="20% - Accent6 7 3 2 6 2" xfId="18899"/>
    <cellStyle name="20% - Accent6 7 3 2 6 2 2" xfId="47597"/>
    <cellStyle name="20% - Accent6 7 3 2 6 3" xfId="38388"/>
    <cellStyle name="20% - Accent6 7 3 2 7" xfId="10827"/>
    <cellStyle name="20% - Accent6 7 3 2 7 2" xfId="20046"/>
    <cellStyle name="20% - Accent6 7 3 2 7 2 2" xfId="48744"/>
    <cellStyle name="20% - Accent6 7 3 2 7 3" xfId="39535"/>
    <cellStyle name="20% - Accent6 7 3 2 8" xfId="13026"/>
    <cellStyle name="20% - Accent6 7 3 2 8 2" xfId="41724"/>
    <cellStyle name="20% - Accent6 7 3 2 9" xfId="21179"/>
    <cellStyle name="20% - Accent6 7 3 2 9 2" xfId="49877"/>
    <cellStyle name="20% - Accent6 7 3 3" xfId="2623"/>
    <cellStyle name="20% - Accent6 7 3 3 2" xfId="5878"/>
    <cellStyle name="20% - Accent6 7 3 3 2 2" xfId="15106"/>
    <cellStyle name="20% - Accent6 7 3 3 2 2 2" xfId="43804"/>
    <cellStyle name="20% - Accent6 7 3 3 2 3" xfId="28002"/>
    <cellStyle name="20% - Accent6 7 3 3 2 3 2" xfId="56700"/>
    <cellStyle name="20% - Accent6 7 3 3 2 4" xfId="34595"/>
    <cellStyle name="20% - Accent6 7 3 3 3" xfId="7428"/>
    <cellStyle name="20% - Accent6 7 3 3 3 2" xfId="16654"/>
    <cellStyle name="20% - Accent6 7 3 3 3 2 2" xfId="45352"/>
    <cellStyle name="20% - Accent6 7 3 3 3 3" xfId="36143"/>
    <cellStyle name="20% - Accent6 7 3 3 4" xfId="12424"/>
    <cellStyle name="20% - Accent6 7 3 3 4 2" xfId="41122"/>
    <cellStyle name="20% - Accent6 7 3 3 5" xfId="22769"/>
    <cellStyle name="20% - Accent6 7 3 3 5 2" xfId="51467"/>
    <cellStyle name="20% - Accent6 7 3 3 6" xfId="25048"/>
    <cellStyle name="20% - Accent6 7 3 3 6 2" xfId="53746"/>
    <cellStyle name="20% - Accent6 7 3 3 7" xfId="29629"/>
    <cellStyle name="20% - Accent6 7 3 3 7 2" xfId="58326"/>
    <cellStyle name="20% - Accent6 7 3 3 8" xfId="31913"/>
    <cellStyle name="20% - Accent6 7 3 4" xfId="4292"/>
    <cellStyle name="20% - Accent6 7 3 4 2" xfId="13520"/>
    <cellStyle name="20% - Accent6 7 3 4 2 2" xfId="42218"/>
    <cellStyle name="20% - Accent6 7 3 4 3" xfId="26869"/>
    <cellStyle name="20% - Accent6 7 3 4 3 2" xfId="55567"/>
    <cellStyle name="20% - Accent6 7 3 4 4" xfId="33009"/>
    <cellStyle name="20% - Accent6 7 3 5" xfId="5346"/>
    <cellStyle name="20% - Accent6 7 3 5 2" xfId="14574"/>
    <cellStyle name="20% - Accent6 7 3 5 2 2" xfId="43272"/>
    <cellStyle name="20% - Accent6 7 3 5 3" xfId="34063"/>
    <cellStyle name="20% - Accent6 7 3 6" xfId="6895"/>
    <cellStyle name="20% - Accent6 7 3 6 2" xfId="16122"/>
    <cellStyle name="20% - Accent6 7 3 6 2 2" xfId="44820"/>
    <cellStyle name="20% - Accent6 7 3 6 3" xfId="35611"/>
    <cellStyle name="20% - Accent6 7 3 7" xfId="8580"/>
    <cellStyle name="20% - Accent6 7 3 7 2" xfId="17804"/>
    <cellStyle name="20% - Accent6 7 3 7 2 2" xfId="46502"/>
    <cellStyle name="20% - Accent6 7 3 7 3" xfId="37293"/>
    <cellStyle name="20% - Accent6 7 3 8" xfId="9677"/>
    <cellStyle name="20% - Accent6 7 3 8 2" xfId="18898"/>
    <cellStyle name="20% - Accent6 7 3 8 2 2" xfId="47596"/>
    <cellStyle name="20% - Accent6 7 3 8 3" xfId="38387"/>
    <cellStyle name="20% - Accent6 7 3 9" xfId="10826"/>
    <cellStyle name="20% - Accent6 7 3 9 2" xfId="20045"/>
    <cellStyle name="20% - Accent6 7 3 9 2 2" xfId="48743"/>
    <cellStyle name="20% - Accent6 7 3 9 3" xfId="39534"/>
    <cellStyle name="20% - Accent6 7 4" xfId="3285"/>
    <cellStyle name="20% - Accent6 7 4 10" xfId="22770"/>
    <cellStyle name="20% - Accent6 7 4 10 2" xfId="51468"/>
    <cellStyle name="20% - Accent6 7 4 11" xfId="25049"/>
    <cellStyle name="20% - Accent6 7 4 11 2" xfId="53747"/>
    <cellStyle name="20% - Accent6 7 4 12" xfId="29630"/>
    <cellStyle name="20% - Accent6 7 4 12 2" xfId="58327"/>
    <cellStyle name="20% - Accent6 7 4 13" xfId="32294"/>
    <cellStyle name="20% - Accent6 7 4 2" xfId="4294"/>
    <cellStyle name="20% - Accent6 7 4 2 2" xfId="13522"/>
    <cellStyle name="20% - Accent6 7 4 2 2 2" xfId="28004"/>
    <cellStyle name="20% - Accent6 7 4 2 2 2 2" xfId="56702"/>
    <cellStyle name="20% - Accent6 7 4 2 2 3" xfId="42220"/>
    <cellStyle name="20% - Accent6 7 4 2 3" xfId="22771"/>
    <cellStyle name="20% - Accent6 7 4 2 3 2" xfId="51469"/>
    <cellStyle name="20% - Accent6 7 4 2 4" xfId="25050"/>
    <cellStyle name="20% - Accent6 7 4 2 4 2" xfId="53748"/>
    <cellStyle name="20% - Accent6 7 4 2 5" xfId="29631"/>
    <cellStyle name="20% - Accent6 7 4 2 5 2" xfId="58328"/>
    <cellStyle name="20% - Accent6 7 4 2 6" xfId="33011"/>
    <cellStyle name="20% - Accent6 7 4 3" xfId="6259"/>
    <cellStyle name="20% - Accent6 7 4 3 2" xfId="15487"/>
    <cellStyle name="20% - Accent6 7 4 3 2 2" xfId="44185"/>
    <cellStyle name="20% - Accent6 7 4 3 3" xfId="26871"/>
    <cellStyle name="20% - Accent6 7 4 3 3 2" xfId="55569"/>
    <cellStyle name="20% - Accent6 7 4 3 4" xfId="34976"/>
    <cellStyle name="20% - Accent6 7 4 4" xfId="7811"/>
    <cellStyle name="20% - Accent6 7 4 4 2" xfId="17036"/>
    <cellStyle name="20% - Accent6 7 4 4 2 2" xfId="45734"/>
    <cellStyle name="20% - Accent6 7 4 4 3" xfId="36525"/>
    <cellStyle name="20% - Accent6 7 4 5" xfId="8962"/>
    <cellStyle name="20% - Accent6 7 4 5 2" xfId="18185"/>
    <cellStyle name="20% - Accent6 7 4 5 2 2" xfId="46883"/>
    <cellStyle name="20% - Accent6 7 4 5 3" xfId="37674"/>
    <cellStyle name="20% - Accent6 7 4 6" xfId="9679"/>
    <cellStyle name="20% - Accent6 7 4 6 2" xfId="18900"/>
    <cellStyle name="20% - Accent6 7 4 6 2 2" xfId="47598"/>
    <cellStyle name="20% - Accent6 7 4 6 3" xfId="38389"/>
    <cellStyle name="20% - Accent6 7 4 7" xfId="10828"/>
    <cellStyle name="20% - Accent6 7 4 7 2" xfId="20047"/>
    <cellStyle name="20% - Accent6 7 4 7 2 2" xfId="48745"/>
    <cellStyle name="20% - Accent6 7 4 7 3" xfId="39536"/>
    <cellStyle name="20% - Accent6 7 4 8" xfId="12805"/>
    <cellStyle name="20% - Accent6 7 4 8 2" xfId="41503"/>
    <cellStyle name="20% - Accent6 7 4 9" xfId="21180"/>
    <cellStyle name="20% - Accent6 7 4 9 2" xfId="49878"/>
    <cellStyle name="20% - Accent6 7 5" xfId="2249"/>
    <cellStyle name="20% - Accent6 7 5 2" xfId="5683"/>
    <cellStyle name="20% - Accent6 7 5 2 2" xfId="14911"/>
    <cellStyle name="20% - Accent6 7 5 2 2 2" xfId="43609"/>
    <cellStyle name="20% - Accent6 7 5 2 3" xfId="27999"/>
    <cellStyle name="20% - Accent6 7 5 2 3 2" xfId="56697"/>
    <cellStyle name="20% - Accent6 7 5 2 4" xfId="34400"/>
    <cellStyle name="20% - Accent6 7 5 3" xfId="7232"/>
    <cellStyle name="20% - Accent6 7 5 3 2" xfId="16459"/>
    <cellStyle name="20% - Accent6 7 5 3 2 2" xfId="45157"/>
    <cellStyle name="20% - Accent6 7 5 3 3" xfId="35948"/>
    <cellStyle name="20% - Accent6 7 5 4" xfId="12229"/>
    <cellStyle name="20% - Accent6 7 5 4 2" xfId="40927"/>
    <cellStyle name="20% - Accent6 7 5 5" xfId="22772"/>
    <cellStyle name="20% - Accent6 7 5 5 2" xfId="51470"/>
    <cellStyle name="20% - Accent6 7 5 6" xfId="25051"/>
    <cellStyle name="20% - Accent6 7 5 6 2" xfId="53749"/>
    <cellStyle name="20% - Accent6 7 5 7" xfId="29632"/>
    <cellStyle name="20% - Accent6 7 5 7 2" xfId="58329"/>
    <cellStyle name="20% - Accent6 7 5 8" xfId="31718"/>
    <cellStyle name="20% - Accent6 7 6" xfId="4289"/>
    <cellStyle name="20% - Accent6 7 6 2" xfId="13517"/>
    <cellStyle name="20% - Accent6 7 6 2 2" xfId="42215"/>
    <cellStyle name="20% - Accent6 7 6 3" xfId="26866"/>
    <cellStyle name="20% - Accent6 7 6 3 2" xfId="55564"/>
    <cellStyle name="20% - Accent6 7 6 4" xfId="33006"/>
    <cellStyle name="20% - Accent6 7 7" xfId="5160"/>
    <cellStyle name="20% - Accent6 7 7 2" xfId="14388"/>
    <cellStyle name="20% - Accent6 7 7 2 2" xfId="43086"/>
    <cellStyle name="20% - Accent6 7 7 3" xfId="33877"/>
    <cellStyle name="20% - Accent6 7 8" xfId="6709"/>
    <cellStyle name="20% - Accent6 7 8 2" xfId="15936"/>
    <cellStyle name="20% - Accent6 7 8 2 2" xfId="44634"/>
    <cellStyle name="20% - Accent6 7 8 3" xfId="35425"/>
    <cellStyle name="20% - Accent6 7 9" xfId="8385"/>
    <cellStyle name="20% - Accent6 7 9 2" xfId="17609"/>
    <cellStyle name="20% - Accent6 7 9 2 2" xfId="46307"/>
    <cellStyle name="20% - Accent6 7 9 3" xfId="37098"/>
    <cellStyle name="20% - Accent6 8" xfId="666"/>
    <cellStyle name="20% - Accent6 8 10" xfId="22773"/>
    <cellStyle name="20% - Accent6 8 10 2" xfId="51471"/>
    <cellStyle name="20% - Accent6 8 11" xfId="25052"/>
    <cellStyle name="20% - Accent6 8 11 2" xfId="53750"/>
    <cellStyle name="20% - Accent6 8 12" xfId="29633"/>
    <cellStyle name="20% - Accent6 8 12 2" xfId="58330"/>
    <cellStyle name="20% - Accent6 8 2" xfId="2725"/>
    <cellStyle name="20% - Accent6 8 2 10" xfId="21182"/>
    <cellStyle name="20% - Accent6 8 2 10 2" xfId="49880"/>
    <cellStyle name="20% - Accent6 8 2 11" xfId="22774"/>
    <cellStyle name="20% - Accent6 8 2 11 2" xfId="51472"/>
    <cellStyle name="20% - Accent6 8 2 12" xfId="25053"/>
    <cellStyle name="20% - Accent6 8 2 12 2" xfId="53751"/>
    <cellStyle name="20% - Accent6 8 2 13" xfId="29634"/>
    <cellStyle name="20% - Accent6 8 2 13 2" xfId="58331"/>
    <cellStyle name="20% - Accent6 8 2 14" xfId="31927"/>
    <cellStyle name="20% - Accent6 8 2 2" xfId="3617"/>
    <cellStyle name="20% - Accent6 8 2 3" xfId="4296"/>
    <cellStyle name="20% - Accent6 8 2 3 2" xfId="13524"/>
    <cellStyle name="20% - Accent6 8 2 3 2 2" xfId="28006"/>
    <cellStyle name="20% - Accent6 8 2 3 2 2 2" xfId="56704"/>
    <cellStyle name="20% - Accent6 8 2 3 2 3" xfId="42222"/>
    <cellStyle name="20% - Accent6 8 2 3 3" xfId="22775"/>
    <cellStyle name="20% - Accent6 8 2 3 3 2" xfId="51473"/>
    <cellStyle name="20% - Accent6 8 2 3 4" xfId="25054"/>
    <cellStyle name="20% - Accent6 8 2 3 4 2" xfId="53752"/>
    <cellStyle name="20% - Accent6 8 2 3 5" xfId="29635"/>
    <cellStyle name="20% - Accent6 8 2 3 5 2" xfId="58332"/>
    <cellStyle name="20% - Accent6 8 2 3 6" xfId="33013"/>
    <cellStyle name="20% - Accent6 8 2 4" xfId="5892"/>
    <cellStyle name="20% - Accent6 8 2 4 2" xfId="15120"/>
    <cellStyle name="20% - Accent6 8 2 4 2 2" xfId="43818"/>
    <cellStyle name="20% - Accent6 8 2 4 3" xfId="26873"/>
    <cellStyle name="20% - Accent6 8 2 4 3 2" xfId="55571"/>
    <cellStyle name="20% - Accent6 8 2 4 4" xfId="34609"/>
    <cellStyle name="20% - Accent6 8 2 5" xfId="7442"/>
    <cellStyle name="20% - Accent6 8 2 5 2" xfId="16668"/>
    <cellStyle name="20% - Accent6 8 2 5 2 2" xfId="45366"/>
    <cellStyle name="20% - Accent6 8 2 5 3" xfId="36157"/>
    <cellStyle name="20% - Accent6 8 2 6" xfId="8594"/>
    <cellStyle name="20% - Accent6 8 2 6 2" xfId="17818"/>
    <cellStyle name="20% - Accent6 8 2 6 2 2" xfId="46516"/>
    <cellStyle name="20% - Accent6 8 2 6 3" xfId="37307"/>
    <cellStyle name="20% - Accent6 8 2 7" xfId="9681"/>
    <cellStyle name="20% - Accent6 8 2 7 2" xfId="18902"/>
    <cellStyle name="20% - Accent6 8 2 7 2 2" xfId="47600"/>
    <cellStyle name="20% - Accent6 8 2 7 3" xfId="38391"/>
    <cellStyle name="20% - Accent6 8 2 8" xfId="10830"/>
    <cellStyle name="20% - Accent6 8 2 8 2" xfId="20049"/>
    <cellStyle name="20% - Accent6 8 2 8 2 2" xfId="48747"/>
    <cellStyle name="20% - Accent6 8 2 8 3" xfId="39538"/>
    <cellStyle name="20% - Accent6 8 2 9" xfId="12438"/>
    <cellStyle name="20% - Accent6 8 2 9 2" xfId="41136"/>
    <cellStyle name="20% - Accent6 8 3" xfId="3335"/>
    <cellStyle name="20% - Accent6 8 3 10" xfId="22776"/>
    <cellStyle name="20% - Accent6 8 3 10 2" xfId="51474"/>
    <cellStyle name="20% - Accent6 8 3 11" xfId="25055"/>
    <cellStyle name="20% - Accent6 8 3 11 2" xfId="53753"/>
    <cellStyle name="20% - Accent6 8 3 12" xfId="29636"/>
    <cellStyle name="20% - Accent6 8 3 12 2" xfId="58333"/>
    <cellStyle name="20% - Accent6 8 3 13" xfId="32308"/>
    <cellStyle name="20% - Accent6 8 3 2" xfId="4297"/>
    <cellStyle name="20% - Accent6 8 3 2 2" xfId="13525"/>
    <cellStyle name="20% - Accent6 8 3 2 2 2" xfId="28007"/>
    <cellStyle name="20% - Accent6 8 3 2 2 2 2" xfId="56705"/>
    <cellStyle name="20% - Accent6 8 3 2 2 3" xfId="42223"/>
    <cellStyle name="20% - Accent6 8 3 2 3" xfId="22777"/>
    <cellStyle name="20% - Accent6 8 3 2 3 2" xfId="51475"/>
    <cellStyle name="20% - Accent6 8 3 2 4" xfId="25056"/>
    <cellStyle name="20% - Accent6 8 3 2 4 2" xfId="53754"/>
    <cellStyle name="20% - Accent6 8 3 2 5" xfId="29637"/>
    <cellStyle name="20% - Accent6 8 3 2 5 2" xfId="58334"/>
    <cellStyle name="20% - Accent6 8 3 2 6" xfId="33014"/>
    <cellStyle name="20% - Accent6 8 3 3" xfId="6273"/>
    <cellStyle name="20% - Accent6 8 3 3 2" xfId="15501"/>
    <cellStyle name="20% - Accent6 8 3 3 2 2" xfId="44199"/>
    <cellStyle name="20% - Accent6 8 3 3 3" xfId="26874"/>
    <cellStyle name="20% - Accent6 8 3 3 3 2" xfId="55572"/>
    <cellStyle name="20% - Accent6 8 3 3 4" xfId="34990"/>
    <cellStyle name="20% - Accent6 8 3 4" xfId="7825"/>
    <cellStyle name="20% - Accent6 8 3 4 2" xfId="17050"/>
    <cellStyle name="20% - Accent6 8 3 4 2 2" xfId="45748"/>
    <cellStyle name="20% - Accent6 8 3 4 3" xfId="36539"/>
    <cellStyle name="20% - Accent6 8 3 5" xfId="8976"/>
    <cellStyle name="20% - Accent6 8 3 5 2" xfId="18199"/>
    <cellStyle name="20% - Accent6 8 3 5 2 2" xfId="46897"/>
    <cellStyle name="20% - Accent6 8 3 5 3" xfId="37688"/>
    <cellStyle name="20% - Accent6 8 3 6" xfId="9682"/>
    <cellStyle name="20% - Accent6 8 3 6 2" xfId="18903"/>
    <cellStyle name="20% - Accent6 8 3 6 2 2" xfId="47601"/>
    <cellStyle name="20% - Accent6 8 3 6 3" xfId="38392"/>
    <cellStyle name="20% - Accent6 8 3 7" xfId="10831"/>
    <cellStyle name="20% - Accent6 8 3 7 2" xfId="20050"/>
    <cellStyle name="20% - Accent6 8 3 7 2 2" xfId="48748"/>
    <cellStyle name="20% - Accent6 8 3 7 3" xfId="39539"/>
    <cellStyle name="20% - Accent6 8 3 8" xfId="12819"/>
    <cellStyle name="20% - Accent6 8 3 8 2" xfId="41517"/>
    <cellStyle name="20% - Accent6 8 3 9" xfId="21183"/>
    <cellStyle name="20% - Accent6 8 3 9 2" xfId="49881"/>
    <cellStyle name="20% - Accent6 8 4" xfId="2037"/>
    <cellStyle name="20% - Accent6 8 4 2" xfId="5512"/>
    <cellStyle name="20% - Accent6 8 4 2 2" xfId="14740"/>
    <cellStyle name="20% - Accent6 8 4 2 2 2" xfId="43438"/>
    <cellStyle name="20% - Accent6 8 4 2 3" xfId="28005"/>
    <cellStyle name="20% - Accent6 8 4 2 3 2" xfId="56703"/>
    <cellStyle name="20% - Accent6 8 4 2 4" xfId="34229"/>
    <cellStyle name="20% - Accent6 8 4 3" xfId="7061"/>
    <cellStyle name="20% - Accent6 8 4 3 2" xfId="16288"/>
    <cellStyle name="20% - Accent6 8 4 3 2 2" xfId="44986"/>
    <cellStyle name="20% - Accent6 8 4 3 3" xfId="35777"/>
    <cellStyle name="20% - Accent6 8 4 4" xfId="12058"/>
    <cellStyle name="20% - Accent6 8 4 4 2" xfId="40756"/>
    <cellStyle name="20% - Accent6 8 4 5" xfId="22778"/>
    <cellStyle name="20% - Accent6 8 4 5 2" xfId="51476"/>
    <cellStyle name="20% - Accent6 8 4 6" xfId="25057"/>
    <cellStyle name="20% - Accent6 8 4 6 2" xfId="53755"/>
    <cellStyle name="20% - Accent6 8 4 7" xfId="29638"/>
    <cellStyle name="20% - Accent6 8 4 7 2" xfId="58335"/>
    <cellStyle name="20% - Accent6 8 4 8" xfId="31547"/>
    <cellStyle name="20% - Accent6 8 5" xfId="4295"/>
    <cellStyle name="20% - Accent6 8 5 2" xfId="13523"/>
    <cellStyle name="20% - Accent6 8 5 2 2" xfId="42221"/>
    <cellStyle name="20% - Accent6 8 5 3" xfId="26872"/>
    <cellStyle name="20% - Accent6 8 5 3 2" xfId="55570"/>
    <cellStyle name="20% - Accent6 8 5 4" xfId="33012"/>
    <cellStyle name="20% - Accent6 8 6" xfId="8214"/>
    <cellStyle name="20% - Accent6 8 6 2" xfId="17438"/>
    <cellStyle name="20% - Accent6 8 6 2 2" xfId="46136"/>
    <cellStyle name="20% - Accent6 8 6 3" xfId="36927"/>
    <cellStyle name="20% - Accent6 8 7" xfId="9680"/>
    <cellStyle name="20% - Accent6 8 7 2" xfId="18901"/>
    <cellStyle name="20% - Accent6 8 7 2 2" xfId="47599"/>
    <cellStyle name="20% - Accent6 8 7 3" xfId="38390"/>
    <cellStyle name="20% - Accent6 8 8" xfId="10829"/>
    <cellStyle name="20% - Accent6 8 8 2" xfId="20048"/>
    <cellStyle name="20% - Accent6 8 8 2 2" xfId="48746"/>
    <cellStyle name="20% - Accent6 8 8 3" xfId="39537"/>
    <cellStyle name="20% - Accent6 8 9" xfId="21181"/>
    <cellStyle name="20% - Accent6 8 9 2" xfId="49879"/>
    <cellStyle name="20% - Accent6 9" xfId="667"/>
    <cellStyle name="20% - Accent6 9 10" xfId="25058"/>
    <cellStyle name="20% - Accent6 9 10 2" xfId="53756"/>
    <cellStyle name="20% - Accent6 9 11" xfId="29639"/>
    <cellStyle name="20% - Accent6 9 11 2" xfId="58336"/>
    <cellStyle name="20% - Accent6 9 2" xfId="3618"/>
    <cellStyle name="20% - Accent6 9 3" xfId="2439"/>
    <cellStyle name="20% - Accent6 9 3 2" xfId="5709"/>
    <cellStyle name="20% - Accent6 9 3 2 2" xfId="14937"/>
    <cellStyle name="20% - Accent6 9 3 2 2 2" xfId="43635"/>
    <cellStyle name="20% - Accent6 9 3 2 3" xfId="28008"/>
    <cellStyle name="20% - Accent6 9 3 2 3 2" xfId="56706"/>
    <cellStyle name="20% - Accent6 9 3 2 4" xfId="34426"/>
    <cellStyle name="20% - Accent6 9 3 3" xfId="7258"/>
    <cellStyle name="20% - Accent6 9 3 3 2" xfId="16485"/>
    <cellStyle name="20% - Accent6 9 3 3 2 2" xfId="45183"/>
    <cellStyle name="20% - Accent6 9 3 3 3" xfId="35974"/>
    <cellStyle name="20% - Accent6 9 3 4" xfId="12255"/>
    <cellStyle name="20% - Accent6 9 3 4 2" xfId="40953"/>
    <cellStyle name="20% - Accent6 9 3 5" xfId="22780"/>
    <cellStyle name="20% - Accent6 9 3 5 2" xfId="51478"/>
    <cellStyle name="20% - Accent6 9 3 6" xfId="25059"/>
    <cellStyle name="20% - Accent6 9 3 6 2" xfId="53757"/>
    <cellStyle name="20% - Accent6 9 3 7" xfId="29640"/>
    <cellStyle name="20% - Accent6 9 3 7 2" xfId="58337"/>
    <cellStyle name="20% - Accent6 9 3 8" xfId="31744"/>
    <cellStyle name="20% - Accent6 9 4" xfId="4298"/>
    <cellStyle name="20% - Accent6 9 4 2" xfId="13526"/>
    <cellStyle name="20% - Accent6 9 4 2 2" xfId="42224"/>
    <cellStyle name="20% - Accent6 9 4 3" xfId="26875"/>
    <cellStyle name="20% - Accent6 9 4 3 2" xfId="55573"/>
    <cellStyle name="20% - Accent6 9 4 4" xfId="33015"/>
    <cellStyle name="20% - Accent6 9 5" xfId="8411"/>
    <cellStyle name="20% - Accent6 9 5 2" xfId="17635"/>
    <cellStyle name="20% - Accent6 9 5 2 2" xfId="46333"/>
    <cellStyle name="20% - Accent6 9 5 3" xfId="37124"/>
    <cellStyle name="20% - Accent6 9 6" xfId="9683"/>
    <cellStyle name="20% - Accent6 9 6 2" xfId="18904"/>
    <cellStyle name="20% - Accent6 9 6 2 2" xfId="47602"/>
    <cellStyle name="20% - Accent6 9 6 3" xfId="38393"/>
    <cellStyle name="20% - Accent6 9 7" xfId="10832"/>
    <cellStyle name="20% - Accent6 9 7 2" xfId="20051"/>
    <cellStyle name="20% - Accent6 9 7 2 2" xfId="48749"/>
    <cellStyle name="20% - Accent6 9 7 3" xfId="39540"/>
    <cellStyle name="20% - Accent6 9 8" xfId="21184"/>
    <cellStyle name="20% - Accent6 9 8 2" xfId="49882"/>
    <cellStyle name="20% - Accent6 9 9" xfId="22779"/>
    <cellStyle name="20% - Accent6 9 9 2" xfId="51477"/>
    <cellStyle name="40% - Accent1" xfId="139" builtinId="31" customBuiltin="1"/>
    <cellStyle name="40% - Accent1 10" xfId="668"/>
    <cellStyle name="40% - Accent1 11" xfId="669"/>
    <cellStyle name="40% - Accent1 12" xfId="670"/>
    <cellStyle name="40% - Accent1 13" xfId="671"/>
    <cellStyle name="40% - Accent1 14" xfId="672"/>
    <cellStyle name="40% - Accent1 15" xfId="673"/>
    <cellStyle name="40% - Accent1 16" xfId="674"/>
    <cellStyle name="40% - Accent1 17" xfId="675"/>
    <cellStyle name="40% - Accent1 18" xfId="676"/>
    <cellStyle name="40% - Accent1 19" xfId="677"/>
    <cellStyle name="40% - Accent1 2" xfId="21"/>
    <cellStyle name="40% - Accent1 2 2" xfId="949"/>
    <cellStyle name="40% - Accent1 2 3" xfId="948"/>
    <cellStyle name="40% - Accent1 20" xfId="678"/>
    <cellStyle name="40% - Accent1 21" xfId="679"/>
    <cellStyle name="40% - Accent1 22" xfId="680"/>
    <cellStyle name="40% - Accent1 23" xfId="681"/>
    <cellStyle name="40% - Accent1 24" xfId="682"/>
    <cellStyle name="40% - Accent1 25" xfId="683"/>
    <cellStyle name="40% - Accent1 26" xfId="684"/>
    <cellStyle name="40% - Accent1 27" xfId="685"/>
    <cellStyle name="40% - Accent1 28" xfId="686"/>
    <cellStyle name="40% - Accent1 29" xfId="687"/>
    <cellStyle name="40% - Accent1 3" xfId="169"/>
    <cellStyle name="40% - Accent1 3 10" xfId="6543"/>
    <cellStyle name="40% - Accent1 3 10 2" xfId="15770"/>
    <cellStyle name="40% - Accent1 3 10 2 2" xfId="44468"/>
    <cellStyle name="40% - Accent1 3 10 3" xfId="35259"/>
    <cellStyle name="40% - Accent1 3 11" xfId="8110"/>
    <cellStyle name="40% - Accent1 3 11 2" xfId="17334"/>
    <cellStyle name="40% - Accent1 3 11 2 2" xfId="46032"/>
    <cellStyle name="40% - Accent1 3 11 3" xfId="36823"/>
    <cellStyle name="40% - Accent1 3 12" xfId="9684"/>
    <cellStyle name="40% - Accent1 3 12 2" xfId="18905"/>
    <cellStyle name="40% - Accent1 3 12 2 2" xfId="47603"/>
    <cellStyle name="40% - Accent1 3 12 3" xfId="38394"/>
    <cellStyle name="40% - Accent1 3 13" xfId="10833"/>
    <cellStyle name="40% - Accent1 3 13 2" xfId="20052"/>
    <cellStyle name="40% - Accent1 3 13 2 2" xfId="48750"/>
    <cellStyle name="40% - Accent1 3 13 3" xfId="39541"/>
    <cellStyle name="40% - Accent1 3 14" xfId="11540"/>
    <cellStyle name="40% - Accent1 3 14 2" xfId="40238"/>
    <cellStyle name="40% - Accent1 3 15" xfId="21185"/>
    <cellStyle name="40% - Accent1 3 15 2" xfId="49883"/>
    <cellStyle name="40% - Accent1 3 16" xfId="22781"/>
    <cellStyle name="40% - Accent1 3 16 2" xfId="51479"/>
    <cellStyle name="40% - Accent1 3 17" xfId="25060"/>
    <cellStyle name="40% - Accent1 3 17 2" xfId="53758"/>
    <cellStyle name="40% - Accent1 3 18" xfId="29641"/>
    <cellStyle name="40% - Accent1 3 18 2" xfId="58338"/>
    <cellStyle name="40% - Accent1 3 19" xfId="31029"/>
    <cellStyle name="40% - Accent1 3 2" xfId="273"/>
    <cellStyle name="40% - Accent1 3 2 10" xfId="8164"/>
    <cellStyle name="40% - Accent1 3 2 10 2" xfId="17388"/>
    <cellStyle name="40% - Accent1 3 2 10 2 2" xfId="46086"/>
    <cellStyle name="40% - Accent1 3 2 10 3" xfId="36877"/>
    <cellStyle name="40% - Accent1 3 2 11" xfId="9685"/>
    <cellStyle name="40% - Accent1 3 2 11 2" xfId="18906"/>
    <cellStyle name="40% - Accent1 3 2 11 2 2" xfId="47604"/>
    <cellStyle name="40% - Accent1 3 2 11 3" xfId="38395"/>
    <cellStyle name="40% - Accent1 3 2 12" xfId="10834"/>
    <cellStyle name="40% - Accent1 3 2 12 2" xfId="20053"/>
    <cellStyle name="40% - Accent1 3 2 12 2 2" xfId="48751"/>
    <cellStyle name="40% - Accent1 3 2 12 3" xfId="39542"/>
    <cellStyle name="40% - Accent1 3 2 13" xfId="11583"/>
    <cellStyle name="40% - Accent1 3 2 13 2" xfId="40281"/>
    <cellStyle name="40% - Accent1 3 2 14" xfId="21186"/>
    <cellStyle name="40% - Accent1 3 2 14 2" xfId="49884"/>
    <cellStyle name="40% - Accent1 3 2 15" xfId="22782"/>
    <cellStyle name="40% - Accent1 3 2 15 2" xfId="51480"/>
    <cellStyle name="40% - Accent1 3 2 16" xfId="25061"/>
    <cellStyle name="40% - Accent1 3 2 16 2" xfId="53759"/>
    <cellStyle name="40% - Accent1 3 2 17" xfId="29642"/>
    <cellStyle name="40% - Accent1 3 2 17 2" xfId="58339"/>
    <cellStyle name="40% - Accent1 3 2 18" xfId="31072"/>
    <cellStyle name="40% - Accent1 3 2 2" xfId="359"/>
    <cellStyle name="40% - Accent1 3 2 2 10" xfId="9686"/>
    <cellStyle name="40% - Accent1 3 2 2 10 2" xfId="18907"/>
    <cellStyle name="40% - Accent1 3 2 2 10 2 2" xfId="47605"/>
    <cellStyle name="40% - Accent1 3 2 2 10 3" xfId="38396"/>
    <cellStyle name="40% - Accent1 3 2 2 11" xfId="10835"/>
    <cellStyle name="40% - Accent1 3 2 2 11 2" xfId="20054"/>
    <cellStyle name="40% - Accent1 3 2 2 11 2 2" xfId="48752"/>
    <cellStyle name="40% - Accent1 3 2 2 11 3" xfId="39543"/>
    <cellStyle name="40% - Accent1 3 2 2 12" xfId="11669"/>
    <cellStyle name="40% - Accent1 3 2 2 12 2" xfId="40367"/>
    <cellStyle name="40% - Accent1 3 2 2 13" xfId="21187"/>
    <cellStyle name="40% - Accent1 3 2 2 13 2" xfId="49885"/>
    <cellStyle name="40% - Accent1 3 2 2 14" xfId="22783"/>
    <cellStyle name="40% - Accent1 3 2 2 14 2" xfId="51481"/>
    <cellStyle name="40% - Accent1 3 2 2 15" xfId="25062"/>
    <cellStyle name="40% - Accent1 3 2 2 15 2" xfId="53760"/>
    <cellStyle name="40% - Accent1 3 2 2 16" xfId="29643"/>
    <cellStyle name="40% - Accent1 3 2 2 16 2" xfId="58340"/>
    <cellStyle name="40% - Accent1 3 2 2 17" xfId="31158"/>
    <cellStyle name="40% - Accent1 3 2 2 2" xfId="1204"/>
    <cellStyle name="40% - Accent1 3 2 2 2 10" xfId="11855"/>
    <cellStyle name="40% - Accent1 3 2 2 2 10 2" xfId="40553"/>
    <cellStyle name="40% - Accent1 3 2 2 2 11" xfId="21188"/>
    <cellStyle name="40% - Accent1 3 2 2 2 11 2" xfId="49886"/>
    <cellStyle name="40% - Accent1 3 2 2 2 12" xfId="22784"/>
    <cellStyle name="40% - Accent1 3 2 2 2 12 2" xfId="51482"/>
    <cellStyle name="40% - Accent1 3 2 2 2 13" xfId="25063"/>
    <cellStyle name="40% - Accent1 3 2 2 2 13 2" xfId="53761"/>
    <cellStyle name="40% - Accent1 3 2 2 2 14" xfId="29644"/>
    <cellStyle name="40% - Accent1 3 2 2 2 14 2" xfId="58341"/>
    <cellStyle name="40% - Accent1 3 2 2 2 15" xfId="31344"/>
    <cellStyle name="40% - Accent1 3 2 2 2 2" xfId="3470"/>
    <cellStyle name="40% - Accent1 3 2 2 2 2 10" xfId="22785"/>
    <cellStyle name="40% - Accent1 3 2 2 2 2 10 2" xfId="51483"/>
    <cellStyle name="40% - Accent1 3 2 2 2 2 11" xfId="25064"/>
    <cellStyle name="40% - Accent1 3 2 2 2 2 11 2" xfId="53762"/>
    <cellStyle name="40% - Accent1 3 2 2 2 2 12" xfId="29645"/>
    <cellStyle name="40% - Accent1 3 2 2 2 2 12 2" xfId="58342"/>
    <cellStyle name="40% - Accent1 3 2 2 2 2 13" xfId="32442"/>
    <cellStyle name="40% - Accent1 3 2 2 2 2 2" xfId="4303"/>
    <cellStyle name="40% - Accent1 3 2 2 2 2 2 2" xfId="13531"/>
    <cellStyle name="40% - Accent1 3 2 2 2 2 2 2 2" xfId="28013"/>
    <cellStyle name="40% - Accent1 3 2 2 2 2 2 2 2 2" xfId="56711"/>
    <cellStyle name="40% - Accent1 3 2 2 2 2 2 2 3" xfId="42229"/>
    <cellStyle name="40% - Accent1 3 2 2 2 2 2 3" xfId="22786"/>
    <cellStyle name="40% - Accent1 3 2 2 2 2 2 3 2" xfId="51484"/>
    <cellStyle name="40% - Accent1 3 2 2 2 2 2 4" xfId="25065"/>
    <cellStyle name="40% - Accent1 3 2 2 2 2 2 4 2" xfId="53763"/>
    <cellStyle name="40% - Accent1 3 2 2 2 2 2 5" xfId="29646"/>
    <cellStyle name="40% - Accent1 3 2 2 2 2 2 5 2" xfId="58343"/>
    <cellStyle name="40% - Accent1 3 2 2 2 2 2 6" xfId="33020"/>
    <cellStyle name="40% - Accent1 3 2 2 2 2 3" xfId="6407"/>
    <cellStyle name="40% - Accent1 3 2 2 2 2 3 2" xfId="15635"/>
    <cellStyle name="40% - Accent1 3 2 2 2 2 3 2 2" xfId="44333"/>
    <cellStyle name="40% - Accent1 3 2 2 2 2 3 3" xfId="26880"/>
    <cellStyle name="40% - Accent1 3 2 2 2 2 3 3 2" xfId="55578"/>
    <cellStyle name="40% - Accent1 3 2 2 2 2 3 4" xfId="35124"/>
    <cellStyle name="40% - Accent1 3 2 2 2 2 4" xfId="7959"/>
    <cellStyle name="40% - Accent1 3 2 2 2 2 4 2" xfId="17184"/>
    <cellStyle name="40% - Accent1 3 2 2 2 2 4 2 2" xfId="45882"/>
    <cellStyle name="40% - Accent1 3 2 2 2 2 4 3" xfId="36673"/>
    <cellStyle name="40% - Accent1 3 2 2 2 2 5" xfId="9110"/>
    <cellStyle name="40% - Accent1 3 2 2 2 2 5 2" xfId="18333"/>
    <cellStyle name="40% - Accent1 3 2 2 2 2 5 2 2" xfId="47031"/>
    <cellStyle name="40% - Accent1 3 2 2 2 2 5 3" xfId="37822"/>
    <cellStyle name="40% - Accent1 3 2 2 2 2 6" xfId="9688"/>
    <cellStyle name="40% - Accent1 3 2 2 2 2 6 2" xfId="18909"/>
    <cellStyle name="40% - Accent1 3 2 2 2 2 6 2 2" xfId="47607"/>
    <cellStyle name="40% - Accent1 3 2 2 2 2 6 3" xfId="38398"/>
    <cellStyle name="40% - Accent1 3 2 2 2 2 7" xfId="10837"/>
    <cellStyle name="40% - Accent1 3 2 2 2 2 7 2" xfId="20056"/>
    <cellStyle name="40% - Accent1 3 2 2 2 2 7 2 2" xfId="48754"/>
    <cellStyle name="40% - Accent1 3 2 2 2 2 7 3" xfId="39545"/>
    <cellStyle name="40% - Accent1 3 2 2 2 2 8" xfId="12953"/>
    <cellStyle name="40% - Accent1 3 2 2 2 2 8 2" xfId="41651"/>
    <cellStyle name="40% - Accent1 3 2 2 2 2 9" xfId="21189"/>
    <cellStyle name="40% - Accent1 3 2 2 2 2 9 2" xfId="49887"/>
    <cellStyle name="40% - Accent1 3 2 2 2 3" xfId="2861"/>
    <cellStyle name="40% - Accent1 3 2 2 2 3 2" xfId="6026"/>
    <cellStyle name="40% - Accent1 3 2 2 2 3 2 2" xfId="15254"/>
    <cellStyle name="40% - Accent1 3 2 2 2 3 2 2 2" xfId="43952"/>
    <cellStyle name="40% - Accent1 3 2 2 2 3 2 3" xfId="28012"/>
    <cellStyle name="40% - Accent1 3 2 2 2 3 2 3 2" xfId="56710"/>
    <cellStyle name="40% - Accent1 3 2 2 2 3 2 4" xfId="34743"/>
    <cellStyle name="40% - Accent1 3 2 2 2 3 3" xfId="7576"/>
    <cellStyle name="40% - Accent1 3 2 2 2 3 3 2" xfId="16802"/>
    <cellStyle name="40% - Accent1 3 2 2 2 3 3 2 2" xfId="45500"/>
    <cellStyle name="40% - Accent1 3 2 2 2 3 3 3" xfId="36291"/>
    <cellStyle name="40% - Accent1 3 2 2 2 3 4" xfId="12572"/>
    <cellStyle name="40% - Accent1 3 2 2 2 3 4 2" xfId="41270"/>
    <cellStyle name="40% - Accent1 3 2 2 2 3 5" xfId="22787"/>
    <cellStyle name="40% - Accent1 3 2 2 2 3 5 2" xfId="51485"/>
    <cellStyle name="40% - Accent1 3 2 2 2 3 6" xfId="25066"/>
    <cellStyle name="40% - Accent1 3 2 2 2 3 6 2" xfId="53764"/>
    <cellStyle name="40% - Accent1 3 2 2 2 3 7" xfId="29647"/>
    <cellStyle name="40% - Accent1 3 2 2 2 3 7 2" xfId="58344"/>
    <cellStyle name="40% - Accent1 3 2 2 2 3 8" xfId="32061"/>
    <cellStyle name="40% - Accent1 3 2 2 2 4" xfId="4302"/>
    <cellStyle name="40% - Accent1 3 2 2 2 4 2" xfId="13530"/>
    <cellStyle name="40% - Accent1 3 2 2 2 4 2 2" xfId="42228"/>
    <cellStyle name="40% - Accent1 3 2 2 2 4 3" xfId="26879"/>
    <cellStyle name="40% - Accent1 3 2 2 2 4 3 2" xfId="55577"/>
    <cellStyle name="40% - Accent1 3 2 2 2 4 4" xfId="33019"/>
    <cellStyle name="40% - Accent1 3 2 2 2 5" xfId="5309"/>
    <cellStyle name="40% - Accent1 3 2 2 2 5 2" xfId="14537"/>
    <cellStyle name="40% - Accent1 3 2 2 2 5 2 2" xfId="43235"/>
    <cellStyle name="40% - Accent1 3 2 2 2 5 3" xfId="34026"/>
    <cellStyle name="40% - Accent1 3 2 2 2 6" xfId="6858"/>
    <cellStyle name="40% - Accent1 3 2 2 2 6 2" xfId="16085"/>
    <cellStyle name="40% - Accent1 3 2 2 2 6 2 2" xfId="44783"/>
    <cellStyle name="40% - Accent1 3 2 2 2 6 3" xfId="35574"/>
    <cellStyle name="40% - Accent1 3 2 2 2 7" xfId="8728"/>
    <cellStyle name="40% - Accent1 3 2 2 2 7 2" xfId="17952"/>
    <cellStyle name="40% - Accent1 3 2 2 2 7 2 2" xfId="46650"/>
    <cellStyle name="40% - Accent1 3 2 2 2 7 3" xfId="37441"/>
    <cellStyle name="40% - Accent1 3 2 2 2 8" xfId="9687"/>
    <cellStyle name="40% - Accent1 3 2 2 2 8 2" xfId="18908"/>
    <cellStyle name="40% - Accent1 3 2 2 2 8 2 2" xfId="47606"/>
    <cellStyle name="40% - Accent1 3 2 2 2 8 3" xfId="38397"/>
    <cellStyle name="40% - Accent1 3 2 2 2 9" xfId="10836"/>
    <cellStyle name="40% - Accent1 3 2 2 2 9 2" xfId="20055"/>
    <cellStyle name="40% - Accent1 3 2 2 2 9 2 2" xfId="48753"/>
    <cellStyle name="40% - Accent1 3 2 2 2 9 3" xfId="39544"/>
    <cellStyle name="40% - Accent1 3 2 2 3" xfId="2586"/>
    <cellStyle name="40% - Accent1 3 2 2 3 10" xfId="22788"/>
    <cellStyle name="40% - Accent1 3 2 2 3 10 2" xfId="51486"/>
    <cellStyle name="40% - Accent1 3 2 2 3 11" xfId="25067"/>
    <cellStyle name="40% - Accent1 3 2 2 3 11 2" xfId="53765"/>
    <cellStyle name="40% - Accent1 3 2 2 3 12" xfId="29648"/>
    <cellStyle name="40% - Accent1 3 2 2 3 12 2" xfId="58345"/>
    <cellStyle name="40% - Accent1 3 2 2 3 13" xfId="31876"/>
    <cellStyle name="40% - Accent1 3 2 2 3 2" xfId="4304"/>
    <cellStyle name="40% - Accent1 3 2 2 3 2 2" xfId="13532"/>
    <cellStyle name="40% - Accent1 3 2 2 3 2 2 2" xfId="28014"/>
    <cellStyle name="40% - Accent1 3 2 2 3 2 2 2 2" xfId="56712"/>
    <cellStyle name="40% - Accent1 3 2 2 3 2 2 3" xfId="42230"/>
    <cellStyle name="40% - Accent1 3 2 2 3 2 3" xfId="22789"/>
    <cellStyle name="40% - Accent1 3 2 2 3 2 3 2" xfId="51487"/>
    <cellStyle name="40% - Accent1 3 2 2 3 2 4" xfId="25068"/>
    <cellStyle name="40% - Accent1 3 2 2 3 2 4 2" xfId="53766"/>
    <cellStyle name="40% - Accent1 3 2 2 3 2 5" xfId="29649"/>
    <cellStyle name="40% - Accent1 3 2 2 3 2 5 2" xfId="58346"/>
    <cellStyle name="40% - Accent1 3 2 2 3 2 6" xfId="33021"/>
    <cellStyle name="40% - Accent1 3 2 2 3 3" xfId="5841"/>
    <cellStyle name="40% - Accent1 3 2 2 3 3 2" xfId="15069"/>
    <cellStyle name="40% - Accent1 3 2 2 3 3 2 2" xfId="43767"/>
    <cellStyle name="40% - Accent1 3 2 2 3 3 3" xfId="26881"/>
    <cellStyle name="40% - Accent1 3 2 2 3 3 3 2" xfId="55579"/>
    <cellStyle name="40% - Accent1 3 2 2 3 3 4" xfId="34558"/>
    <cellStyle name="40% - Accent1 3 2 2 3 4" xfId="7391"/>
    <cellStyle name="40% - Accent1 3 2 2 3 4 2" xfId="16617"/>
    <cellStyle name="40% - Accent1 3 2 2 3 4 2 2" xfId="45315"/>
    <cellStyle name="40% - Accent1 3 2 2 3 4 3" xfId="36106"/>
    <cellStyle name="40% - Accent1 3 2 2 3 5" xfId="8543"/>
    <cellStyle name="40% - Accent1 3 2 2 3 5 2" xfId="17767"/>
    <cellStyle name="40% - Accent1 3 2 2 3 5 2 2" xfId="46465"/>
    <cellStyle name="40% - Accent1 3 2 2 3 5 3" xfId="37256"/>
    <cellStyle name="40% - Accent1 3 2 2 3 6" xfId="9689"/>
    <cellStyle name="40% - Accent1 3 2 2 3 6 2" xfId="18910"/>
    <cellStyle name="40% - Accent1 3 2 2 3 6 2 2" xfId="47608"/>
    <cellStyle name="40% - Accent1 3 2 2 3 6 3" xfId="38399"/>
    <cellStyle name="40% - Accent1 3 2 2 3 7" xfId="10838"/>
    <cellStyle name="40% - Accent1 3 2 2 3 7 2" xfId="20057"/>
    <cellStyle name="40% - Accent1 3 2 2 3 7 2 2" xfId="48755"/>
    <cellStyle name="40% - Accent1 3 2 2 3 7 3" xfId="39546"/>
    <cellStyle name="40% - Accent1 3 2 2 3 8" xfId="12387"/>
    <cellStyle name="40% - Accent1 3 2 2 3 8 2" xfId="41085"/>
    <cellStyle name="40% - Accent1 3 2 2 3 9" xfId="21190"/>
    <cellStyle name="40% - Accent1 3 2 2 3 9 2" xfId="49888"/>
    <cellStyle name="40% - Accent1 3 2 2 4" xfId="3248"/>
    <cellStyle name="40% - Accent1 3 2 2 4 10" xfId="22790"/>
    <cellStyle name="40% - Accent1 3 2 2 4 10 2" xfId="51488"/>
    <cellStyle name="40% - Accent1 3 2 2 4 11" xfId="25069"/>
    <cellStyle name="40% - Accent1 3 2 2 4 11 2" xfId="53767"/>
    <cellStyle name="40% - Accent1 3 2 2 4 12" xfId="29650"/>
    <cellStyle name="40% - Accent1 3 2 2 4 12 2" xfId="58347"/>
    <cellStyle name="40% - Accent1 3 2 2 4 13" xfId="32257"/>
    <cellStyle name="40% - Accent1 3 2 2 4 2" xfId="4305"/>
    <cellStyle name="40% - Accent1 3 2 2 4 2 2" xfId="13533"/>
    <cellStyle name="40% - Accent1 3 2 2 4 2 2 2" xfId="28015"/>
    <cellStyle name="40% - Accent1 3 2 2 4 2 2 2 2" xfId="56713"/>
    <cellStyle name="40% - Accent1 3 2 2 4 2 2 3" xfId="42231"/>
    <cellStyle name="40% - Accent1 3 2 2 4 2 3" xfId="22791"/>
    <cellStyle name="40% - Accent1 3 2 2 4 2 3 2" xfId="51489"/>
    <cellStyle name="40% - Accent1 3 2 2 4 2 4" xfId="25070"/>
    <cellStyle name="40% - Accent1 3 2 2 4 2 4 2" xfId="53768"/>
    <cellStyle name="40% - Accent1 3 2 2 4 2 5" xfId="29651"/>
    <cellStyle name="40% - Accent1 3 2 2 4 2 5 2" xfId="58348"/>
    <cellStyle name="40% - Accent1 3 2 2 4 2 6" xfId="33022"/>
    <cellStyle name="40% - Accent1 3 2 2 4 3" xfId="6222"/>
    <cellStyle name="40% - Accent1 3 2 2 4 3 2" xfId="15450"/>
    <cellStyle name="40% - Accent1 3 2 2 4 3 2 2" xfId="44148"/>
    <cellStyle name="40% - Accent1 3 2 2 4 3 3" xfId="26882"/>
    <cellStyle name="40% - Accent1 3 2 2 4 3 3 2" xfId="55580"/>
    <cellStyle name="40% - Accent1 3 2 2 4 3 4" xfId="34939"/>
    <cellStyle name="40% - Accent1 3 2 2 4 4" xfId="7774"/>
    <cellStyle name="40% - Accent1 3 2 2 4 4 2" xfId="16999"/>
    <cellStyle name="40% - Accent1 3 2 2 4 4 2 2" xfId="45697"/>
    <cellStyle name="40% - Accent1 3 2 2 4 4 3" xfId="36488"/>
    <cellStyle name="40% - Accent1 3 2 2 4 5" xfId="8925"/>
    <cellStyle name="40% - Accent1 3 2 2 4 5 2" xfId="18148"/>
    <cellStyle name="40% - Accent1 3 2 2 4 5 2 2" xfId="46846"/>
    <cellStyle name="40% - Accent1 3 2 2 4 5 3" xfId="37637"/>
    <cellStyle name="40% - Accent1 3 2 2 4 6" xfId="9690"/>
    <cellStyle name="40% - Accent1 3 2 2 4 6 2" xfId="18911"/>
    <cellStyle name="40% - Accent1 3 2 2 4 6 2 2" xfId="47609"/>
    <cellStyle name="40% - Accent1 3 2 2 4 6 3" xfId="38400"/>
    <cellStyle name="40% - Accent1 3 2 2 4 7" xfId="10839"/>
    <cellStyle name="40% - Accent1 3 2 2 4 7 2" xfId="20058"/>
    <cellStyle name="40% - Accent1 3 2 2 4 7 2 2" xfId="48756"/>
    <cellStyle name="40% - Accent1 3 2 2 4 7 3" xfId="39547"/>
    <cellStyle name="40% - Accent1 3 2 2 4 8" xfId="12768"/>
    <cellStyle name="40% - Accent1 3 2 2 4 8 2" xfId="41466"/>
    <cellStyle name="40% - Accent1 3 2 2 4 9" xfId="21191"/>
    <cellStyle name="40% - Accent1 3 2 2 4 9 2" xfId="49889"/>
    <cellStyle name="40% - Accent1 3 2 2 5" xfId="2212"/>
    <cellStyle name="40% - Accent1 3 2 2 5 2" xfId="5646"/>
    <cellStyle name="40% - Accent1 3 2 2 5 2 2" xfId="14874"/>
    <cellStyle name="40% - Accent1 3 2 2 5 2 2 2" xfId="43572"/>
    <cellStyle name="40% - Accent1 3 2 2 5 2 3" xfId="28011"/>
    <cellStyle name="40% - Accent1 3 2 2 5 2 3 2" xfId="56709"/>
    <cellStyle name="40% - Accent1 3 2 2 5 2 4" xfId="34363"/>
    <cellStyle name="40% - Accent1 3 2 2 5 3" xfId="7195"/>
    <cellStyle name="40% - Accent1 3 2 2 5 3 2" xfId="16422"/>
    <cellStyle name="40% - Accent1 3 2 2 5 3 2 2" xfId="45120"/>
    <cellStyle name="40% - Accent1 3 2 2 5 3 3" xfId="35911"/>
    <cellStyle name="40% - Accent1 3 2 2 5 4" xfId="12192"/>
    <cellStyle name="40% - Accent1 3 2 2 5 4 2" xfId="40890"/>
    <cellStyle name="40% - Accent1 3 2 2 5 5" xfId="22792"/>
    <cellStyle name="40% - Accent1 3 2 2 5 5 2" xfId="51490"/>
    <cellStyle name="40% - Accent1 3 2 2 5 6" xfId="25071"/>
    <cellStyle name="40% - Accent1 3 2 2 5 6 2" xfId="53769"/>
    <cellStyle name="40% - Accent1 3 2 2 5 7" xfId="29652"/>
    <cellStyle name="40% - Accent1 3 2 2 5 7 2" xfId="58349"/>
    <cellStyle name="40% - Accent1 3 2 2 5 8" xfId="31681"/>
    <cellStyle name="40% - Accent1 3 2 2 6" xfId="4301"/>
    <cellStyle name="40% - Accent1 3 2 2 6 2" xfId="13529"/>
    <cellStyle name="40% - Accent1 3 2 2 6 2 2" xfId="42227"/>
    <cellStyle name="40% - Accent1 3 2 2 6 3" xfId="26878"/>
    <cellStyle name="40% - Accent1 3 2 2 6 3 2" xfId="55576"/>
    <cellStyle name="40% - Accent1 3 2 2 6 4" xfId="33018"/>
    <cellStyle name="40% - Accent1 3 2 2 7" xfId="5123"/>
    <cellStyle name="40% - Accent1 3 2 2 7 2" xfId="14351"/>
    <cellStyle name="40% - Accent1 3 2 2 7 2 2" xfId="43049"/>
    <cellStyle name="40% - Accent1 3 2 2 7 3" xfId="33840"/>
    <cellStyle name="40% - Accent1 3 2 2 8" xfId="6672"/>
    <cellStyle name="40% - Accent1 3 2 2 8 2" xfId="15899"/>
    <cellStyle name="40% - Accent1 3 2 2 8 2 2" xfId="44597"/>
    <cellStyle name="40% - Accent1 3 2 2 8 3" xfId="35388"/>
    <cellStyle name="40% - Accent1 3 2 2 9" xfId="8348"/>
    <cellStyle name="40% - Accent1 3 2 2 9 2" xfId="17572"/>
    <cellStyle name="40% - Accent1 3 2 2 9 2 2" xfId="46270"/>
    <cellStyle name="40% - Accent1 3 2 2 9 3" xfId="37061"/>
    <cellStyle name="40% - Accent1 3 2 3" xfId="1118"/>
    <cellStyle name="40% - Accent1 3 2 3 10" xfId="10840"/>
    <cellStyle name="40% - Accent1 3 2 3 10 2" xfId="20059"/>
    <cellStyle name="40% - Accent1 3 2 3 10 2 2" xfId="48757"/>
    <cellStyle name="40% - Accent1 3 2 3 10 3" xfId="39548"/>
    <cellStyle name="40% - Accent1 3 2 3 11" xfId="11769"/>
    <cellStyle name="40% - Accent1 3 2 3 11 2" xfId="40467"/>
    <cellStyle name="40% - Accent1 3 2 3 12" xfId="21192"/>
    <cellStyle name="40% - Accent1 3 2 3 12 2" xfId="49890"/>
    <cellStyle name="40% - Accent1 3 2 3 13" xfId="22793"/>
    <cellStyle name="40% - Accent1 3 2 3 13 2" xfId="51491"/>
    <cellStyle name="40% - Accent1 3 2 3 14" xfId="25072"/>
    <cellStyle name="40% - Accent1 3 2 3 14 2" xfId="53770"/>
    <cellStyle name="40% - Accent1 3 2 3 15" xfId="29653"/>
    <cellStyle name="40% - Accent1 3 2 3 15 2" xfId="58350"/>
    <cellStyle name="40% - Accent1 3 2 3 16" xfId="31258"/>
    <cellStyle name="40% - Accent1 3 2 3 2" xfId="2775"/>
    <cellStyle name="40% - Accent1 3 2 3 2 10" xfId="22794"/>
    <cellStyle name="40% - Accent1 3 2 3 2 10 2" xfId="51492"/>
    <cellStyle name="40% - Accent1 3 2 3 2 11" xfId="25073"/>
    <cellStyle name="40% - Accent1 3 2 3 2 11 2" xfId="53771"/>
    <cellStyle name="40% - Accent1 3 2 3 2 12" xfId="29654"/>
    <cellStyle name="40% - Accent1 3 2 3 2 12 2" xfId="58351"/>
    <cellStyle name="40% - Accent1 3 2 3 2 13" xfId="31976"/>
    <cellStyle name="40% - Accent1 3 2 3 2 2" xfId="4307"/>
    <cellStyle name="40% - Accent1 3 2 3 2 2 2" xfId="13535"/>
    <cellStyle name="40% - Accent1 3 2 3 2 2 2 2" xfId="28017"/>
    <cellStyle name="40% - Accent1 3 2 3 2 2 2 2 2" xfId="56715"/>
    <cellStyle name="40% - Accent1 3 2 3 2 2 2 3" xfId="42233"/>
    <cellStyle name="40% - Accent1 3 2 3 2 2 3" xfId="22795"/>
    <cellStyle name="40% - Accent1 3 2 3 2 2 3 2" xfId="51493"/>
    <cellStyle name="40% - Accent1 3 2 3 2 2 4" xfId="25074"/>
    <cellStyle name="40% - Accent1 3 2 3 2 2 4 2" xfId="53772"/>
    <cellStyle name="40% - Accent1 3 2 3 2 2 5" xfId="29655"/>
    <cellStyle name="40% - Accent1 3 2 3 2 2 5 2" xfId="58352"/>
    <cellStyle name="40% - Accent1 3 2 3 2 2 6" xfId="33024"/>
    <cellStyle name="40% - Accent1 3 2 3 2 3" xfId="5941"/>
    <cellStyle name="40% - Accent1 3 2 3 2 3 2" xfId="15169"/>
    <cellStyle name="40% - Accent1 3 2 3 2 3 2 2" xfId="43867"/>
    <cellStyle name="40% - Accent1 3 2 3 2 3 3" xfId="26884"/>
    <cellStyle name="40% - Accent1 3 2 3 2 3 3 2" xfId="55582"/>
    <cellStyle name="40% - Accent1 3 2 3 2 3 4" xfId="34658"/>
    <cellStyle name="40% - Accent1 3 2 3 2 4" xfId="7491"/>
    <cellStyle name="40% - Accent1 3 2 3 2 4 2" xfId="16717"/>
    <cellStyle name="40% - Accent1 3 2 3 2 4 2 2" xfId="45415"/>
    <cellStyle name="40% - Accent1 3 2 3 2 4 3" xfId="36206"/>
    <cellStyle name="40% - Accent1 3 2 3 2 5" xfId="8643"/>
    <cellStyle name="40% - Accent1 3 2 3 2 5 2" xfId="17867"/>
    <cellStyle name="40% - Accent1 3 2 3 2 5 2 2" xfId="46565"/>
    <cellStyle name="40% - Accent1 3 2 3 2 5 3" xfId="37356"/>
    <cellStyle name="40% - Accent1 3 2 3 2 6" xfId="9692"/>
    <cellStyle name="40% - Accent1 3 2 3 2 6 2" xfId="18913"/>
    <cellStyle name="40% - Accent1 3 2 3 2 6 2 2" xfId="47611"/>
    <cellStyle name="40% - Accent1 3 2 3 2 6 3" xfId="38402"/>
    <cellStyle name="40% - Accent1 3 2 3 2 7" xfId="10841"/>
    <cellStyle name="40% - Accent1 3 2 3 2 7 2" xfId="20060"/>
    <cellStyle name="40% - Accent1 3 2 3 2 7 2 2" xfId="48758"/>
    <cellStyle name="40% - Accent1 3 2 3 2 7 3" xfId="39549"/>
    <cellStyle name="40% - Accent1 3 2 3 2 8" xfId="12487"/>
    <cellStyle name="40% - Accent1 3 2 3 2 8 2" xfId="41185"/>
    <cellStyle name="40% - Accent1 3 2 3 2 9" xfId="21193"/>
    <cellStyle name="40% - Accent1 3 2 3 2 9 2" xfId="49891"/>
    <cellStyle name="40% - Accent1 3 2 3 3" xfId="3385"/>
    <cellStyle name="40% - Accent1 3 2 3 3 10" xfId="22796"/>
    <cellStyle name="40% - Accent1 3 2 3 3 10 2" xfId="51494"/>
    <cellStyle name="40% - Accent1 3 2 3 3 11" xfId="25075"/>
    <cellStyle name="40% - Accent1 3 2 3 3 11 2" xfId="53773"/>
    <cellStyle name="40% - Accent1 3 2 3 3 12" xfId="29656"/>
    <cellStyle name="40% - Accent1 3 2 3 3 12 2" xfId="58353"/>
    <cellStyle name="40% - Accent1 3 2 3 3 13" xfId="32357"/>
    <cellStyle name="40% - Accent1 3 2 3 3 2" xfId="4308"/>
    <cellStyle name="40% - Accent1 3 2 3 3 2 2" xfId="13536"/>
    <cellStyle name="40% - Accent1 3 2 3 3 2 2 2" xfId="28018"/>
    <cellStyle name="40% - Accent1 3 2 3 3 2 2 2 2" xfId="56716"/>
    <cellStyle name="40% - Accent1 3 2 3 3 2 2 3" xfId="42234"/>
    <cellStyle name="40% - Accent1 3 2 3 3 2 3" xfId="22797"/>
    <cellStyle name="40% - Accent1 3 2 3 3 2 3 2" xfId="51495"/>
    <cellStyle name="40% - Accent1 3 2 3 3 2 4" xfId="25076"/>
    <cellStyle name="40% - Accent1 3 2 3 3 2 4 2" xfId="53774"/>
    <cellStyle name="40% - Accent1 3 2 3 3 2 5" xfId="29657"/>
    <cellStyle name="40% - Accent1 3 2 3 3 2 5 2" xfId="58354"/>
    <cellStyle name="40% - Accent1 3 2 3 3 2 6" xfId="33025"/>
    <cellStyle name="40% - Accent1 3 2 3 3 3" xfId="6322"/>
    <cellStyle name="40% - Accent1 3 2 3 3 3 2" xfId="15550"/>
    <cellStyle name="40% - Accent1 3 2 3 3 3 2 2" xfId="44248"/>
    <cellStyle name="40% - Accent1 3 2 3 3 3 3" xfId="26885"/>
    <cellStyle name="40% - Accent1 3 2 3 3 3 3 2" xfId="55583"/>
    <cellStyle name="40% - Accent1 3 2 3 3 3 4" xfId="35039"/>
    <cellStyle name="40% - Accent1 3 2 3 3 4" xfId="7874"/>
    <cellStyle name="40% - Accent1 3 2 3 3 4 2" xfId="17099"/>
    <cellStyle name="40% - Accent1 3 2 3 3 4 2 2" xfId="45797"/>
    <cellStyle name="40% - Accent1 3 2 3 3 4 3" xfId="36588"/>
    <cellStyle name="40% - Accent1 3 2 3 3 5" xfId="9025"/>
    <cellStyle name="40% - Accent1 3 2 3 3 5 2" xfId="18248"/>
    <cellStyle name="40% - Accent1 3 2 3 3 5 2 2" xfId="46946"/>
    <cellStyle name="40% - Accent1 3 2 3 3 5 3" xfId="37737"/>
    <cellStyle name="40% - Accent1 3 2 3 3 6" xfId="9693"/>
    <cellStyle name="40% - Accent1 3 2 3 3 6 2" xfId="18914"/>
    <cellStyle name="40% - Accent1 3 2 3 3 6 2 2" xfId="47612"/>
    <cellStyle name="40% - Accent1 3 2 3 3 6 3" xfId="38403"/>
    <cellStyle name="40% - Accent1 3 2 3 3 7" xfId="10842"/>
    <cellStyle name="40% - Accent1 3 2 3 3 7 2" xfId="20061"/>
    <cellStyle name="40% - Accent1 3 2 3 3 7 2 2" xfId="48759"/>
    <cellStyle name="40% - Accent1 3 2 3 3 7 3" xfId="39550"/>
    <cellStyle name="40% - Accent1 3 2 3 3 8" xfId="12868"/>
    <cellStyle name="40% - Accent1 3 2 3 3 8 2" xfId="41566"/>
    <cellStyle name="40% - Accent1 3 2 3 3 9" xfId="21194"/>
    <cellStyle name="40% - Accent1 3 2 3 3 9 2" xfId="49892"/>
    <cellStyle name="40% - Accent1 3 2 3 4" xfId="2127"/>
    <cellStyle name="40% - Accent1 3 2 3 4 2" xfId="5561"/>
    <cellStyle name="40% - Accent1 3 2 3 4 2 2" xfId="14789"/>
    <cellStyle name="40% - Accent1 3 2 3 4 2 2 2" xfId="43487"/>
    <cellStyle name="40% - Accent1 3 2 3 4 2 3" xfId="28016"/>
    <cellStyle name="40% - Accent1 3 2 3 4 2 3 2" xfId="56714"/>
    <cellStyle name="40% - Accent1 3 2 3 4 2 4" xfId="34278"/>
    <cellStyle name="40% - Accent1 3 2 3 4 3" xfId="7110"/>
    <cellStyle name="40% - Accent1 3 2 3 4 3 2" xfId="16337"/>
    <cellStyle name="40% - Accent1 3 2 3 4 3 2 2" xfId="45035"/>
    <cellStyle name="40% - Accent1 3 2 3 4 3 3" xfId="35826"/>
    <cellStyle name="40% - Accent1 3 2 3 4 4" xfId="12107"/>
    <cellStyle name="40% - Accent1 3 2 3 4 4 2" xfId="40805"/>
    <cellStyle name="40% - Accent1 3 2 3 4 5" xfId="22798"/>
    <cellStyle name="40% - Accent1 3 2 3 4 5 2" xfId="51496"/>
    <cellStyle name="40% - Accent1 3 2 3 4 6" xfId="25077"/>
    <cellStyle name="40% - Accent1 3 2 3 4 6 2" xfId="53775"/>
    <cellStyle name="40% - Accent1 3 2 3 4 7" xfId="29658"/>
    <cellStyle name="40% - Accent1 3 2 3 4 7 2" xfId="58355"/>
    <cellStyle name="40% - Accent1 3 2 3 4 8" xfId="31596"/>
    <cellStyle name="40% - Accent1 3 2 3 5" xfId="4306"/>
    <cellStyle name="40% - Accent1 3 2 3 5 2" xfId="13534"/>
    <cellStyle name="40% - Accent1 3 2 3 5 2 2" xfId="42232"/>
    <cellStyle name="40% - Accent1 3 2 3 5 3" xfId="26883"/>
    <cellStyle name="40% - Accent1 3 2 3 5 3 2" xfId="55581"/>
    <cellStyle name="40% - Accent1 3 2 3 5 4" xfId="33023"/>
    <cellStyle name="40% - Accent1 3 2 3 6" xfId="5223"/>
    <cellStyle name="40% - Accent1 3 2 3 6 2" xfId="14451"/>
    <cellStyle name="40% - Accent1 3 2 3 6 2 2" xfId="43149"/>
    <cellStyle name="40% - Accent1 3 2 3 6 3" xfId="33940"/>
    <cellStyle name="40% - Accent1 3 2 3 7" xfId="6772"/>
    <cellStyle name="40% - Accent1 3 2 3 7 2" xfId="15999"/>
    <cellStyle name="40% - Accent1 3 2 3 7 2 2" xfId="44697"/>
    <cellStyle name="40% - Accent1 3 2 3 7 3" xfId="35488"/>
    <cellStyle name="40% - Accent1 3 2 3 8" xfId="8263"/>
    <cellStyle name="40% - Accent1 3 2 3 8 2" xfId="17487"/>
    <cellStyle name="40% - Accent1 3 2 3 8 2 2" xfId="46185"/>
    <cellStyle name="40% - Accent1 3 2 3 8 3" xfId="36976"/>
    <cellStyle name="40% - Accent1 3 2 3 9" xfId="9691"/>
    <cellStyle name="40% - Accent1 3 2 3 9 2" xfId="18912"/>
    <cellStyle name="40% - Accent1 3 2 3 9 2 2" xfId="47610"/>
    <cellStyle name="40% - Accent1 3 2 3 9 3" xfId="38401"/>
    <cellStyle name="40% - Accent1 3 2 4" xfId="2501"/>
    <cellStyle name="40% - Accent1 3 2 4 10" xfId="22799"/>
    <cellStyle name="40% - Accent1 3 2 4 10 2" xfId="51497"/>
    <cellStyle name="40% - Accent1 3 2 4 11" xfId="25078"/>
    <cellStyle name="40% - Accent1 3 2 4 11 2" xfId="53776"/>
    <cellStyle name="40% - Accent1 3 2 4 12" xfId="29659"/>
    <cellStyle name="40% - Accent1 3 2 4 12 2" xfId="58356"/>
    <cellStyle name="40% - Accent1 3 2 4 13" xfId="31791"/>
    <cellStyle name="40% - Accent1 3 2 4 2" xfId="4309"/>
    <cellStyle name="40% - Accent1 3 2 4 2 2" xfId="13537"/>
    <cellStyle name="40% - Accent1 3 2 4 2 2 2" xfId="28019"/>
    <cellStyle name="40% - Accent1 3 2 4 2 2 2 2" xfId="56717"/>
    <cellStyle name="40% - Accent1 3 2 4 2 2 3" xfId="42235"/>
    <cellStyle name="40% - Accent1 3 2 4 2 3" xfId="22800"/>
    <cellStyle name="40% - Accent1 3 2 4 2 3 2" xfId="51498"/>
    <cellStyle name="40% - Accent1 3 2 4 2 4" xfId="25079"/>
    <cellStyle name="40% - Accent1 3 2 4 2 4 2" xfId="53777"/>
    <cellStyle name="40% - Accent1 3 2 4 2 5" xfId="29660"/>
    <cellStyle name="40% - Accent1 3 2 4 2 5 2" xfId="58357"/>
    <cellStyle name="40% - Accent1 3 2 4 2 6" xfId="33026"/>
    <cellStyle name="40% - Accent1 3 2 4 3" xfId="5756"/>
    <cellStyle name="40% - Accent1 3 2 4 3 2" xfId="14984"/>
    <cellStyle name="40% - Accent1 3 2 4 3 2 2" xfId="43682"/>
    <cellStyle name="40% - Accent1 3 2 4 3 3" xfId="26886"/>
    <cellStyle name="40% - Accent1 3 2 4 3 3 2" xfId="55584"/>
    <cellStyle name="40% - Accent1 3 2 4 3 4" xfId="34473"/>
    <cellStyle name="40% - Accent1 3 2 4 4" xfId="7306"/>
    <cellStyle name="40% - Accent1 3 2 4 4 2" xfId="16532"/>
    <cellStyle name="40% - Accent1 3 2 4 4 2 2" xfId="45230"/>
    <cellStyle name="40% - Accent1 3 2 4 4 3" xfId="36021"/>
    <cellStyle name="40% - Accent1 3 2 4 5" xfId="8458"/>
    <cellStyle name="40% - Accent1 3 2 4 5 2" xfId="17682"/>
    <cellStyle name="40% - Accent1 3 2 4 5 2 2" xfId="46380"/>
    <cellStyle name="40% - Accent1 3 2 4 5 3" xfId="37171"/>
    <cellStyle name="40% - Accent1 3 2 4 6" xfId="9694"/>
    <cellStyle name="40% - Accent1 3 2 4 6 2" xfId="18915"/>
    <cellStyle name="40% - Accent1 3 2 4 6 2 2" xfId="47613"/>
    <cellStyle name="40% - Accent1 3 2 4 6 3" xfId="38404"/>
    <cellStyle name="40% - Accent1 3 2 4 7" xfId="10843"/>
    <cellStyle name="40% - Accent1 3 2 4 7 2" xfId="20062"/>
    <cellStyle name="40% - Accent1 3 2 4 7 2 2" xfId="48760"/>
    <cellStyle name="40% - Accent1 3 2 4 7 3" xfId="39551"/>
    <cellStyle name="40% - Accent1 3 2 4 8" xfId="12302"/>
    <cellStyle name="40% - Accent1 3 2 4 8 2" xfId="41000"/>
    <cellStyle name="40% - Accent1 3 2 4 9" xfId="21195"/>
    <cellStyle name="40% - Accent1 3 2 4 9 2" xfId="49893"/>
    <cellStyle name="40% - Accent1 3 2 5" xfId="3163"/>
    <cellStyle name="40% - Accent1 3 2 5 10" xfId="22801"/>
    <cellStyle name="40% - Accent1 3 2 5 10 2" xfId="51499"/>
    <cellStyle name="40% - Accent1 3 2 5 11" xfId="25080"/>
    <cellStyle name="40% - Accent1 3 2 5 11 2" xfId="53778"/>
    <cellStyle name="40% - Accent1 3 2 5 12" xfId="29661"/>
    <cellStyle name="40% - Accent1 3 2 5 12 2" xfId="58358"/>
    <cellStyle name="40% - Accent1 3 2 5 13" xfId="32172"/>
    <cellStyle name="40% - Accent1 3 2 5 2" xfId="4310"/>
    <cellStyle name="40% - Accent1 3 2 5 2 2" xfId="13538"/>
    <cellStyle name="40% - Accent1 3 2 5 2 2 2" xfId="28020"/>
    <cellStyle name="40% - Accent1 3 2 5 2 2 2 2" xfId="56718"/>
    <cellStyle name="40% - Accent1 3 2 5 2 2 3" xfId="42236"/>
    <cellStyle name="40% - Accent1 3 2 5 2 3" xfId="22802"/>
    <cellStyle name="40% - Accent1 3 2 5 2 3 2" xfId="51500"/>
    <cellStyle name="40% - Accent1 3 2 5 2 4" xfId="25081"/>
    <cellStyle name="40% - Accent1 3 2 5 2 4 2" xfId="53779"/>
    <cellStyle name="40% - Accent1 3 2 5 2 5" xfId="29662"/>
    <cellStyle name="40% - Accent1 3 2 5 2 5 2" xfId="58359"/>
    <cellStyle name="40% - Accent1 3 2 5 2 6" xfId="33027"/>
    <cellStyle name="40% - Accent1 3 2 5 3" xfId="6137"/>
    <cellStyle name="40% - Accent1 3 2 5 3 2" xfId="15365"/>
    <cellStyle name="40% - Accent1 3 2 5 3 2 2" xfId="44063"/>
    <cellStyle name="40% - Accent1 3 2 5 3 3" xfId="26887"/>
    <cellStyle name="40% - Accent1 3 2 5 3 3 2" xfId="55585"/>
    <cellStyle name="40% - Accent1 3 2 5 3 4" xfId="34854"/>
    <cellStyle name="40% - Accent1 3 2 5 4" xfId="7689"/>
    <cellStyle name="40% - Accent1 3 2 5 4 2" xfId="16914"/>
    <cellStyle name="40% - Accent1 3 2 5 4 2 2" xfId="45612"/>
    <cellStyle name="40% - Accent1 3 2 5 4 3" xfId="36403"/>
    <cellStyle name="40% - Accent1 3 2 5 5" xfId="8840"/>
    <cellStyle name="40% - Accent1 3 2 5 5 2" xfId="18063"/>
    <cellStyle name="40% - Accent1 3 2 5 5 2 2" xfId="46761"/>
    <cellStyle name="40% - Accent1 3 2 5 5 3" xfId="37552"/>
    <cellStyle name="40% - Accent1 3 2 5 6" xfId="9695"/>
    <cellStyle name="40% - Accent1 3 2 5 6 2" xfId="18916"/>
    <cellStyle name="40% - Accent1 3 2 5 6 2 2" xfId="47614"/>
    <cellStyle name="40% - Accent1 3 2 5 6 3" xfId="38405"/>
    <cellStyle name="40% - Accent1 3 2 5 7" xfId="10844"/>
    <cellStyle name="40% - Accent1 3 2 5 7 2" xfId="20063"/>
    <cellStyle name="40% - Accent1 3 2 5 7 2 2" xfId="48761"/>
    <cellStyle name="40% - Accent1 3 2 5 7 3" xfId="39552"/>
    <cellStyle name="40% - Accent1 3 2 5 8" xfId="12683"/>
    <cellStyle name="40% - Accent1 3 2 5 8 2" xfId="41381"/>
    <cellStyle name="40% - Accent1 3 2 5 9" xfId="21196"/>
    <cellStyle name="40% - Accent1 3 2 5 9 2" xfId="49894"/>
    <cellStyle name="40% - Accent1 3 2 6" xfId="1986"/>
    <cellStyle name="40% - Accent1 3 2 6 2" xfId="5462"/>
    <cellStyle name="40% - Accent1 3 2 6 2 2" xfId="14690"/>
    <cellStyle name="40% - Accent1 3 2 6 2 2 2" xfId="43388"/>
    <cellStyle name="40% - Accent1 3 2 6 2 3" xfId="28010"/>
    <cellStyle name="40% - Accent1 3 2 6 2 3 2" xfId="56708"/>
    <cellStyle name="40% - Accent1 3 2 6 2 4" xfId="34179"/>
    <cellStyle name="40% - Accent1 3 2 6 3" xfId="7011"/>
    <cellStyle name="40% - Accent1 3 2 6 3 2" xfId="16238"/>
    <cellStyle name="40% - Accent1 3 2 6 3 2 2" xfId="44936"/>
    <cellStyle name="40% - Accent1 3 2 6 3 3" xfId="35727"/>
    <cellStyle name="40% - Accent1 3 2 6 4" xfId="12008"/>
    <cellStyle name="40% - Accent1 3 2 6 4 2" xfId="40706"/>
    <cellStyle name="40% - Accent1 3 2 6 5" xfId="22803"/>
    <cellStyle name="40% - Accent1 3 2 6 5 2" xfId="51501"/>
    <cellStyle name="40% - Accent1 3 2 6 6" xfId="25082"/>
    <cellStyle name="40% - Accent1 3 2 6 6 2" xfId="53780"/>
    <cellStyle name="40% - Accent1 3 2 6 7" xfId="29663"/>
    <cellStyle name="40% - Accent1 3 2 6 7 2" xfId="58360"/>
    <cellStyle name="40% - Accent1 3 2 6 8" xfId="31497"/>
    <cellStyle name="40% - Accent1 3 2 7" xfId="4300"/>
    <cellStyle name="40% - Accent1 3 2 7 2" xfId="13528"/>
    <cellStyle name="40% - Accent1 3 2 7 2 2" xfId="42226"/>
    <cellStyle name="40% - Accent1 3 2 7 3" xfId="26877"/>
    <cellStyle name="40% - Accent1 3 2 7 3 2" xfId="55575"/>
    <cellStyle name="40% - Accent1 3 2 7 4" xfId="33017"/>
    <cellStyle name="40% - Accent1 3 2 8" xfId="5037"/>
    <cellStyle name="40% - Accent1 3 2 8 2" xfId="14265"/>
    <cellStyle name="40% - Accent1 3 2 8 2 2" xfId="42963"/>
    <cellStyle name="40% - Accent1 3 2 8 3" xfId="33754"/>
    <cellStyle name="40% - Accent1 3 2 9" xfId="6586"/>
    <cellStyle name="40% - Accent1 3 2 9 2" xfId="15813"/>
    <cellStyle name="40% - Accent1 3 2 9 2 2" xfId="44511"/>
    <cellStyle name="40% - Accent1 3 2 9 3" xfId="35302"/>
    <cellStyle name="40% - Accent1 3 3" xfId="316"/>
    <cellStyle name="40% - Accent1 3 3 10" xfId="9696"/>
    <cellStyle name="40% - Accent1 3 3 10 2" xfId="18917"/>
    <cellStyle name="40% - Accent1 3 3 10 2 2" xfId="47615"/>
    <cellStyle name="40% - Accent1 3 3 10 3" xfId="38406"/>
    <cellStyle name="40% - Accent1 3 3 11" xfId="10845"/>
    <cellStyle name="40% - Accent1 3 3 11 2" xfId="20064"/>
    <cellStyle name="40% - Accent1 3 3 11 2 2" xfId="48762"/>
    <cellStyle name="40% - Accent1 3 3 11 3" xfId="39553"/>
    <cellStyle name="40% - Accent1 3 3 12" xfId="11626"/>
    <cellStyle name="40% - Accent1 3 3 12 2" xfId="40324"/>
    <cellStyle name="40% - Accent1 3 3 13" xfId="21197"/>
    <cellStyle name="40% - Accent1 3 3 13 2" xfId="49895"/>
    <cellStyle name="40% - Accent1 3 3 14" xfId="22804"/>
    <cellStyle name="40% - Accent1 3 3 14 2" xfId="51502"/>
    <cellStyle name="40% - Accent1 3 3 15" xfId="25083"/>
    <cellStyle name="40% - Accent1 3 3 15 2" xfId="53781"/>
    <cellStyle name="40% - Accent1 3 3 16" xfId="29664"/>
    <cellStyle name="40% - Accent1 3 3 16 2" xfId="58361"/>
    <cellStyle name="40% - Accent1 3 3 17" xfId="31115"/>
    <cellStyle name="40% - Accent1 3 3 2" xfId="1161"/>
    <cellStyle name="40% - Accent1 3 3 2 10" xfId="11812"/>
    <cellStyle name="40% - Accent1 3 3 2 10 2" xfId="40510"/>
    <cellStyle name="40% - Accent1 3 3 2 11" xfId="21198"/>
    <cellStyle name="40% - Accent1 3 3 2 11 2" xfId="49896"/>
    <cellStyle name="40% - Accent1 3 3 2 12" xfId="22805"/>
    <cellStyle name="40% - Accent1 3 3 2 12 2" xfId="51503"/>
    <cellStyle name="40% - Accent1 3 3 2 13" xfId="25084"/>
    <cellStyle name="40% - Accent1 3 3 2 13 2" xfId="53782"/>
    <cellStyle name="40% - Accent1 3 3 2 14" xfId="29665"/>
    <cellStyle name="40% - Accent1 3 3 2 14 2" xfId="58362"/>
    <cellStyle name="40% - Accent1 3 3 2 15" xfId="31301"/>
    <cellStyle name="40% - Accent1 3 3 2 2" xfId="3427"/>
    <cellStyle name="40% - Accent1 3 3 2 2 10" xfId="22806"/>
    <cellStyle name="40% - Accent1 3 3 2 2 10 2" xfId="51504"/>
    <cellStyle name="40% - Accent1 3 3 2 2 11" xfId="25085"/>
    <cellStyle name="40% - Accent1 3 3 2 2 11 2" xfId="53783"/>
    <cellStyle name="40% - Accent1 3 3 2 2 12" xfId="29666"/>
    <cellStyle name="40% - Accent1 3 3 2 2 12 2" xfId="58363"/>
    <cellStyle name="40% - Accent1 3 3 2 2 13" xfId="32399"/>
    <cellStyle name="40% - Accent1 3 3 2 2 2" xfId="4313"/>
    <cellStyle name="40% - Accent1 3 3 2 2 2 2" xfId="13541"/>
    <cellStyle name="40% - Accent1 3 3 2 2 2 2 2" xfId="28023"/>
    <cellStyle name="40% - Accent1 3 3 2 2 2 2 2 2" xfId="56721"/>
    <cellStyle name="40% - Accent1 3 3 2 2 2 2 3" xfId="42239"/>
    <cellStyle name="40% - Accent1 3 3 2 2 2 3" xfId="22807"/>
    <cellStyle name="40% - Accent1 3 3 2 2 2 3 2" xfId="51505"/>
    <cellStyle name="40% - Accent1 3 3 2 2 2 4" xfId="25086"/>
    <cellStyle name="40% - Accent1 3 3 2 2 2 4 2" xfId="53784"/>
    <cellStyle name="40% - Accent1 3 3 2 2 2 5" xfId="29667"/>
    <cellStyle name="40% - Accent1 3 3 2 2 2 5 2" xfId="58364"/>
    <cellStyle name="40% - Accent1 3 3 2 2 2 6" xfId="33030"/>
    <cellStyle name="40% - Accent1 3 3 2 2 3" xfId="6364"/>
    <cellStyle name="40% - Accent1 3 3 2 2 3 2" xfId="15592"/>
    <cellStyle name="40% - Accent1 3 3 2 2 3 2 2" xfId="44290"/>
    <cellStyle name="40% - Accent1 3 3 2 2 3 3" xfId="26890"/>
    <cellStyle name="40% - Accent1 3 3 2 2 3 3 2" xfId="55588"/>
    <cellStyle name="40% - Accent1 3 3 2 2 3 4" xfId="35081"/>
    <cellStyle name="40% - Accent1 3 3 2 2 4" xfId="7916"/>
    <cellStyle name="40% - Accent1 3 3 2 2 4 2" xfId="17141"/>
    <cellStyle name="40% - Accent1 3 3 2 2 4 2 2" xfId="45839"/>
    <cellStyle name="40% - Accent1 3 3 2 2 4 3" xfId="36630"/>
    <cellStyle name="40% - Accent1 3 3 2 2 5" xfId="9067"/>
    <cellStyle name="40% - Accent1 3 3 2 2 5 2" xfId="18290"/>
    <cellStyle name="40% - Accent1 3 3 2 2 5 2 2" xfId="46988"/>
    <cellStyle name="40% - Accent1 3 3 2 2 5 3" xfId="37779"/>
    <cellStyle name="40% - Accent1 3 3 2 2 6" xfId="9698"/>
    <cellStyle name="40% - Accent1 3 3 2 2 6 2" xfId="18919"/>
    <cellStyle name="40% - Accent1 3 3 2 2 6 2 2" xfId="47617"/>
    <cellStyle name="40% - Accent1 3 3 2 2 6 3" xfId="38408"/>
    <cellStyle name="40% - Accent1 3 3 2 2 7" xfId="10847"/>
    <cellStyle name="40% - Accent1 3 3 2 2 7 2" xfId="20066"/>
    <cellStyle name="40% - Accent1 3 3 2 2 7 2 2" xfId="48764"/>
    <cellStyle name="40% - Accent1 3 3 2 2 7 3" xfId="39555"/>
    <cellStyle name="40% - Accent1 3 3 2 2 8" xfId="12910"/>
    <cellStyle name="40% - Accent1 3 3 2 2 8 2" xfId="41608"/>
    <cellStyle name="40% - Accent1 3 3 2 2 9" xfId="21199"/>
    <cellStyle name="40% - Accent1 3 3 2 2 9 2" xfId="49897"/>
    <cellStyle name="40% - Accent1 3 3 2 3" xfId="2818"/>
    <cellStyle name="40% - Accent1 3 3 2 3 2" xfId="5983"/>
    <cellStyle name="40% - Accent1 3 3 2 3 2 2" xfId="15211"/>
    <cellStyle name="40% - Accent1 3 3 2 3 2 2 2" xfId="43909"/>
    <cellStyle name="40% - Accent1 3 3 2 3 2 3" xfId="28022"/>
    <cellStyle name="40% - Accent1 3 3 2 3 2 3 2" xfId="56720"/>
    <cellStyle name="40% - Accent1 3 3 2 3 2 4" xfId="34700"/>
    <cellStyle name="40% - Accent1 3 3 2 3 3" xfId="7533"/>
    <cellStyle name="40% - Accent1 3 3 2 3 3 2" xfId="16759"/>
    <cellStyle name="40% - Accent1 3 3 2 3 3 2 2" xfId="45457"/>
    <cellStyle name="40% - Accent1 3 3 2 3 3 3" xfId="36248"/>
    <cellStyle name="40% - Accent1 3 3 2 3 4" xfId="12529"/>
    <cellStyle name="40% - Accent1 3 3 2 3 4 2" xfId="41227"/>
    <cellStyle name="40% - Accent1 3 3 2 3 5" xfId="22808"/>
    <cellStyle name="40% - Accent1 3 3 2 3 5 2" xfId="51506"/>
    <cellStyle name="40% - Accent1 3 3 2 3 6" xfId="25087"/>
    <cellStyle name="40% - Accent1 3 3 2 3 6 2" xfId="53785"/>
    <cellStyle name="40% - Accent1 3 3 2 3 7" xfId="29668"/>
    <cellStyle name="40% - Accent1 3 3 2 3 7 2" xfId="58365"/>
    <cellStyle name="40% - Accent1 3 3 2 3 8" xfId="32018"/>
    <cellStyle name="40% - Accent1 3 3 2 4" xfId="4312"/>
    <cellStyle name="40% - Accent1 3 3 2 4 2" xfId="13540"/>
    <cellStyle name="40% - Accent1 3 3 2 4 2 2" xfId="42238"/>
    <cellStyle name="40% - Accent1 3 3 2 4 3" xfId="26889"/>
    <cellStyle name="40% - Accent1 3 3 2 4 3 2" xfId="55587"/>
    <cellStyle name="40% - Accent1 3 3 2 4 4" xfId="33029"/>
    <cellStyle name="40% - Accent1 3 3 2 5" xfId="5266"/>
    <cellStyle name="40% - Accent1 3 3 2 5 2" xfId="14494"/>
    <cellStyle name="40% - Accent1 3 3 2 5 2 2" xfId="43192"/>
    <cellStyle name="40% - Accent1 3 3 2 5 3" xfId="33983"/>
    <cellStyle name="40% - Accent1 3 3 2 6" xfId="6815"/>
    <cellStyle name="40% - Accent1 3 3 2 6 2" xfId="16042"/>
    <cellStyle name="40% - Accent1 3 3 2 6 2 2" xfId="44740"/>
    <cellStyle name="40% - Accent1 3 3 2 6 3" xfId="35531"/>
    <cellStyle name="40% - Accent1 3 3 2 7" xfId="8685"/>
    <cellStyle name="40% - Accent1 3 3 2 7 2" xfId="17909"/>
    <cellStyle name="40% - Accent1 3 3 2 7 2 2" xfId="46607"/>
    <cellStyle name="40% - Accent1 3 3 2 7 3" xfId="37398"/>
    <cellStyle name="40% - Accent1 3 3 2 8" xfId="9697"/>
    <cellStyle name="40% - Accent1 3 3 2 8 2" xfId="18918"/>
    <cellStyle name="40% - Accent1 3 3 2 8 2 2" xfId="47616"/>
    <cellStyle name="40% - Accent1 3 3 2 8 3" xfId="38407"/>
    <cellStyle name="40% - Accent1 3 3 2 9" xfId="10846"/>
    <cellStyle name="40% - Accent1 3 3 2 9 2" xfId="20065"/>
    <cellStyle name="40% - Accent1 3 3 2 9 2 2" xfId="48763"/>
    <cellStyle name="40% - Accent1 3 3 2 9 3" xfId="39554"/>
    <cellStyle name="40% - Accent1 3 3 3" xfId="2543"/>
    <cellStyle name="40% - Accent1 3 3 3 10" xfId="22809"/>
    <cellStyle name="40% - Accent1 3 3 3 10 2" xfId="51507"/>
    <cellStyle name="40% - Accent1 3 3 3 11" xfId="25088"/>
    <cellStyle name="40% - Accent1 3 3 3 11 2" xfId="53786"/>
    <cellStyle name="40% - Accent1 3 3 3 12" xfId="29669"/>
    <cellStyle name="40% - Accent1 3 3 3 12 2" xfId="58366"/>
    <cellStyle name="40% - Accent1 3 3 3 13" xfId="31833"/>
    <cellStyle name="40% - Accent1 3 3 3 2" xfId="4314"/>
    <cellStyle name="40% - Accent1 3 3 3 2 2" xfId="13542"/>
    <cellStyle name="40% - Accent1 3 3 3 2 2 2" xfId="28024"/>
    <cellStyle name="40% - Accent1 3 3 3 2 2 2 2" xfId="56722"/>
    <cellStyle name="40% - Accent1 3 3 3 2 2 3" xfId="42240"/>
    <cellStyle name="40% - Accent1 3 3 3 2 3" xfId="22810"/>
    <cellStyle name="40% - Accent1 3 3 3 2 3 2" xfId="51508"/>
    <cellStyle name="40% - Accent1 3 3 3 2 4" xfId="25089"/>
    <cellStyle name="40% - Accent1 3 3 3 2 4 2" xfId="53787"/>
    <cellStyle name="40% - Accent1 3 3 3 2 5" xfId="29670"/>
    <cellStyle name="40% - Accent1 3 3 3 2 5 2" xfId="58367"/>
    <cellStyle name="40% - Accent1 3 3 3 2 6" xfId="33031"/>
    <cellStyle name="40% - Accent1 3 3 3 3" xfId="5798"/>
    <cellStyle name="40% - Accent1 3 3 3 3 2" xfId="15026"/>
    <cellStyle name="40% - Accent1 3 3 3 3 2 2" xfId="43724"/>
    <cellStyle name="40% - Accent1 3 3 3 3 3" xfId="26891"/>
    <cellStyle name="40% - Accent1 3 3 3 3 3 2" xfId="55589"/>
    <cellStyle name="40% - Accent1 3 3 3 3 4" xfId="34515"/>
    <cellStyle name="40% - Accent1 3 3 3 4" xfId="7348"/>
    <cellStyle name="40% - Accent1 3 3 3 4 2" xfId="16574"/>
    <cellStyle name="40% - Accent1 3 3 3 4 2 2" xfId="45272"/>
    <cellStyle name="40% - Accent1 3 3 3 4 3" xfId="36063"/>
    <cellStyle name="40% - Accent1 3 3 3 5" xfId="8500"/>
    <cellStyle name="40% - Accent1 3 3 3 5 2" xfId="17724"/>
    <cellStyle name="40% - Accent1 3 3 3 5 2 2" xfId="46422"/>
    <cellStyle name="40% - Accent1 3 3 3 5 3" xfId="37213"/>
    <cellStyle name="40% - Accent1 3 3 3 6" xfId="9699"/>
    <cellStyle name="40% - Accent1 3 3 3 6 2" xfId="18920"/>
    <cellStyle name="40% - Accent1 3 3 3 6 2 2" xfId="47618"/>
    <cellStyle name="40% - Accent1 3 3 3 6 3" xfId="38409"/>
    <cellStyle name="40% - Accent1 3 3 3 7" xfId="10848"/>
    <cellStyle name="40% - Accent1 3 3 3 7 2" xfId="20067"/>
    <cellStyle name="40% - Accent1 3 3 3 7 2 2" xfId="48765"/>
    <cellStyle name="40% - Accent1 3 3 3 7 3" xfId="39556"/>
    <cellStyle name="40% - Accent1 3 3 3 8" xfId="12344"/>
    <cellStyle name="40% - Accent1 3 3 3 8 2" xfId="41042"/>
    <cellStyle name="40% - Accent1 3 3 3 9" xfId="21200"/>
    <cellStyle name="40% - Accent1 3 3 3 9 2" xfId="49898"/>
    <cellStyle name="40% - Accent1 3 3 4" xfId="3205"/>
    <cellStyle name="40% - Accent1 3 3 4 10" xfId="22811"/>
    <cellStyle name="40% - Accent1 3 3 4 10 2" xfId="51509"/>
    <cellStyle name="40% - Accent1 3 3 4 11" xfId="25090"/>
    <cellStyle name="40% - Accent1 3 3 4 11 2" xfId="53788"/>
    <cellStyle name="40% - Accent1 3 3 4 12" xfId="29671"/>
    <cellStyle name="40% - Accent1 3 3 4 12 2" xfId="58368"/>
    <cellStyle name="40% - Accent1 3 3 4 13" xfId="32214"/>
    <cellStyle name="40% - Accent1 3 3 4 2" xfId="4315"/>
    <cellStyle name="40% - Accent1 3 3 4 2 2" xfId="13543"/>
    <cellStyle name="40% - Accent1 3 3 4 2 2 2" xfId="28025"/>
    <cellStyle name="40% - Accent1 3 3 4 2 2 2 2" xfId="56723"/>
    <cellStyle name="40% - Accent1 3 3 4 2 2 3" xfId="42241"/>
    <cellStyle name="40% - Accent1 3 3 4 2 3" xfId="22812"/>
    <cellStyle name="40% - Accent1 3 3 4 2 3 2" xfId="51510"/>
    <cellStyle name="40% - Accent1 3 3 4 2 4" xfId="25091"/>
    <cellStyle name="40% - Accent1 3 3 4 2 4 2" xfId="53789"/>
    <cellStyle name="40% - Accent1 3 3 4 2 5" xfId="29672"/>
    <cellStyle name="40% - Accent1 3 3 4 2 5 2" xfId="58369"/>
    <cellStyle name="40% - Accent1 3 3 4 2 6" xfId="33032"/>
    <cellStyle name="40% - Accent1 3 3 4 3" xfId="6179"/>
    <cellStyle name="40% - Accent1 3 3 4 3 2" xfId="15407"/>
    <cellStyle name="40% - Accent1 3 3 4 3 2 2" xfId="44105"/>
    <cellStyle name="40% - Accent1 3 3 4 3 3" xfId="26892"/>
    <cellStyle name="40% - Accent1 3 3 4 3 3 2" xfId="55590"/>
    <cellStyle name="40% - Accent1 3 3 4 3 4" xfId="34896"/>
    <cellStyle name="40% - Accent1 3 3 4 4" xfId="7731"/>
    <cellStyle name="40% - Accent1 3 3 4 4 2" xfId="16956"/>
    <cellStyle name="40% - Accent1 3 3 4 4 2 2" xfId="45654"/>
    <cellStyle name="40% - Accent1 3 3 4 4 3" xfId="36445"/>
    <cellStyle name="40% - Accent1 3 3 4 5" xfId="8882"/>
    <cellStyle name="40% - Accent1 3 3 4 5 2" xfId="18105"/>
    <cellStyle name="40% - Accent1 3 3 4 5 2 2" xfId="46803"/>
    <cellStyle name="40% - Accent1 3 3 4 5 3" xfId="37594"/>
    <cellStyle name="40% - Accent1 3 3 4 6" xfId="9700"/>
    <cellStyle name="40% - Accent1 3 3 4 6 2" xfId="18921"/>
    <cellStyle name="40% - Accent1 3 3 4 6 2 2" xfId="47619"/>
    <cellStyle name="40% - Accent1 3 3 4 6 3" xfId="38410"/>
    <cellStyle name="40% - Accent1 3 3 4 7" xfId="10849"/>
    <cellStyle name="40% - Accent1 3 3 4 7 2" xfId="20068"/>
    <cellStyle name="40% - Accent1 3 3 4 7 2 2" xfId="48766"/>
    <cellStyle name="40% - Accent1 3 3 4 7 3" xfId="39557"/>
    <cellStyle name="40% - Accent1 3 3 4 8" xfId="12725"/>
    <cellStyle name="40% - Accent1 3 3 4 8 2" xfId="41423"/>
    <cellStyle name="40% - Accent1 3 3 4 9" xfId="21201"/>
    <cellStyle name="40% - Accent1 3 3 4 9 2" xfId="49899"/>
    <cellStyle name="40% - Accent1 3 3 5" xfId="2169"/>
    <cellStyle name="40% - Accent1 3 3 5 2" xfId="5603"/>
    <cellStyle name="40% - Accent1 3 3 5 2 2" xfId="14831"/>
    <cellStyle name="40% - Accent1 3 3 5 2 2 2" xfId="43529"/>
    <cellStyle name="40% - Accent1 3 3 5 2 3" xfId="28021"/>
    <cellStyle name="40% - Accent1 3 3 5 2 3 2" xfId="56719"/>
    <cellStyle name="40% - Accent1 3 3 5 2 4" xfId="34320"/>
    <cellStyle name="40% - Accent1 3 3 5 3" xfId="7152"/>
    <cellStyle name="40% - Accent1 3 3 5 3 2" xfId="16379"/>
    <cellStyle name="40% - Accent1 3 3 5 3 2 2" xfId="45077"/>
    <cellStyle name="40% - Accent1 3 3 5 3 3" xfId="35868"/>
    <cellStyle name="40% - Accent1 3 3 5 4" xfId="12149"/>
    <cellStyle name="40% - Accent1 3 3 5 4 2" xfId="40847"/>
    <cellStyle name="40% - Accent1 3 3 5 5" xfId="22813"/>
    <cellStyle name="40% - Accent1 3 3 5 5 2" xfId="51511"/>
    <cellStyle name="40% - Accent1 3 3 5 6" xfId="25092"/>
    <cellStyle name="40% - Accent1 3 3 5 6 2" xfId="53790"/>
    <cellStyle name="40% - Accent1 3 3 5 7" xfId="29673"/>
    <cellStyle name="40% - Accent1 3 3 5 7 2" xfId="58370"/>
    <cellStyle name="40% - Accent1 3 3 5 8" xfId="31638"/>
    <cellStyle name="40% - Accent1 3 3 6" xfId="4311"/>
    <cellStyle name="40% - Accent1 3 3 6 2" xfId="13539"/>
    <cellStyle name="40% - Accent1 3 3 6 2 2" xfId="42237"/>
    <cellStyle name="40% - Accent1 3 3 6 3" xfId="26888"/>
    <cellStyle name="40% - Accent1 3 3 6 3 2" xfId="55586"/>
    <cellStyle name="40% - Accent1 3 3 6 4" xfId="33028"/>
    <cellStyle name="40% - Accent1 3 3 7" xfId="5080"/>
    <cellStyle name="40% - Accent1 3 3 7 2" xfId="14308"/>
    <cellStyle name="40% - Accent1 3 3 7 2 2" xfId="43006"/>
    <cellStyle name="40% - Accent1 3 3 7 3" xfId="33797"/>
    <cellStyle name="40% - Accent1 3 3 8" xfId="6629"/>
    <cellStyle name="40% - Accent1 3 3 8 2" xfId="15856"/>
    <cellStyle name="40% - Accent1 3 3 8 2 2" xfId="44554"/>
    <cellStyle name="40% - Accent1 3 3 8 3" xfId="35345"/>
    <cellStyle name="40% - Accent1 3 3 9" xfId="8305"/>
    <cellStyle name="40% - Accent1 3 3 9 2" xfId="17529"/>
    <cellStyle name="40% - Accent1 3 3 9 2 2" xfId="46227"/>
    <cellStyle name="40% - Accent1 3 3 9 3" xfId="37018"/>
    <cellStyle name="40% - Accent1 3 4" xfId="405"/>
    <cellStyle name="40% - Accent1 3 4 10" xfId="22814"/>
    <cellStyle name="40% - Accent1 3 4 10 2" xfId="51512"/>
    <cellStyle name="40% - Accent1 3 4 11" xfId="25093"/>
    <cellStyle name="40% - Accent1 3 4 11 2" xfId="53791"/>
    <cellStyle name="40% - Accent1 3 4 12" xfId="29674"/>
    <cellStyle name="40% - Accent1 3 4 12 2" xfId="58371"/>
    <cellStyle name="40% - Accent1 3 4 2" xfId="2733"/>
    <cellStyle name="40% - Accent1 3 4 2 10" xfId="21203"/>
    <cellStyle name="40% - Accent1 3 4 2 10 2" xfId="49901"/>
    <cellStyle name="40% - Accent1 3 4 2 11" xfId="22815"/>
    <cellStyle name="40% - Accent1 3 4 2 11 2" xfId="51513"/>
    <cellStyle name="40% - Accent1 3 4 2 12" xfId="25094"/>
    <cellStyle name="40% - Accent1 3 4 2 12 2" xfId="53792"/>
    <cellStyle name="40% - Accent1 3 4 2 13" xfId="29675"/>
    <cellStyle name="40% - Accent1 3 4 2 13 2" xfId="58372"/>
    <cellStyle name="40% - Accent1 3 4 2 14" xfId="31935"/>
    <cellStyle name="40% - Accent1 3 4 2 2" xfId="3619"/>
    <cellStyle name="40% - Accent1 3 4 2 3" xfId="4317"/>
    <cellStyle name="40% - Accent1 3 4 2 3 2" xfId="13545"/>
    <cellStyle name="40% - Accent1 3 4 2 3 2 2" xfId="28027"/>
    <cellStyle name="40% - Accent1 3 4 2 3 2 2 2" xfId="56725"/>
    <cellStyle name="40% - Accent1 3 4 2 3 2 3" xfId="42243"/>
    <cellStyle name="40% - Accent1 3 4 2 3 3" xfId="22816"/>
    <cellStyle name="40% - Accent1 3 4 2 3 3 2" xfId="51514"/>
    <cellStyle name="40% - Accent1 3 4 2 3 4" xfId="25095"/>
    <cellStyle name="40% - Accent1 3 4 2 3 4 2" xfId="53793"/>
    <cellStyle name="40% - Accent1 3 4 2 3 5" xfId="29676"/>
    <cellStyle name="40% - Accent1 3 4 2 3 5 2" xfId="58373"/>
    <cellStyle name="40% - Accent1 3 4 2 3 6" xfId="33034"/>
    <cellStyle name="40% - Accent1 3 4 2 4" xfId="5900"/>
    <cellStyle name="40% - Accent1 3 4 2 4 2" xfId="15128"/>
    <cellStyle name="40% - Accent1 3 4 2 4 2 2" xfId="43826"/>
    <cellStyle name="40% - Accent1 3 4 2 4 3" xfId="26894"/>
    <cellStyle name="40% - Accent1 3 4 2 4 3 2" xfId="55592"/>
    <cellStyle name="40% - Accent1 3 4 2 4 4" xfId="34617"/>
    <cellStyle name="40% - Accent1 3 4 2 5" xfId="7450"/>
    <cellStyle name="40% - Accent1 3 4 2 5 2" xfId="16676"/>
    <cellStyle name="40% - Accent1 3 4 2 5 2 2" xfId="45374"/>
    <cellStyle name="40% - Accent1 3 4 2 5 3" xfId="36165"/>
    <cellStyle name="40% - Accent1 3 4 2 6" xfId="8602"/>
    <cellStyle name="40% - Accent1 3 4 2 6 2" xfId="17826"/>
    <cellStyle name="40% - Accent1 3 4 2 6 2 2" xfId="46524"/>
    <cellStyle name="40% - Accent1 3 4 2 6 3" xfId="37315"/>
    <cellStyle name="40% - Accent1 3 4 2 7" xfId="9702"/>
    <cellStyle name="40% - Accent1 3 4 2 7 2" xfId="18923"/>
    <cellStyle name="40% - Accent1 3 4 2 7 2 2" xfId="47621"/>
    <cellStyle name="40% - Accent1 3 4 2 7 3" xfId="38412"/>
    <cellStyle name="40% - Accent1 3 4 2 8" xfId="10851"/>
    <cellStyle name="40% - Accent1 3 4 2 8 2" xfId="20070"/>
    <cellStyle name="40% - Accent1 3 4 2 8 2 2" xfId="48768"/>
    <cellStyle name="40% - Accent1 3 4 2 8 3" xfId="39559"/>
    <cellStyle name="40% - Accent1 3 4 2 9" xfId="12446"/>
    <cellStyle name="40% - Accent1 3 4 2 9 2" xfId="41144"/>
    <cellStyle name="40% - Accent1 3 4 3" xfId="3343"/>
    <cellStyle name="40% - Accent1 3 4 3 10" xfId="22817"/>
    <cellStyle name="40% - Accent1 3 4 3 10 2" xfId="51515"/>
    <cellStyle name="40% - Accent1 3 4 3 11" xfId="25096"/>
    <cellStyle name="40% - Accent1 3 4 3 11 2" xfId="53794"/>
    <cellStyle name="40% - Accent1 3 4 3 12" xfId="29677"/>
    <cellStyle name="40% - Accent1 3 4 3 12 2" xfId="58374"/>
    <cellStyle name="40% - Accent1 3 4 3 13" xfId="32316"/>
    <cellStyle name="40% - Accent1 3 4 3 2" xfId="4318"/>
    <cellStyle name="40% - Accent1 3 4 3 2 2" xfId="13546"/>
    <cellStyle name="40% - Accent1 3 4 3 2 2 2" xfId="28028"/>
    <cellStyle name="40% - Accent1 3 4 3 2 2 2 2" xfId="56726"/>
    <cellStyle name="40% - Accent1 3 4 3 2 2 3" xfId="42244"/>
    <cellStyle name="40% - Accent1 3 4 3 2 3" xfId="22818"/>
    <cellStyle name="40% - Accent1 3 4 3 2 3 2" xfId="51516"/>
    <cellStyle name="40% - Accent1 3 4 3 2 4" xfId="25097"/>
    <cellStyle name="40% - Accent1 3 4 3 2 4 2" xfId="53795"/>
    <cellStyle name="40% - Accent1 3 4 3 2 5" xfId="29678"/>
    <cellStyle name="40% - Accent1 3 4 3 2 5 2" xfId="58375"/>
    <cellStyle name="40% - Accent1 3 4 3 2 6" xfId="33035"/>
    <cellStyle name="40% - Accent1 3 4 3 3" xfId="6281"/>
    <cellStyle name="40% - Accent1 3 4 3 3 2" xfId="15509"/>
    <cellStyle name="40% - Accent1 3 4 3 3 2 2" xfId="44207"/>
    <cellStyle name="40% - Accent1 3 4 3 3 3" xfId="26895"/>
    <cellStyle name="40% - Accent1 3 4 3 3 3 2" xfId="55593"/>
    <cellStyle name="40% - Accent1 3 4 3 3 4" xfId="34998"/>
    <cellStyle name="40% - Accent1 3 4 3 4" xfId="7833"/>
    <cellStyle name="40% - Accent1 3 4 3 4 2" xfId="17058"/>
    <cellStyle name="40% - Accent1 3 4 3 4 2 2" xfId="45756"/>
    <cellStyle name="40% - Accent1 3 4 3 4 3" xfId="36547"/>
    <cellStyle name="40% - Accent1 3 4 3 5" xfId="8984"/>
    <cellStyle name="40% - Accent1 3 4 3 5 2" xfId="18207"/>
    <cellStyle name="40% - Accent1 3 4 3 5 2 2" xfId="46905"/>
    <cellStyle name="40% - Accent1 3 4 3 5 3" xfId="37696"/>
    <cellStyle name="40% - Accent1 3 4 3 6" xfId="9703"/>
    <cellStyle name="40% - Accent1 3 4 3 6 2" xfId="18924"/>
    <cellStyle name="40% - Accent1 3 4 3 6 2 2" xfId="47622"/>
    <cellStyle name="40% - Accent1 3 4 3 6 3" xfId="38413"/>
    <cellStyle name="40% - Accent1 3 4 3 7" xfId="10852"/>
    <cellStyle name="40% - Accent1 3 4 3 7 2" xfId="20071"/>
    <cellStyle name="40% - Accent1 3 4 3 7 2 2" xfId="48769"/>
    <cellStyle name="40% - Accent1 3 4 3 7 3" xfId="39560"/>
    <cellStyle name="40% - Accent1 3 4 3 8" xfId="12827"/>
    <cellStyle name="40% - Accent1 3 4 3 8 2" xfId="41525"/>
    <cellStyle name="40% - Accent1 3 4 3 9" xfId="21204"/>
    <cellStyle name="40% - Accent1 3 4 3 9 2" xfId="49902"/>
    <cellStyle name="40% - Accent1 3 4 4" xfId="2042"/>
    <cellStyle name="40% - Accent1 3 4 4 2" xfId="5517"/>
    <cellStyle name="40% - Accent1 3 4 4 2 2" xfId="14745"/>
    <cellStyle name="40% - Accent1 3 4 4 2 2 2" xfId="43443"/>
    <cellStyle name="40% - Accent1 3 4 4 2 3" xfId="28026"/>
    <cellStyle name="40% - Accent1 3 4 4 2 3 2" xfId="56724"/>
    <cellStyle name="40% - Accent1 3 4 4 2 4" xfId="34234"/>
    <cellStyle name="40% - Accent1 3 4 4 3" xfId="7066"/>
    <cellStyle name="40% - Accent1 3 4 4 3 2" xfId="16293"/>
    <cellStyle name="40% - Accent1 3 4 4 3 2 2" xfId="44991"/>
    <cellStyle name="40% - Accent1 3 4 4 3 3" xfId="35782"/>
    <cellStyle name="40% - Accent1 3 4 4 4" xfId="12063"/>
    <cellStyle name="40% - Accent1 3 4 4 4 2" xfId="40761"/>
    <cellStyle name="40% - Accent1 3 4 4 5" xfId="22819"/>
    <cellStyle name="40% - Accent1 3 4 4 5 2" xfId="51517"/>
    <cellStyle name="40% - Accent1 3 4 4 6" xfId="25098"/>
    <cellStyle name="40% - Accent1 3 4 4 6 2" xfId="53796"/>
    <cellStyle name="40% - Accent1 3 4 4 7" xfId="29679"/>
    <cellStyle name="40% - Accent1 3 4 4 7 2" xfId="58376"/>
    <cellStyle name="40% - Accent1 3 4 4 8" xfId="31552"/>
    <cellStyle name="40% - Accent1 3 4 5" xfId="4316"/>
    <cellStyle name="40% - Accent1 3 4 5 2" xfId="13544"/>
    <cellStyle name="40% - Accent1 3 4 5 2 2" xfId="42242"/>
    <cellStyle name="40% - Accent1 3 4 5 3" xfId="26893"/>
    <cellStyle name="40% - Accent1 3 4 5 3 2" xfId="55591"/>
    <cellStyle name="40% - Accent1 3 4 5 4" xfId="33033"/>
    <cellStyle name="40% - Accent1 3 4 6" xfId="8219"/>
    <cellStyle name="40% - Accent1 3 4 6 2" xfId="17443"/>
    <cellStyle name="40% - Accent1 3 4 6 2 2" xfId="46141"/>
    <cellStyle name="40% - Accent1 3 4 6 3" xfId="36932"/>
    <cellStyle name="40% - Accent1 3 4 7" xfId="9701"/>
    <cellStyle name="40% - Accent1 3 4 7 2" xfId="18922"/>
    <cellStyle name="40% - Accent1 3 4 7 2 2" xfId="47620"/>
    <cellStyle name="40% - Accent1 3 4 7 3" xfId="38411"/>
    <cellStyle name="40% - Accent1 3 4 8" xfId="10850"/>
    <cellStyle name="40% - Accent1 3 4 8 2" xfId="20069"/>
    <cellStyle name="40% - Accent1 3 4 8 2 2" xfId="48767"/>
    <cellStyle name="40% - Accent1 3 4 8 3" xfId="39558"/>
    <cellStyle name="40% - Accent1 3 4 9" xfId="21202"/>
    <cellStyle name="40% - Accent1 3 4 9 2" xfId="49900"/>
    <cellStyle name="40% - Accent1 3 5" xfId="1075"/>
    <cellStyle name="40% - Accent1 3 5 10" xfId="11726"/>
    <cellStyle name="40% - Accent1 3 5 10 2" xfId="40424"/>
    <cellStyle name="40% - Accent1 3 5 11" xfId="21205"/>
    <cellStyle name="40% - Accent1 3 5 11 2" xfId="49903"/>
    <cellStyle name="40% - Accent1 3 5 12" xfId="22820"/>
    <cellStyle name="40% - Accent1 3 5 12 2" xfId="51518"/>
    <cellStyle name="40% - Accent1 3 5 13" xfId="25099"/>
    <cellStyle name="40% - Accent1 3 5 13 2" xfId="53797"/>
    <cellStyle name="40% - Accent1 3 5 14" xfId="29680"/>
    <cellStyle name="40% - Accent1 3 5 14 2" xfId="58377"/>
    <cellStyle name="40% - Accent1 3 5 15" xfId="31215"/>
    <cellStyle name="40% - Accent1 3 5 2" xfId="3620"/>
    <cellStyle name="40% - Accent1 3 5 2 10" xfId="22821"/>
    <cellStyle name="40% - Accent1 3 5 2 10 2" xfId="51519"/>
    <cellStyle name="40% - Accent1 3 5 2 11" xfId="25100"/>
    <cellStyle name="40% - Accent1 3 5 2 11 2" xfId="53798"/>
    <cellStyle name="40% - Accent1 3 5 2 12" xfId="29681"/>
    <cellStyle name="40% - Accent1 3 5 2 12 2" xfId="58378"/>
    <cellStyle name="40% - Accent1 3 5 2 13" xfId="32516"/>
    <cellStyle name="40% - Accent1 3 5 2 2" xfId="4320"/>
    <cellStyle name="40% - Accent1 3 5 2 2 2" xfId="13548"/>
    <cellStyle name="40% - Accent1 3 5 2 2 2 2" xfId="28030"/>
    <cellStyle name="40% - Accent1 3 5 2 2 2 2 2" xfId="56728"/>
    <cellStyle name="40% - Accent1 3 5 2 2 2 3" xfId="42246"/>
    <cellStyle name="40% - Accent1 3 5 2 2 3" xfId="22822"/>
    <cellStyle name="40% - Accent1 3 5 2 2 3 2" xfId="51520"/>
    <cellStyle name="40% - Accent1 3 5 2 2 4" xfId="25101"/>
    <cellStyle name="40% - Accent1 3 5 2 2 4 2" xfId="53799"/>
    <cellStyle name="40% - Accent1 3 5 2 2 5" xfId="29682"/>
    <cellStyle name="40% - Accent1 3 5 2 2 5 2" xfId="58379"/>
    <cellStyle name="40% - Accent1 3 5 2 2 6" xfId="33037"/>
    <cellStyle name="40% - Accent1 3 5 2 3" xfId="6481"/>
    <cellStyle name="40% - Accent1 3 5 2 3 2" xfId="15709"/>
    <cellStyle name="40% - Accent1 3 5 2 3 2 2" xfId="44407"/>
    <cellStyle name="40% - Accent1 3 5 2 3 3" xfId="26897"/>
    <cellStyle name="40% - Accent1 3 5 2 3 3 2" xfId="55595"/>
    <cellStyle name="40% - Accent1 3 5 2 3 4" xfId="35198"/>
    <cellStyle name="40% - Accent1 3 5 2 4" xfId="8033"/>
    <cellStyle name="40% - Accent1 3 5 2 4 2" xfId="17258"/>
    <cellStyle name="40% - Accent1 3 5 2 4 2 2" xfId="45956"/>
    <cellStyle name="40% - Accent1 3 5 2 4 3" xfId="36747"/>
    <cellStyle name="40% - Accent1 3 5 2 5" xfId="9184"/>
    <cellStyle name="40% - Accent1 3 5 2 5 2" xfId="18407"/>
    <cellStyle name="40% - Accent1 3 5 2 5 2 2" xfId="47105"/>
    <cellStyle name="40% - Accent1 3 5 2 5 3" xfId="37896"/>
    <cellStyle name="40% - Accent1 3 5 2 6" xfId="9705"/>
    <cellStyle name="40% - Accent1 3 5 2 6 2" xfId="18926"/>
    <cellStyle name="40% - Accent1 3 5 2 6 2 2" xfId="47624"/>
    <cellStyle name="40% - Accent1 3 5 2 6 3" xfId="38415"/>
    <cellStyle name="40% - Accent1 3 5 2 7" xfId="10854"/>
    <cellStyle name="40% - Accent1 3 5 2 7 2" xfId="20073"/>
    <cellStyle name="40% - Accent1 3 5 2 7 2 2" xfId="48771"/>
    <cellStyle name="40% - Accent1 3 5 2 7 3" xfId="39562"/>
    <cellStyle name="40% - Accent1 3 5 2 8" xfId="13027"/>
    <cellStyle name="40% - Accent1 3 5 2 8 2" xfId="41725"/>
    <cellStyle name="40% - Accent1 3 5 2 9" xfId="21206"/>
    <cellStyle name="40% - Accent1 3 5 2 9 2" xfId="49904"/>
    <cellStyle name="40% - Accent1 3 5 3" xfId="2449"/>
    <cellStyle name="40% - Accent1 3 5 3 2" xfId="5714"/>
    <cellStyle name="40% - Accent1 3 5 3 2 2" xfId="14942"/>
    <cellStyle name="40% - Accent1 3 5 3 2 2 2" xfId="43640"/>
    <cellStyle name="40% - Accent1 3 5 3 2 3" xfId="28029"/>
    <cellStyle name="40% - Accent1 3 5 3 2 3 2" xfId="56727"/>
    <cellStyle name="40% - Accent1 3 5 3 2 4" xfId="34431"/>
    <cellStyle name="40% - Accent1 3 5 3 3" xfId="7264"/>
    <cellStyle name="40% - Accent1 3 5 3 3 2" xfId="16490"/>
    <cellStyle name="40% - Accent1 3 5 3 3 2 2" xfId="45188"/>
    <cellStyle name="40% - Accent1 3 5 3 3 3" xfId="35979"/>
    <cellStyle name="40% - Accent1 3 5 3 4" xfId="12260"/>
    <cellStyle name="40% - Accent1 3 5 3 4 2" xfId="40958"/>
    <cellStyle name="40% - Accent1 3 5 3 5" xfId="22823"/>
    <cellStyle name="40% - Accent1 3 5 3 5 2" xfId="51521"/>
    <cellStyle name="40% - Accent1 3 5 3 6" xfId="25102"/>
    <cellStyle name="40% - Accent1 3 5 3 6 2" xfId="53800"/>
    <cellStyle name="40% - Accent1 3 5 3 7" xfId="29683"/>
    <cellStyle name="40% - Accent1 3 5 3 7 2" xfId="58380"/>
    <cellStyle name="40% - Accent1 3 5 3 8" xfId="31749"/>
    <cellStyle name="40% - Accent1 3 5 4" xfId="4319"/>
    <cellStyle name="40% - Accent1 3 5 4 2" xfId="13547"/>
    <cellStyle name="40% - Accent1 3 5 4 2 2" xfId="42245"/>
    <cellStyle name="40% - Accent1 3 5 4 3" xfId="26896"/>
    <cellStyle name="40% - Accent1 3 5 4 3 2" xfId="55594"/>
    <cellStyle name="40% - Accent1 3 5 4 4" xfId="33036"/>
    <cellStyle name="40% - Accent1 3 5 5" xfId="5180"/>
    <cellStyle name="40% - Accent1 3 5 5 2" xfId="14408"/>
    <cellStyle name="40% - Accent1 3 5 5 2 2" xfId="43106"/>
    <cellStyle name="40% - Accent1 3 5 5 3" xfId="33897"/>
    <cellStyle name="40% - Accent1 3 5 6" xfId="6729"/>
    <cellStyle name="40% - Accent1 3 5 6 2" xfId="15956"/>
    <cellStyle name="40% - Accent1 3 5 6 2 2" xfId="44654"/>
    <cellStyle name="40% - Accent1 3 5 6 3" xfId="35445"/>
    <cellStyle name="40% - Accent1 3 5 7" xfId="8416"/>
    <cellStyle name="40% - Accent1 3 5 7 2" xfId="17640"/>
    <cellStyle name="40% - Accent1 3 5 7 2 2" xfId="46338"/>
    <cellStyle name="40% - Accent1 3 5 7 3" xfId="37129"/>
    <cellStyle name="40% - Accent1 3 5 8" xfId="9704"/>
    <cellStyle name="40% - Accent1 3 5 8 2" xfId="18925"/>
    <cellStyle name="40% - Accent1 3 5 8 2 2" xfId="47623"/>
    <cellStyle name="40% - Accent1 3 5 8 3" xfId="38414"/>
    <cellStyle name="40% - Accent1 3 5 9" xfId="10853"/>
    <cellStyle name="40% - Accent1 3 5 9 2" xfId="20072"/>
    <cellStyle name="40% - Accent1 3 5 9 2 2" xfId="48770"/>
    <cellStyle name="40% - Accent1 3 5 9 3" xfId="39561"/>
    <cellStyle name="40% - Accent1 3 6" xfId="3117"/>
    <cellStyle name="40% - Accent1 3 6 10" xfId="22824"/>
    <cellStyle name="40% - Accent1 3 6 10 2" xfId="51522"/>
    <cellStyle name="40% - Accent1 3 6 11" xfId="25103"/>
    <cellStyle name="40% - Accent1 3 6 11 2" xfId="53801"/>
    <cellStyle name="40% - Accent1 3 6 12" xfId="29684"/>
    <cellStyle name="40% - Accent1 3 6 12 2" xfId="58381"/>
    <cellStyle name="40% - Accent1 3 6 13" xfId="32128"/>
    <cellStyle name="40% - Accent1 3 6 2" xfId="4321"/>
    <cellStyle name="40% - Accent1 3 6 2 2" xfId="13549"/>
    <cellStyle name="40% - Accent1 3 6 2 2 2" xfId="28031"/>
    <cellStyle name="40% - Accent1 3 6 2 2 2 2" xfId="56729"/>
    <cellStyle name="40% - Accent1 3 6 2 2 3" xfId="42247"/>
    <cellStyle name="40% - Accent1 3 6 2 3" xfId="22825"/>
    <cellStyle name="40% - Accent1 3 6 2 3 2" xfId="51523"/>
    <cellStyle name="40% - Accent1 3 6 2 4" xfId="25104"/>
    <cellStyle name="40% - Accent1 3 6 2 4 2" xfId="53802"/>
    <cellStyle name="40% - Accent1 3 6 2 5" xfId="29685"/>
    <cellStyle name="40% - Accent1 3 6 2 5 2" xfId="58382"/>
    <cellStyle name="40% - Accent1 3 6 2 6" xfId="33038"/>
    <cellStyle name="40% - Accent1 3 6 3" xfId="6093"/>
    <cellStyle name="40% - Accent1 3 6 3 2" xfId="15321"/>
    <cellStyle name="40% - Accent1 3 6 3 2 2" xfId="44019"/>
    <cellStyle name="40% - Accent1 3 6 3 3" xfId="26898"/>
    <cellStyle name="40% - Accent1 3 6 3 3 2" xfId="55596"/>
    <cellStyle name="40% - Accent1 3 6 3 4" xfId="34810"/>
    <cellStyle name="40% - Accent1 3 6 4" xfId="7645"/>
    <cellStyle name="40% - Accent1 3 6 4 2" xfId="16870"/>
    <cellStyle name="40% - Accent1 3 6 4 2 2" xfId="45568"/>
    <cellStyle name="40% - Accent1 3 6 4 3" xfId="36359"/>
    <cellStyle name="40% - Accent1 3 6 5" xfId="8796"/>
    <cellStyle name="40% - Accent1 3 6 5 2" xfId="18019"/>
    <cellStyle name="40% - Accent1 3 6 5 2 2" xfId="46717"/>
    <cellStyle name="40% - Accent1 3 6 5 3" xfId="37508"/>
    <cellStyle name="40% - Accent1 3 6 6" xfId="9706"/>
    <cellStyle name="40% - Accent1 3 6 6 2" xfId="18927"/>
    <cellStyle name="40% - Accent1 3 6 6 2 2" xfId="47625"/>
    <cellStyle name="40% - Accent1 3 6 6 3" xfId="38416"/>
    <cellStyle name="40% - Accent1 3 6 7" xfId="10855"/>
    <cellStyle name="40% - Accent1 3 6 7 2" xfId="20074"/>
    <cellStyle name="40% - Accent1 3 6 7 2 2" xfId="48772"/>
    <cellStyle name="40% - Accent1 3 6 7 3" xfId="39563"/>
    <cellStyle name="40% - Accent1 3 6 8" xfId="12639"/>
    <cellStyle name="40% - Accent1 3 6 8 2" xfId="41337"/>
    <cellStyle name="40% - Accent1 3 6 9" xfId="21207"/>
    <cellStyle name="40% - Accent1 3 6 9 2" xfId="49905"/>
    <cellStyle name="40% - Accent1 3 7" xfId="1710"/>
    <cellStyle name="40% - Accent1 3 7 2" xfId="5408"/>
    <cellStyle name="40% - Accent1 3 7 2 2" xfId="14636"/>
    <cellStyle name="40% - Accent1 3 7 2 2 2" xfId="43334"/>
    <cellStyle name="40% - Accent1 3 7 2 3" xfId="28009"/>
    <cellStyle name="40% - Accent1 3 7 2 3 2" xfId="56707"/>
    <cellStyle name="40% - Accent1 3 7 2 4" xfId="34125"/>
    <cellStyle name="40% - Accent1 3 7 3" xfId="6957"/>
    <cellStyle name="40% - Accent1 3 7 3 2" xfId="16184"/>
    <cellStyle name="40% - Accent1 3 7 3 2 2" xfId="44882"/>
    <cellStyle name="40% - Accent1 3 7 3 3" xfId="35673"/>
    <cellStyle name="40% - Accent1 3 7 4" xfId="11954"/>
    <cellStyle name="40% - Accent1 3 7 4 2" xfId="40652"/>
    <cellStyle name="40% - Accent1 3 7 5" xfId="22826"/>
    <cellStyle name="40% - Accent1 3 7 5 2" xfId="51524"/>
    <cellStyle name="40% - Accent1 3 7 6" xfId="25105"/>
    <cellStyle name="40% - Accent1 3 7 6 2" xfId="53803"/>
    <cellStyle name="40% - Accent1 3 7 7" xfId="29686"/>
    <cellStyle name="40% - Accent1 3 7 7 2" xfId="58383"/>
    <cellStyle name="40% - Accent1 3 7 8" xfId="31443"/>
    <cellStyle name="40% - Accent1 3 8" xfId="4299"/>
    <cellStyle name="40% - Accent1 3 8 2" xfId="13527"/>
    <cellStyle name="40% - Accent1 3 8 2 2" xfId="42225"/>
    <cellStyle name="40% - Accent1 3 8 3" xfId="26876"/>
    <cellStyle name="40% - Accent1 3 8 3 2" xfId="55574"/>
    <cellStyle name="40% - Accent1 3 8 4" xfId="33016"/>
    <cellStyle name="40% - Accent1 3 9" xfId="4994"/>
    <cellStyle name="40% - Accent1 3 9 2" xfId="14222"/>
    <cellStyle name="40% - Accent1 3 9 2 2" xfId="42920"/>
    <cellStyle name="40% - Accent1 3 9 3" xfId="33711"/>
    <cellStyle name="40% - Accent1 30" xfId="688"/>
    <cellStyle name="40% - Accent1 31" xfId="689"/>
    <cellStyle name="40% - Accent1 32" xfId="690"/>
    <cellStyle name="40% - Accent1 33" xfId="691"/>
    <cellStyle name="40% - Accent1 34" xfId="692"/>
    <cellStyle name="40% - Accent1 35" xfId="693"/>
    <cellStyle name="40% - Accent1 36" xfId="694"/>
    <cellStyle name="40% - Accent1 37" xfId="695"/>
    <cellStyle name="40% - Accent1 38" xfId="696"/>
    <cellStyle name="40% - Accent1 39" xfId="697"/>
    <cellStyle name="40% - Accent1 4" xfId="183"/>
    <cellStyle name="40% - Accent1 4 10" xfId="6557"/>
    <cellStyle name="40% - Accent1 4 10 2" xfId="15784"/>
    <cellStyle name="40% - Accent1 4 10 2 2" xfId="44482"/>
    <cellStyle name="40% - Accent1 4 10 3" xfId="35273"/>
    <cellStyle name="40% - Accent1 4 11" xfId="8124"/>
    <cellStyle name="40% - Accent1 4 11 2" xfId="17348"/>
    <cellStyle name="40% - Accent1 4 11 2 2" xfId="46046"/>
    <cellStyle name="40% - Accent1 4 11 3" xfId="36837"/>
    <cellStyle name="40% - Accent1 4 12" xfId="9707"/>
    <cellStyle name="40% - Accent1 4 12 2" xfId="18928"/>
    <cellStyle name="40% - Accent1 4 12 2 2" xfId="47626"/>
    <cellStyle name="40% - Accent1 4 12 3" xfId="38417"/>
    <cellStyle name="40% - Accent1 4 13" xfId="10856"/>
    <cellStyle name="40% - Accent1 4 13 2" xfId="20075"/>
    <cellStyle name="40% - Accent1 4 13 2 2" xfId="48773"/>
    <cellStyle name="40% - Accent1 4 13 3" xfId="39564"/>
    <cellStyle name="40% - Accent1 4 14" xfId="11554"/>
    <cellStyle name="40% - Accent1 4 14 2" xfId="40252"/>
    <cellStyle name="40% - Accent1 4 15" xfId="21208"/>
    <cellStyle name="40% - Accent1 4 15 2" xfId="49906"/>
    <cellStyle name="40% - Accent1 4 16" xfId="22827"/>
    <cellStyle name="40% - Accent1 4 16 2" xfId="51525"/>
    <cellStyle name="40% - Accent1 4 17" xfId="25106"/>
    <cellStyle name="40% - Accent1 4 17 2" xfId="53804"/>
    <cellStyle name="40% - Accent1 4 18" xfId="29687"/>
    <cellStyle name="40% - Accent1 4 18 2" xfId="58384"/>
    <cellStyle name="40% - Accent1 4 19" xfId="31043"/>
    <cellStyle name="40% - Accent1 4 2" xfId="287"/>
    <cellStyle name="40% - Accent1 4 2 10" xfId="8178"/>
    <cellStyle name="40% - Accent1 4 2 10 2" xfId="17402"/>
    <cellStyle name="40% - Accent1 4 2 10 2 2" xfId="46100"/>
    <cellStyle name="40% - Accent1 4 2 10 3" xfId="36891"/>
    <cellStyle name="40% - Accent1 4 2 11" xfId="9708"/>
    <cellStyle name="40% - Accent1 4 2 11 2" xfId="18929"/>
    <cellStyle name="40% - Accent1 4 2 11 2 2" xfId="47627"/>
    <cellStyle name="40% - Accent1 4 2 11 3" xfId="38418"/>
    <cellStyle name="40% - Accent1 4 2 12" xfId="10857"/>
    <cellStyle name="40% - Accent1 4 2 12 2" xfId="20076"/>
    <cellStyle name="40% - Accent1 4 2 12 2 2" xfId="48774"/>
    <cellStyle name="40% - Accent1 4 2 12 3" xfId="39565"/>
    <cellStyle name="40% - Accent1 4 2 13" xfId="11597"/>
    <cellStyle name="40% - Accent1 4 2 13 2" xfId="40295"/>
    <cellStyle name="40% - Accent1 4 2 14" xfId="21209"/>
    <cellStyle name="40% - Accent1 4 2 14 2" xfId="49907"/>
    <cellStyle name="40% - Accent1 4 2 15" xfId="22828"/>
    <cellStyle name="40% - Accent1 4 2 15 2" xfId="51526"/>
    <cellStyle name="40% - Accent1 4 2 16" xfId="25107"/>
    <cellStyle name="40% - Accent1 4 2 16 2" xfId="53805"/>
    <cellStyle name="40% - Accent1 4 2 17" xfId="29688"/>
    <cellStyle name="40% - Accent1 4 2 17 2" xfId="58385"/>
    <cellStyle name="40% - Accent1 4 2 18" xfId="31086"/>
    <cellStyle name="40% - Accent1 4 2 2" xfId="373"/>
    <cellStyle name="40% - Accent1 4 2 2 10" xfId="9709"/>
    <cellStyle name="40% - Accent1 4 2 2 10 2" xfId="18930"/>
    <cellStyle name="40% - Accent1 4 2 2 10 2 2" xfId="47628"/>
    <cellStyle name="40% - Accent1 4 2 2 10 3" xfId="38419"/>
    <cellStyle name="40% - Accent1 4 2 2 11" xfId="10858"/>
    <cellStyle name="40% - Accent1 4 2 2 11 2" xfId="20077"/>
    <cellStyle name="40% - Accent1 4 2 2 11 2 2" xfId="48775"/>
    <cellStyle name="40% - Accent1 4 2 2 11 3" xfId="39566"/>
    <cellStyle name="40% - Accent1 4 2 2 12" xfId="11683"/>
    <cellStyle name="40% - Accent1 4 2 2 12 2" xfId="40381"/>
    <cellStyle name="40% - Accent1 4 2 2 13" xfId="21210"/>
    <cellStyle name="40% - Accent1 4 2 2 13 2" xfId="49908"/>
    <cellStyle name="40% - Accent1 4 2 2 14" xfId="22829"/>
    <cellStyle name="40% - Accent1 4 2 2 14 2" xfId="51527"/>
    <cellStyle name="40% - Accent1 4 2 2 15" xfId="25108"/>
    <cellStyle name="40% - Accent1 4 2 2 15 2" xfId="53806"/>
    <cellStyle name="40% - Accent1 4 2 2 16" xfId="29689"/>
    <cellStyle name="40% - Accent1 4 2 2 16 2" xfId="58386"/>
    <cellStyle name="40% - Accent1 4 2 2 17" xfId="31172"/>
    <cellStyle name="40% - Accent1 4 2 2 2" xfId="1218"/>
    <cellStyle name="40% - Accent1 4 2 2 2 10" xfId="11869"/>
    <cellStyle name="40% - Accent1 4 2 2 2 10 2" xfId="40567"/>
    <cellStyle name="40% - Accent1 4 2 2 2 11" xfId="21211"/>
    <cellStyle name="40% - Accent1 4 2 2 2 11 2" xfId="49909"/>
    <cellStyle name="40% - Accent1 4 2 2 2 12" xfId="22830"/>
    <cellStyle name="40% - Accent1 4 2 2 2 12 2" xfId="51528"/>
    <cellStyle name="40% - Accent1 4 2 2 2 13" xfId="25109"/>
    <cellStyle name="40% - Accent1 4 2 2 2 13 2" xfId="53807"/>
    <cellStyle name="40% - Accent1 4 2 2 2 14" xfId="29690"/>
    <cellStyle name="40% - Accent1 4 2 2 2 14 2" xfId="58387"/>
    <cellStyle name="40% - Accent1 4 2 2 2 15" xfId="31358"/>
    <cellStyle name="40% - Accent1 4 2 2 2 2" xfId="3484"/>
    <cellStyle name="40% - Accent1 4 2 2 2 2 10" xfId="22831"/>
    <cellStyle name="40% - Accent1 4 2 2 2 2 10 2" xfId="51529"/>
    <cellStyle name="40% - Accent1 4 2 2 2 2 11" xfId="25110"/>
    <cellStyle name="40% - Accent1 4 2 2 2 2 11 2" xfId="53808"/>
    <cellStyle name="40% - Accent1 4 2 2 2 2 12" xfId="29691"/>
    <cellStyle name="40% - Accent1 4 2 2 2 2 12 2" xfId="58388"/>
    <cellStyle name="40% - Accent1 4 2 2 2 2 13" xfId="32456"/>
    <cellStyle name="40% - Accent1 4 2 2 2 2 2" xfId="4326"/>
    <cellStyle name="40% - Accent1 4 2 2 2 2 2 2" xfId="13554"/>
    <cellStyle name="40% - Accent1 4 2 2 2 2 2 2 2" xfId="28036"/>
    <cellStyle name="40% - Accent1 4 2 2 2 2 2 2 2 2" xfId="56734"/>
    <cellStyle name="40% - Accent1 4 2 2 2 2 2 2 3" xfId="42252"/>
    <cellStyle name="40% - Accent1 4 2 2 2 2 2 3" xfId="22832"/>
    <cellStyle name="40% - Accent1 4 2 2 2 2 2 3 2" xfId="51530"/>
    <cellStyle name="40% - Accent1 4 2 2 2 2 2 4" xfId="25111"/>
    <cellStyle name="40% - Accent1 4 2 2 2 2 2 4 2" xfId="53809"/>
    <cellStyle name="40% - Accent1 4 2 2 2 2 2 5" xfId="29692"/>
    <cellStyle name="40% - Accent1 4 2 2 2 2 2 5 2" xfId="58389"/>
    <cellStyle name="40% - Accent1 4 2 2 2 2 2 6" xfId="33043"/>
    <cellStyle name="40% - Accent1 4 2 2 2 2 3" xfId="6421"/>
    <cellStyle name="40% - Accent1 4 2 2 2 2 3 2" xfId="15649"/>
    <cellStyle name="40% - Accent1 4 2 2 2 2 3 2 2" xfId="44347"/>
    <cellStyle name="40% - Accent1 4 2 2 2 2 3 3" xfId="26903"/>
    <cellStyle name="40% - Accent1 4 2 2 2 2 3 3 2" xfId="55601"/>
    <cellStyle name="40% - Accent1 4 2 2 2 2 3 4" xfId="35138"/>
    <cellStyle name="40% - Accent1 4 2 2 2 2 4" xfId="7973"/>
    <cellStyle name="40% - Accent1 4 2 2 2 2 4 2" xfId="17198"/>
    <cellStyle name="40% - Accent1 4 2 2 2 2 4 2 2" xfId="45896"/>
    <cellStyle name="40% - Accent1 4 2 2 2 2 4 3" xfId="36687"/>
    <cellStyle name="40% - Accent1 4 2 2 2 2 5" xfId="9124"/>
    <cellStyle name="40% - Accent1 4 2 2 2 2 5 2" xfId="18347"/>
    <cellStyle name="40% - Accent1 4 2 2 2 2 5 2 2" xfId="47045"/>
    <cellStyle name="40% - Accent1 4 2 2 2 2 5 3" xfId="37836"/>
    <cellStyle name="40% - Accent1 4 2 2 2 2 6" xfId="9711"/>
    <cellStyle name="40% - Accent1 4 2 2 2 2 6 2" xfId="18932"/>
    <cellStyle name="40% - Accent1 4 2 2 2 2 6 2 2" xfId="47630"/>
    <cellStyle name="40% - Accent1 4 2 2 2 2 6 3" xfId="38421"/>
    <cellStyle name="40% - Accent1 4 2 2 2 2 7" xfId="10860"/>
    <cellStyle name="40% - Accent1 4 2 2 2 2 7 2" xfId="20079"/>
    <cellStyle name="40% - Accent1 4 2 2 2 2 7 2 2" xfId="48777"/>
    <cellStyle name="40% - Accent1 4 2 2 2 2 7 3" xfId="39568"/>
    <cellStyle name="40% - Accent1 4 2 2 2 2 8" xfId="12967"/>
    <cellStyle name="40% - Accent1 4 2 2 2 2 8 2" xfId="41665"/>
    <cellStyle name="40% - Accent1 4 2 2 2 2 9" xfId="21212"/>
    <cellStyle name="40% - Accent1 4 2 2 2 2 9 2" xfId="49910"/>
    <cellStyle name="40% - Accent1 4 2 2 2 3" xfId="2875"/>
    <cellStyle name="40% - Accent1 4 2 2 2 3 2" xfId="6040"/>
    <cellStyle name="40% - Accent1 4 2 2 2 3 2 2" xfId="15268"/>
    <cellStyle name="40% - Accent1 4 2 2 2 3 2 2 2" xfId="43966"/>
    <cellStyle name="40% - Accent1 4 2 2 2 3 2 3" xfId="28035"/>
    <cellStyle name="40% - Accent1 4 2 2 2 3 2 3 2" xfId="56733"/>
    <cellStyle name="40% - Accent1 4 2 2 2 3 2 4" xfId="34757"/>
    <cellStyle name="40% - Accent1 4 2 2 2 3 3" xfId="7590"/>
    <cellStyle name="40% - Accent1 4 2 2 2 3 3 2" xfId="16816"/>
    <cellStyle name="40% - Accent1 4 2 2 2 3 3 2 2" xfId="45514"/>
    <cellStyle name="40% - Accent1 4 2 2 2 3 3 3" xfId="36305"/>
    <cellStyle name="40% - Accent1 4 2 2 2 3 4" xfId="12586"/>
    <cellStyle name="40% - Accent1 4 2 2 2 3 4 2" xfId="41284"/>
    <cellStyle name="40% - Accent1 4 2 2 2 3 5" xfId="22833"/>
    <cellStyle name="40% - Accent1 4 2 2 2 3 5 2" xfId="51531"/>
    <cellStyle name="40% - Accent1 4 2 2 2 3 6" xfId="25112"/>
    <cellStyle name="40% - Accent1 4 2 2 2 3 6 2" xfId="53810"/>
    <cellStyle name="40% - Accent1 4 2 2 2 3 7" xfId="29693"/>
    <cellStyle name="40% - Accent1 4 2 2 2 3 7 2" xfId="58390"/>
    <cellStyle name="40% - Accent1 4 2 2 2 3 8" xfId="32075"/>
    <cellStyle name="40% - Accent1 4 2 2 2 4" xfId="4325"/>
    <cellStyle name="40% - Accent1 4 2 2 2 4 2" xfId="13553"/>
    <cellStyle name="40% - Accent1 4 2 2 2 4 2 2" xfId="42251"/>
    <cellStyle name="40% - Accent1 4 2 2 2 4 3" xfId="26902"/>
    <cellStyle name="40% - Accent1 4 2 2 2 4 3 2" xfId="55600"/>
    <cellStyle name="40% - Accent1 4 2 2 2 4 4" xfId="33042"/>
    <cellStyle name="40% - Accent1 4 2 2 2 5" xfId="5323"/>
    <cellStyle name="40% - Accent1 4 2 2 2 5 2" xfId="14551"/>
    <cellStyle name="40% - Accent1 4 2 2 2 5 2 2" xfId="43249"/>
    <cellStyle name="40% - Accent1 4 2 2 2 5 3" xfId="34040"/>
    <cellStyle name="40% - Accent1 4 2 2 2 6" xfId="6872"/>
    <cellStyle name="40% - Accent1 4 2 2 2 6 2" xfId="16099"/>
    <cellStyle name="40% - Accent1 4 2 2 2 6 2 2" xfId="44797"/>
    <cellStyle name="40% - Accent1 4 2 2 2 6 3" xfId="35588"/>
    <cellStyle name="40% - Accent1 4 2 2 2 7" xfId="8742"/>
    <cellStyle name="40% - Accent1 4 2 2 2 7 2" xfId="17966"/>
    <cellStyle name="40% - Accent1 4 2 2 2 7 2 2" xfId="46664"/>
    <cellStyle name="40% - Accent1 4 2 2 2 7 3" xfId="37455"/>
    <cellStyle name="40% - Accent1 4 2 2 2 8" xfId="9710"/>
    <cellStyle name="40% - Accent1 4 2 2 2 8 2" xfId="18931"/>
    <cellStyle name="40% - Accent1 4 2 2 2 8 2 2" xfId="47629"/>
    <cellStyle name="40% - Accent1 4 2 2 2 8 3" xfId="38420"/>
    <cellStyle name="40% - Accent1 4 2 2 2 9" xfId="10859"/>
    <cellStyle name="40% - Accent1 4 2 2 2 9 2" xfId="20078"/>
    <cellStyle name="40% - Accent1 4 2 2 2 9 2 2" xfId="48776"/>
    <cellStyle name="40% - Accent1 4 2 2 2 9 3" xfId="39567"/>
    <cellStyle name="40% - Accent1 4 2 2 3" xfId="2600"/>
    <cellStyle name="40% - Accent1 4 2 2 3 10" xfId="22834"/>
    <cellStyle name="40% - Accent1 4 2 2 3 10 2" xfId="51532"/>
    <cellStyle name="40% - Accent1 4 2 2 3 11" xfId="25113"/>
    <cellStyle name="40% - Accent1 4 2 2 3 11 2" xfId="53811"/>
    <cellStyle name="40% - Accent1 4 2 2 3 12" xfId="29694"/>
    <cellStyle name="40% - Accent1 4 2 2 3 12 2" xfId="58391"/>
    <cellStyle name="40% - Accent1 4 2 2 3 13" xfId="31890"/>
    <cellStyle name="40% - Accent1 4 2 2 3 2" xfId="4327"/>
    <cellStyle name="40% - Accent1 4 2 2 3 2 2" xfId="13555"/>
    <cellStyle name="40% - Accent1 4 2 2 3 2 2 2" xfId="28037"/>
    <cellStyle name="40% - Accent1 4 2 2 3 2 2 2 2" xfId="56735"/>
    <cellStyle name="40% - Accent1 4 2 2 3 2 2 3" xfId="42253"/>
    <cellStyle name="40% - Accent1 4 2 2 3 2 3" xfId="22835"/>
    <cellStyle name="40% - Accent1 4 2 2 3 2 3 2" xfId="51533"/>
    <cellStyle name="40% - Accent1 4 2 2 3 2 4" xfId="25114"/>
    <cellStyle name="40% - Accent1 4 2 2 3 2 4 2" xfId="53812"/>
    <cellStyle name="40% - Accent1 4 2 2 3 2 5" xfId="29695"/>
    <cellStyle name="40% - Accent1 4 2 2 3 2 5 2" xfId="58392"/>
    <cellStyle name="40% - Accent1 4 2 2 3 2 6" xfId="33044"/>
    <cellStyle name="40% - Accent1 4 2 2 3 3" xfId="5855"/>
    <cellStyle name="40% - Accent1 4 2 2 3 3 2" xfId="15083"/>
    <cellStyle name="40% - Accent1 4 2 2 3 3 2 2" xfId="43781"/>
    <cellStyle name="40% - Accent1 4 2 2 3 3 3" xfId="26904"/>
    <cellStyle name="40% - Accent1 4 2 2 3 3 3 2" xfId="55602"/>
    <cellStyle name="40% - Accent1 4 2 2 3 3 4" xfId="34572"/>
    <cellStyle name="40% - Accent1 4 2 2 3 4" xfId="7405"/>
    <cellStyle name="40% - Accent1 4 2 2 3 4 2" xfId="16631"/>
    <cellStyle name="40% - Accent1 4 2 2 3 4 2 2" xfId="45329"/>
    <cellStyle name="40% - Accent1 4 2 2 3 4 3" xfId="36120"/>
    <cellStyle name="40% - Accent1 4 2 2 3 5" xfId="8557"/>
    <cellStyle name="40% - Accent1 4 2 2 3 5 2" xfId="17781"/>
    <cellStyle name="40% - Accent1 4 2 2 3 5 2 2" xfId="46479"/>
    <cellStyle name="40% - Accent1 4 2 2 3 5 3" xfId="37270"/>
    <cellStyle name="40% - Accent1 4 2 2 3 6" xfId="9712"/>
    <cellStyle name="40% - Accent1 4 2 2 3 6 2" xfId="18933"/>
    <cellStyle name="40% - Accent1 4 2 2 3 6 2 2" xfId="47631"/>
    <cellStyle name="40% - Accent1 4 2 2 3 6 3" xfId="38422"/>
    <cellStyle name="40% - Accent1 4 2 2 3 7" xfId="10861"/>
    <cellStyle name="40% - Accent1 4 2 2 3 7 2" xfId="20080"/>
    <cellStyle name="40% - Accent1 4 2 2 3 7 2 2" xfId="48778"/>
    <cellStyle name="40% - Accent1 4 2 2 3 7 3" xfId="39569"/>
    <cellStyle name="40% - Accent1 4 2 2 3 8" xfId="12401"/>
    <cellStyle name="40% - Accent1 4 2 2 3 8 2" xfId="41099"/>
    <cellStyle name="40% - Accent1 4 2 2 3 9" xfId="21213"/>
    <cellStyle name="40% - Accent1 4 2 2 3 9 2" xfId="49911"/>
    <cellStyle name="40% - Accent1 4 2 2 4" xfId="3262"/>
    <cellStyle name="40% - Accent1 4 2 2 4 10" xfId="22836"/>
    <cellStyle name="40% - Accent1 4 2 2 4 10 2" xfId="51534"/>
    <cellStyle name="40% - Accent1 4 2 2 4 11" xfId="25115"/>
    <cellStyle name="40% - Accent1 4 2 2 4 11 2" xfId="53813"/>
    <cellStyle name="40% - Accent1 4 2 2 4 12" xfId="29696"/>
    <cellStyle name="40% - Accent1 4 2 2 4 12 2" xfId="58393"/>
    <cellStyle name="40% - Accent1 4 2 2 4 13" xfId="32271"/>
    <cellStyle name="40% - Accent1 4 2 2 4 2" xfId="4328"/>
    <cellStyle name="40% - Accent1 4 2 2 4 2 2" xfId="13556"/>
    <cellStyle name="40% - Accent1 4 2 2 4 2 2 2" xfId="28038"/>
    <cellStyle name="40% - Accent1 4 2 2 4 2 2 2 2" xfId="56736"/>
    <cellStyle name="40% - Accent1 4 2 2 4 2 2 3" xfId="42254"/>
    <cellStyle name="40% - Accent1 4 2 2 4 2 3" xfId="22837"/>
    <cellStyle name="40% - Accent1 4 2 2 4 2 3 2" xfId="51535"/>
    <cellStyle name="40% - Accent1 4 2 2 4 2 4" xfId="25116"/>
    <cellStyle name="40% - Accent1 4 2 2 4 2 4 2" xfId="53814"/>
    <cellStyle name="40% - Accent1 4 2 2 4 2 5" xfId="29697"/>
    <cellStyle name="40% - Accent1 4 2 2 4 2 5 2" xfId="58394"/>
    <cellStyle name="40% - Accent1 4 2 2 4 2 6" xfId="33045"/>
    <cellStyle name="40% - Accent1 4 2 2 4 3" xfId="6236"/>
    <cellStyle name="40% - Accent1 4 2 2 4 3 2" xfId="15464"/>
    <cellStyle name="40% - Accent1 4 2 2 4 3 2 2" xfId="44162"/>
    <cellStyle name="40% - Accent1 4 2 2 4 3 3" xfId="26905"/>
    <cellStyle name="40% - Accent1 4 2 2 4 3 3 2" xfId="55603"/>
    <cellStyle name="40% - Accent1 4 2 2 4 3 4" xfId="34953"/>
    <cellStyle name="40% - Accent1 4 2 2 4 4" xfId="7788"/>
    <cellStyle name="40% - Accent1 4 2 2 4 4 2" xfId="17013"/>
    <cellStyle name="40% - Accent1 4 2 2 4 4 2 2" xfId="45711"/>
    <cellStyle name="40% - Accent1 4 2 2 4 4 3" xfId="36502"/>
    <cellStyle name="40% - Accent1 4 2 2 4 5" xfId="8939"/>
    <cellStyle name="40% - Accent1 4 2 2 4 5 2" xfId="18162"/>
    <cellStyle name="40% - Accent1 4 2 2 4 5 2 2" xfId="46860"/>
    <cellStyle name="40% - Accent1 4 2 2 4 5 3" xfId="37651"/>
    <cellStyle name="40% - Accent1 4 2 2 4 6" xfId="9713"/>
    <cellStyle name="40% - Accent1 4 2 2 4 6 2" xfId="18934"/>
    <cellStyle name="40% - Accent1 4 2 2 4 6 2 2" xfId="47632"/>
    <cellStyle name="40% - Accent1 4 2 2 4 6 3" xfId="38423"/>
    <cellStyle name="40% - Accent1 4 2 2 4 7" xfId="10862"/>
    <cellStyle name="40% - Accent1 4 2 2 4 7 2" xfId="20081"/>
    <cellStyle name="40% - Accent1 4 2 2 4 7 2 2" xfId="48779"/>
    <cellStyle name="40% - Accent1 4 2 2 4 7 3" xfId="39570"/>
    <cellStyle name="40% - Accent1 4 2 2 4 8" xfId="12782"/>
    <cellStyle name="40% - Accent1 4 2 2 4 8 2" xfId="41480"/>
    <cellStyle name="40% - Accent1 4 2 2 4 9" xfId="21214"/>
    <cellStyle name="40% - Accent1 4 2 2 4 9 2" xfId="49912"/>
    <cellStyle name="40% - Accent1 4 2 2 5" xfId="2226"/>
    <cellStyle name="40% - Accent1 4 2 2 5 2" xfId="5660"/>
    <cellStyle name="40% - Accent1 4 2 2 5 2 2" xfId="14888"/>
    <cellStyle name="40% - Accent1 4 2 2 5 2 2 2" xfId="43586"/>
    <cellStyle name="40% - Accent1 4 2 2 5 2 3" xfId="28034"/>
    <cellStyle name="40% - Accent1 4 2 2 5 2 3 2" xfId="56732"/>
    <cellStyle name="40% - Accent1 4 2 2 5 2 4" xfId="34377"/>
    <cellStyle name="40% - Accent1 4 2 2 5 3" xfId="7209"/>
    <cellStyle name="40% - Accent1 4 2 2 5 3 2" xfId="16436"/>
    <cellStyle name="40% - Accent1 4 2 2 5 3 2 2" xfId="45134"/>
    <cellStyle name="40% - Accent1 4 2 2 5 3 3" xfId="35925"/>
    <cellStyle name="40% - Accent1 4 2 2 5 4" xfId="12206"/>
    <cellStyle name="40% - Accent1 4 2 2 5 4 2" xfId="40904"/>
    <cellStyle name="40% - Accent1 4 2 2 5 5" xfId="22838"/>
    <cellStyle name="40% - Accent1 4 2 2 5 5 2" xfId="51536"/>
    <cellStyle name="40% - Accent1 4 2 2 5 6" xfId="25117"/>
    <cellStyle name="40% - Accent1 4 2 2 5 6 2" xfId="53815"/>
    <cellStyle name="40% - Accent1 4 2 2 5 7" xfId="29698"/>
    <cellStyle name="40% - Accent1 4 2 2 5 7 2" xfId="58395"/>
    <cellStyle name="40% - Accent1 4 2 2 5 8" xfId="31695"/>
    <cellStyle name="40% - Accent1 4 2 2 6" xfId="4324"/>
    <cellStyle name="40% - Accent1 4 2 2 6 2" xfId="13552"/>
    <cellStyle name="40% - Accent1 4 2 2 6 2 2" xfId="42250"/>
    <cellStyle name="40% - Accent1 4 2 2 6 3" xfId="26901"/>
    <cellStyle name="40% - Accent1 4 2 2 6 3 2" xfId="55599"/>
    <cellStyle name="40% - Accent1 4 2 2 6 4" xfId="33041"/>
    <cellStyle name="40% - Accent1 4 2 2 7" xfId="5137"/>
    <cellStyle name="40% - Accent1 4 2 2 7 2" xfId="14365"/>
    <cellStyle name="40% - Accent1 4 2 2 7 2 2" xfId="43063"/>
    <cellStyle name="40% - Accent1 4 2 2 7 3" xfId="33854"/>
    <cellStyle name="40% - Accent1 4 2 2 8" xfId="6686"/>
    <cellStyle name="40% - Accent1 4 2 2 8 2" xfId="15913"/>
    <cellStyle name="40% - Accent1 4 2 2 8 2 2" xfId="44611"/>
    <cellStyle name="40% - Accent1 4 2 2 8 3" xfId="35402"/>
    <cellStyle name="40% - Accent1 4 2 2 9" xfId="8362"/>
    <cellStyle name="40% - Accent1 4 2 2 9 2" xfId="17586"/>
    <cellStyle name="40% - Accent1 4 2 2 9 2 2" xfId="46284"/>
    <cellStyle name="40% - Accent1 4 2 2 9 3" xfId="37075"/>
    <cellStyle name="40% - Accent1 4 2 3" xfId="1132"/>
    <cellStyle name="40% - Accent1 4 2 3 10" xfId="10863"/>
    <cellStyle name="40% - Accent1 4 2 3 10 2" xfId="20082"/>
    <cellStyle name="40% - Accent1 4 2 3 10 2 2" xfId="48780"/>
    <cellStyle name="40% - Accent1 4 2 3 10 3" xfId="39571"/>
    <cellStyle name="40% - Accent1 4 2 3 11" xfId="11783"/>
    <cellStyle name="40% - Accent1 4 2 3 11 2" xfId="40481"/>
    <cellStyle name="40% - Accent1 4 2 3 12" xfId="21215"/>
    <cellStyle name="40% - Accent1 4 2 3 12 2" xfId="49913"/>
    <cellStyle name="40% - Accent1 4 2 3 13" xfId="22839"/>
    <cellStyle name="40% - Accent1 4 2 3 13 2" xfId="51537"/>
    <cellStyle name="40% - Accent1 4 2 3 14" xfId="25118"/>
    <cellStyle name="40% - Accent1 4 2 3 14 2" xfId="53816"/>
    <cellStyle name="40% - Accent1 4 2 3 15" xfId="29699"/>
    <cellStyle name="40% - Accent1 4 2 3 15 2" xfId="58396"/>
    <cellStyle name="40% - Accent1 4 2 3 16" xfId="31272"/>
    <cellStyle name="40% - Accent1 4 2 3 2" xfId="2789"/>
    <cellStyle name="40% - Accent1 4 2 3 2 10" xfId="22840"/>
    <cellStyle name="40% - Accent1 4 2 3 2 10 2" xfId="51538"/>
    <cellStyle name="40% - Accent1 4 2 3 2 11" xfId="25119"/>
    <cellStyle name="40% - Accent1 4 2 3 2 11 2" xfId="53817"/>
    <cellStyle name="40% - Accent1 4 2 3 2 12" xfId="29700"/>
    <cellStyle name="40% - Accent1 4 2 3 2 12 2" xfId="58397"/>
    <cellStyle name="40% - Accent1 4 2 3 2 13" xfId="31990"/>
    <cellStyle name="40% - Accent1 4 2 3 2 2" xfId="4330"/>
    <cellStyle name="40% - Accent1 4 2 3 2 2 2" xfId="13558"/>
    <cellStyle name="40% - Accent1 4 2 3 2 2 2 2" xfId="28040"/>
    <cellStyle name="40% - Accent1 4 2 3 2 2 2 2 2" xfId="56738"/>
    <cellStyle name="40% - Accent1 4 2 3 2 2 2 3" xfId="42256"/>
    <cellStyle name="40% - Accent1 4 2 3 2 2 3" xfId="22841"/>
    <cellStyle name="40% - Accent1 4 2 3 2 2 3 2" xfId="51539"/>
    <cellStyle name="40% - Accent1 4 2 3 2 2 4" xfId="25120"/>
    <cellStyle name="40% - Accent1 4 2 3 2 2 4 2" xfId="53818"/>
    <cellStyle name="40% - Accent1 4 2 3 2 2 5" xfId="29701"/>
    <cellStyle name="40% - Accent1 4 2 3 2 2 5 2" xfId="58398"/>
    <cellStyle name="40% - Accent1 4 2 3 2 2 6" xfId="33047"/>
    <cellStyle name="40% - Accent1 4 2 3 2 3" xfId="5955"/>
    <cellStyle name="40% - Accent1 4 2 3 2 3 2" xfId="15183"/>
    <cellStyle name="40% - Accent1 4 2 3 2 3 2 2" xfId="43881"/>
    <cellStyle name="40% - Accent1 4 2 3 2 3 3" xfId="26907"/>
    <cellStyle name="40% - Accent1 4 2 3 2 3 3 2" xfId="55605"/>
    <cellStyle name="40% - Accent1 4 2 3 2 3 4" xfId="34672"/>
    <cellStyle name="40% - Accent1 4 2 3 2 4" xfId="7505"/>
    <cellStyle name="40% - Accent1 4 2 3 2 4 2" xfId="16731"/>
    <cellStyle name="40% - Accent1 4 2 3 2 4 2 2" xfId="45429"/>
    <cellStyle name="40% - Accent1 4 2 3 2 4 3" xfId="36220"/>
    <cellStyle name="40% - Accent1 4 2 3 2 5" xfId="8657"/>
    <cellStyle name="40% - Accent1 4 2 3 2 5 2" xfId="17881"/>
    <cellStyle name="40% - Accent1 4 2 3 2 5 2 2" xfId="46579"/>
    <cellStyle name="40% - Accent1 4 2 3 2 5 3" xfId="37370"/>
    <cellStyle name="40% - Accent1 4 2 3 2 6" xfId="9715"/>
    <cellStyle name="40% - Accent1 4 2 3 2 6 2" xfId="18936"/>
    <cellStyle name="40% - Accent1 4 2 3 2 6 2 2" xfId="47634"/>
    <cellStyle name="40% - Accent1 4 2 3 2 6 3" xfId="38425"/>
    <cellStyle name="40% - Accent1 4 2 3 2 7" xfId="10864"/>
    <cellStyle name="40% - Accent1 4 2 3 2 7 2" xfId="20083"/>
    <cellStyle name="40% - Accent1 4 2 3 2 7 2 2" xfId="48781"/>
    <cellStyle name="40% - Accent1 4 2 3 2 7 3" xfId="39572"/>
    <cellStyle name="40% - Accent1 4 2 3 2 8" xfId="12501"/>
    <cellStyle name="40% - Accent1 4 2 3 2 8 2" xfId="41199"/>
    <cellStyle name="40% - Accent1 4 2 3 2 9" xfId="21216"/>
    <cellStyle name="40% - Accent1 4 2 3 2 9 2" xfId="49914"/>
    <cellStyle name="40% - Accent1 4 2 3 3" xfId="3399"/>
    <cellStyle name="40% - Accent1 4 2 3 3 10" xfId="22842"/>
    <cellStyle name="40% - Accent1 4 2 3 3 10 2" xfId="51540"/>
    <cellStyle name="40% - Accent1 4 2 3 3 11" xfId="25121"/>
    <cellStyle name="40% - Accent1 4 2 3 3 11 2" xfId="53819"/>
    <cellStyle name="40% - Accent1 4 2 3 3 12" xfId="29702"/>
    <cellStyle name="40% - Accent1 4 2 3 3 12 2" xfId="58399"/>
    <cellStyle name="40% - Accent1 4 2 3 3 13" xfId="32371"/>
    <cellStyle name="40% - Accent1 4 2 3 3 2" xfId="4331"/>
    <cellStyle name="40% - Accent1 4 2 3 3 2 2" xfId="13559"/>
    <cellStyle name="40% - Accent1 4 2 3 3 2 2 2" xfId="28041"/>
    <cellStyle name="40% - Accent1 4 2 3 3 2 2 2 2" xfId="56739"/>
    <cellStyle name="40% - Accent1 4 2 3 3 2 2 3" xfId="42257"/>
    <cellStyle name="40% - Accent1 4 2 3 3 2 3" xfId="22843"/>
    <cellStyle name="40% - Accent1 4 2 3 3 2 3 2" xfId="51541"/>
    <cellStyle name="40% - Accent1 4 2 3 3 2 4" xfId="25122"/>
    <cellStyle name="40% - Accent1 4 2 3 3 2 4 2" xfId="53820"/>
    <cellStyle name="40% - Accent1 4 2 3 3 2 5" xfId="29703"/>
    <cellStyle name="40% - Accent1 4 2 3 3 2 5 2" xfId="58400"/>
    <cellStyle name="40% - Accent1 4 2 3 3 2 6" xfId="33048"/>
    <cellStyle name="40% - Accent1 4 2 3 3 3" xfId="6336"/>
    <cellStyle name="40% - Accent1 4 2 3 3 3 2" xfId="15564"/>
    <cellStyle name="40% - Accent1 4 2 3 3 3 2 2" xfId="44262"/>
    <cellStyle name="40% - Accent1 4 2 3 3 3 3" xfId="26908"/>
    <cellStyle name="40% - Accent1 4 2 3 3 3 3 2" xfId="55606"/>
    <cellStyle name="40% - Accent1 4 2 3 3 3 4" xfId="35053"/>
    <cellStyle name="40% - Accent1 4 2 3 3 4" xfId="7888"/>
    <cellStyle name="40% - Accent1 4 2 3 3 4 2" xfId="17113"/>
    <cellStyle name="40% - Accent1 4 2 3 3 4 2 2" xfId="45811"/>
    <cellStyle name="40% - Accent1 4 2 3 3 4 3" xfId="36602"/>
    <cellStyle name="40% - Accent1 4 2 3 3 5" xfId="9039"/>
    <cellStyle name="40% - Accent1 4 2 3 3 5 2" xfId="18262"/>
    <cellStyle name="40% - Accent1 4 2 3 3 5 2 2" xfId="46960"/>
    <cellStyle name="40% - Accent1 4 2 3 3 5 3" xfId="37751"/>
    <cellStyle name="40% - Accent1 4 2 3 3 6" xfId="9716"/>
    <cellStyle name="40% - Accent1 4 2 3 3 6 2" xfId="18937"/>
    <cellStyle name="40% - Accent1 4 2 3 3 6 2 2" xfId="47635"/>
    <cellStyle name="40% - Accent1 4 2 3 3 6 3" xfId="38426"/>
    <cellStyle name="40% - Accent1 4 2 3 3 7" xfId="10865"/>
    <cellStyle name="40% - Accent1 4 2 3 3 7 2" xfId="20084"/>
    <cellStyle name="40% - Accent1 4 2 3 3 7 2 2" xfId="48782"/>
    <cellStyle name="40% - Accent1 4 2 3 3 7 3" xfId="39573"/>
    <cellStyle name="40% - Accent1 4 2 3 3 8" xfId="12882"/>
    <cellStyle name="40% - Accent1 4 2 3 3 8 2" xfId="41580"/>
    <cellStyle name="40% - Accent1 4 2 3 3 9" xfId="21217"/>
    <cellStyle name="40% - Accent1 4 2 3 3 9 2" xfId="49915"/>
    <cellStyle name="40% - Accent1 4 2 3 4" xfId="2140"/>
    <cellStyle name="40% - Accent1 4 2 3 4 2" xfId="5574"/>
    <cellStyle name="40% - Accent1 4 2 3 4 2 2" xfId="14802"/>
    <cellStyle name="40% - Accent1 4 2 3 4 2 2 2" xfId="43500"/>
    <cellStyle name="40% - Accent1 4 2 3 4 2 3" xfId="28039"/>
    <cellStyle name="40% - Accent1 4 2 3 4 2 3 2" xfId="56737"/>
    <cellStyle name="40% - Accent1 4 2 3 4 2 4" xfId="34291"/>
    <cellStyle name="40% - Accent1 4 2 3 4 3" xfId="7123"/>
    <cellStyle name="40% - Accent1 4 2 3 4 3 2" xfId="16350"/>
    <cellStyle name="40% - Accent1 4 2 3 4 3 2 2" xfId="45048"/>
    <cellStyle name="40% - Accent1 4 2 3 4 3 3" xfId="35839"/>
    <cellStyle name="40% - Accent1 4 2 3 4 4" xfId="12120"/>
    <cellStyle name="40% - Accent1 4 2 3 4 4 2" xfId="40818"/>
    <cellStyle name="40% - Accent1 4 2 3 4 5" xfId="22844"/>
    <cellStyle name="40% - Accent1 4 2 3 4 5 2" xfId="51542"/>
    <cellStyle name="40% - Accent1 4 2 3 4 6" xfId="25123"/>
    <cellStyle name="40% - Accent1 4 2 3 4 6 2" xfId="53821"/>
    <cellStyle name="40% - Accent1 4 2 3 4 7" xfId="29704"/>
    <cellStyle name="40% - Accent1 4 2 3 4 7 2" xfId="58401"/>
    <cellStyle name="40% - Accent1 4 2 3 4 8" xfId="31609"/>
    <cellStyle name="40% - Accent1 4 2 3 5" xfId="4329"/>
    <cellStyle name="40% - Accent1 4 2 3 5 2" xfId="13557"/>
    <cellStyle name="40% - Accent1 4 2 3 5 2 2" xfId="42255"/>
    <cellStyle name="40% - Accent1 4 2 3 5 3" xfId="26906"/>
    <cellStyle name="40% - Accent1 4 2 3 5 3 2" xfId="55604"/>
    <cellStyle name="40% - Accent1 4 2 3 5 4" xfId="33046"/>
    <cellStyle name="40% - Accent1 4 2 3 6" xfId="5237"/>
    <cellStyle name="40% - Accent1 4 2 3 6 2" xfId="14465"/>
    <cellStyle name="40% - Accent1 4 2 3 6 2 2" xfId="43163"/>
    <cellStyle name="40% - Accent1 4 2 3 6 3" xfId="33954"/>
    <cellStyle name="40% - Accent1 4 2 3 7" xfId="6786"/>
    <cellStyle name="40% - Accent1 4 2 3 7 2" xfId="16013"/>
    <cellStyle name="40% - Accent1 4 2 3 7 2 2" xfId="44711"/>
    <cellStyle name="40% - Accent1 4 2 3 7 3" xfId="35502"/>
    <cellStyle name="40% - Accent1 4 2 3 8" xfId="8276"/>
    <cellStyle name="40% - Accent1 4 2 3 8 2" xfId="17500"/>
    <cellStyle name="40% - Accent1 4 2 3 8 2 2" xfId="46198"/>
    <cellStyle name="40% - Accent1 4 2 3 8 3" xfId="36989"/>
    <cellStyle name="40% - Accent1 4 2 3 9" xfId="9714"/>
    <cellStyle name="40% - Accent1 4 2 3 9 2" xfId="18935"/>
    <cellStyle name="40% - Accent1 4 2 3 9 2 2" xfId="47633"/>
    <cellStyle name="40% - Accent1 4 2 3 9 3" xfId="38424"/>
    <cellStyle name="40% - Accent1 4 2 4" xfId="2514"/>
    <cellStyle name="40% - Accent1 4 2 4 10" xfId="22845"/>
    <cellStyle name="40% - Accent1 4 2 4 10 2" xfId="51543"/>
    <cellStyle name="40% - Accent1 4 2 4 11" xfId="25124"/>
    <cellStyle name="40% - Accent1 4 2 4 11 2" xfId="53822"/>
    <cellStyle name="40% - Accent1 4 2 4 12" xfId="29705"/>
    <cellStyle name="40% - Accent1 4 2 4 12 2" xfId="58402"/>
    <cellStyle name="40% - Accent1 4 2 4 13" xfId="31804"/>
    <cellStyle name="40% - Accent1 4 2 4 2" xfId="4332"/>
    <cellStyle name="40% - Accent1 4 2 4 2 2" xfId="13560"/>
    <cellStyle name="40% - Accent1 4 2 4 2 2 2" xfId="28042"/>
    <cellStyle name="40% - Accent1 4 2 4 2 2 2 2" xfId="56740"/>
    <cellStyle name="40% - Accent1 4 2 4 2 2 3" xfId="42258"/>
    <cellStyle name="40% - Accent1 4 2 4 2 3" xfId="22846"/>
    <cellStyle name="40% - Accent1 4 2 4 2 3 2" xfId="51544"/>
    <cellStyle name="40% - Accent1 4 2 4 2 4" xfId="25125"/>
    <cellStyle name="40% - Accent1 4 2 4 2 4 2" xfId="53823"/>
    <cellStyle name="40% - Accent1 4 2 4 2 5" xfId="29706"/>
    <cellStyle name="40% - Accent1 4 2 4 2 5 2" xfId="58403"/>
    <cellStyle name="40% - Accent1 4 2 4 2 6" xfId="33049"/>
    <cellStyle name="40% - Accent1 4 2 4 3" xfId="5769"/>
    <cellStyle name="40% - Accent1 4 2 4 3 2" xfId="14997"/>
    <cellStyle name="40% - Accent1 4 2 4 3 2 2" xfId="43695"/>
    <cellStyle name="40% - Accent1 4 2 4 3 3" xfId="26909"/>
    <cellStyle name="40% - Accent1 4 2 4 3 3 2" xfId="55607"/>
    <cellStyle name="40% - Accent1 4 2 4 3 4" xfId="34486"/>
    <cellStyle name="40% - Accent1 4 2 4 4" xfId="7319"/>
    <cellStyle name="40% - Accent1 4 2 4 4 2" xfId="16545"/>
    <cellStyle name="40% - Accent1 4 2 4 4 2 2" xfId="45243"/>
    <cellStyle name="40% - Accent1 4 2 4 4 3" xfId="36034"/>
    <cellStyle name="40% - Accent1 4 2 4 5" xfId="8471"/>
    <cellStyle name="40% - Accent1 4 2 4 5 2" xfId="17695"/>
    <cellStyle name="40% - Accent1 4 2 4 5 2 2" xfId="46393"/>
    <cellStyle name="40% - Accent1 4 2 4 5 3" xfId="37184"/>
    <cellStyle name="40% - Accent1 4 2 4 6" xfId="9717"/>
    <cellStyle name="40% - Accent1 4 2 4 6 2" xfId="18938"/>
    <cellStyle name="40% - Accent1 4 2 4 6 2 2" xfId="47636"/>
    <cellStyle name="40% - Accent1 4 2 4 6 3" xfId="38427"/>
    <cellStyle name="40% - Accent1 4 2 4 7" xfId="10866"/>
    <cellStyle name="40% - Accent1 4 2 4 7 2" xfId="20085"/>
    <cellStyle name="40% - Accent1 4 2 4 7 2 2" xfId="48783"/>
    <cellStyle name="40% - Accent1 4 2 4 7 3" xfId="39574"/>
    <cellStyle name="40% - Accent1 4 2 4 8" xfId="12315"/>
    <cellStyle name="40% - Accent1 4 2 4 8 2" xfId="41013"/>
    <cellStyle name="40% - Accent1 4 2 4 9" xfId="21218"/>
    <cellStyle name="40% - Accent1 4 2 4 9 2" xfId="49916"/>
    <cellStyle name="40% - Accent1 4 2 5" xfId="3176"/>
    <cellStyle name="40% - Accent1 4 2 5 10" xfId="22847"/>
    <cellStyle name="40% - Accent1 4 2 5 10 2" xfId="51545"/>
    <cellStyle name="40% - Accent1 4 2 5 11" xfId="25126"/>
    <cellStyle name="40% - Accent1 4 2 5 11 2" xfId="53824"/>
    <cellStyle name="40% - Accent1 4 2 5 12" xfId="29707"/>
    <cellStyle name="40% - Accent1 4 2 5 12 2" xfId="58404"/>
    <cellStyle name="40% - Accent1 4 2 5 13" xfId="32185"/>
    <cellStyle name="40% - Accent1 4 2 5 2" xfId="4333"/>
    <cellStyle name="40% - Accent1 4 2 5 2 2" xfId="13561"/>
    <cellStyle name="40% - Accent1 4 2 5 2 2 2" xfId="28043"/>
    <cellStyle name="40% - Accent1 4 2 5 2 2 2 2" xfId="56741"/>
    <cellStyle name="40% - Accent1 4 2 5 2 2 3" xfId="42259"/>
    <cellStyle name="40% - Accent1 4 2 5 2 3" xfId="22848"/>
    <cellStyle name="40% - Accent1 4 2 5 2 3 2" xfId="51546"/>
    <cellStyle name="40% - Accent1 4 2 5 2 4" xfId="25127"/>
    <cellStyle name="40% - Accent1 4 2 5 2 4 2" xfId="53825"/>
    <cellStyle name="40% - Accent1 4 2 5 2 5" xfId="29708"/>
    <cellStyle name="40% - Accent1 4 2 5 2 5 2" xfId="58405"/>
    <cellStyle name="40% - Accent1 4 2 5 2 6" xfId="33050"/>
    <cellStyle name="40% - Accent1 4 2 5 3" xfId="6150"/>
    <cellStyle name="40% - Accent1 4 2 5 3 2" xfId="15378"/>
    <cellStyle name="40% - Accent1 4 2 5 3 2 2" xfId="44076"/>
    <cellStyle name="40% - Accent1 4 2 5 3 3" xfId="26910"/>
    <cellStyle name="40% - Accent1 4 2 5 3 3 2" xfId="55608"/>
    <cellStyle name="40% - Accent1 4 2 5 3 4" xfId="34867"/>
    <cellStyle name="40% - Accent1 4 2 5 4" xfId="7702"/>
    <cellStyle name="40% - Accent1 4 2 5 4 2" xfId="16927"/>
    <cellStyle name="40% - Accent1 4 2 5 4 2 2" xfId="45625"/>
    <cellStyle name="40% - Accent1 4 2 5 4 3" xfId="36416"/>
    <cellStyle name="40% - Accent1 4 2 5 5" xfId="8853"/>
    <cellStyle name="40% - Accent1 4 2 5 5 2" xfId="18076"/>
    <cellStyle name="40% - Accent1 4 2 5 5 2 2" xfId="46774"/>
    <cellStyle name="40% - Accent1 4 2 5 5 3" xfId="37565"/>
    <cellStyle name="40% - Accent1 4 2 5 6" xfId="9718"/>
    <cellStyle name="40% - Accent1 4 2 5 6 2" xfId="18939"/>
    <cellStyle name="40% - Accent1 4 2 5 6 2 2" xfId="47637"/>
    <cellStyle name="40% - Accent1 4 2 5 6 3" xfId="38428"/>
    <cellStyle name="40% - Accent1 4 2 5 7" xfId="10867"/>
    <cellStyle name="40% - Accent1 4 2 5 7 2" xfId="20086"/>
    <cellStyle name="40% - Accent1 4 2 5 7 2 2" xfId="48784"/>
    <cellStyle name="40% - Accent1 4 2 5 7 3" xfId="39575"/>
    <cellStyle name="40% - Accent1 4 2 5 8" xfId="12696"/>
    <cellStyle name="40% - Accent1 4 2 5 8 2" xfId="41394"/>
    <cellStyle name="40% - Accent1 4 2 5 9" xfId="21219"/>
    <cellStyle name="40% - Accent1 4 2 5 9 2" xfId="49917"/>
    <cellStyle name="40% - Accent1 4 2 6" xfId="2000"/>
    <cellStyle name="40% - Accent1 4 2 6 2" xfId="5476"/>
    <cellStyle name="40% - Accent1 4 2 6 2 2" xfId="14704"/>
    <cellStyle name="40% - Accent1 4 2 6 2 2 2" xfId="43402"/>
    <cellStyle name="40% - Accent1 4 2 6 2 3" xfId="28033"/>
    <cellStyle name="40% - Accent1 4 2 6 2 3 2" xfId="56731"/>
    <cellStyle name="40% - Accent1 4 2 6 2 4" xfId="34193"/>
    <cellStyle name="40% - Accent1 4 2 6 3" xfId="7025"/>
    <cellStyle name="40% - Accent1 4 2 6 3 2" xfId="16252"/>
    <cellStyle name="40% - Accent1 4 2 6 3 2 2" xfId="44950"/>
    <cellStyle name="40% - Accent1 4 2 6 3 3" xfId="35741"/>
    <cellStyle name="40% - Accent1 4 2 6 4" xfId="12022"/>
    <cellStyle name="40% - Accent1 4 2 6 4 2" xfId="40720"/>
    <cellStyle name="40% - Accent1 4 2 6 5" xfId="22849"/>
    <cellStyle name="40% - Accent1 4 2 6 5 2" xfId="51547"/>
    <cellStyle name="40% - Accent1 4 2 6 6" xfId="25128"/>
    <cellStyle name="40% - Accent1 4 2 6 6 2" xfId="53826"/>
    <cellStyle name="40% - Accent1 4 2 6 7" xfId="29709"/>
    <cellStyle name="40% - Accent1 4 2 6 7 2" xfId="58406"/>
    <cellStyle name="40% - Accent1 4 2 6 8" xfId="31511"/>
    <cellStyle name="40% - Accent1 4 2 7" xfId="4323"/>
    <cellStyle name="40% - Accent1 4 2 7 2" xfId="13551"/>
    <cellStyle name="40% - Accent1 4 2 7 2 2" xfId="42249"/>
    <cellStyle name="40% - Accent1 4 2 7 3" xfId="26900"/>
    <cellStyle name="40% - Accent1 4 2 7 3 2" xfId="55598"/>
    <cellStyle name="40% - Accent1 4 2 7 4" xfId="33040"/>
    <cellStyle name="40% - Accent1 4 2 8" xfId="5051"/>
    <cellStyle name="40% - Accent1 4 2 8 2" xfId="14279"/>
    <cellStyle name="40% - Accent1 4 2 8 2 2" xfId="42977"/>
    <cellStyle name="40% - Accent1 4 2 8 3" xfId="33768"/>
    <cellStyle name="40% - Accent1 4 2 9" xfId="6600"/>
    <cellStyle name="40% - Accent1 4 2 9 2" xfId="15827"/>
    <cellStyle name="40% - Accent1 4 2 9 2 2" xfId="44525"/>
    <cellStyle name="40% - Accent1 4 2 9 3" xfId="35316"/>
    <cellStyle name="40% - Accent1 4 3" xfId="330"/>
    <cellStyle name="40% - Accent1 4 3 10" xfId="9719"/>
    <cellStyle name="40% - Accent1 4 3 10 2" xfId="18940"/>
    <cellStyle name="40% - Accent1 4 3 10 2 2" xfId="47638"/>
    <cellStyle name="40% - Accent1 4 3 10 3" xfId="38429"/>
    <cellStyle name="40% - Accent1 4 3 11" xfId="10868"/>
    <cellStyle name="40% - Accent1 4 3 11 2" xfId="20087"/>
    <cellStyle name="40% - Accent1 4 3 11 2 2" xfId="48785"/>
    <cellStyle name="40% - Accent1 4 3 11 3" xfId="39576"/>
    <cellStyle name="40% - Accent1 4 3 12" xfId="11640"/>
    <cellStyle name="40% - Accent1 4 3 12 2" xfId="40338"/>
    <cellStyle name="40% - Accent1 4 3 13" xfId="21220"/>
    <cellStyle name="40% - Accent1 4 3 13 2" xfId="49918"/>
    <cellStyle name="40% - Accent1 4 3 14" xfId="22850"/>
    <cellStyle name="40% - Accent1 4 3 14 2" xfId="51548"/>
    <cellStyle name="40% - Accent1 4 3 15" xfId="25129"/>
    <cellStyle name="40% - Accent1 4 3 15 2" xfId="53827"/>
    <cellStyle name="40% - Accent1 4 3 16" xfId="29710"/>
    <cellStyle name="40% - Accent1 4 3 16 2" xfId="58407"/>
    <cellStyle name="40% - Accent1 4 3 17" xfId="31129"/>
    <cellStyle name="40% - Accent1 4 3 2" xfId="1175"/>
    <cellStyle name="40% - Accent1 4 3 2 10" xfId="11826"/>
    <cellStyle name="40% - Accent1 4 3 2 10 2" xfId="40524"/>
    <cellStyle name="40% - Accent1 4 3 2 11" xfId="21221"/>
    <cellStyle name="40% - Accent1 4 3 2 11 2" xfId="49919"/>
    <cellStyle name="40% - Accent1 4 3 2 12" xfId="22851"/>
    <cellStyle name="40% - Accent1 4 3 2 12 2" xfId="51549"/>
    <cellStyle name="40% - Accent1 4 3 2 13" xfId="25130"/>
    <cellStyle name="40% - Accent1 4 3 2 13 2" xfId="53828"/>
    <cellStyle name="40% - Accent1 4 3 2 14" xfId="29711"/>
    <cellStyle name="40% - Accent1 4 3 2 14 2" xfId="58408"/>
    <cellStyle name="40% - Accent1 4 3 2 15" xfId="31315"/>
    <cellStyle name="40% - Accent1 4 3 2 2" xfId="3441"/>
    <cellStyle name="40% - Accent1 4 3 2 2 10" xfId="22852"/>
    <cellStyle name="40% - Accent1 4 3 2 2 10 2" xfId="51550"/>
    <cellStyle name="40% - Accent1 4 3 2 2 11" xfId="25131"/>
    <cellStyle name="40% - Accent1 4 3 2 2 11 2" xfId="53829"/>
    <cellStyle name="40% - Accent1 4 3 2 2 12" xfId="29712"/>
    <cellStyle name="40% - Accent1 4 3 2 2 12 2" xfId="58409"/>
    <cellStyle name="40% - Accent1 4 3 2 2 13" xfId="32413"/>
    <cellStyle name="40% - Accent1 4 3 2 2 2" xfId="4336"/>
    <cellStyle name="40% - Accent1 4 3 2 2 2 2" xfId="13564"/>
    <cellStyle name="40% - Accent1 4 3 2 2 2 2 2" xfId="28046"/>
    <cellStyle name="40% - Accent1 4 3 2 2 2 2 2 2" xfId="56744"/>
    <cellStyle name="40% - Accent1 4 3 2 2 2 2 3" xfId="42262"/>
    <cellStyle name="40% - Accent1 4 3 2 2 2 3" xfId="22853"/>
    <cellStyle name="40% - Accent1 4 3 2 2 2 3 2" xfId="51551"/>
    <cellStyle name="40% - Accent1 4 3 2 2 2 4" xfId="25132"/>
    <cellStyle name="40% - Accent1 4 3 2 2 2 4 2" xfId="53830"/>
    <cellStyle name="40% - Accent1 4 3 2 2 2 5" xfId="29713"/>
    <cellStyle name="40% - Accent1 4 3 2 2 2 5 2" xfId="58410"/>
    <cellStyle name="40% - Accent1 4 3 2 2 2 6" xfId="33053"/>
    <cellStyle name="40% - Accent1 4 3 2 2 3" xfId="6378"/>
    <cellStyle name="40% - Accent1 4 3 2 2 3 2" xfId="15606"/>
    <cellStyle name="40% - Accent1 4 3 2 2 3 2 2" xfId="44304"/>
    <cellStyle name="40% - Accent1 4 3 2 2 3 3" xfId="26913"/>
    <cellStyle name="40% - Accent1 4 3 2 2 3 3 2" xfId="55611"/>
    <cellStyle name="40% - Accent1 4 3 2 2 3 4" xfId="35095"/>
    <cellStyle name="40% - Accent1 4 3 2 2 4" xfId="7930"/>
    <cellStyle name="40% - Accent1 4 3 2 2 4 2" xfId="17155"/>
    <cellStyle name="40% - Accent1 4 3 2 2 4 2 2" xfId="45853"/>
    <cellStyle name="40% - Accent1 4 3 2 2 4 3" xfId="36644"/>
    <cellStyle name="40% - Accent1 4 3 2 2 5" xfId="9081"/>
    <cellStyle name="40% - Accent1 4 3 2 2 5 2" xfId="18304"/>
    <cellStyle name="40% - Accent1 4 3 2 2 5 2 2" xfId="47002"/>
    <cellStyle name="40% - Accent1 4 3 2 2 5 3" xfId="37793"/>
    <cellStyle name="40% - Accent1 4 3 2 2 6" xfId="9721"/>
    <cellStyle name="40% - Accent1 4 3 2 2 6 2" xfId="18942"/>
    <cellStyle name="40% - Accent1 4 3 2 2 6 2 2" xfId="47640"/>
    <cellStyle name="40% - Accent1 4 3 2 2 6 3" xfId="38431"/>
    <cellStyle name="40% - Accent1 4 3 2 2 7" xfId="10870"/>
    <cellStyle name="40% - Accent1 4 3 2 2 7 2" xfId="20089"/>
    <cellStyle name="40% - Accent1 4 3 2 2 7 2 2" xfId="48787"/>
    <cellStyle name="40% - Accent1 4 3 2 2 7 3" xfId="39578"/>
    <cellStyle name="40% - Accent1 4 3 2 2 8" xfId="12924"/>
    <cellStyle name="40% - Accent1 4 3 2 2 8 2" xfId="41622"/>
    <cellStyle name="40% - Accent1 4 3 2 2 9" xfId="21222"/>
    <cellStyle name="40% - Accent1 4 3 2 2 9 2" xfId="49920"/>
    <cellStyle name="40% - Accent1 4 3 2 3" xfId="2832"/>
    <cellStyle name="40% - Accent1 4 3 2 3 2" xfId="5997"/>
    <cellStyle name="40% - Accent1 4 3 2 3 2 2" xfId="15225"/>
    <cellStyle name="40% - Accent1 4 3 2 3 2 2 2" xfId="43923"/>
    <cellStyle name="40% - Accent1 4 3 2 3 2 3" xfId="28045"/>
    <cellStyle name="40% - Accent1 4 3 2 3 2 3 2" xfId="56743"/>
    <cellStyle name="40% - Accent1 4 3 2 3 2 4" xfId="34714"/>
    <cellStyle name="40% - Accent1 4 3 2 3 3" xfId="7547"/>
    <cellStyle name="40% - Accent1 4 3 2 3 3 2" xfId="16773"/>
    <cellStyle name="40% - Accent1 4 3 2 3 3 2 2" xfId="45471"/>
    <cellStyle name="40% - Accent1 4 3 2 3 3 3" xfId="36262"/>
    <cellStyle name="40% - Accent1 4 3 2 3 4" xfId="12543"/>
    <cellStyle name="40% - Accent1 4 3 2 3 4 2" xfId="41241"/>
    <cellStyle name="40% - Accent1 4 3 2 3 5" xfId="22854"/>
    <cellStyle name="40% - Accent1 4 3 2 3 5 2" xfId="51552"/>
    <cellStyle name="40% - Accent1 4 3 2 3 6" xfId="25133"/>
    <cellStyle name="40% - Accent1 4 3 2 3 6 2" xfId="53831"/>
    <cellStyle name="40% - Accent1 4 3 2 3 7" xfId="29714"/>
    <cellStyle name="40% - Accent1 4 3 2 3 7 2" xfId="58411"/>
    <cellStyle name="40% - Accent1 4 3 2 3 8" xfId="32032"/>
    <cellStyle name="40% - Accent1 4 3 2 4" xfId="4335"/>
    <cellStyle name="40% - Accent1 4 3 2 4 2" xfId="13563"/>
    <cellStyle name="40% - Accent1 4 3 2 4 2 2" xfId="42261"/>
    <cellStyle name="40% - Accent1 4 3 2 4 3" xfId="26912"/>
    <cellStyle name="40% - Accent1 4 3 2 4 3 2" xfId="55610"/>
    <cellStyle name="40% - Accent1 4 3 2 4 4" xfId="33052"/>
    <cellStyle name="40% - Accent1 4 3 2 5" xfId="5280"/>
    <cellStyle name="40% - Accent1 4 3 2 5 2" xfId="14508"/>
    <cellStyle name="40% - Accent1 4 3 2 5 2 2" xfId="43206"/>
    <cellStyle name="40% - Accent1 4 3 2 5 3" xfId="33997"/>
    <cellStyle name="40% - Accent1 4 3 2 6" xfId="6829"/>
    <cellStyle name="40% - Accent1 4 3 2 6 2" xfId="16056"/>
    <cellStyle name="40% - Accent1 4 3 2 6 2 2" xfId="44754"/>
    <cellStyle name="40% - Accent1 4 3 2 6 3" xfId="35545"/>
    <cellStyle name="40% - Accent1 4 3 2 7" xfId="8699"/>
    <cellStyle name="40% - Accent1 4 3 2 7 2" xfId="17923"/>
    <cellStyle name="40% - Accent1 4 3 2 7 2 2" xfId="46621"/>
    <cellStyle name="40% - Accent1 4 3 2 7 3" xfId="37412"/>
    <cellStyle name="40% - Accent1 4 3 2 8" xfId="9720"/>
    <cellStyle name="40% - Accent1 4 3 2 8 2" xfId="18941"/>
    <cellStyle name="40% - Accent1 4 3 2 8 2 2" xfId="47639"/>
    <cellStyle name="40% - Accent1 4 3 2 8 3" xfId="38430"/>
    <cellStyle name="40% - Accent1 4 3 2 9" xfId="10869"/>
    <cellStyle name="40% - Accent1 4 3 2 9 2" xfId="20088"/>
    <cellStyle name="40% - Accent1 4 3 2 9 2 2" xfId="48786"/>
    <cellStyle name="40% - Accent1 4 3 2 9 3" xfId="39577"/>
    <cellStyle name="40% - Accent1 4 3 3" xfId="2557"/>
    <cellStyle name="40% - Accent1 4 3 3 10" xfId="22855"/>
    <cellStyle name="40% - Accent1 4 3 3 10 2" xfId="51553"/>
    <cellStyle name="40% - Accent1 4 3 3 11" xfId="25134"/>
    <cellStyle name="40% - Accent1 4 3 3 11 2" xfId="53832"/>
    <cellStyle name="40% - Accent1 4 3 3 12" xfId="29715"/>
    <cellStyle name="40% - Accent1 4 3 3 12 2" xfId="58412"/>
    <cellStyle name="40% - Accent1 4 3 3 13" xfId="31847"/>
    <cellStyle name="40% - Accent1 4 3 3 2" xfId="4337"/>
    <cellStyle name="40% - Accent1 4 3 3 2 2" xfId="13565"/>
    <cellStyle name="40% - Accent1 4 3 3 2 2 2" xfId="28047"/>
    <cellStyle name="40% - Accent1 4 3 3 2 2 2 2" xfId="56745"/>
    <cellStyle name="40% - Accent1 4 3 3 2 2 3" xfId="42263"/>
    <cellStyle name="40% - Accent1 4 3 3 2 3" xfId="22856"/>
    <cellStyle name="40% - Accent1 4 3 3 2 3 2" xfId="51554"/>
    <cellStyle name="40% - Accent1 4 3 3 2 4" xfId="25135"/>
    <cellStyle name="40% - Accent1 4 3 3 2 4 2" xfId="53833"/>
    <cellStyle name="40% - Accent1 4 3 3 2 5" xfId="29716"/>
    <cellStyle name="40% - Accent1 4 3 3 2 5 2" xfId="58413"/>
    <cellStyle name="40% - Accent1 4 3 3 2 6" xfId="33054"/>
    <cellStyle name="40% - Accent1 4 3 3 3" xfId="5812"/>
    <cellStyle name="40% - Accent1 4 3 3 3 2" xfId="15040"/>
    <cellStyle name="40% - Accent1 4 3 3 3 2 2" xfId="43738"/>
    <cellStyle name="40% - Accent1 4 3 3 3 3" xfId="26914"/>
    <cellStyle name="40% - Accent1 4 3 3 3 3 2" xfId="55612"/>
    <cellStyle name="40% - Accent1 4 3 3 3 4" xfId="34529"/>
    <cellStyle name="40% - Accent1 4 3 3 4" xfId="7362"/>
    <cellStyle name="40% - Accent1 4 3 3 4 2" xfId="16588"/>
    <cellStyle name="40% - Accent1 4 3 3 4 2 2" xfId="45286"/>
    <cellStyle name="40% - Accent1 4 3 3 4 3" xfId="36077"/>
    <cellStyle name="40% - Accent1 4 3 3 5" xfId="8514"/>
    <cellStyle name="40% - Accent1 4 3 3 5 2" xfId="17738"/>
    <cellStyle name="40% - Accent1 4 3 3 5 2 2" xfId="46436"/>
    <cellStyle name="40% - Accent1 4 3 3 5 3" xfId="37227"/>
    <cellStyle name="40% - Accent1 4 3 3 6" xfId="9722"/>
    <cellStyle name="40% - Accent1 4 3 3 6 2" xfId="18943"/>
    <cellStyle name="40% - Accent1 4 3 3 6 2 2" xfId="47641"/>
    <cellStyle name="40% - Accent1 4 3 3 6 3" xfId="38432"/>
    <cellStyle name="40% - Accent1 4 3 3 7" xfId="10871"/>
    <cellStyle name="40% - Accent1 4 3 3 7 2" xfId="20090"/>
    <cellStyle name="40% - Accent1 4 3 3 7 2 2" xfId="48788"/>
    <cellStyle name="40% - Accent1 4 3 3 7 3" xfId="39579"/>
    <cellStyle name="40% - Accent1 4 3 3 8" xfId="12358"/>
    <cellStyle name="40% - Accent1 4 3 3 8 2" xfId="41056"/>
    <cellStyle name="40% - Accent1 4 3 3 9" xfId="21223"/>
    <cellStyle name="40% - Accent1 4 3 3 9 2" xfId="49921"/>
    <cellStyle name="40% - Accent1 4 3 4" xfId="3219"/>
    <cellStyle name="40% - Accent1 4 3 4 10" xfId="22857"/>
    <cellStyle name="40% - Accent1 4 3 4 10 2" xfId="51555"/>
    <cellStyle name="40% - Accent1 4 3 4 11" xfId="25136"/>
    <cellStyle name="40% - Accent1 4 3 4 11 2" xfId="53834"/>
    <cellStyle name="40% - Accent1 4 3 4 12" xfId="29717"/>
    <cellStyle name="40% - Accent1 4 3 4 12 2" xfId="58414"/>
    <cellStyle name="40% - Accent1 4 3 4 13" xfId="32228"/>
    <cellStyle name="40% - Accent1 4 3 4 2" xfId="4338"/>
    <cellStyle name="40% - Accent1 4 3 4 2 2" xfId="13566"/>
    <cellStyle name="40% - Accent1 4 3 4 2 2 2" xfId="28048"/>
    <cellStyle name="40% - Accent1 4 3 4 2 2 2 2" xfId="56746"/>
    <cellStyle name="40% - Accent1 4 3 4 2 2 3" xfId="42264"/>
    <cellStyle name="40% - Accent1 4 3 4 2 3" xfId="22858"/>
    <cellStyle name="40% - Accent1 4 3 4 2 3 2" xfId="51556"/>
    <cellStyle name="40% - Accent1 4 3 4 2 4" xfId="25137"/>
    <cellStyle name="40% - Accent1 4 3 4 2 4 2" xfId="53835"/>
    <cellStyle name="40% - Accent1 4 3 4 2 5" xfId="29718"/>
    <cellStyle name="40% - Accent1 4 3 4 2 5 2" xfId="58415"/>
    <cellStyle name="40% - Accent1 4 3 4 2 6" xfId="33055"/>
    <cellStyle name="40% - Accent1 4 3 4 3" xfId="6193"/>
    <cellStyle name="40% - Accent1 4 3 4 3 2" xfId="15421"/>
    <cellStyle name="40% - Accent1 4 3 4 3 2 2" xfId="44119"/>
    <cellStyle name="40% - Accent1 4 3 4 3 3" xfId="26915"/>
    <cellStyle name="40% - Accent1 4 3 4 3 3 2" xfId="55613"/>
    <cellStyle name="40% - Accent1 4 3 4 3 4" xfId="34910"/>
    <cellStyle name="40% - Accent1 4 3 4 4" xfId="7745"/>
    <cellStyle name="40% - Accent1 4 3 4 4 2" xfId="16970"/>
    <cellStyle name="40% - Accent1 4 3 4 4 2 2" xfId="45668"/>
    <cellStyle name="40% - Accent1 4 3 4 4 3" xfId="36459"/>
    <cellStyle name="40% - Accent1 4 3 4 5" xfId="8896"/>
    <cellStyle name="40% - Accent1 4 3 4 5 2" xfId="18119"/>
    <cellStyle name="40% - Accent1 4 3 4 5 2 2" xfId="46817"/>
    <cellStyle name="40% - Accent1 4 3 4 5 3" xfId="37608"/>
    <cellStyle name="40% - Accent1 4 3 4 6" xfId="9723"/>
    <cellStyle name="40% - Accent1 4 3 4 6 2" xfId="18944"/>
    <cellStyle name="40% - Accent1 4 3 4 6 2 2" xfId="47642"/>
    <cellStyle name="40% - Accent1 4 3 4 6 3" xfId="38433"/>
    <cellStyle name="40% - Accent1 4 3 4 7" xfId="10872"/>
    <cellStyle name="40% - Accent1 4 3 4 7 2" xfId="20091"/>
    <cellStyle name="40% - Accent1 4 3 4 7 2 2" xfId="48789"/>
    <cellStyle name="40% - Accent1 4 3 4 7 3" xfId="39580"/>
    <cellStyle name="40% - Accent1 4 3 4 8" xfId="12739"/>
    <cellStyle name="40% - Accent1 4 3 4 8 2" xfId="41437"/>
    <cellStyle name="40% - Accent1 4 3 4 9" xfId="21224"/>
    <cellStyle name="40% - Accent1 4 3 4 9 2" xfId="49922"/>
    <cellStyle name="40% - Accent1 4 3 5" xfId="2183"/>
    <cellStyle name="40% - Accent1 4 3 5 2" xfId="5617"/>
    <cellStyle name="40% - Accent1 4 3 5 2 2" xfId="14845"/>
    <cellStyle name="40% - Accent1 4 3 5 2 2 2" xfId="43543"/>
    <cellStyle name="40% - Accent1 4 3 5 2 3" xfId="28044"/>
    <cellStyle name="40% - Accent1 4 3 5 2 3 2" xfId="56742"/>
    <cellStyle name="40% - Accent1 4 3 5 2 4" xfId="34334"/>
    <cellStyle name="40% - Accent1 4 3 5 3" xfId="7166"/>
    <cellStyle name="40% - Accent1 4 3 5 3 2" xfId="16393"/>
    <cellStyle name="40% - Accent1 4 3 5 3 2 2" xfId="45091"/>
    <cellStyle name="40% - Accent1 4 3 5 3 3" xfId="35882"/>
    <cellStyle name="40% - Accent1 4 3 5 4" xfId="12163"/>
    <cellStyle name="40% - Accent1 4 3 5 4 2" xfId="40861"/>
    <cellStyle name="40% - Accent1 4 3 5 5" xfId="22859"/>
    <cellStyle name="40% - Accent1 4 3 5 5 2" xfId="51557"/>
    <cellStyle name="40% - Accent1 4 3 5 6" xfId="25138"/>
    <cellStyle name="40% - Accent1 4 3 5 6 2" xfId="53836"/>
    <cellStyle name="40% - Accent1 4 3 5 7" xfId="29719"/>
    <cellStyle name="40% - Accent1 4 3 5 7 2" xfId="58416"/>
    <cellStyle name="40% - Accent1 4 3 5 8" xfId="31652"/>
    <cellStyle name="40% - Accent1 4 3 6" xfId="4334"/>
    <cellStyle name="40% - Accent1 4 3 6 2" xfId="13562"/>
    <cellStyle name="40% - Accent1 4 3 6 2 2" xfId="42260"/>
    <cellStyle name="40% - Accent1 4 3 6 3" xfId="26911"/>
    <cellStyle name="40% - Accent1 4 3 6 3 2" xfId="55609"/>
    <cellStyle name="40% - Accent1 4 3 6 4" xfId="33051"/>
    <cellStyle name="40% - Accent1 4 3 7" xfId="5094"/>
    <cellStyle name="40% - Accent1 4 3 7 2" xfId="14322"/>
    <cellStyle name="40% - Accent1 4 3 7 2 2" xfId="43020"/>
    <cellStyle name="40% - Accent1 4 3 7 3" xfId="33811"/>
    <cellStyle name="40% - Accent1 4 3 8" xfId="6643"/>
    <cellStyle name="40% - Accent1 4 3 8 2" xfId="15870"/>
    <cellStyle name="40% - Accent1 4 3 8 2 2" xfId="44568"/>
    <cellStyle name="40% - Accent1 4 3 8 3" xfId="35359"/>
    <cellStyle name="40% - Accent1 4 3 9" xfId="8319"/>
    <cellStyle name="40% - Accent1 4 3 9 2" xfId="17543"/>
    <cellStyle name="40% - Accent1 4 3 9 2 2" xfId="46241"/>
    <cellStyle name="40% - Accent1 4 3 9 3" xfId="37032"/>
    <cellStyle name="40% - Accent1 4 4" xfId="698"/>
    <cellStyle name="40% - Accent1 4 4 10" xfId="22860"/>
    <cellStyle name="40% - Accent1 4 4 10 2" xfId="51558"/>
    <cellStyle name="40% - Accent1 4 4 11" xfId="25139"/>
    <cellStyle name="40% - Accent1 4 4 11 2" xfId="53837"/>
    <cellStyle name="40% - Accent1 4 4 12" xfId="29720"/>
    <cellStyle name="40% - Accent1 4 4 12 2" xfId="58417"/>
    <cellStyle name="40% - Accent1 4 4 2" xfId="2747"/>
    <cellStyle name="40% - Accent1 4 4 2 10" xfId="21226"/>
    <cellStyle name="40% - Accent1 4 4 2 10 2" xfId="49924"/>
    <cellStyle name="40% - Accent1 4 4 2 11" xfId="22861"/>
    <cellStyle name="40% - Accent1 4 4 2 11 2" xfId="51559"/>
    <cellStyle name="40% - Accent1 4 4 2 12" xfId="25140"/>
    <cellStyle name="40% - Accent1 4 4 2 12 2" xfId="53838"/>
    <cellStyle name="40% - Accent1 4 4 2 13" xfId="29721"/>
    <cellStyle name="40% - Accent1 4 4 2 13 2" xfId="58418"/>
    <cellStyle name="40% - Accent1 4 4 2 14" xfId="31949"/>
    <cellStyle name="40% - Accent1 4 4 2 2" xfId="3621"/>
    <cellStyle name="40% - Accent1 4 4 2 3" xfId="4340"/>
    <cellStyle name="40% - Accent1 4 4 2 3 2" xfId="13568"/>
    <cellStyle name="40% - Accent1 4 4 2 3 2 2" xfId="28050"/>
    <cellStyle name="40% - Accent1 4 4 2 3 2 2 2" xfId="56748"/>
    <cellStyle name="40% - Accent1 4 4 2 3 2 3" xfId="42266"/>
    <cellStyle name="40% - Accent1 4 4 2 3 3" xfId="22862"/>
    <cellStyle name="40% - Accent1 4 4 2 3 3 2" xfId="51560"/>
    <cellStyle name="40% - Accent1 4 4 2 3 4" xfId="25141"/>
    <cellStyle name="40% - Accent1 4 4 2 3 4 2" xfId="53839"/>
    <cellStyle name="40% - Accent1 4 4 2 3 5" xfId="29722"/>
    <cellStyle name="40% - Accent1 4 4 2 3 5 2" xfId="58419"/>
    <cellStyle name="40% - Accent1 4 4 2 3 6" xfId="33057"/>
    <cellStyle name="40% - Accent1 4 4 2 4" xfId="5914"/>
    <cellStyle name="40% - Accent1 4 4 2 4 2" xfId="15142"/>
    <cellStyle name="40% - Accent1 4 4 2 4 2 2" xfId="43840"/>
    <cellStyle name="40% - Accent1 4 4 2 4 3" xfId="26917"/>
    <cellStyle name="40% - Accent1 4 4 2 4 3 2" xfId="55615"/>
    <cellStyle name="40% - Accent1 4 4 2 4 4" xfId="34631"/>
    <cellStyle name="40% - Accent1 4 4 2 5" xfId="7464"/>
    <cellStyle name="40% - Accent1 4 4 2 5 2" xfId="16690"/>
    <cellStyle name="40% - Accent1 4 4 2 5 2 2" xfId="45388"/>
    <cellStyle name="40% - Accent1 4 4 2 5 3" xfId="36179"/>
    <cellStyle name="40% - Accent1 4 4 2 6" xfId="8616"/>
    <cellStyle name="40% - Accent1 4 4 2 6 2" xfId="17840"/>
    <cellStyle name="40% - Accent1 4 4 2 6 2 2" xfId="46538"/>
    <cellStyle name="40% - Accent1 4 4 2 6 3" xfId="37329"/>
    <cellStyle name="40% - Accent1 4 4 2 7" xfId="9725"/>
    <cellStyle name="40% - Accent1 4 4 2 7 2" xfId="18946"/>
    <cellStyle name="40% - Accent1 4 4 2 7 2 2" xfId="47644"/>
    <cellStyle name="40% - Accent1 4 4 2 7 3" xfId="38435"/>
    <cellStyle name="40% - Accent1 4 4 2 8" xfId="10874"/>
    <cellStyle name="40% - Accent1 4 4 2 8 2" xfId="20093"/>
    <cellStyle name="40% - Accent1 4 4 2 8 2 2" xfId="48791"/>
    <cellStyle name="40% - Accent1 4 4 2 8 3" xfId="39582"/>
    <cellStyle name="40% - Accent1 4 4 2 9" xfId="12460"/>
    <cellStyle name="40% - Accent1 4 4 2 9 2" xfId="41158"/>
    <cellStyle name="40% - Accent1 4 4 3" xfId="3357"/>
    <cellStyle name="40% - Accent1 4 4 3 10" xfId="22863"/>
    <cellStyle name="40% - Accent1 4 4 3 10 2" xfId="51561"/>
    <cellStyle name="40% - Accent1 4 4 3 11" xfId="25142"/>
    <cellStyle name="40% - Accent1 4 4 3 11 2" xfId="53840"/>
    <cellStyle name="40% - Accent1 4 4 3 12" xfId="29723"/>
    <cellStyle name="40% - Accent1 4 4 3 12 2" xfId="58420"/>
    <cellStyle name="40% - Accent1 4 4 3 13" xfId="32330"/>
    <cellStyle name="40% - Accent1 4 4 3 2" xfId="4341"/>
    <cellStyle name="40% - Accent1 4 4 3 2 2" xfId="13569"/>
    <cellStyle name="40% - Accent1 4 4 3 2 2 2" xfId="28051"/>
    <cellStyle name="40% - Accent1 4 4 3 2 2 2 2" xfId="56749"/>
    <cellStyle name="40% - Accent1 4 4 3 2 2 3" xfId="42267"/>
    <cellStyle name="40% - Accent1 4 4 3 2 3" xfId="22864"/>
    <cellStyle name="40% - Accent1 4 4 3 2 3 2" xfId="51562"/>
    <cellStyle name="40% - Accent1 4 4 3 2 4" xfId="25143"/>
    <cellStyle name="40% - Accent1 4 4 3 2 4 2" xfId="53841"/>
    <cellStyle name="40% - Accent1 4 4 3 2 5" xfId="29724"/>
    <cellStyle name="40% - Accent1 4 4 3 2 5 2" xfId="58421"/>
    <cellStyle name="40% - Accent1 4 4 3 2 6" xfId="33058"/>
    <cellStyle name="40% - Accent1 4 4 3 3" xfId="6295"/>
    <cellStyle name="40% - Accent1 4 4 3 3 2" xfId="15523"/>
    <cellStyle name="40% - Accent1 4 4 3 3 2 2" xfId="44221"/>
    <cellStyle name="40% - Accent1 4 4 3 3 3" xfId="26918"/>
    <cellStyle name="40% - Accent1 4 4 3 3 3 2" xfId="55616"/>
    <cellStyle name="40% - Accent1 4 4 3 3 4" xfId="35012"/>
    <cellStyle name="40% - Accent1 4 4 3 4" xfId="7847"/>
    <cellStyle name="40% - Accent1 4 4 3 4 2" xfId="17072"/>
    <cellStyle name="40% - Accent1 4 4 3 4 2 2" xfId="45770"/>
    <cellStyle name="40% - Accent1 4 4 3 4 3" xfId="36561"/>
    <cellStyle name="40% - Accent1 4 4 3 5" xfId="8998"/>
    <cellStyle name="40% - Accent1 4 4 3 5 2" xfId="18221"/>
    <cellStyle name="40% - Accent1 4 4 3 5 2 2" xfId="46919"/>
    <cellStyle name="40% - Accent1 4 4 3 5 3" xfId="37710"/>
    <cellStyle name="40% - Accent1 4 4 3 6" xfId="9726"/>
    <cellStyle name="40% - Accent1 4 4 3 6 2" xfId="18947"/>
    <cellStyle name="40% - Accent1 4 4 3 6 2 2" xfId="47645"/>
    <cellStyle name="40% - Accent1 4 4 3 6 3" xfId="38436"/>
    <cellStyle name="40% - Accent1 4 4 3 7" xfId="10875"/>
    <cellStyle name="40% - Accent1 4 4 3 7 2" xfId="20094"/>
    <cellStyle name="40% - Accent1 4 4 3 7 2 2" xfId="48792"/>
    <cellStyle name="40% - Accent1 4 4 3 7 3" xfId="39583"/>
    <cellStyle name="40% - Accent1 4 4 3 8" xfId="12841"/>
    <cellStyle name="40% - Accent1 4 4 3 8 2" xfId="41539"/>
    <cellStyle name="40% - Accent1 4 4 3 9" xfId="21227"/>
    <cellStyle name="40% - Accent1 4 4 3 9 2" xfId="49925"/>
    <cellStyle name="40% - Accent1 4 4 4" xfId="2056"/>
    <cellStyle name="40% - Accent1 4 4 4 2" xfId="5531"/>
    <cellStyle name="40% - Accent1 4 4 4 2 2" xfId="14759"/>
    <cellStyle name="40% - Accent1 4 4 4 2 2 2" xfId="43457"/>
    <cellStyle name="40% - Accent1 4 4 4 2 3" xfId="28049"/>
    <cellStyle name="40% - Accent1 4 4 4 2 3 2" xfId="56747"/>
    <cellStyle name="40% - Accent1 4 4 4 2 4" xfId="34248"/>
    <cellStyle name="40% - Accent1 4 4 4 3" xfId="7080"/>
    <cellStyle name="40% - Accent1 4 4 4 3 2" xfId="16307"/>
    <cellStyle name="40% - Accent1 4 4 4 3 2 2" xfId="45005"/>
    <cellStyle name="40% - Accent1 4 4 4 3 3" xfId="35796"/>
    <cellStyle name="40% - Accent1 4 4 4 4" xfId="12077"/>
    <cellStyle name="40% - Accent1 4 4 4 4 2" xfId="40775"/>
    <cellStyle name="40% - Accent1 4 4 4 5" xfId="22865"/>
    <cellStyle name="40% - Accent1 4 4 4 5 2" xfId="51563"/>
    <cellStyle name="40% - Accent1 4 4 4 6" xfId="25144"/>
    <cellStyle name="40% - Accent1 4 4 4 6 2" xfId="53842"/>
    <cellStyle name="40% - Accent1 4 4 4 7" xfId="29725"/>
    <cellStyle name="40% - Accent1 4 4 4 7 2" xfId="58422"/>
    <cellStyle name="40% - Accent1 4 4 4 8" xfId="31566"/>
    <cellStyle name="40% - Accent1 4 4 5" xfId="4339"/>
    <cellStyle name="40% - Accent1 4 4 5 2" xfId="13567"/>
    <cellStyle name="40% - Accent1 4 4 5 2 2" xfId="42265"/>
    <cellStyle name="40% - Accent1 4 4 5 3" xfId="26916"/>
    <cellStyle name="40% - Accent1 4 4 5 3 2" xfId="55614"/>
    <cellStyle name="40% - Accent1 4 4 5 4" xfId="33056"/>
    <cellStyle name="40% - Accent1 4 4 6" xfId="8233"/>
    <cellStyle name="40% - Accent1 4 4 6 2" xfId="17457"/>
    <cellStyle name="40% - Accent1 4 4 6 2 2" xfId="46155"/>
    <cellStyle name="40% - Accent1 4 4 6 3" xfId="36946"/>
    <cellStyle name="40% - Accent1 4 4 7" xfId="9724"/>
    <cellStyle name="40% - Accent1 4 4 7 2" xfId="18945"/>
    <cellStyle name="40% - Accent1 4 4 7 2 2" xfId="47643"/>
    <cellStyle name="40% - Accent1 4 4 7 3" xfId="38434"/>
    <cellStyle name="40% - Accent1 4 4 8" xfId="10873"/>
    <cellStyle name="40% - Accent1 4 4 8 2" xfId="20092"/>
    <cellStyle name="40% - Accent1 4 4 8 2 2" xfId="48790"/>
    <cellStyle name="40% - Accent1 4 4 8 3" xfId="39581"/>
    <cellStyle name="40% - Accent1 4 4 9" xfId="21225"/>
    <cellStyle name="40% - Accent1 4 4 9 2" xfId="49923"/>
    <cellStyle name="40% - Accent1 4 5" xfId="1089"/>
    <cellStyle name="40% - Accent1 4 5 10" xfId="11740"/>
    <cellStyle name="40% - Accent1 4 5 10 2" xfId="40438"/>
    <cellStyle name="40% - Accent1 4 5 11" xfId="21228"/>
    <cellStyle name="40% - Accent1 4 5 11 2" xfId="49926"/>
    <cellStyle name="40% - Accent1 4 5 12" xfId="22866"/>
    <cellStyle name="40% - Accent1 4 5 12 2" xfId="51564"/>
    <cellStyle name="40% - Accent1 4 5 13" xfId="25145"/>
    <cellStyle name="40% - Accent1 4 5 13 2" xfId="53843"/>
    <cellStyle name="40% - Accent1 4 5 14" xfId="29726"/>
    <cellStyle name="40% - Accent1 4 5 14 2" xfId="58423"/>
    <cellStyle name="40% - Accent1 4 5 15" xfId="31229"/>
    <cellStyle name="40% - Accent1 4 5 2" xfId="3622"/>
    <cellStyle name="40% - Accent1 4 5 2 10" xfId="22867"/>
    <cellStyle name="40% - Accent1 4 5 2 10 2" xfId="51565"/>
    <cellStyle name="40% - Accent1 4 5 2 11" xfId="25146"/>
    <cellStyle name="40% - Accent1 4 5 2 11 2" xfId="53844"/>
    <cellStyle name="40% - Accent1 4 5 2 12" xfId="29727"/>
    <cellStyle name="40% - Accent1 4 5 2 12 2" xfId="58424"/>
    <cellStyle name="40% - Accent1 4 5 2 13" xfId="32517"/>
    <cellStyle name="40% - Accent1 4 5 2 2" xfId="4343"/>
    <cellStyle name="40% - Accent1 4 5 2 2 2" xfId="13571"/>
    <cellStyle name="40% - Accent1 4 5 2 2 2 2" xfId="28053"/>
    <cellStyle name="40% - Accent1 4 5 2 2 2 2 2" xfId="56751"/>
    <cellStyle name="40% - Accent1 4 5 2 2 2 3" xfId="42269"/>
    <cellStyle name="40% - Accent1 4 5 2 2 3" xfId="22868"/>
    <cellStyle name="40% - Accent1 4 5 2 2 3 2" xfId="51566"/>
    <cellStyle name="40% - Accent1 4 5 2 2 4" xfId="25147"/>
    <cellStyle name="40% - Accent1 4 5 2 2 4 2" xfId="53845"/>
    <cellStyle name="40% - Accent1 4 5 2 2 5" xfId="29728"/>
    <cellStyle name="40% - Accent1 4 5 2 2 5 2" xfId="58425"/>
    <cellStyle name="40% - Accent1 4 5 2 2 6" xfId="33060"/>
    <cellStyle name="40% - Accent1 4 5 2 3" xfId="6482"/>
    <cellStyle name="40% - Accent1 4 5 2 3 2" xfId="15710"/>
    <cellStyle name="40% - Accent1 4 5 2 3 2 2" xfId="44408"/>
    <cellStyle name="40% - Accent1 4 5 2 3 3" xfId="26920"/>
    <cellStyle name="40% - Accent1 4 5 2 3 3 2" xfId="55618"/>
    <cellStyle name="40% - Accent1 4 5 2 3 4" xfId="35199"/>
    <cellStyle name="40% - Accent1 4 5 2 4" xfId="8034"/>
    <cellStyle name="40% - Accent1 4 5 2 4 2" xfId="17259"/>
    <cellStyle name="40% - Accent1 4 5 2 4 2 2" xfId="45957"/>
    <cellStyle name="40% - Accent1 4 5 2 4 3" xfId="36748"/>
    <cellStyle name="40% - Accent1 4 5 2 5" xfId="9185"/>
    <cellStyle name="40% - Accent1 4 5 2 5 2" xfId="18408"/>
    <cellStyle name="40% - Accent1 4 5 2 5 2 2" xfId="47106"/>
    <cellStyle name="40% - Accent1 4 5 2 5 3" xfId="37897"/>
    <cellStyle name="40% - Accent1 4 5 2 6" xfId="9728"/>
    <cellStyle name="40% - Accent1 4 5 2 6 2" xfId="18949"/>
    <cellStyle name="40% - Accent1 4 5 2 6 2 2" xfId="47647"/>
    <cellStyle name="40% - Accent1 4 5 2 6 3" xfId="38438"/>
    <cellStyle name="40% - Accent1 4 5 2 7" xfId="10877"/>
    <cellStyle name="40% - Accent1 4 5 2 7 2" xfId="20096"/>
    <cellStyle name="40% - Accent1 4 5 2 7 2 2" xfId="48794"/>
    <cellStyle name="40% - Accent1 4 5 2 7 3" xfId="39585"/>
    <cellStyle name="40% - Accent1 4 5 2 8" xfId="13028"/>
    <cellStyle name="40% - Accent1 4 5 2 8 2" xfId="41726"/>
    <cellStyle name="40% - Accent1 4 5 2 9" xfId="21229"/>
    <cellStyle name="40% - Accent1 4 5 2 9 2" xfId="49927"/>
    <cellStyle name="40% - Accent1 4 5 3" xfId="2463"/>
    <cellStyle name="40% - Accent1 4 5 3 2" xfId="5728"/>
    <cellStyle name="40% - Accent1 4 5 3 2 2" xfId="14956"/>
    <cellStyle name="40% - Accent1 4 5 3 2 2 2" xfId="43654"/>
    <cellStyle name="40% - Accent1 4 5 3 2 3" xfId="28052"/>
    <cellStyle name="40% - Accent1 4 5 3 2 3 2" xfId="56750"/>
    <cellStyle name="40% - Accent1 4 5 3 2 4" xfId="34445"/>
    <cellStyle name="40% - Accent1 4 5 3 3" xfId="7278"/>
    <cellStyle name="40% - Accent1 4 5 3 3 2" xfId="16504"/>
    <cellStyle name="40% - Accent1 4 5 3 3 2 2" xfId="45202"/>
    <cellStyle name="40% - Accent1 4 5 3 3 3" xfId="35993"/>
    <cellStyle name="40% - Accent1 4 5 3 4" xfId="12274"/>
    <cellStyle name="40% - Accent1 4 5 3 4 2" xfId="40972"/>
    <cellStyle name="40% - Accent1 4 5 3 5" xfId="22869"/>
    <cellStyle name="40% - Accent1 4 5 3 5 2" xfId="51567"/>
    <cellStyle name="40% - Accent1 4 5 3 6" xfId="25148"/>
    <cellStyle name="40% - Accent1 4 5 3 6 2" xfId="53846"/>
    <cellStyle name="40% - Accent1 4 5 3 7" xfId="29729"/>
    <cellStyle name="40% - Accent1 4 5 3 7 2" xfId="58426"/>
    <cellStyle name="40% - Accent1 4 5 3 8" xfId="31763"/>
    <cellStyle name="40% - Accent1 4 5 4" xfId="4342"/>
    <cellStyle name="40% - Accent1 4 5 4 2" xfId="13570"/>
    <cellStyle name="40% - Accent1 4 5 4 2 2" xfId="42268"/>
    <cellStyle name="40% - Accent1 4 5 4 3" xfId="26919"/>
    <cellStyle name="40% - Accent1 4 5 4 3 2" xfId="55617"/>
    <cellStyle name="40% - Accent1 4 5 4 4" xfId="33059"/>
    <cellStyle name="40% - Accent1 4 5 5" xfId="5194"/>
    <cellStyle name="40% - Accent1 4 5 5 2" xfId="14422"/>
    <cellStyle name="40% - Accent1 4 5 5 2 2" xfId="43120"/>
    <cellStyle name="40% - Accent1 4 5 5 3" xfId="33911"/>
    <cellStyle name="40% - Accent1 4 5 6" xfId="6743"/>
    <cellStyle name="40% - Accent1 4 5 6 2" xfId="15970"/>
    <cellStyle name="40% - Accent1 4 5 6 2 2" xfId="44668"/>
    <cellStyle name="40% - Accent1 4 5 6 3" xfId="35459"/>
    <cellStyle name="40% - Accent1 4 5 7" xfId="8430"/>
    <cellStyle name="40% - Accent1 4 5 7 2" xfId="17654"/>
    <cellStyle name="40% - Accent1 4 5 7 2 2" xfId="46352"/>
    <cellStyle name="40% - Accent1 4 5 7 3" xfId="37143"/>
    <cellStyle name="40% - Accent1 4 5 8" xfId="9727"/>
    <cellStyle name="40% - Accent1 4 5 8 2" xfId="18948"/>
    <cellStyle name="40% - Accent1 4 5 8 2 2" xfId="47646"/>
    <cellStyle name="40% - Accent1 4 5 8 3" xfId="38437"/>
    <cellStyle name="40% - Accent1 4 5 9" xfId="10876"/>
    <cellStyle name="40% - Accent1 4 5 9 2" xfId="20095"/>
    <cellStyle name="40% - Accent1 4 5 9 2 2" xfId="48793"/>
    <cellStyle name="40% - Accent1 4 5 9 3" xfId="39584"/>
    <cellStyle name="40% - Accent1 4 6" xfId="3131"/>
    <cellStyle name="40% - Accent1 4 6 10" xfId="22870"/>
    <cellStyle name="40% - Accent1 4 6 10 2" xfId="51568"/>
    <cellStyle name="40% - Accent1 4 6 11" xfId="25149"/>
    <cellStyle name="40% - Accent1 4 6 11 2" xfId="53847"/>
    <cellStyle name="40% - Accent1 4 6 12" xfId="29730"/>
    <cellStyle name="40% - Accent1 4 6 12 2" xfId="58427"/>
    <cellStyle name="40% - Accent1 4 6 13" xfId="32142"/>
    <cellStyle name="40% - Accent1 4 6 2" xfId="4344"/>
    <cellStyle name="40% - Accent1 4 6 2 2" xfId="13572"/>
    <cellStyle name="40% - Accent1 4 6 2 2 2" xfId="28054"/>
    <cellStyle name="40% - Accent1 4 6 2 2 2 2" xfId="56752"/>
    <cellStyle name="40% - Accent1 4 6 2 2 3" xfId="42270"/>
    <cellStyle name="40% - Accent1 4 6 2 3" xfId="22871"/>
    <cellStyle name="40% - Accent1 4 6 2 3 2" xfId="51569"/>
    <cellStyle name="40% - Accent1 4 6 2 4" xfId="25150"/>
    <cellStyle name="40% - Accent1 4 6 2 4 2" xfId="53848"/>
    <cellStyle name="40% - Accent1 4 6 2 5" xfId="29731"/>
    <cellStyle name="40% - Accent1 4 6 2 5 2" xfId="58428"/>
    <cellStyle name="40% - Accent1 4 6 2 6" xfId="33061"/>
    <cellStyle name="40% - Accent1 4 6 3" xfId="6107"/>
    <cellStyle name="40% - Accent1 4 6 3 2" xfId="15335"/>
    <cellStyle name="40% - Accent1 4 6 3 2 2" xfId="44033"/>
    <cellStyle name="40% - Accent1 4 6 3 3" xfId="26921"/>
    <cellStyle name="40% - Accent1 4 6 3 3 2" xfId="55619"/>
    <cellStyle name="40% - Accent1 4 6 3 4" xfId="34824"/>
    <cellStyle name="40% - Accent1 4 6 4" xfId="7659"/>
    <cellStyle name="40% - Accent1 4 6 4 2" xfId="16884"/>
    <cellStyle name="40% - Accent1 4 6 4 2 2" xfId="45582"/>
    <cellStyle name="40% - Accent1 4 6 4 3" xfId="36373"/>
    <cellStyle name="40% - Accent1 4 6 5" xfId="8810"/>
    <cellStyle name="40% - Accent1 4 6 5 2" xfId="18033"/>
    <cellStyle name="40% - Accent1 4 6 5 2 2" xfId="46731"/>
    <cellStyle name="40% - Accent1 4 6 5 3" xfId="37522"/>
    <cellStyle name="40% - Accent1 4 6 6" xfId="9729"/>
    <cellStyle name="40% - Accent1 4 6 6 2" xfId="18950"/>
    <cellStyle name="40% - Accent1 4 6 6 2 2" xfId="47648"/>
    <cellStyle name="40% - Accent1 4 6 6 3" xfId="38439"/>
    <cellStyle name="40% - Accent1 4 6 7" xfId="10878"/>
    <cellStyle name="40% - Accent1 4 6 7 2" xfId="20097"/>
    <cellStyle name="40% - Accent1 4 6 7 2 2" xfId="48795"/>
    <cellStyle name="40% - Accent1 4 6 7 3" xfId="39586"/>
    <cellStyle name="40% - Accent1 4 6 8" xfId="12653"/>
    <cellStyle name="40% - Accent1 4 6 8 2" xfId="41351"/>
    <cellStyle name="40% - Accent1 4 6 9" xfId="21230"/>
    <cellStyle name="40% - Accent1 4 6 9 2" xfId="49928"/>
    <cellStyle name="40% - Accent1 4 7" xfId="1724"/>
    <cellStyle name="40% - Accent1 4 7 2" xfId="5422"/>
    <cellStyle name="40% - Accent1 4 7 2 2" xfId="14650"/>
    <cellStyle name="40% - Accent1 4 7 2 2 2" xfId="43348"/>
    <cellStyle name="40% - Accent1 4 7 2 3" xfId="28032"/>
    <cellStyle name="40% - Accent1 4 7 2 3 2" xfId="56730"/>
    <cellStyle name="40% - Accent1 4 7 2 4" xfId="34139"/>
    <cellStyle name="40% - Accent1 4 7 3" xfId="6971"/>
    <cellStyle name="40% - Accent1 4 7 3 2" xfId="16198"/>
    <cellStyle name="40% - Accent1 4 7 3 2 2" xfId="44896"/>
    <cellStyle name="40% - Accent1 4 7 3 3" xfId="35687"/>
    <cellStyle name="40% - Accent1 4 7 4" xfId="11968"/>
    <cellStyle name="40% - Accent1 4 7 4 2" xfId="40666"/>
    <cellStyle name="40% - Accent1 4 7 5" xfId="22872"/>
    <cellStyle name="40% - Accent1 4 7 5 2" xfId="51570"/>
    <cellStyle name="40% - Accent1 4 7 6" xfId="25151"/>
    <cellStyle name="40% - Accent1 4 7 6 2" xfId="53849"/>
    <cellStyle name="40% - Accent1 4 7 7" xfId="29732"/>
    <cellStyle name="40% - Accent1 4 7 7 2" xfId="58429"/>
    <cellStyle name="40% - Accent1 4 7 8" xfId="31457"/>
    <cellStyle name="40% - Accent1 4 8" xfId="4322"/>
    <cellStyle name="40% - Accent1 4 8 2" xfId="13550"/>
    <cellStyle name="40% - Accent1 4 8 2 2" xfId="42248"/>
    <cellStyle name="40% - Accent1 4 8 3" xfId="26899"/>
    <cellStyle name="40% - Accent1 4 8 3 2" xfId="55597"/>
    <cellStyle name="40% - Accent1 4 8 4" xfId="33039"/>
    <cellStyle name="40% - Accent1 4 9" xfId="5008"/>
    <cellStyle name="40% - Accent1 4 9 2" xfId="14236"/>
    <cellStyle name="40% - Accent1 4 9 2 2" xfId="42934"/>
    <cellStyle name="40% - Accent1 4 9 3" xfId="33725"/>
    <cellStyle name="40% - Accent1 40" xfId="699"/>
    <cellStyle name="40% - Accent1 41" xfId="700"/>
    <cellStyle name="40% - Accent1 42" xfId="1059"/>
    <cellStyle name="40% - Accent1 42 10" xfId="21231"/>
    <cellStyle name="40% - Accent1 42 10 2" xfId="49929"/>
    <cellStyle name="40% - Accent1 42 11" xfId="22873"/>
    <cellStyle name="40% - Accent1 42 11 2" xfId="51571"/>
    <cellStyle name="40% - Accent1 42 12" xfId="25152"/>
    <cellStyle name="40% - Accent1 42 12 2" xfId="53850"/>
    <cellStyle name="40% - Accent1 42 13" xfId="29733"/>
    <cellStyle name="40% - Accent1 42 13 2" xfId="58430"/>
    <cellStyle name="40% - Accent1 42 14" xfId="31199"/>
    <cellStyle name="40% - Accent1 42 2" xfId="3623"/>
    <cellStyle name="40% - Accent1 42 2 2" xfId="6483"/>
    <cellStyle name="40% - Accent1 42 2 2 2" xfId="15711"/>
    <cellStyle name="40% - Accent1 42 2 2 2 2" xfId="44409"/>
    <cellStyle name="40% - Accent1 42 2 2 3" xfId="28055"/>
    <cellStyle name="40% - Accent1 42 2 2 3 2" xfId="56753"/>
    <cellStyle name="40% - Accent1 42 2 2 4" xfId="35200"/>
    <cellStyle name="40% - Accent1 42 2 3" xfId="8035"/>
    <cellStyle name="40% - Accent1 42 2 3 2" xfId="17260"/>
    <cellStyle name="40% - Accent1 42 2 3 2 2" xfId="45958"/>
    <cellStyle name="40% - Accent1 42 2 3 3" xfId="36749"/>
    <cellStyle name="40% - Accent1 42 2 4" xfId="13029"/>
    <cellStyle name="40% - Accent1 42 2 4 2" xfId="41727"/>
    <cellStyle name="40% - Accent1 42 2 5" xfId="22874"/>
    <cellStyle name="40% - Accent1 42 2 5 2" xfId="51572"/>
    <cellStyle name="40% - Accent1 42 2 6" xfId="25153"/>
    <cellStyle name="40% - Accent1 42 2 6 2" xfId="53851"/>
    <cellStyle name="40% - Accent1 42 2 7" xfId="29734"/>
    <cellStyle name="40% - Accent1 42 2 7 2" xfId="58431"/>
    <cellStyle name="40% - Accent1 42 2 8" xfId="32518"/>
    <cellStyle name="40% - Accent1 42 3" xfId="4345"/>
    <cellStyle name="40% - Accent1 42 3 2" xfId="13573"/>
    <cellStyle name="40% - Accent1 42 3 2 2" xfId="42271"/>
    <cellStyle name="40% - Accent1 42 3 3" xfId="26922"/>
    <cellStyle name="40% - Accent1 42 3 3 2" xfId="55620"/>
    <cellStyle name="40% - Accent1 42 3 4" xfId="33062"/>
    <cellStyle name="40% - Accent1 42 4" xfId="5164"/>
    <cellStyle name="40% - Accent1 42 4 2" xfId="14392"/>
    <cellStyle name="40% - Accent1 42 4 2 2" xfId="43090"/>
    <cellStyle name="40% - Accent1 42 4 3" xfId="33881"/>
    <cellStyle name="40% - Accent1 42 5" xfId="6713"/>
    <cellStyle name="40% - Accent1 42 5 2" xfId="15940"/>
    <cellStyle name="40% - Accent1 42 5 2 2" xfId="44638"/>
    <cellStyle name="40% - Accent1 42 5 3" xfId="35429"/>
    <cellStyle name="40% - Accent1 42 6" xfId="9186"/>
    <cellStyle name="40% - Accent1 42 6 2" xfId="18409"/>
    <cellStyle name="40% - Accent1 42 6 2 2" xfId="47107"/>
    <cellStyle name="40% - Accent1 42 6 3" xfId="37898"/>
    <cellStyle name="40% - Accent1 42 7" xfId="9730"/>
    <cellStyle name="40% - Accent1 42 7 2" xfId="18951"/>
    <cellStyle name="40% - Accent1 42 7 2 2" xfId="47649"/>
    <cellStyle name="40% - Accent1 42 7 3" xfId="38440"/>
    <cellStyle name="40% - Accent1 42 8" xfId="10879"/>
    <cellStyle name="40% - Accent1 42 8 2" xfId="20098"/>
    <cellStyle name="40% - Accent1 42 8 2 2" xfId="48796"/>
    <cellStyle name="40% - Accent1 42 8 3" xfId="39587"/>
    <cellStyle name="40% - Accent1 42 9" xfId="11710"/>
    <cellStyle name="40% - Accent1 42 9 2" xfId="40408"/>
    <cellStyle name="40% - Accent1 43" xfId="1284"/>
    <cellStyle name="40% - Accent1 43 10" xfId="21232"/>
    <cellStyle name="40% - Accent1 43 10 2" xfId="49930"/>
    <cellStyle name="40% - Accent1 43 11" xfId="22875"/>
    <cellStyle name="40% - Accent1 43 11 2" xfId="51573"/>
    <cellStyle name="40% - Accent1 43 12" xfId="25154"/>
    <cellStyle name="40% - Accent1 43 12 2" xfId="53852"/>
    <cellStyle name="40% - Accent1 43 13" xfId="29735"/>
    <cellStyle name="40% - Accent1 43 13 2" xfId="58432"/>
    <cellStyle name="40% - Accent1 43 14" xfId="31386"/>
    <cellStyle name="40% - Accent1 43 2" xfId="3103"/>
    <cellStyle name="40% - Accent1 43 2 2" xfId="6079"/>
    <cellStyle name="40% - Accent1 43 2 2 2" xfId="15307"/>
    <cellStyle name="40% - Accent1 43 2 2 2 2" xfId="44005"/>
    <cellStyle name="40% - Accent1 43 2 2 3" xfId="28056"/>
    <cellStyle name="40% - Accent1 43 2 2 3 2" xfId="56754"/>
    <cellStyle name="40% - Accent1 43 2 2 4" xfId="34796"/>
    <cellStyle name="40% - Accent1 43 2 3" xfId="7631"/>
    <cellStyle name="40% - Accent1 43 2 3 2" xfId="16856"/>
    <cellStyle name="40% - Accent1 43 2 3 2 2" xfId="45554"/>
    <cellStyle name="40% - Accent1 43 2 3 3" xfId="36345"/>
    <cellStyle name="40% - Accent1 43 2 4" xfId="12625"/>
    <cellStyle name="40% - Accent1 43 2 4 2" xfId="41323"/>
    <cellStyle name="40% - Accent1 43 2 5" xfId="22876"/>
    <cellStyle name="40% - Accent1 43 2 5 2" xfId="51574"/>
    <cellStyle name="40% - Accent1 43 2 6" xfId="25155"/>
    <cellStyle name="40% - Accent1 43 2 6 2" xfId="53853"/>
    <cellStyle name="40% - Accent1 43 2 7" xfId="29736"/>
    <cellStyle name="40% - Accent1 43 2 7 2" xfId="58433"/>
    <cellStyle name="40% - Accent1 43 2 8" xfId="32114"/>
    <cellStyle name="40% - Accent1 43 3" xfId="4346"/>
    <cellStyle name="40% - Accent1 43 3 2" xfId="13574"/>
    <cellStyle name="40% - Accent1 43 3 2 2" xfId="42272"/>
    <cellStyle name="40% - Accent1 43 3 3" xfId="26923"/>
    <cellStyle name="40% - Accent1 43 3 3 2" xfId="55621"/>
    <cellStyle name="40% - Accent1 43 3 4" xfId="33063"/>
    <cellStyle name="40% - Accent1 43 4" xfId="5351"/>
    <cellStyle name="40% - Accent1 43 4 2" xfId="14579"/>
    <cellStyle name="40% - Accent1 43 4 2 2" xfId="43277"/>
    <cellStyle name="40% - Accent1 43 4 3" xfId="34068"/>
    <cellStyle name="40% - Accent1 43 5" xfId="6900"/>
    <cellStyle name="40% - Accent1 43 5 2" xfId="16127"/>
    <cellStyle name="40% - Accent1 43 5 2 2" xfId="44825"/>
    <cellStyle name="40% - Accent1 43 5 3" xfId="35616"/>
    <cellStyle name="40% - Accent1 43 6" xfId="8782"/>
    <cellStyle name="40% - Accent1 43 6 2" xfId="18005"/>
    <cellStyle name="40% - Accent1 43 6 2 2" xfId="46703"/>
    <cellStyle name="40% - Accent1 43 6 3" xfId="37494"/>
    <cellStyle name="40% - Accent1 43 7" xfId="9731"/>
    <cellStyle name="40% - Accent1 43 7 2" xfId="18952"/>
    <cellStyle name="40% - Accent1 43 7 2 2" xfId="47650"/>
    <cellStyle name="40% - Accent1 43 7 3" xfId="38441"/>
    <cellStyle name="40% - Accent1 43 8" xfId="10880"/>
    <cellStyle name="40% - Accent1 43 8 2" xfId="20099"/>
    <cellStyle name="40% - Accent1 43 8 2 2" xfId="48797"/>
    <cellStyle name="40% - Accent1 43 8 3" xfId="39588"/>
    <cellStyle name="40% - Accent1 43 9" xfId="11897"/>
    <cellStyle name="40% - Accent1 43 9 2" xfId="40595"/>
    <cellStyle name="40% - Accent1 44" xfId="1298"/>
    <cellStyle name="40% - Accent1 44 2" xfId="5365"/>
    <cellStyle name="40% - Accent1 44 2 2" xfId="14593"/>
    <cellStyle name="40% - Accent1 44 2 2 2" xfId="43291"/>
    <cellStyle name="40% - Accent1 44 2 3" xfId="34082"/>
    <cellStyle name="40% - Accent1 44 3" xfId="6914"/>
    <cellStyle name="40% - Accent1 44 3 2" xfId="16141"/>
    <cellStyle name="40% - Accent1 44 3 2 2" xfId="44839"/>
    <cellStyle name="40% - Accent1 44 3 3" xfId="35630"/>
    <cellStyle name="40% - Accent1 44 4" xfId="11911"/>
    <cellStyle name="40% - Accent1 44 4 2" xfId="40609"/>
    <cellStyle name="40% - Accent1 44 5" xfId="22877"/>
    <cellStyle name="40% - Accent1 44 5 2" xfId="51575"/>
    <cellStyle name="40% - Accent1 44 6" xfId="25156"/>
    <cellStyle name="40% - Accent1 44 6 2" xfId="53854"/>
    <cellStyle name="40% - Accent1 44 7" xfId="29737"/>
    <cellStyle name="40% - Accent1 44 7 2" xfId="58434"/>
    <cellStyle name="40% - Accent1 44 8" xfId="31400"/>
    <cellStyle name="40% - Accent1 45" xfId="1311"/>
    <cellStyle name="40% - Accent1 45 2" xfId="5378"/>
    <cellStyle name="40% - Accent1 45 2 2" xfId="14606"/>
    <cellStyle name="40% - Accent1 45 2 2 2" xfId="43304"/>
    <cellStyle name="40% - Accent1 45 2 3" xfId="34095"/>
    <cellStyle name="40% - Accent1 45 3" xfId="6927"/>
    <cellStyle name="40% - Accent1 45 3 2" xfId="16154"/>
    <cellStyle name="40% - Accent1 45 3 2 2" xfId="44852"/>
    <cellStyle name="40% - Accent1 45 3 3" xfId="35643"/>
    <cellStyle name="40% - Accent1 45 4" xfId="11924"/>
    <cellStyle name="40% - Accent1 45 4 2" xfId="40622"/>
    <cellStyle name="40% - Accent1 45 5" xfId="31413"/>
    <cellStyle name="40% - Accent1 46" xfId="4978"/>
    <cellStyle name="40% - Accent1 46 2" xfId="14206"/>
    <cellStyle name="40% - Accent1 46 2 2" xfId="42904"/>
    <cellStyle name="40% - Accent1 46 3" xfId="33695"/>
    <cellStyle name="40% - Accent1 47" xfId="6527"/>
    <cellStyle name="40% - Accent1 47 2" xfId="15754"/>
    <cellStyle name="40% - Accent1 47 2 2" xfId="44452"/>
    <cellStyle name="40% - Accent1 47 3" xfId="35243"/>
    <cellStyle name="40% - Accent1 48" xfId="8080"/>
    <cellStyle name="40% - Accent1 48 2" xfId="17304"/>
    <cellStyle name="40% - Accent1 48 2 2" xfId="46002"/>
    <cellStyle name="40% - Accent1 48 3" xfId="36793"/>
    <cellStyle name="40% - Accent1 49" xfId="10366"/>
    <cellStyle name="40% - Accent1 49 2" xfId="19585"/>
    <cellStyle name="40% - Accent1 49 2 2" xfId="48283"/>
    <cellStyle name="40% - Accent1 49 3" xfId="39074"/>
    <cellStyle name="40% - Accent1 5" xfId="257"/>
    <cellStyle name="40% - Accent1 5 10" xfId="8150"/>
    <cellStyle name="40% - Accent1 5 10 2" xfId="17374"/>
    <cellStyle name="40% - Accent1 5 10 2 2" xfId="46072"/>
    <cellStyle name="40% - Accent1 5 10 3" xfId="36863"/>
    <cellStyle name="40% - Accent1 5 11" xfId="9732"/>
    <cellStyle name="40% - Accent1 5 11 2" xfId="18953"/>
    <cellStyle name="40% - Accent1 5 11 2 2" xfId="47651"/>
    <cellStyle name="40% - Accent1 5 11 3" xfId="38442"/>
    <cellStyle name="40% - Accent1 5 12" xfId="10881"/>
    <cellStyle name="40% - Accent1 5 12 2" xfId="20100"/>
    <cellStyle name="40% - Accent1 5 12 2 2" xfId="48798"/>
    <cellStyle name="40% - Accent1 5 12 3" xfId="39589"/>
    <cellStyle name="40% - Accent1 5 13" xfId="11567"/>
    <cellStyle name="40% - Accent1 5 13 2" xfId="40265"/>
    <cellStyle name="40% - Accent1 5 14" xfId="21233"/>
    <cellStyle name="40% - Accent1 5 14 2" xfId="49931"/>
    <cellStyle name="40% - Accent1 5 15" xfId="22878"/>
    <cellStyle name="40% - Accent1 5 15 2" xfId="51576"/>
    <cellStyle name="40% - Accent1 5 16" xfId="25157"/>
    <cellStyle name="40% - Accent1 5 16 2" xfId="53855"/>
    <cellStyle name="40% - Accent1 5 17" xfId="29738"/>
    <cellStyle name="40% - Accent1 5 17 2" xfId="58435"/>
    <cellStyle name="40% - Accent1 5 18" xfId="31056"/>
    <cellStyle name="40% - Accent1 5 2" xfId="343"/>
    <cellStyle name="40% - Accent1 5 2 10" xfId="9733"/>
    <cellStyle name="40% - Accent1 5 2 10 2" xfId="18954"/>
    <cellStyle name="40% - Accent1 5 2 10 2 2" xfId="47652"/>
    <cellStyle name="40% - Accent1 5 2 10 3" xfId="38443"/>
    <cellStyle name="40% - Accent1 5 2 11" xfId="10882"/>
    <cellStyle name="40% - Accent1 5 2 11 2" xfId="20101"/>
    <cellStyle name="40% - Accent1 5 2 11 2 2" xfId="48799"/>
    <cellStyle name="40% - Accent1 5 2 11 3" xfId="39590"/>
    <cellStyle name="40% - Accent1 5 2 12" xfId="11653"/>
    <cellStyle name="40% - Accent1 5 2 12 2" xfId="40351"/>
    <cellStyle name="40% - Accent1 5 2 13" xfId="21234"/>
    <cellStyle name="40% - Accent1 5 2 13 2" xfId="49932"/>
    <cellStyle name="40% - Accent1 5 2 14" xfId="22879"/>
    <cellStyle name="40% - Accent1 5 2 14 2" xfId="51577"/>
    <cellStyle name="40% - Accent1 5 2 15" xfId="25158"/>
    <cellStyle name="40% - Accent1 5 2 15 2" xfId="53856"/>
    <cellStyle name="40% - Accent1 5 2 16" xfId="29739"/>
    <cellStyle name="40% - Accent1 5 2 16 2" xfId="58436"/>
    <cellStyle name="40% - Accent1 5 2 17" xfId="31142"/>
    <cellStyle name="40% - Accent1 5 2 2" xfId="1188"/>
    <cellStyle name="40% - Accent1 5 2 2 10" xfId="11839"/>
    <cellStyle name="40% - Accent1 5 2 2 10 2" xfId="40537"/>
    <cellStyle name="40% - Accent1 5 2 2 11" xfId="21235"/>
    <cellStyle name="40% - Accent1 5 2 2 11 2" xfId="49933"/>
    <cellStyle name="40% - Accent1 5 2 2 12" xfId="22880"/>
    <cellStyle name="40% - Accent1 5 2 2 12 2" xfId="51578"/>
    <cellStyle name="40% - Accent1 5 2 2 13" xfId="25159"/>
    <cellStyle name="40% - Accent1 5 2 2 13 2" xfId="53857"/>
    <cellStyle name="40% - Accent1 5 2 2 14" xfId="29740"/>
    <cellStyle name="40% - Accent1 5 2 2 14 2" xfId="58437"/>
    <cellStyle name="40% - Accent1 5 2 2 15" xfId="31328"/>
    <cellStyle name="40% - Accent1 5 2 2 2" xfId="3454"/>
    <cellStyle name="40% - Accent1 5 2 2 2 10" xfId="22881"/>
    <cellStyle name="40% - Accent1 5 2 2 2 10 2" xfId="51579"/>
    <cellStyle name="40% - Accent1 5 2 2 2 11" xfId="25160"/>
    <cellStyle name="40% - Accent1 5 2 2 2 11 2" xfId="53858"/>
    <cellStyle name="40% - Accent1 5 2 2 2 12" xfId="29741"/>
    <cellStyle name="40% - Accent1 5 2 2 2 12 2" xfId="58438"/>
    <cellStyle name="40% - Accent1 5 2 2 2 13" xfId="32426"/>
    <cellStyle name="40% - Accent1 5 2 2 2 2" xfId="4350"/>
    <cellStyle name="40% - Accent1 5 2 2 2 2 2" xfId="13578"/>
    <cellStyle name="40% - Accent1 5 2 2 2 2 2 2" xfId="28060"/>
    <cellStyle name="40% - Accent1 5 2 2 2 2 2 2 2" xfId="56758"/>
    <cellStyle name="40% - Accent1 5 2 2 2 2 2 3" xfId="42276"/>
    <cellStyle name="40% - Accent1 5 2 2 2 2 3" xfId="22882"/>
    <cellStyle name="40% - Accent1 5 2 2 2 2 3 2" xfId="51580"/>
    <cellStyle name="40% - Accent1 5 2 2 2 2 4" xfId="25161"/>
    <cellStyle name="40% - Accent1 5 2 2 2 2 4 2" xfId="53859"/>
    <cellStyle name="40% - Accent1 5 2 2 2 2 5" xfId="29742"/>
    <cellStyle name="40% - Accent1 5 2 2 2 2 5 2" xfId="58439"/>
    <cellStyle name="40% - Accent1 5 2 2 2 2 6" xfId="33067"/>
    <cellStyle name="40% - Accent1 5 2 2 2 3" xfId="6391"/>
    <cellStyle name="40% - Accent1 5 2 2 2 3 2" xfId="15619"/>
    <cellStyle name="40% - Accent1 5 2 2 2 3 2 2" xfId="44317"/>
    <cellStyle name="40% - Accent1 5 2 2 2 3 3" xfId="26927"/>
    <cellStyle name="40% - Accent1 5 2 2 2 3 3 2" xfId="55625"/>
    <cellStyle name="40% - Accent1 5 2 2 2 3 4" xfId="35108"/>
    <cellStyle name="40% - Accent1 5 2 2 2 4" xfId="7943"/>
    <cellStyle name="40% - Accent1 5 2 2 2 4 2" xfId="17168"/>
    <cellStyle name="40% - Accent1 5 2 2 2 4 2 2" xfId="45866"/>
    <cellStyle name="40% - Accent1 5 2 2 2 4 3" xfId="36657"/>
    <cellStyle name="40% - Accent1 5 2 2 2 5" xfId="9094"/>
    <cellStyle name="40% - Accent1 5 2 2 2 5 2" xfId="18317"/>
    <cellStyle name="40% - Accent1 5 2 2 2 5 2 2" xfId="47015"/>
    <cellStyle name="40% - Accent1 5 2 2 2 5 3" xfId="37806"/>
    <cellStyle name="40% - Accent1 5 2 2 2 6" xfId="9735"/>
    <cellStyle name="40% - Accent1 5 2 2 2 6 2" xfId="18956"/>
    <cellStyle name="40% - Accent1 5 2 2 2 6 2 2" xfId="47654"/>
    <cellStyle name="40% - Accent1 5 2 2 2 6 3" xfId="38445"/>
    <cellStyle name="40% - Accent1 5 2 2 2 7" xfId="10884"/>
    <cellStyle name="40% - Accent1 5 2 2 2 7 2" xfId="20103"/>
    <cellStyle name="40% - Accent1 5 2 2 2 7 2 2" xfId="48801"/>
    <cellStyle name="40% - Accent1 5 2 2 2 7 3" xfId="39592"/>
    <cellStyle name="40% - Accent1 5 2 2 2 8" xfId="12937"/>
    <cellStyle name="40% - Accent1 5 2 2 2 8 2" xfId="41635"/>
    <cellStyle name="40% - Accent1 5 2 2 2 9" xfId="21236"/>
    <cellStyle name="40% - Accent1 5 2 2 2 9 2" xfId="49934"/>
    <cellStyle name="40% - Accent1 5 2 2 3" xfId="2845"/>
    <cellStyle name="40% - Accent1 5 2 2 3 2" xfId="6010"/>
    <cellStyle name="40% - Accent1 5 2 2 3 2 2" xfId="15238"/>
    <cellStyle name="40% - Accent1 5 2 2 3 2 2 2" xfId="43936"/>
    <cellStyle name="40% - Accent1 5 2 2 3 2 3" xfId="28059"/>
    <cellStyle name="40% - Accent1 5 2 2 3 2 3 2" xfId="56757"/>
    <cellStyle name="40% - Accent1 5 2 2 3 2 4" xfId="34727"/>
    <cellStyle name="40% - Accent1 5 2 2 3 3" xfId="7560"/>
    <cellStyle name="40% - Accent1 5 2 2 3 3 2" xfId="16786"/>
    <cellStyle name="40% - Accent1 5 2 2 3 3 2 2" xfId="45484"/>
    <cellStyle name="40% - Accent1 5 2 2 3 3 3" xfId="36275"/>
    <cellStyle name="40% - Accent1 5 2 2 3 4" xfId="12556"/>
    <cellStyle name="40% - Accent1 5 2 2 3 4 2" xfId="41254"/>
    <cellStyle name="40% - Accent1 5 2 2 3 5" xfId="22883"/>
    <cellStyle name="40% - Accent1 5 2 2 3 5 2" xfId="51581"/>
    <cellStyle name="40% - Accent1 5 2 2 3 6" xfId="25162"/>
    <cellStyle name="40% - Accent1 5 2 2 3 6 2" xfId="53860"/>
    <cellStyle name="40% - Accent1 5 2 2 3 7" xfId="29743"/>
    <cellStyle name="40% - Accent1 5 2 2 3 7 2" xfId="58440"/>
    <cellStyle name="40% - Accent1 5 2 2 3 8" xfId="32045"/>
    <cellStyle name="40% - Accent1 5 2 2 4" xfId="4349"/>
    <cellStyle name="40% - Accent1 5 2 2 4 2" xfId="13577"/>
    <cellStyle name="40% - Accent1 5 2 2 4 2 2" xfId="42275"/>
    <cellStyle name="40% - Accent1 5 2 2 4 3" xfId="26926"/>
    <cellStyle name="40% - Accent1 5 2 2 4 3 2" xfId="55624"/>
    <cellStyle name="40% - Accent1 5 2 2 4 4" xfId="33066"/>
    <cellStyle name="40% - Accent1 5 2 2 5" xfId="5293"/>
    <cellStyle name="40% - Accent1 5 2 2 5 2" xfId="14521"/>
    <cellStyle name="40% - Accent1 5 2 2 5 2 2" xfId="43219"/>
    <cellStyle name="40% - Accent1 5 2 2 5 3" xfId="34010"/>
    <cellStyle name="40% - Accent1 5 2 2 6" xfId="6842"/>
    <cellStyle name="40% - Accent1 5 2 2 6 2" xfId="16069"/>
    <cellStyle name="40% - Accent1 5 2 2 6 2 2" xfId="44767"/>
    <cellStyle name="40% - Accent1 5 2 2 6 3" xfId="35558"/>
    <cellStyle name="40% - Accent1 5 2 2 7" xfId="8712"/>
    <cellStyle name="40% - Accent1 5 2 2 7 2" xfId="17936"/>
    <cellStyle name="40% - Accent1 5 2 2 7 2 2" xfId="46634"/>
    <cellStyle name="40% - Accent1 5 2 2 7 3" xfId="37425"/>
    <cellStyle name="40% - Accent1 5 2 2 8" xfId="9734"/>
    <cellStyle name="40% - Accent1 5 2 2 8 2" xfId="18955"/>
    <cellStyle name="40% - Accent1 5 2 2 8 2 2" xfId="47653"/>
    <cellStyle name="40% - Accent1 5 2 2 8 3" xfId="38444"/>
    <cellStyle name="40% - Accent1 5 2 2 9" xfId="10883"/>
    <cellStyle name="40% - Accent1 5 2 2 9 2" xfId="20102"/>
    <cellStyle name="40% - Accent1 5 2 2 9 2 2" xfId="48800"/>
    <cellStyle name="40% - Accent1 5 2 2 9 3" xfId="39591"/>
    <cellStyle name="40% - Accent1 5 2 3" xfId="2570"/>
    <cellStyle name="40% - Accent1 5 2 3 10" xfId="22884"/>
    <cellStyle name="40% - Accent1 5 2 3 10 2" xfId="51582"/>
    <cellStyle name="40% - Accent1 5 2 3 11" xfId="25163"/>
    <cellStyle name="40% - Accent1 5 2 3 11 2" xfId="53861"/>
    <cellStyle name="40% - Accent1 5 2 3 12" xfId="29744"/>
    <cellStyle name="40% - Accent1 5 2 3 12 2" xfId="58441"/>
    <cellStyle name="40% - Accent1 5 2 3 13" xfId="31860"/>
    <cellStyle name="40% - Accent1 5 2 3 2" xfId="4351"/>
    <cellStyle name="40% - Accent1 5 2 3 2 2" xfId="13579"/>
    <cellStyle name="40% - Accent1 5 2 3 2 2 2" xfId="28061"/>
    <cellStyle name="40% - Accent1 5 2 3 2 2 2 2" xfId="56759"/>
    <cellStyle name="40% - Accent1 5 2 3 2 2 3" xfId="42277"/>
    <cellStyle name="40% - Accent1 5 2 3 2 3" xfId="22885"/>
    <cellStyle name="40% - Accent1 5 2 3 2 3 2" xfId="51583"/>
    <cellStyle name="40% - Accent1 5 2 3 2 4" xfId="25164"/>
    <cellStyle name="40% - Accent1 5 2 3 2 4 2" xfId="53862"/>
    <cellStyle name="40% - Accent1 5 2 3 2 5" xfId="29745"/>
    <cellStyle name="40% - Accent1 5 2 3 2 5 2" xfId="58442"/>
    <cellStyle name="40% - Accent1 5 2 3 2 6" xfId="33068"/>
    <cellStyle name="40% - Accent1 5 2 3 3" xfId="5825"/>
    <cellStyle name="40% - Accent1 5 2 3 3 2" xfId="15053"/>
    <cellStyle name="40% - Accent1 5 2 3 3 2 2" xfId="43751"/>
    <cellStyle name="40% - Accent1 5 2 3 3 3" xfId="26928"/>
    <cellStyle name="40% - Accent1 5 2 3 3 3 2" xfId="55626"/>
    <cellStyle name="40% - Accent1 5 2 3 3 4" xfId="34542"/>
    <cellStyle name="40% - Accent1 5 2 3 4" xfId="7375"/>
    <cellStyle name="40% - Accent1 5 2 3 4 2" xfId="16601"/>
    <cellStyle name="40% - Accent1 5 2 3 4 2 2" xfId="45299"/>
    <cellStyle name="40% - Accent1 5 2 3 4 3" xfId="36090"/>
    <cellStyle name="40% - Accent1 5 2 3 5" xfId="8527"/>
    <cellStyle name="40% - Accent1 5 2 3 5 2" xfId="17751"/>
    <cellStyle name="40% - Accent1 5 2 3 5 2 2" xfId="46449"/>
    <cellStyle name="40% - Accent1 5 2 3 5 3" xfId="37240"/>
    <cellStyle name="40% - Accent1 5 2 3 6" xfId="9736"/>
    <cellStyle name="40% - Accent1 5 2 3 6 2" xfId="18957"/>
    <cellStyle name="40% - Accent1 5 2 3 6 2 2" xfId="47655"/>
    <cellStyle name="40% - Accent1 5 2 3 6 3" xfId="38446"/>
    <cellStyle name="40% - Accent1 5 2 3 7" xfId="10885"/>
    <cellStyle name="40% - Accent1 5 2 3 7 2" xfId="20104"/>
    <cellStyle name="40% - Accent1 5 2 3 7 2 2" xfId="48802"/>
    <cellStyle name="40% - Accent1 5 2 3 7 3" xfId="39593"/>
    <cellStyle name="40% - Accent1 5 2 3 8" xfId="12371"/>
    <cellStyle name="40% - Accent1 5 2 3 8 2" xfId="41069"/>
    <cellStyle name="40% - Accent1 5 2 3 9" xfId="21237"/>
    <cellStyle name="40% - Accent1 5 2 3 9 2" xfId="49935"/>
    <cellStyle name="40% - Accent1 5 2 4" xfId="3232"/>
    <cellStyle name="40% - Accent1 5 2 4 10" xfId="22886"/>
    <cellStyle name="40% - Accent1 5 2 4 10 2" xfId="51584"/>
    <cellStyle name="40% - Accent1 5 2 4 11" xfId="25165"/>
    <cellStyle name="40% - Accent1 5 2 4 11 2" xfId="53863"/>
    <cellStyle name="40% - Accent1 5 2 4 12" xfId="29746"/>
    <cellStyle name="40% - Accent1 5 2 4 12 2" xfId="58443"/>
    <cellStyle name="40% - Accent1 5 2 4 13" xfId="32241"/>
    <cellStyle name="40% - Accent1 5 2 4 2" xfId="4352"/>
    <cellStyle name="40% - Accent1 5 2 4 2 2" xfId="13580"/>
    <cellStyle name="40% - Accent1 5 2 4 2 2 2" xfId="28062"/>
    <cellStyle name="40% - Accent1 5 2 4 2 2 2 2" xfId="56760"/>
    <cellStyle name="40% - Accent1 5 2 4 2 2 3" xfId="42278"/>
    <cellStyle name="40% - Accent1 5 2 4 2 3" xfId="22887"/>
    <cellStyle name="40% - Accent1 5 2 4 2 3 2" xfId="51585"/>
    <cellStyle name="40% - Accent1 5 2 4 2 4" xfId="25166"/>
    <cellStyle name="40% - Accent1 5 2 4 2 4 2" xfId="53864"/>
    <cellStyle name="40% - Accent1 5 2 4 2 5" xfId="29747"/>
    <cellStyle name="40% - Accent1 5 2 4 2 5 2" xfId="58444"/>
    <cellStyle name="40% - Accent1 5 2 4 2 6" xfId="33069"/>
    <cellStyle name="40% - Accent1 5 2 4 3" xfId="6206"/>
    <cellStyle name="40% - Accent1 5 2 4 3 2" xfId="15434"/>
    <cellStyle name="40% - Accent1 5 2 4 3 2 2" xfId="44132"/>
    <cellStyle name="40% - Accent1 5 2 4 3 3" xfId="26929"/>
    <cellStyle name="40% - Accent1 5 2 4 3 3 2" xfId="55627"/>
    <cellStyle name="40% - Accent1 5 2 4 3 4" xfId="34923"/>
    <cellStyle name="40% - Accent1 5 2 4 4" xfId="7758"/>
    <cellStyle name="40% - Accent1 5 2 4 4 2" xfId="16983"/>
    <cellStyle name="40% - Accent1 5 2 4 4 2 2" xfId="45681"/>
    <cellStyle name="40% - Accent1 5 2 4 4 3" xfId="36472"/>
    <cellStyle name="40% - Accent1 5 2 4 5" xfId="8909"/>
    <cellStyle name="40% - Accent1 5 2 4 5 2" xfId="18132"/>
    <cellStyle name="40% - Accent1 5 2 4 5 2 2" xfId="46830"/>
    <cellStyle name="40% - Accent1 5 2 4 5 3" xfId="37621"/>
    <cellStyle name="40% - Accent1 5 2 4 6" xfId="9737"/>
    <cellStyle name="40% - Accent1 5 2 4 6 2" xfId="18958"/>
    <cellStyle name="40% - Accent1 5 2 4 6 2 2" xfId="47656"/>
    <cellStyle name="40% - Accent1 5 2 4 6 3" xfId="38447"/>
    <cellStyle name="40% - Accent1 5 2 4 7" xfId="10886"/>
    <cellStyle name="40% - Accent1 5 2 4 7 2" xfId="20105"/>
    <cellStyle name="40% - Accent1 5 2 4 7 2 2" xfId="48803"/>
    <cellStyle name="40% - Accent1 5 2 4 7 3" xfId="39594"/>
    <cellStyle name="40% - Accent1 5 2 4 8" xfId="12752"/>
    <cellStyle name="40% - Accent1 5 2 4 8 2" xfId="41450"/>
    <cellStyle name="40% - Accent1 5 2 4 9" xfId="21238"/>
    <cellStyle name="40% - Accent1 5 2 4 9 2" xfId="49936"/>
    <cellStyle name="40% - Accent1 5 2 5" xfId="2196"/>
    <cellStyle name="40% - Accent1 5 2 5 2" xfId="5630"/>
    <cellStyle name="40% - Accent1 5 2 5 2 2" xfId="14858"/>
    <cellStyle name="40% - Accent1 5 2 5 2 2 2" xfId="43556"/>
    <cellStyle name="40% - Accent1 5 2 5 2 3" xfId="28058"/>
    <cellStyle name="40% - Accent1 5 2 5 2 3 2" xfId="56756"/>
    <cellStyle name="40% - Accent1 5 2 5 2 4" xfId="34347"/>
    <cellStyle name="40% - Accent1 5 2 5 3" xfId="7179"/>
    <cellStyle name="40% - Accent1 5 2 5 3 2" xfId="16406"/>
    <cellStyle name="40% - Accent1 5 2 5 3 2 2" xfId="45104"/>
    <cellStyle name="40% - Accent1 5 2 5 3 3" xfId="35895"/>
    <cellStyle name="40% - Accent1 5 2 5 4" xfId="12176"/>
    <cellStyle name="40% - Accent1 5 2 5 4 2" xfId="40874"/>
    <cellStyle name="40% - Accent1 5 2 5 5" xfId="22888"/>
    <cellStyle name="40% - Accent1 5 2 5 5 2" xfId="51586"/>
    <cellStyle name="40% - Accent1 5 2 5 6" xfId="25167"/>
    <cellStyle name="40% - Accent1 5 2 5 6 2" xfId="53865"/>
    <cellStyle name="40% - Accent1 5 2 5 7" xfId="29748"/>
    <cellStyle name="40% - Accent1 5 2 5 7 2" xfId="58445"/>
    <cellStyle name="40% - Accent1 5 2 5 8" xfId="31665"/>
    <cellStyle name="40% - Accent1 5 2 6" xfId="4348"/>
    <cellStyle name="40% - Accent1 5 2 6 2" xfId="13576"/>
    <cellStyle name="40% - Accent1 5 2 6 2 2" xfId="42274"/>
    <cellStyle name="40% - Accent1 5 2 6 3" xfId="26925"/>
    <cellStyle name="40% - Accent1 5 2 6 3 2" xfId="55623"/>
    <cellStyle name="40% - Accent1 5 2 6 4" xfId="33065"/>
    <cellStyle name="40% - Accent1 5 2 7" xfId="5107"/>
    <cellStyle name="40% - Accent1 5 2 7 2" xfId="14335"/>
    <cellStyle name="40% - Accent1 5 2 7 2 2" xfId="43033"/>
    <cellStyle name="40% - Accent1 5 2 7 3" xfId="33824"/>
    <cellStyle name="40% - Accent1 5 2 8" xfId="6656"/>
    <cellStyle name="40% - Accent1 5 2 8 2" xfId="15883"/>
    <cellStyle name="40% - Accent1 5 2 8 2 2" xfId="44581"/>
    <cellStyle name="40% - Accent1 5 2 8 3" xfId="35372"/>
    <cellStyle name="40% - Accent1 5 2 9" xfId="8332"/>
    <cellStyle name="40% - Accent1 5 2 9 2" xfId="17556"/>
    <cellStyle name="40% - Accent1 5 2 9 2 2" xfId="46254"/>
    <cellStyle name="40% - Accent1 5 2 9 3" xfId="37045"/>
    <cellStyle name="40% - Accent1 5 3" xfId="701"/>
    <cellStyle name="40% - Accent1 5 3 10" xfId="22889"/>
    <cellStyle name="40% - Accent1 5 3 10 2" xfId="51587"/>
    <cellStyle name="40% - Accent1 5 3 11" xfId="25168"/>
    <cellStyle name="40% - Accent1 5 3 11 2" xfId="53866"/>
    <cellStyle name="40% - Accent1 5 3 12" xfId="29749"/>
    <cellStyle name="40% - Accent1 5 3 12 2" xfId="58446"/>
    <cellStyle name="40% - Accent1 5 3 2" xfId="2759"/>
    <cellStyle name="40% - Accent1 5 3 2 10" xfId="21240"/>
    <cellStyle name="40% - Accent1 5 3 2 10 2" xfId="49938"/>
    <cellStyle name="40% - Accent1 5 3 2 11" xfId="22890"/>
    <cellStyle name="40% - Accent1 5 3 2 11 2" xfId="51588"/>
    <cellStyle name="40% - Accent1 5 3 2 12" xfId="25169"/>
    <cellStyle name="40% - Accent1 5 3 2 12 2" xfId="53867"/>
    <cellStyle name="40% - Accent1 5 3 2 13" xfId="29750"/>
    <cellStyle name="40% - Accent1 5 3 2 13 2" xfId="58447"/>
    <cellStyle name="40% - Accent1 5 3 2 14" xfId="31961"/>
    <cellStyle name="40% - Accent1 5 3 2 2" xfId="3624"/>
    <cellStyle name="40% - Accent1 5 3 2 3" xfId="4354"/>
    <cellStyle name="40% - Accent1 5 3 2 3 2" xfId="13582"/>
    <cellStyle name="40% - Accent1 5 3 2 3 2 2" xfId="28064"/>
    <cellStyle name="40% - Accent1 5 3 2 3 2 2 2" xfId="56762"/>
    <cellStyle name="40% - Accent1 5 3 2 3 2 3" xfId="42280"/>
    <cellStyle name="40% - Accent1 5 3 2 3 3" xfId="22891"/>
    <cellStyle name="40% - Accent1 5 3 2 3 3 2" xfId="51589"/>
    <cellStyle name="40% - Accent1 5 3 2 3 4" xfId="25170"/>
    <cellStyle name="40% - Accent1 5 3 2 3 4 2" xfId="53868"/>
    <cellStyle name="40% - Accent1 5 3 2 3 5" xfId="29751"/>
    <cellStyle name="40% - Accent1 5 3 2 3 5 2" xfId="58448"/>
    <cellStyle name="40% - Accent1 5 3 2 3 6" xfId="33071"/>
    <cellStyle name="40% - Accent1 5 3 2 4" xfId="5926"/>
    <cellStyle name="40% - Accent1 5 3 2 4 2" xfId="15154"/>
    <cellStyle name="40% - Accent1 5 3 2 4 2 2" xfId="43852"/>
    <cellStyle name="40% - Accent1 5 3 2 4 3" xfId="26931"/>
    <cellStyle name="40% - Accent1 5 3 2 4 3 2" xfId="55629"/>
    <cellStyle name="40% - Accent1 5 3 2 4 4" xfId="34643"/>
    <cellStyle name="40% - Accent1 5 3 2 5" xfId="7476"/>
    <cellStyle name="40% - Accent1 5 3 2 5 2" xfId="16702"/>
    <cellStyle name="40% - Accent1 5 3 2 5 2 2" xfId="45400"/>
    <cellStyle name="40% - Accent1 5 3 2 5 3" xfId="36191"/>
    <cellStyle name="40% - Accent1 5 3 2 6" xfId="8628"/>
    <cellStyle name="40% - Accent1 5 3 2 6 2" xfId="17852"/>
    <cellStyle name="40% - Accent1 5 3 2 6 2 2" xfId="46550"/>
    <cellStyle name="40% - Accent1 5 3 2 6 3" xfId="37341"/>
    <cellStyle name="40% - Accent1 5 3 2 7" xfId="9739"/>
    <cellStyle name="40% - Accent1 5 3 2 7 2" xfId="18960"/>
    <cellStyle name="40% - Accent1 5 3 2 7 2 2" xfId="47658"/>
    <cellStyle name="40% - Accent1 5 3 2 7 3" xfId="38449"/>
    <cellStyle name="40% - Accent1 5 3 2 8" xfId="10888"/>
    <cellStyle name="40% - Accent1 5 3 2 8 2" xfId="20107"/>
    <cellStyle name="40% - Accent1 5 3 2 8 2 2" xfId="48805"/>
    <cellStyle name="40% - Accent1 5 3 2 8 3" xfId="39596"/>
    <cellStyle name="40% - Accent1 5 3 2 9" xfId="12472"/>
    <cellStyle name="40% - Accent1 5 3 2 9 2" xfId="41170"/>
    <cellStyle name="40% - Accent1 5 3 3" xfId="3369"/>
    <cellStyle name="40% - Accent1 5 3 3 10" xfId="22892"/>
    <cellStyle name="40% - Accent1 5 3 3 10 2" xfId="51590"/>
    <cellStyle name="40% - Accent1 5 3 3 11" xfId="25171"/>
    <cellStyle name="40% - Accent1 5 3 3 11 2" xfId="53869"/>
    <cellStyle name="40% - Accent1 5 3 3 12" xfId="29752"/>
    <cellStyle name="40% - Accent1 5 3 3 12 2" xfId="58449"/>
    <cellStyle name="40% - Accent1 5 3 3 13" xfId="32342"/>
    <cellStyle name="40% - Accent1 5 3 3 2" xfId="4355"/>
    <cellStyle name="40% - Accent1 5 3 3 2 2" xfId="13583"/>
    <cellStyle name="40% - Accent1 5 3 3 2 2 2" xfId="28065"/>
    <cellStyle name="40% - Accent1 5 3 3 2 2 2 2" xfId="56763"/>
    <cellStyle name="40% - Accent1 5 3 3 2 2 3" xfId="42281"/>
    <cellStyle name="40% - Accent1 5 3 3 2 3" xfId="22893"/>
    <cellStyle name="40% - Accent1 5 3 3 2 3 2" xfId="51591"/>
    <cellStyle name="40% - Accent1 5 3 3 2 4" xfId="25172"/>
    <cellStyle name="40% - Accent1 5 3 3 2 4 2" xfId="53870"/>
    <cellStyle name="40% - Accent1 5 3 3 2 5" xfId="29753"/>
    <cellStyle name="40% - Accent1 5 3 3 2 5 2" xfId="58450"/>
    <cellStyle name="40% - Accent1 5 3 3 2 6" xfId="33072"/>
    <cellStyle name="40% - Accent1 5 3 3 3" xfId="6307"/>
    <cellStyle name="40% - Accent1 5 3 3 3 2" xfId="15535"/>
    <cellStyle name="40% - Accent1 5 3 3 3 2 2" xfId="44233"/>
    <cellStyle name="40% - Accent1 5 3 3 3 3" xfId="26932"/>
    <cellStyle name="40% - Accent1 5 3 3 3 3 2" xfId="55630"/>
    <cellStyle name="40% - Accent1 5 3 3 3 4" xfId="35024"/>
    <cellStyle name="40% - Accent1 5 3 3 4" xfId="7859"/>
    <cellStyle name="40% - Accent1 5 3 3 4 2" xfId="17084"/>
    <cellStyle name="40% - Accent1 5 3 3 4 2 2" xfId="45782"/>
    <cellStyle name="40% - Accent1 5 3 3 4 3" xfId="36573"/>
    <cellStyle name="40% - Accent1 5 3 3 5" xfId="9010"/>
    <cellStyle name="40% - Accent1 5 3 3 5 2" xfId="18233"/>
    <cellStyle name="40% - Accent1 5 3 3 5 2 2" xfId="46931"/>
    <cellStyle name="40% - Accent1 5 3 3 5 3" xfId="37722"/>
    <cellStyle name="40% - Accent1 5 3 3 6" xfId="9740"/>
    <cellStyle name="40% - Accent1 5 3 3 6 2" xfId="18961"/>
    <cellStyle name="40% - Accent1 5 3 3 6 2 2" xfId="47659"/>
    <cellStyle name="40% - Accent1 5 3 3 6 3" xfId="38450"/>
    <cellStyle name="40% - Accent1 5 3 3 7" xfId="10889"/>
    <cellStyle name="40% - Accent1 5 3 3 7 2" xfId="20108"/>
    <cellStyle name="40% - Accent1 5 3 3 7 2 2" xfId="48806"/>
    <cellStyle name="40% - Accent1 5 3 3 7 3" xfId="39597"/>
    <cellStyle name="40% - Accent1 5 3 3 8" xfId="12853"/>
    <cellStyle name="40% - Accent1 5 3 3 8 2" xfId="41551"/>
    <cellStyle name="40% - Accent1 5 3 3 9" xfId="21241"/>
    <cellStyle name="40% - Accent1 5 3 3 9 2" xfId="49939"/>
    <cellStyle name="40% - Accent1 5 3 4" xfId="2112"/>
    <cellStyle name="40% - Accent1 5 3 4 2" xfId="5546"/>
    <cellStyle name="40% - Accent1 5 3 4 2 2" xfId="14774"/>
    <cellStyle name="40% - Accent1 5 3 4 2 2 2" xfId="43472"/>
    <cellStyle name="40% - Accent1 5 3 4 2 3" xfId="28063"/>
    <cellStyle name="40% - Accent1 5 3 4 2 3 2" xfId="56761"/>
    <cellStyle name="40% - Accent1 5 3 4 2 4" xfId="34263"/>
    <cellStyle name="40% - Accent1 5 3 4 3" xfId="7095"/>
    <cellStyle name="40% - Accent1 5 3 4 3 2" xfId="16322"/>
    <cellStyle name="40% - Accent1 5 3 4 3 2 2" xfId="45020"/>
    <cellStyle name="40% - Accent1 5 3 4 3 3" xfId="35811"/>
    <cellStyle name="40% - Accent1 5 3 4 4" xfId="12092"/>
    <cellStyle name="40% - Accent1 5 3 4 4 2" xfId="40790"/>
    <cellStyle name="40% - Accent1 5 3 4 5" xfId="22894"/>
    <cellStyle name="40% - Accent1 5 3 4 5 2" xfId="51592"/>
    <cellStyle name="40% - Accent1 5 3 4 6" xfId="25173"/>
    <cellStyle name="40% - Accent1 5 3 4 6 2" xfId="53871"/>
    <cellStyle name="40% - Accent1 5 3 4 7" xfId="29754"/>
    <cellStyle name="40% - Accent1 5 3 4 7 2" xfId="58451"/>
    <cellStyle name="40% - Accent1 5 3 4 8" xfId="31581"/>
    <cellStyle name="40% - Accent1 5 3 5" xfId="4353"/>
    <cellStyle name="40% - Accent1 5 3 5 2" xfId="13581"/>
    <cellStyle name="40% - Accent1 5 3 5 2 2" xfId="42279"/>
    <cellStyle name="40% - Accent1 5 3 5 3" xfId="26930"/>
    <cellStyle name="40% - Accent1 5 3 5 3 2" xfId="55628"/>
    <cellStyle name="40% - Accent1 5 3 5 4" xfId="33070"/>
    <cellStyle name="40% - Accent1 5 3 6" xfId="8248"/>
    <cellStyle name="40% - Accent1 5 3 6 2" xfId="17472"/>
    <cellStyle name="40% - Accent1 5 3 6 2 2" xfId="46170"/>
    <cellStyle name="40% - Accent1 5 3 6 3" xfId="36961"/>
    <cellStyle name="40% - Accent1 5 3 7" xfId="9738"/>
    <cellStyle name="40% - Accent1 5 3 7 2" xfId="18959"/>
    <cellStyle name="40% - Accent1 5 3 7 2 2" xfId="47657"/>
    <cellStyle name="40% - Accent1 5 3 7 3" xfId="38448"/>
    <cellStyle name="40% - Accent1 5 3 8" xfId="10887"/>
    <cellStyle name="40% - Accent1 5 3 8 2" xfId="20106"/>
    <cellStyle name="40% - Accent1 5 3 8 2 2" xfId="48804"/>
    <cellStyle name="40% - Accent1 5 3 8 3" xfId="39595"/>
    <cellStyle name="40% - Accent1 5 3 9" xfId="21239"/>
    <cellStyle name="40% - Accent1 5 3 9 2" xfId="49937"/>
    <cellStyle name="40% - Accent1 5 4" xfId="1102"/>
    <cellStyle name="40% - Accent1 5 4 10" xfId="11753"/>
    <cellStyle name="40% - Accent1 5 4 10 2" xfId="40451"/>
    <cellStyle name="40% - Accent1 5 4 11" xfId="21242"/>
    <cellStyle name="40% - Accent1 5 4 11 2" xfId="49940"/>
    <cellStyle name="40% - Accent1 5 4 12" xfId="22895"/>
    <cellStyle name="40% - Accent1 5 4 12 2" xfId="51593"/>
    <cellStyle name="40% - Accent1 5 4 13" xfId="25174"/>
    <cellStyle name="40% - Accent1 5 4 13 2" xfId="53872"/>
    <cellStyle name="40% - Accent1 5 4 14" xfId="29755"/>
    <cellStyle name="40% - Accent1 5 4 14 2" xfId="58452"/>
    <cellStyle name="40% - Accent1 5 4 15" xfId="31242"/>
    <cellStyle name="40% - Accent1 5 4 2" xfId="3625"/>
    <cellStyle name="40% - Accent1 5 4 2 10" xfId="22896"/>
    <cellStyle name="40% - Accent1 5 4 2 10 2" xfId="51594"/>
    <cellStyle name="40% - Accent1 5 4 2 11" xfId="25175"/>
    <cellStyle name="40% - Accent1 5 4 2 11 2" xfId="53873"/>
    <cellStyle name="40% - Accent1 5 4 2 12" xfId="29756"/>
    <cellStyle name="40% - Accent1 5 4 2 12 2" xfId="58453"/>
    <cellStyle name="40% - Accent1 5 4 2 13" xfId="32519"/>
    <cellStyle name="40% - Accent1 5 4 2 2" xfId="4357"/>
    <cellStyle name="40% - Accent1 5 4 2 2 2" xfId="13585"/>
    <cellStyle name="40% - Accent1 5 4 2 2 2 2" xfId="28067"/>
    <cellStyle name="40% - Accent1 5 4 2 2 2 2 2" xfId="56765"/>
    <cellStyle name="40% - Accent1 5 4 2 2 2 3" xfId="42283"/>
    <cellStyle name="40% - Accent1 5 4 2 2 3" xfId="22897"/>
    <cellStyle name="40% - Accent1 5 4 2 2 3 2" xfId="51595"/>
    <cellStyle name="40% - Accent1 5 4 2 2 4" xfId="25176"/>
    <cellStyle name="40% - Accent1 5 4 2 2 4 2" xfId="53874"/>
    <cellStyle name="40% - Accent1 5 4 2 2 5" xfId="29757"/>
    <cellStyle name="40% - Accent1 5 4 2 2 5 2" xfId="58454"/>
    <cellStyle name="40% - Accent1 5 4 2 2 6" xfId="33074"/>
    <cellStyle name="40% - Accent1 5 4 2 3" xfId="6484"/>
    <cellStyle name="40% - Accent1 5 4 2 3 2" xfId="15712"/>
    <cellStyle name="40% - Accent1 5 4 2 3 2 2" xfId="44410"/>
    <cellStyle name="40% - Accent1 5 4 2 3 3" xfId="26934"/>
    <cellStyle name="40% - Accent1 5 4 2 3 3 2" xfId="55632"/>
    <cellStyle name="40% - Accent1 5 4 2 3 4" xfId="35201"/>
    <cellStyle name="40% - Accent1 5 4 2 4" xfId="8036"/>
    <cellStyle name="40% - Accent1 5 4 2 4 2" xfId="17261"/>
    <cellStyle name="40% - Accent1 5 4 2 4 2 2" xfId="45959"/>
    <cellStyle name="40% - Accent1 5 4 2 4 3" xfId="36750"/>
    <cellStyle name="40% - Accent1 5 4 2 5" xfId="9187"/>
    <cellStyle name="40% - Accent1 5 4 2 5 2" xfId="18410"/>
    <cellStyle name="40% - Accent1 5 4 2 5 2 2" xfId="47108"/>
    <cellStyle name="40% - Accent1 5 4 2 5 3" xfId="37899"/>
    <cellStyle name="40% - Accent1 5 4 2 6" xfId="9742"/>
    <cellStyle name="40% - Accent1 5 4 2 6 2" xfId="18963"/>
    <cellStyle name="40% - Accent1 5 4 2 6 2 2" xfId="47661"/>
    <cellStyle name="40% - Accent1 5 4 2 6 3" xfId="38452"/>
    <cellStyle name="40% - Accent1 5 4 2 7" xfId="10891"/>
    <cellStyle name="40% - Accent1 5 4 2 7 2" xfId="20110"/>
    <cellStyle name="40% - Accent1 5 4 2 7 2 2" xfId="48808"/>
    <cellStyle name="40% - Accent1 5 4 2 7 3" xfId="39599"/>
    <cellStyle name="40% - Accent1 5 4 2 8" xfId="13030"/>
    <cellStyle name="40% - Accent1 5 4 2 8 2" xfId="41728"/>
    <cellStyle name="40% - Accent1 5 4 2 9" xfId="21243"/>
    <cellStyle name="40% - Accent1 5 4 2 9 2" xfId="49941"/>
    <cellStyle name="40% - Accent1 5 4 3" xfId="2486"/>
    <cellStyle name="40% - Accent1 5 4 3 2" xfId="5741"/>
    <cellStyle name="40% - Accent1 5 4 3 2 2" xfId="14969"/>
    <cellStyle name="40% - Accent1 5 4 3 2 2 2" xfId="43667"/>
    <cellStyle name="40% - Accent1 5 4 3 2 3" xfId="28066"/>
    <cellStyle name="40% - Accent1 5 4 3 2 3 2" xfId="56764"/>
    <cellStyle name="40% - Accent1 5 4 3 2 4" xfId="34458"/>
    <cellStyle name="40% - Accent1 5 4 3 3" xfId="7291"/>
    <cellStyle name="40% - Accent1 5 4 3 3 2" xfId="16517"/>
    <cellStyle name="40% - Accent1 5 4 3 3 2 2" xfId="45215"/>
    <cellStyle name="40% - Accent1 5 4 3 3 3" xfId="36006"/>
    <cellStyle name="40% - Accent1 5 4 3 4" xfId="12287"/>
    <cellStyle name="40% - Accent1 5 4 3 4 2" xfId="40985"/>
    <cellStyle name="40% - Accent1 5 4 3 5" xfId="22898"/>
    <cellStyle name="40% - Accent1 5 4 3 5 2" xfId="51596"/>
    <cellStyle name="40% - Accent1 5 4 3 6" xfId="25177"/>
    <cellStyle name="40% - Accent1 5 4 3 6 2" xfId="53875"/>
    <cellStyle name="40% - Accent1 5 4 3 7" xfId="29758"/>
    <cellStyle name="40% - Accent1 5 4 3 7 2" xfId="58455"/>
    <cellStyle name="40% - Accent1 5 4 3 8" xfId="31776"/>
    <cellStyle name="40% - Accent1 5 4 4" xfId="4356"/>
    <cellStyle name="40% - Accent1 5 4 4 2" xfId="13584"/>
    <cellStyle name="40% - Accent1 5 4 4 2 2" xfId="42282"/>
    <cellStyle name="40% - Accent1 5 4 4 3" xfId="26933"/>
    <cellStyle name="40% - Accent1 5 4 4 3 2" xfId="55631"/>
    <cellStyle name="40% - Accent1 5 4 4 4" xfId="33073"/>
    <cellStyle name="40% - Accent1 5 4 5" xfId="5207"/>
    <cellStyle name="40% - Accent1 5 4 5 2" xfId="14435"/>
    <cellStyle name="40% - Accent1 5 4 5 2 2" xfId="43133"/>
    <cellStyle name="40% - Accent1 5 4 5 3" xfId="33924"/>
    <cellStyle name="40% - Accent1 5 4 6" xfId="6756"/>
    <cellStyle name="40% - Accent1 5 4 6 2" xfId="15983"/>
    <cellStyle name="40% - Accent1 5 4 6 2 2" xfId="44681"/>
    <cellStyle name="40% - Accent1 5 4 6 3" xfId="35472"/>
    <cellStyle name="40% - Accent1 5 4 7" xfId="8443"/>
    <cellStyle name="40% - Accent1 5 4 7 2" xfId="17667"/>
    <cellStyle name="40% - Accent1 5 4 7 2 2" xfId="46365"/>
    <cellStyle name="40% - Accent1 5 4 7 3" xfId="37156"/>
    <cellStyle name="40% - Accent1 5 4 8" xfId="9741"/>
    <cellStyle name="40% - Accent1 5 4 8 2" xfId="18962"/>
    <cellStyle name="40% - Accent1 5 4 8 2 2" xfId="47660"/>
    <cellStyle name="40% - Accent1 5 4 8 3" xfId="38451"/>
    <cellStyle name="40% - Accent1 5 4 9" xfId="10890"/>
    <cellStyle name="40% - Accent1 5 4 9 2" xfId="20109"/>
    <cellStyle name="40% - Accent1 5 4 9 2 2" xfId="48807"/>
    <cellStyle name="40% - Accent1 5 4 9 3" xfId="39598"/>
    <cellStyle name="40% - Accent1 5 5" xfId="3148"/>
    <cellStyle name="40% - Accent1 5 5 10" xfId="22899"/>
    <cellStyle name="40% - Accent1 5 5 10 2" xfId="51597"/>
    <cellStyle name="40% - Accent1 5 5 11" xfId="25178"/>
    <cellStyle name="40% - Accent1 5 5 11 2" xfId="53876"/>
    <cellStyle name="40% - Accent1 5 5 12" xfId="29759"/>
    <cellStyle name="40% - Accent1 5 5 12 2" xfId="58456"/>
    <cellStyle name="40% - Accent1 5 5 13" xfId="32157"/>
    <cellStyle name="40% - Accent1 5 5 2" xfId="4358"/>
    <cellStyle name="40% - Accent1 5 5 2 2" xfId="13586"/>
    <cellStyle name="40% - Accent1 5 5 2 2 2" xfId="28068"/>
    <cellStyle name="40% - Accent1 5 5 2 2 2 2" xfId="56766"/>
    <cellStyle name="40% - Accent1 5 5 2 2 3" xfId="42284"/>
    <cellStyle name="40% - Accent1 5 5 2 3" xfId="22900"/>
    <cellStyle name="40% - Accent1 5 5 2 3 2" xfId="51598"/>
    <cellStyle name="40% - Accent1 5 5 2 4" xfId="25179"/>
    <cellStyle name="40% - Accent1 5 5 2 4 2" xfId="53877"/>
    <cellStyle name="40% - Accent1 5 5 2 5" xfId="29760"/>
    <cellStyle name="40% - Accent1 5 5 2 5 2" xfId="58457"/>
    <cellStyle name="40% - Accent1 5 5 2 6" xfId="33075"/>
    <cellStyle name="40% - Accent1 5 5 3" xfId="6122"/>
    <cellStyle name="40% - Accent1 5 5 3 2" xfId="15350"/>
    <cellStyle name="40% - Accent1 5 5 3 2 2" xfId="44048"/>
    <cellStyle name="40% - Accent1 5 5 3 3" xfId="26935"/>
    <cellStyle name="40% - Accent1 5 5 3 3 2" xfId="55633"/>
    <cellStyle name="40% - Accent1 5 5 3 4" xfId="34839"/>
    <cellStyle name="40% - Accent1 5 5 4" xfId="7674"/>
    <cellStyle name="40% - Accent1 5 5 4 2" xfId="16899"/>
    <cellStyle name="40% - Accent1 5 5 4 2 2" xfId="45597"/>
    <cellStyle name="40% - Accent1 5 5 4 3" xfId="36388"/>
    <cellStyle name="40% - Accent1 5 5 5" xfId="8825"/>
    <cellStyle name="40% - Accent1 5 5 5 2" xfId="18048"/>
    <cellStyle name="40% - Accent1 5 5 5 2 2" xfId="46746"/>
    <cellStyle name="40% - Accent1 5 5 5 3" xfId="37537"/>
    <cellStyle name="40% - Accent1 5 5 6" xfId="9743"/>
    <cellStyle name="40% - Accent1 5 5 6 2" xfId="18964"/>
    <cellStyle name="40% - Accent1 5 5 6 2 2" xfId="47662"/>
    <cellStyle name="40% - Accent1 5 5 6 3" xfId="38453"/>
    <cellStyle name="40% - Accent1 5 5 7" xfId="10892"/>
    <cellStyle name="40% - Accent1 5 5 7 2" xfId="20111"/>
    <cellStyle name="40% - Accent1 5 5 7 2 2" xfId="48809"/>
    <cellStyle name="40% - Accent1 5 5 7 3" xfId="39600"/>
    <cellStyle name="40% - Accent1 5 5 8" xfId="12668"/>
    <cellStyle name="40% - Accent1 5 5 8 2" xfId="41366"/>
    <cellStyle name="40% - Accent1 5 5 9" xfId="21244"/>
    <cellStyle name="40% - Accent1 5 5 9 2" xfId="49942"/>
    <cellStyle name="40% - Accent1 5 6" xfId="1972"/>
    <cellStyle name="40% - Accent1 5 6 2" xfId="5448"/>
    <cellStyle name="40% - Accent1 5 6 2 2" xfId="14676"/>
    <cellStyle name="40% - Accent1 5 6 2 2 2" xfId="43374"/>
    <cellStyle name="40% - Accent1 5 6 2 3" xfId="28057"/>
    <cellStyle name="40% - Accent1 5 6 2 3 2" xfId="56755"/>
    <cellStyle name="40% - Accent1 5 6 2 4" xfId="34165"/>
    <cellStyle name="40% - Accent1 5 6 3" xfId="6997"/>
    <cellStyle name="40% - Accent1 5 6 3 2" xfId="16224"/>
    <cellStyle name="40% - Accent1 5 6 3 2 2" xfId="44922"/>
    <cellStyle name="40% - Accent1 5 6 3 3" xfId="35713"/>
    <cellStyle name="40% - Accent1 5 6 4" xfId="11994"/>
    <cellStyle name="40% - Accent1 5 6 4 2" xfId="40692"/>
    <cellStyle name="40% - Accent1 5 6 5" xfId="22901"/>
    <cellStyle name="40% - Accent1 5 6 5 2" xfId="51599"/>
    <cellStyle name="40% - Accent1 5 6 6" xfId="25180"/>
    <cellStyle name="40% - Accent1 5 6 6 2" xfId="53878"/>
    <cellStyle name="40% - Accent1 5 6 7" xfId="29761"/>
    <cellStyle name="40% - Accent1 5 6 7 2" xfId="58458"/>
    <cellStyle name="40% - Accent1 5 6 8" xfId="31483"/>
    <cellStyle name="40% - Accent1 5 7" xfId="4347"/>
    <cellStyle name="40% - Accent1 5 7 2" xfId="13575"/>
    <cellStyle name="40% - Accent1 5 7 2 2" xfId="42273"/>
    <cellStyle name="40% - Accent1 5 7 3" xfId="26924"/>
    <cellStyle name="40% - Accent1 5 7 3 2" xfId="55622"/>
    <cellStyle name="40% - Accent1 5 7 4" xfId="33064"/>
    <cellStyle name="40% - Accent1 5 8" xfId="5021"/>
    <cellStyle name="40% - Accent1 5 8 2" xfId="14249"/>
    <cellStyle name="40% - Accent1 5 8 2 2" xfId="42947"/>
    <cellStyle name="40% - Accent1 5 8 3" xfId="33738"/>
    <cellStyle name="40% - Accent1 5 9" xfId="6570"/>
    <cellStyle name="40% - Accent1 5 9 2" xfId="15797"/>
    <cellStyle name="40% - Accent1 5 9 2 2" xfId="44495"/>
    <cellStyle name="40% - Accent1 5 9 3" xfId="35286"/>
    <cellStyle name="40% - Accent1 50" xfId="11514"/>
    <cellStyle name="40% - Accent1 50 2" xfId="40221"/>
    <cellStyle name="40% - Accent1 51" xfId="28694"/>
    <cellStyle name="40% - Accent1 51 2" xfId="57391"/>
    <cellStyle name="40% - Accent1 52" xfId="28712"/>
    <cellStyle name="40% - Accent1 52 2" xfId="57409"/>
    <cellStyle name="40% - Accent1 53" xfId="31004"/>
    <cellStyle name="40% - Accent1 6" xfId="300"/>
    <cellStyle name="40% - Accent1 6 10" xfId="9744"/>
    <cellStyle name="40% - Accent1 6 10 2" xfId="18965"/>
    <cellStyle name="40% - Accent1 6 10 2 2" xfId="47663"/>
    <cellStyle name="40% - Accent1 6 10 3" xfId="38454"/>
    <cellStyle name="40% - Accent1 6 11" xfId="10893"/>
    <cellStyle name="40% - Accent1 6 11 2" xfId="20112"/>
    <cellStyle name="40% - Accent1 6 11 2 2" xfId="48810"/>
    <cellStyle name="40% - Accent1 6 11 3" xfId="39601"/>
    <cellStyle name="40% - Accent1 6 12" xfId="11610"/>
    <cellStyle name="40% - Accent1 6 12 2" xfId="40308"/>
    <cellStyle name="40% - Accent1 6 13" xfId="21245"/>
    <cellStyle name="40% - Accent1 6 13 2" xfId="49943"/>
    <cellStyle name="40% - Accent1 6 14" xfId="22902"/>
    <cellStyle name="40% - Accent1 6 14 2" xfId="51600"/>
    <cellStyle name="40% - Accent1 6 15" xfId="25181"/>
    <cellStyle name="40% - Accent1 6 15 2" xfId="53879"/>
    <cellStyle name="40% - Accent1 6 16" xfId="29762"/>
    <cellStyle name="40% - Accent1 6 16 2" xfId="58459"/>
    <cellStyle name="40% - Accent1 6 17" xfId="31099"/>
    <cellStyle name="40% - Accent1 6 2" xfId="702"/>
    <cellStyle name="40% - Accent1 6 2 10" xfId="22903"/>
    <cellStyle name="40% - Accent1 6 2 10 2" xfId="51601"/>
    <cellStyle name="40% - Accent1 6 2 11" xfId="25182"/>
    <cellStyle name="40% - Accent1 6 2 11 2" xfId="53880"/>
    <cellStyle name="40% - Accent1 6 2 12" xfId="29763"/>
    <cellStyle name="40% - Accent1 6 2 12 2" xfId="58460"/>
    <cellStyle name="40% - Accent1 6 2 2" xfId="3626"/>
    <cellStyle name="40% - Accent1 6 2 3" xfId="3411"/>
    <cellStyle name="40% - Accent1 6 2 3 10" xfId="22904"/>
    <cellStyle name="40% - Accent1 6 2 3 10 2" xfId="51602"/>
    <cellStyle name="40% - Accent1 6 2 3 11" xfId="25183"/>
    <cellStyle name="40% - Accent1 6 2 3 11 2" xfId="53881"/>
    <cellStyle name="40% - Accent1 6 2 3 12" xfId="29764"/>
    <cellStyle name="40% - Accent1 6 2 3 12 2" xfId="58461"/>
    <cellStyle name="40% - Accent1 6 2 3 13" xfId="32383"/>
    <cellStyle name="40% - Accent1 6 2 3 2" xfId="4361"/>
    <cellStyle name="40% - Accent1 6 2 3 2 2" xfId="13589"/>
    <cellStyle name="40% - Accent1 6 2 3 2 2 2" xfId="28071"/>
    <cellStyle name="40% - Accent1 6 2 3 2 2 2 2" xfId="56769"/>
    <cellStyle name="40% - Accent1 6 2 3 2 2 3" xfId="42287"/>
    <cellStyle name="40% - Accent1 6 2 3 2 3" xfId="22905"/>
    <cellStyle name="40% - Accent1 6 2 3 2 3 2" xfId="51603"/>
    <cellStyle name="40% - Accent1 6 2 3 2 4" xfId="25184"/>
    <cellStyle name="40% - Accent1 6 2 3 2 4 2" xfId="53882"/>
    <cellStyle name="40% - Accent1 6 2 3 2 5" xfId="29765"/>
    <cellStyle name="40% - Accent1 6 2 3 2 5 2" xfId="58462"/>
    <cellStyle name="40% - Accent1 6 2 3 2 6" xfId="33078"/>
    <cellStyle name="40% - Accent1 6 2 3 3" xfId="6348"/>
    <cellStyle name="40% - Accent1 6 2 3 3 2" xfId="15576"/>
    <cellStyle name="40% - Accent1 6 2 3 3 2 2" xfId="44274"/>
    <cellStyle name="40% - Accent1 6 2 3 3 3" xfId="26938"/>
    <cellStyle name="40% - Accent1 6 2 3 3 3 2" xfId="55636"/>
    <cellStyle name="40% - Accent1 6 2 3 3 4" xfId="35065"/>
    <cellStyle name="40% - Accent1 6 2 3 4" xfId="7900"/>
    <cellStyle name="40% - Accent1 6 2 3 4 2" xfId="17125"/>
    <cellStyle name="40% - Accent1 6 2 3 4 2 2" xfId="45823"/>
    <cellStyle name="40% - Accent1 6 2 3 4 3" xfId="36614"/>
    <cellStyle name="40% - Accent1 6 2 3 5" xfId="9051"/>
    <cellStyle name="40% - Accent1 6 2 3 5 2" xfId="18274"/>
    <cellStyle name="40% - Accent1 6 2 3 5 2 2" xfId="46972"/>
    <cellStyle name="40% - Accent1 6 2 3 5 3" xfId="37763"/>
    <cellStyle name="40% - Accent1 6 2 3 6" xfId="9746"/>
    <cellStyle name="40% - Accent1 6 2 3 6 2" xfId="18967"/>
    <cellStyle name="40% - Accent1 6 2 3 6 2 2" xfId="47665"/>
    <cellStyle name="40% - Accent1 6 2 3 6 3" xfId="38456"/>
    <cellStyle name="40% - Accent1 6 2 3 7" xfId="10895"/>
    <cellStyle name="40% - Accent1 6 2 3 7 2" xfId="20114"/>
    <cellStyle name="40% - Accent1 6 2 3 7 2 2" xfId="48812"/>
    <cellStyle name="40% - Accent1 6 2 3 7 3" xfId="39603"/>
    <cellStyle name="40% - Accent1 6 2 3 8" xfId="12894"/>
    <cellStyle name="40% - Accent1 6 2 3 8 2" xfId="41592"/>
    <cellStyle name="40% - Accent1 6 2 3 9" xfId="21247"/>
    <cellStyle name="40% - Accent1 6 2 3 9 2" xfId="49945"/>
    <cellStyle name="40% - Accent1 6 2 4" xfId="2802"/>
    <cellStyle name="40% - Accent1 6 2 4 2" xfId="5967"/>
    <cellStyle name="40% - Accent1 6 2 4 2 2" xfId="15195"/>
    <cellStyle name="40% - Accent1 6 2 4 2 2 2" xfId="43893"/>
    <cellStyle name="40% - Accent1 6 2 4 2 3" xfId="28070"/>
    <cellStyle name="40% - Accent1 6 2 4 2 3 2" xfId="56768"/>
    <cellStyle name="40% - Accent1 6 2 4 2 4" xfId="34684"/>
    <cellStyle name="40% - Accent1 6 2 4 3" xfId="7517"/>
    <cellStyle name="40% - Accent1 6 2 4 3 2" xfId="16743"/>
    <cellStyle name="40% - Accent1 6 2 4 3 2 2" xfId="45441"/>
    <cellStyle name="40% - Accent1 6 2 4 3 3" xfId="36232"/>
    <cellStyle name="40% - Accent1 6 2 4 4" xfId="12513"/>
    <cellStyle name="40% - Accent1 6 2 4 4 2" xfId="41211"/>
    <cellStyle name="40% - Accent1 6 2 4 5" xfId="22906"/>
    <cellStyle name="40% - Accent1 6 2 4 5 2" xfId="51604"/>
    <cellStyle name="40% - Accent1 6 2 4 6" xfId="25185"/>
    <cellStyle name="40% - Accent1 6 2 4 6 2" xfId="53883"/>
    <cellStyle name="40% - Accent1 6 2 4 7" xfId="29766"/>
    <cellStyle name="40% - Accent1 6 2 4 7 2" xfId="58463"/>
    <cellStyle name="40% - Accent1 6 2 4 8" xfId="32002"/>
    <cellStyle name="40% - Accent1 6 2 5" xfId="4360"/>
    <cellStyle name="40% - Accent1 6 2 5 2" xfId="13588"/>
    <cellStyle name="40% - Accent1 6 2 5 2 2" xfId="42286"/>
    <cellStyle name="40% - Accent1 6 2 5 3" xfId="26937"/>
    <cellStyle name="40% - Accent1 6 2 5 3 2" xfId="55635"/>
    <cellStyle name="40% - Accent1 6 2 5 4" xfId="33077"/>
    <cellStyle name="40% - Accent1 6 2 6" xfId="8669"/>
    <cellStyle name="40% - Accent1 6 2 6 2" xfId="17893"/>
    <cellStyle name="40% - Accent1 6 2 6 2 2" xfId="46591"/>
    <cellStyle name="40% - Accent1 6 2 6 3" xfId="37382"/>
    <cellStyle name="40% - Accent1 6 2 7" xfId="9745"/>
    <cellStyle name="40% - Accent1 6 2 7 2" xfId="18966"/>
    <cellStyle name="40% - Accent1 6 2 7 2 2" xfId="47664"/>
    <cellStyle name="40% - Accent1 6 2 7 3" xfId="38455"/>
    <cellStyle name="40% - Accent1 6 2 8" xfId="10894"/>
    <cellStyle name="40% - Accent1 6 2 8 2" xfId="20113"/>
    <cellStyle name="40% - Accent1 6 2 8 2 2" xfId="48811"/>
    <cellStyle name="40% - Accent1 6 2 8 3" xfId="39602"/>
    <cellStyle name="40% - Accent1 6 2 9" xfId="21246"/>
    <cellStyle name="40% - Accent1 6 2 9 2" xfId="49944"/>
    <cellStyle name="40% - Accent1 6 3" xfId="1145"/>
    <cellStyle name="40% - Accent1 6 3 10" xfId="11796"/>
    <cellStyle name="40% - Accent1 6 3 10 2" xfId="40494"/>
    <cellStyle name="40% - Accent1 6 3 11" xfId="21248"/>
    <cellStyle name="40% - Accent1 6 3 11 2" xfId="49946"/>
    <cellStyle name="40% - Accent1 6 3 12" xfId="22907"/>
    <cellStyle name="40% - Accent1 6 3 12 2" xfId="51605"/>
    <cellStyle name="40% - Accent1 6 3 13" xfId="25186"/>
    <cellStyle name="40% - Accent1 6 3 13 2" xfId="53884"/>
    <cellStyle name="40% - Accent1 6 3 14" xfId="29767"/>
    <cellStyle name="40% - Accent1 6 3 14 2" xfId="58464"/>
    <cellStyle name="40% - Accent1 6 3 15" xfId="31285"/>
    <cellStyle name="40% - Accent1 6 3 2" xfId="3627"/>
    <cellStyle name="40% - Accent1 6 3 2 10" xfId="22908"/>
    <cellStyle name="40% - Accent1 6 3 2 10 2" xfId="51606"/>
    <cellStyle name="40% - Accent1 6 3 2 11" xfId="25187"/>
    <cellStyle name="40% - Accent1 6 3 2 11 2" xfId="53885"/>
    <cellStyle name="40% - Accent1 6 3 2 12" xfId="29768"/>
    <cellStyle name="40% - Accent1 6 3 2 12 2" xfId="58465"/>
    <cellStyle name="40% - Accent1 6 3 2 13" xfId="32520"/>
    <cellStyle name="40% - Accent1 6 3 2 2" xfId="4363"/>
    <cellStyle name="40% - Accent1 6 3 2 2 2" xfId="13591"/>
    <cellStyle name="40% - Accent1 6 3 2 2 2 2" xfId="28073"/>
    <cellStyle name="40% - Accent1 6 3 2 2 2 2 2" xfId="56771"/>
    <cellStyle name="40% - Accent1 6 3 2 2 2 3" xfId="42289"/>
    <cellStyle name="40% - Accent1 6 3 2 2 3" xfId="22909"/>
    <cellStyle name="40% - Accent1 6 3 2 2 3 2" xfId="51607"/>
    <cellStyle name="40% - Accent1 6 3 2 2 4" xfId="25188"/>
    <cellStyle name="40% - Accent1 6 3 2 2 4 2" xfId="53886"/>
    <cellStyle name="40% - Accent1 6 3 2 2 5" xfId="29769"/>
    <cellStyle name="40% - Accent1 6 3 2 2 5 2" xfId="58466"/>
    <cellStyle name="40% - Accent1 6 3 2 2 6" xfId="33080"/>
    <cellStyle name="40% - Accent1 6 3 2 3" xfId="6485"/>
    <cellStyle name="40% - Accent1 6 3 2 3 2" xfId="15713"/>
    <cellStyle name="40% - Accent1 6 3 2 3 2 2" xfId="44411"/>
    <cellStyle name="40% - Accent1 6 3 2 3 3" xfId="26940"/>
    <cellStyle name="40% - Accent1 6 3 2 3 3 2" xfId="55638"/>
    <cellStyle name="40% - Accent1 6 3 2 3 4" xfId="35202"/>
    <cellStyle name="40% - Accent1 6 3 2 4" xfId="8037"/>
    <cellStyle name="40% - Accent1 6 3 2 4 2" xfId="17262"/>
    <cellStyle name="40% - Accent1 6 3 2 4 2 2" xfId="45960"/>
    <cellStyle name="40% - Accent1 6 3 2 4 3" xfId="36751"/>
    <cellStyle name="40% - Accent1 6 3 2 5" xfId="9188"/>
    <cellStyle name="40% - Accent1 6 3 2 5 2" xfId="18411"/>
    <cellStyle name="40% - Accent1 6 3 2 5 2 2" xfId="47109"/>
    <cellStyle name="40% - Accent1 6 3 2 5 3" xfId="37900"/>
    <cellStyle name="40% - Accent1 6 3 2 6" xfId="9748"/>
    <cellStyle name="40% - Accent1 6 3 2 6 2" xfId="18969"/>
    <cellStyle name="40% - Accent1 6 3 2 6 2 2" xfId="47667"/>
    <cellStyle name="40% - Accent1 6 3 2 6 3" xfId="38458"/>
    <cellStyle name="40% - Accent1 6 3 2 7" xfId="10897"/>
    <cellStyle name="40% - Accent1 6 3 2 7 2" xfId="20116"/>
    <cellStyle name="40% - Accent1 6 3 2 7 2 2" xfId="48814"/>
    <cellStyle name="40% - Accent1 6 3 2 7 3" xfId="39605"/>
    <cellStyle name="40% - Accent1 6 3 2 8" xfId="13031"/>
    <cellStyle name="40% - Accent1 6 3 2 8 2" xfId="41729"/>
    <cellStyle name="40% - Accent1 6 3 2 9" xfId="21249"/>
    <cellStyle name="40% - Accent1 6 3 2 9 2" xfId="49947"/>
    <cellStyle name="40% - Accent1 6 3 3" xfId="2527"/>
    <cellStyle name="40% - Accent1 6 3 3 2" xfId="5782"/>
    <cellStyle name="40% - Accent1 6 3 3 2 2" xfId="15010"/>
    <cellStyle name="40% - Accent1 6 3 3 2 2 2" xfId="43708"/>
    <cellStyle name="40% - Accent1 6 3 3 2 3" xfId="28072"/>
    <cellStyle name="40% - Accent1 6 3 3 2 3 2" xfId="56770"/>
    <cellStyle name="40% - Accent1 6 3 3 2 4" xfId="34499"/>
    <cellStyle name="40% - Accent1 6 3 3 3" xfId="7332"/>
    <cellStyle name="40% - Accent1 6 3 3 3 2" xfId="16558"/>
    <cellStyle name="40% - Accent1 6 3 3 3 2 2" xfId="45256"/>
    <cellStyle name="40% - Accent1 6 3 3 3 3" xfId="36047"/>
    <cellStyle name="40% - Accent1 6 3 3 4" xfId="12328"/>
    <cellStyle name="40% - Accent1 6 3 3 4 2" xfId="41026"/>
    <cellStyle name="40% - Accent1 6 3 3 5" xfId="22910"/>
    <cellStyle name="40% - Accent1 6 3 3 5 2" xfId="51608"/>
    <cellStyle name="40% - Accent1 6 3 3 6" xfId="25189"/>
    <cellStyle name="40% - Accent1 6 3 3 6 2" xfId="53887"/>
    <cellStyle name="40% - Accent1 6 3 3 7" xfId="29770"/>
    <cellStyle name="40% - Accent1 6 3 3 7 2" xfId="58467"/>
    <cellStyle name="40% - Accent1 6 3 3 8" xfId="31817"/>
    <cellStyle name="40% - Accent1 6 3 4" xfId="4362"/>
    <cellStyle name="40% - Accent1 6 3 4 2" xfId="13590"/>
    <cellStyle name="40% - Accent1 6 3 4 2 2" xfId="42288"/>
    <cellStyle name="40% - Accent1 6 3 4 3" xfId="26939"/>
    <cellStyle name="40% - Accent1 6 3 4 3 2" xfId="55637"/>
    <cellStyle name="40% - Accent1 6 3 4 4" xfId="33079"/>
    <cellStyle name="40% - Accent1 6 3 5" xfId="5250"/>
    <cellStyle name="40% - Accent1 6 3 5 2" xfId="14478"/>
    <cellStyle name="40% - Accent1 6 3 5 2 2" xfId="43176"/>
    <cellStyle name="40% - Accent1 6 3 5 3" xfId="33967"/>
    <cellStyle name="40% - Accent1 6 3 6" xfId="6799"/>
    <cellStyle name="40% - Accent1 6 3 6 2" xfId="16026"/>
    <cellStyle name="40% - Accent1 6 3 6 2 2" xfId="44724"/>
    <cellStyle name="40% - Accent1 6 3 6 3" xfId="35515"/>
    <cellStyle name="40% - Accent1 6 3 7" xfId="8484"/>
    <cellStyle name="40% - Accent1 6 3 7 2" xfId="17708"/>
    <cellStyle name="40% - Accent1 6 3 7 2 2" xfId="46406"/>
    <cellStyle name="40% - Accent1 6 3 7 3" xfId="37197"/>
    <cellStyle name="40% - Accent1 6 3 8" xfId="9747"/>
    <cellStyle name="40% - Accent1 6 3 8 2" xfId="18968"/>
    <cellStyle name="40% - Accent1 6 3 8 2 2" xfId="47666"/>
    <cellStyle name="40% - Accent1 6 3 8 3" xfId="38457"/>
    <cellStyle name="40% - Accent1 6 3 9" xfId="10896"/>
    <cellStyle name="40% - Accent1 6 3 9 2" xfId="20115"/>
    <cellStyle name="40% - Accent1 6 3 9 2 2" xfId="48813"/>
    <cellStyle name="40% - Accent1 6 3 9 3" xfId="39604"/>
    <cellStyle name="40% - Accent1 6 4" xfId="3189"/>
    <cellStyle name="40% - Accent1 6 4 10" xfId="22911"/>
    <cellStyle name="40% - Accent1 6 4 10 2" xfId="51609"/>
    <cellStyle name="40% - Accent1 6 4 11" xfId="25190"/>
    <cellStyle name="40% - Accent1 6 4 11 2" xfId="53888"/>
    <cellStyle name="40% - Accent1 6 4 12" xfId="29771"/>
    <cellStyle name="40% - Accent1 6 4 12 2" xfId="58468"/>
    <cellStyle name="40% - Accent1 6 4 13" xfId="32198"/>
    <cellStyle name="40% - Accent1 6 4 2" xfId="4364"/>
    <cellStyle name="40% - Accent1 6 4 2 2" xfId="13592"/>
    <cellStyle name="40% - Accent1 6 4 2 2 2" xfId="28074"/>
    <cellStyle name="40% - Accent1 6 4 2 2 2 2" xfId="56772"/>
    <cellStyle name="40% - Accent1 6 4 2 2 3" xfId="42290"/>
    <cellStyle name="40% - Accent1 6 4 2 3" xfId="22912"/>
    <cellStyle name="40% - Accent1 6 4 2 3 2" xfId="51610"/>
    <cellStyle name="40% - Accent1 6 4 2 4" xfId="25191"/>
    <cellStyle name="40% - Accent1 6 4 2 4 2" xfId="53889"/>
    <cellStyle name="40% - Accent1 6 4 2 5" xfId="29772"/>
    <cellStyle name="40% - Accent1 6 4 2 5 2" xfId="58469"/>
    <cellStyle name="40% - Accent1 6 4 2 6" xfId="33081"/>
    <cellStyle name="40% - Accent1 6 4 3" xfId="6163"/>
    <cellStyle name="40% - Accent1 6 4 3 2" xfId="15391"/>
    <cellStyle name="40% - Accent1 6 4 3 2 2" xfId="44089"/>
    <cellStyle name="40% - Accent1 6 4 3 3" xfId="26941"/>
    <cellStyle name="40% - Accent1 6 4 3 3 2" xfId="55639"/>
    <cellStyle name="40% - Accent1 6 4 3 4" xfId="34880"/>
    <cellStyle name="40% - Accent1 6 4 4" xfId="7715"/>
    <cellStyle name="40% - Accent1 6 4 4 2" xfId="16940"/>
    <cellStyle name="40% - Accent1 6 4 4 2 2" xfId="45638"/>
    <cellStyle name="40% - Accent1 6 4 4 3" xfId="36429"/>
    <cellStyle name="40% - Accent1 6 4 5" xfId="8866"/>
    <cellStyle name="40% - Accent1 6 4 5 2" xfId="18089"/>
    <cellStyle name="40% - Accent1 6 4 5 2 2" xfId="46787"/>
    <cellStyle name="40% - Accent1 6 4 5 3" xfId="37578"/>
    <cellStyle name="40% - Accent1 6 4 6" xfId="9749"/>
    <cellStyle name="40% - Accent1 6 4 6 2" xfId="18970"/>
    <cellStyle name="40% - Accent1 6 4 6 2 2" xfId="47668"/>
    <cellStyle name="40% - Accent1 6 4 6 3" xfId="38459"/>
    <cellStyle name="40% - Accent1 6 4 7" xfId="10898"/>
    <cellStyle name="40% - Accent1 6 4 7 2" xfId="20117"/>
    <cellStyle name="40% - Accent1 6 4 7 2 2" xfId="48815"/>
    <cellStyle name="40% - Accent1 6 4 7 3" xfId="39606"/>
    <cellStyle name="40% - Accent1 6 4 8" xfId="12709"/>
    <cellStyle name="40% - Accent1 6 4 8 2" xfId="41407"/>
    <cellStyle name="40% - Accent1 6 4 9" xfId="21250"/>
    <cellStyle name="40% - Accent1 6 4 9 2" xfId="49948"/>
    <cellStyle name="40% - Accent1 6 5" xfId="2153"/>
    <cellStyle name="40% - Accent1 6 5 2" xfId="5587"/>
    <cellStyle name="40% - Accent1 6 5 2 2" xfId="14815"/>
    <cellStyle name="40% - Accent1 6 5 2 2 2" xfId="43513"/>
    <cellStyle name="40% - Accent1 6 5 2 3" xfId="28069"/>
    <cellStyle name="40% - Accent1 6 5 2 3 2" xfId="56767"/>
    <cellStyle name="40% - Accent1 6 5 2 4" xfId="34304"/>
    <cellStyle name="40% - Accent1 6 5 3" xfId="7136"/>
    <cellStyle name="40% - Accent1 6 5 3 2" xfId="16363"/>
    <cellStyle name="40% - Accent1 6 5 3 2 2" xfId="45061"/>
    <cellStyle name="40% - Accent1 6 5 3 3" xfId="35852"/>
    <cellStyle name="40% - Accent1 6 5 4" xfId="12133"/>
    <cellStyle name="40% - Accent1 6 5 4 2" xfId="40831"/>
    <cellStyle name="40% - Accent1 6 5 5" xfId="22913"/>
    <cellStyle name="40% - Accent1 6 5 5 2" xfId="51611"/>
    <cellStyle name="40% - Accent1 6 5 6" xfId="25192"/>
    <cellStyle name="40% - Accent1 6 5 6 2" xfId="53890"/>
    <cellStyle name="40% - Accent1 6 5 7" xfId="29773"/>
    <cellStyle name="40% - Accent1 6 5 7 2" xfId="58470"/>
    <cellStyle name="40% - Accent1 6 5 8" xfId="31622"/>
    <cellStyle name="40% - Accent1 6 6" xfId="4359"/>
    <cellStyle name="40% - Accent1 6 6 2" xfId="13587"/>
    <cellStyle name="40% - Accent1 6 6 2 2" xfId="42285"/>
    <cellStyle name="40% - Accent1 6 6 3" xfId="26936"/>
    <cellStyle name="40% - Accent1 6 6 3 2" xfId="55634"/>
    <cellStyle name="40% - Accent1 6 6 4" xfId="33076"/>
    <cellStyle name="40% - Accent1 6 7" xfId="5064"/>
    <cellStyle name="40% - Accent1 6 7 2" xfId="14292"/>
    <cellStyle name="40% - Accent1 6 7 2 2" xfId="42990"/>
    <cellStyle name="40% - Accent1 6 7 3" xfId="33781"/>
    <cellStyle name="40% - Accent1 6 8" xfId="6613"/>
    <cellStyle name="40% - Accent1 6 8 2" xfId="15840"/>
    <cellStyle name="40% - Accent1 6 8 2 2" xfId="44538"/>
    <cellStyle name="40% - Accent1 6 8 3" xfId="35329"/>
    <cellStyle name="40% - Accent1 6 9" xfId="8289"/>
    <cellStyle name="40% - Accent1 6 9 2" xfId="17513"/>
    <cellStyle name="40% - Accent1 6 9 2 2" xfId="46211"/>
    <cellStyle name="40% - Accent1 6 9 3" xfId="37002"/>
    <cellStyle name="40% - Accent1 7" xfId="387"/>
    <cellStyle name="40% - Accent1 7 10" xfId="9750"/>
    <cellStyle name="40% - Accent1 7 10 2" xfId="18971"/>
    <cellStyle name="40% - Accent1 7 10 2 2" xfId="47669"/>
    <cellStyle name="40% - Accent1 7 10 3" xfId="38460"/>
    <cellStyle name="40% - Accent1 7 11" xfId="10899"/>
    <cellStyle name="40% - Accent1 7 11 2" xfId="20118"/>
    <cellStyle name="40% - Accent1 7 11 2 2" xfId="48816"/>
    <cellStyle name="40% - Accent1 7 11 3" xfId="39607"/>
    <cellStyle name="40% - Accent1 7 12" xfId="11697"/>
    <cellStyle name="40% - Accent1 7 12 2" xfId="40395"/>
    <cellStyle name="40% - Accent1 7 13" xfId="21251"/>
    <cellStyle name="40% - Accent1 7 13 2" xfId="49949"/>
    <cellStyle name="40% - Accent1 7 14" xfId="22914"/>
    <cellStyle name="40% - Accent1 7 14 2" xfId="51612"/>
    <cellStyle name="40% - Accent1 7 15" xfId="25193"/>
    <cellStyle name="40% - Accent1 7 15 2" xfId="53891"/>
    <cellStyle name="40% - Accent1 7 16" xfId="29774"/>
    <cellStyle name="40% - Accent1 7 16 2" xfId="58471"/>
    <cellStyle name="40% - Accent1 7 17" xfId="31186"/>
    <cellStyle name="40% - Accent1 7 2" xfId="703"/>
    <cellStyle name="40% - Accent1 7 2 10" xfId="22915"/>
    <cellStyle name="40% - Accent1 7 2 10 2" xfId="51613"/>
    <cellStyle name="40% - Accent1 7 2 11" xfId="25194"/>
    <cellStyle name="40% - Accent1 7 2 11 2" xfId="53892"/>
    <cellStyle name="40% - Accent1 7 2 12" xfId="29775"/>
    <cellStyle name="40% - Accent1 7 2 12 2" xfId="58472"/>
    <cellStyle name="40% - Accent1 7 2 2" xfId="3628"/>
    <cellStyle name="40% - Accent1 7 2 3" xfId="3497"/>
    <cellStyle name="40% - Accent1 7 2 3 10" xfId="22916"/>
    <cellStyle name="40% - Accent1 7 2 3 10 2" xfId="51614"/>
    <cellStyle name="40% - Accent1 7 2 3 11" xfId="25195"/>
    <cellStyle name="40% - Accent1 7 2 3 11 2" xfId="53893"/>
    <cellStyle name="40% - Accent1 7 2 3 12" xfId="29776"/>
    <cellStyle name="40% - Accent1 7 2 3 12 2" xfId="58473"/>
    <cellStyle name="40% - Accent1 7 2 3 13" xfId="32469"/>
    <cellStyle name="40% - Accent1 7 2 3 2" xfId="4367"/>
    <cellStyle name="40% - Accent1 7 2 3 2 2" xfId="13595"/>
    <cellStyle name="40% - Accent1 7 2 3 2 2 2" xfId="28077"/>
    <cellStyle name="40% - Accent1 7 2 3 2 2 2 2" xfId="56775"/>
    <cellStyle name="40% - Accent1 7 2 3 2 2 3" xfId="42293"/>
    <cellStyle name="40% - Accent1 7 2 3 2 3" xfId="22917"/>
    <cellStyle name="40% - Accent1 7 2 3 2 3 2" xfId="51615"/>
    <cellStyle name="40% - Accent1 7 2 3 2 4" xfId="25196"/>
    <cellStyle name="40% - Accent1 7 2 3 2 4 2" xfId="53894"/>
    <cellStyle name="40% - Accent1 7 2 3 2 5" xfId="29777"/>
    <cellStyle name="40% - Accent1 7 2 3 2 5 2" xfId="58474"/>
    <cellStyle name="40% - Accent1 7 2 3 2 6" xfId="33084"/>
    <cellStyle name="40% - Accent1 7 2 3 3" xfId="6434"/>
    <cellStyle name="40% - Accent1 7 2 3 3 2" xfId="15662"/>
    <cellStyle name="40% - Accent1 7 2 3 3 2 2" xfId="44360"/>
    <cellStyle name="40% - Accent1 7 2 3 3 3" xfId="26944"/>
    <cellStyle name="40% - Accent1 7 2 3 3 3 2" xfId="55642"/>
    <cellStyle name="40% - Accent1 7 2 3 3 4" xfId="35151"/>
    <cellStyle name="40% - Accent1 7 2 3 4" xfId="7986"/>
    <cellStyle name="40% - Accent1 7 2 3 4 2" xfId="17211"/>
    <cellStyle name="40% - Accent1 7 2 3 4 2 2" xfId="45909"/>
    <cellStyle name="40% - Accent1 7 2 3 4 3" xfId="36700"/>
    <cellStyle name="40% - Accent1 7 2 3 5" xfId="9137"/>
    <cellStyle name="40% - Accent1 7 2 3 5 2" xfId="18360"/>
    <cellStyle name="40% - Accent1 7 2 3 5 2 2" xfId="47058"/>
    <cellStyle name="40% - Accent1 7 2 3 5 3" xfId="37849"/>
    <cellStyle name="40% - Accent1 7 2 3 6" xfId="9752"/>
    <cellStyle name="40% - Accent1 7 2 3 6 2" xfId="18973"/>
    <cellStyle name="40% - Accent1 7 2 3 6 2 2" xfId="47671"/>
    <cellStyle name="40% - Accent1 7 2 3 6 3" xfId="38462"/>
    <cellStyle name="40% - Accent1 7 2 3 7" xfId="10901"/>
    <cellStyle name="40% - Accent1 7 2 3 7 2" xfId="20120"/>
    <cellStyle name="40% - Accent1 7 2 3 7 2 2" xfId="48818"/>
    <cellStyle name="40% - Accent1 7 2 3 7 3" xfId="39609"/>
    <cellStyle name="40% - Accent1 7 2 3 8" xfId="12980"/>
    <cellStyle name="40% - Accent1 7 2 3 8 2" xfId="41678"/>
    <cellStyle name="40% - Accent1 7 2 3 9" xfId="21253"/>
    <cellStyle name="40% - Accent1 7 2 3 9 2" xfId="49951"/>
    <cellStyle name="40% - Accent1 7 2 4" xfId="2888"/>
    <cellStyle name="40% - Accent1 7 2 4 2" xfId="6053"/>
    <cellStyle name="40% - Accent1 7 2 4 2 2" xfId="15281"/>
    <cellStyle name="40% - Accent1 7 2 4 2 2 2" xfId="43979"/>
    <cellStyle name="40% - Accent1 7 2 4 2 3" xfId="28076"/>
    <cellStyle name="40% - Accent1 7 2 4 2 3 2" xfId="56774"/>
    <cellStyle name="40% - Accent1 7 2 4 2 4" xfId="34770"/>
    <cellStyle name="40% - Accent1 7 2 4 3" xfId="7603"/>
    <cellStyle name="40% - Accent1 7 2 4 3 2" xfId="16829"/>
    <cellStyle name="40% - Accent1 7 2 4 3 2 2" xfId="45527"/>
    <cellStyle name="40% - Accent1 7 2 4 3 3" xfId="36318"/>
    <cellStyle name="40% - Accent1 7 2 4 4" xfId="12599"/>
    <cellStyle name="40% - Accent1 7 2 4 4 2" xfId="41297"/>
    <cellStyle name="40% - Accent1 7 2 4 5" xfId="22918"/>
    <cellStyle name="40% - Accent1 7 2 4 5 2" xfId="51616"/>
    <cellStyle name="40% - Accent1 7 2 4 6" xfId="25197"/>
    <cellStyle name="40% - Accent1 7 2 4 6 2" xfId="53895"/>
    <cellStyle name="40% - Accent1 7 2 4 7" xfId="29778"/>
    <cellStyle name="40% - Accent1 7 2 4 7 2" xfId="58475"/>
    <cellStyle name="40% - Accent1 7 2 4 8" xfId="32088"/>
    <cellStyle name="40% - Accent1 7 2 5" xfId="4366"/>
    <cellStyle name="40% - Accent1 7 2 5 2" xfId="13594"/>
    <cellStyle name="40% - Accent1 7 2 5 2 2" xfId="42292"/>
    <cellStyle name="40% - Accent1 7 2 5 3" xfId="26943"/>
    <cellStyle name="40% - Accent1 7 2 5 3 2" xfId="55641"/>
    <cellStyle name="40% - Accent1 7 2 5 4" xfId="33083"/>
    <cellStyle name="40% - Accent1 7 2 6" xfId="8755"/>
    <cellStyle name="40% - Accent1 7 2 6 2" xfId="17979"/>
    <cellStyle name="40% - Accent1 7 2 6 2 2" xfId="46677"/>
    <cellStyle name="40% - Accent1 7 2 6 3" xfId="37468"/>
    <cellStyle name="40% - Accent1 7 2 7" xfId="9751"/>
    <cellStyle name="40% - Accent1 7 2 7 2" xfId="18972"/>
    <cellStyle name="40% - Accent1 7 2 7 2 2" xfId="47670"/>
    <cellStyle name="40% - Accent1 7 2 7 3" xfId="38461"/>
    <cellStyle name="40% - Accent1 7 2 8" xfId="10900"/>
    <cellStyle name="40% - Accent1 7 2 8 2" xfId="20119"/>
    <cellStyle name="40% - Accent1 7 2 8 2 2" xfId="48817"/>
    <cellStyle name="40% - Accent1 7 2 8 3" xfId="39608"/>
    <cellStyle name="40% - Accent1 7 2 9" xfId="21252"/>
    <cellStyle name="40% - Accent1 7 2 9 2" xfId="49950"/>
    <cellStyle name="40% - Accent1 7 3" xfId="1232"/>
    <cellStyle name="40% - Accent1 7 3 10" xfId="11883"/>
    <cellStyle name="40% - Accent1 7 3 10 2" xfId="40581"/>
    <cellStyle name="40% - Accent1 7 3 11" xfId="21254"/>
    <cellStyle name="40% - Accent1 7 3 11 2" xfId="49952"/>
    <cellStyle name="40% - Accent1 7 3 12" xfId="22919"/>
    <cellStyle name="40% - Accent1 7 3 12 2" xfId="51617"/>
    <cellStyle name="40% - Accent1 7 3 13" xfId="25198"/>
    <cellStyle name="40% - Accent1 7 3 13 2" xfId="53896"/>
    <cellStyle name="40% - Accent1 7 3 14" xfId="29779"/>
    <cellStyle name="40% - Accent1 7 3 14 2" xfId="58476"/>
    <cellStyle name="40% - Accent1 7 3 15" xfId="31372"/>
    <cellStyle name="40% - Accent1 7 3 2" xfId="3629"/>
    <cellStyle name="40% - Accent1 7 3 2 10" xfId="22920"/>
    <cellStyle name="40% - Accent1 7 3 2 10 2" xfId="51618"/>
    <cellStyle name="40% - Accent1 7 3 2 11" xfId="25199"/>
    <cellStyle name="40% - Accent1 7 3 2 11 2" xfId="53897"/>
    <cellStyle name="40% - Accent1 7 3 2 12" xfId="29780"/>
    <cellStyle name="40% - Accent1 7 3 2 12 2" xfId="58477"/>
    <cellStyle name="40% - Accent1 7 3 2 13" xfId="32521"/>
    <cellStyle name="40% - Accent1 7 3 2 2" xfId="4369"/>
    <cellStyle name="40% - Accent1 7 3 2 2 2" xfId="13597"/>
    <cellStyle name="40% - Accent1 7 3 2 2 2 2" xfId="28079"/>
    <cellStyle name="40% - Accent1 7 3 2 2 2 2 2" xfId="56777"/>
    <cellStyle name="40% - Accent1 7 3 2 2 2 3" xfId="42295"/>
    <cellStyle name="40% - Accent1 7 3 2 2 3" xfId="22921"/>
    <cellStyle name="40% - Accent1 7 3 2 2 3 2" xfId="51619"/>
    <cellStyle name="40% - Accent1 7 3 2 2 4" xfId="25200"/>
    <cellStyle name="40% - Accent1 7 3 2 2 4 2" xfId="53898"/>
    <cellStyle name="40% - Accent1 7 3 2 2 5" xfId="29781"/>
    <cellStyle name="40% - Accent1 7 3 2 2 5 2" xfId="58478"/>
    <cellStyle name="40% - Accent1 7 3 2 2 6" xfId="33086"/>
    <cellStyle name="40% - Accent1 7 3 2 3" xfId="6486"/>
    <cellStyle name="40% - Accent1 7 3 2 3 2" xfId="15714"/>
    <cellStyle name="40% - Accent1 7 3 2 3 2 2" xfId="44412"/>
    <cellStyle name="40% - Accent1 7 3 2 3 3" xfId="26946"/>
    <cellStyle name="40% - Accent1 7 3 2 3 3 2" xfId="55644"/>
    <cellStyle name="40% - Accent1 7 3 2 3 4" xfId="35203"/>
    <cellStyle name="40% - Accent1 7 3 2 4" xfId="8038"/>
    <cellStyle name="40% - Accent1 7 3 2 4 2" xfId="17263"/>
    <cellStyle name="40% - Accent1 7 3 2 4 2 2" xfId="45961"/>
    <cellStyle name="40% - Accent1 7 3 2 4 3" xfId="36752"/>
    <cellStyle name="40% - Accent1 7 3 2 5" xfId="9189"/>
    <cellStyle name="40% - Accent1 7 3 2 5 2" xfId="18412"/>
    <cellStyle name="40% - Accent1 7 3 2 5 2 2" xfId="47110"/>
    <cellStyle name="40% - Accent1 7 3 2 5 3" xfId="37901"/>
    <cellStyle name="40% - Accent1 7 3 2 6" xfId="9754"/>
    <cellStyle name="40% - Accent1 7 3 2 6 2" xfId="18975"/>
    <cellStyle name="40% - Accent1 7 3 2 6 2 2" xfId="47673"/>
    <cellStyle name="40% - Accent1 7 3 2 6 3" xfId="38464"/>
    <cellStyle name="40% - Accent1 7 3 2 7" xfId="10903"/>
    <cellStyle name="40% - Accent1 7 3 2 7 2" xfId="20122"/>
    <cellStyle name="40% - Accent1 7 3 2 7 2 2" xfId="48820"/>
    <cellStyle name="40% - Accent1 7 3 2 7 3" xfId="39611"/>
    <cellStyle name="40% - Accent1 7 3 2 8" xfId="13032"/>
    <cellStyle name="40% - Accent1 7 3 2 8 2" xfId="41730"/>
    <cellStyle name="40% - Accent1 7 3 2 9" xfId="21255"/>
    <cellStyle name="40% - Accent1 7 3 2 9 2" xfId="49953"/>
    <cellStyle name="40% - Accent1 7 3 3" xfId="2614"/>
    <cellStyle name="40% - Accent1 7 3 3 2" xfId="5869"/>
    <cellStyle name="40% - Accent1 7 3 3 2 2" xfId="15097"/>
    <cellStyle name="40% - Accent1 7 3 3 2 2 2" xfId="43795"/>
    <cellStyle name="40% - Accent1 7 3 3 2 3" xfId="28078"/>
    <cellStyle name="40% - Accent1 7 3 3 2 3 2" xfId="56776"/>
    <cellStyle name="40% - Accent1 7 3 3 2 4" xfId="34586"/>
    <cellStyle name="40% - Accent1 7 3 3 3" xfId="7419"/>
    <cellStyle name="40% - Accent1 7 3 3 3 2" xfId="16645"/>
    <cellStyle name="40% - Accent1 7 3 3 3 2 2" xfId="45343"/>
    <cellStyle name="40% - Accent1 7 3 3 3 3" xfId="36134"/>
    <cellStyle name="40% - Accent1 7 3 3 4" xfId="12415"/>
    <cellStyle name="40% - Accent1 7 3 3 4 2" xfId="41113"/>
    <cellStyle name="40% - Accent1 7 3 3 5" xfId="22922"/>
    <cellStyle name="40% - Accent1 7 3 3 5 2" xfId="51620"/>
    <cellStyle name="40% - Accent1 7 3 3 6" xfId="25201"/>
    <cellStyle name="40% - Accent1 7 3 3 6 2" xfId="53899"/>
    <cellStyle name="40% - Accent1 7 3 3 7" xfId="29782"/>
    <cellStyle name="40% - Accent1 7 3 3 7 2" xfId="58479"/>
    <cellStyle name="40% - Accent1 7 3 3 8" xfId="31904"/>
    <cellStyle name="40% - Accent1 7 3 4" xfId="4368"/>
    <cellStyle name="40% - Accent1 7 3 4 2" xfId="13596"/>
    <cellStyle name="40% - Accent1 7 3 4 2 2" xfId="42294"/>
    <cellStyle name="40% - Accent1 7 3 4 3" xfId="26945"/>
    <cellStyle name="40% - Accent1 7 3 4 3 2" xfId="55643"/>
    <cellStyle name="40% - Accent1 7 3 4 4" xfId="33085"/>
    <cellStyle name="40% - Accent1 7 3 5" xfId="5337"/>
    <cellStyle name="40% - Accent1 7 3 5 2" xfId="14565"/>
    <cellStyle name="40% - Accent1 7 3 5 2 2" xfId="43263"/>
    <cellStyle name="40% - Accent1 7 3 5 3" xfId="34054"/>
    <cellStyle name="40% - Accent1 7 3 6" xfId="6886"/>
    <cellStyle name="40% - Accent1 7 3 6 2" xfId="16113"/>
    <cellStyle name="40% - Accent1 7 3 6 2 2" xfId="44811"/>
    <cellStyle name="40% - Accent1 7 3 6 3" xfId="35602"/>
    <cellStyle name="40% - Accent1 7 3 7" xfId="8571"/>
    <cellStyle name="40% - Accent1 7 3 7 2" xfId="17795"/>
    <cellStyle name="40% - Accent1 7 3 7 2 2" xfId="46493"/>
    <cellStyle name="40% - Accent1 7 3 7 3" xfId="37284"/>
    <cellStyle name="40% - Accent1 7 3 8" xfId="9753"/>
    <cellStyle name="40% - Accent1 7 3 8 2" xfId="18974"/>
    <cellStyle name="40% - Accent1 7 3 8 2 2" xfId="47672"/>
    <cellStyle name="40% - Accent1 7 3 8 3" xfId="38463"/>
    <cellStyle name="40% - Accent1 7 3 9" xfId="10902"/>
    <cellStyle name="40% - Accent1 7 3 9 2" xfId="20121"/>
    <cellStyle name="40% - Accent1 7 3 9 2 2" xfId="48819"/>
    <cellStyle name="40% - Accent1 7 3 9 3" xfId="39610"/>
    <cellStyle name="40% - Accent1 7 4" xfId="3276"/>
    <cellStyle name="40% - Accent1 7 4 10" xfId="22923"/>
    <cellStyle name="40% - Accent1 7 4 10 2" xfId="51621"/>
    <cellStyle name="40% - Accent1 7 4 11" xfId="25202"/>
    <cellStyle name="40% - Accent1 7 4 11 2" xfId="53900"/>
    <cellStyle name="40% - Accent1 7 4 12" xfId="29783"/>
    <cellStyle name="40% - Accent1 7 4 12 2" xfId="58480"/>
    <cellStyle name="40% - Accent1 7 4 13" xfId="32285"/>
    <cellStyle name="40% - Accent1 7 4 2" xfId="4370"/>
    <cellStyle name="40% - Accent1 7 4 2 2" xfId="13598"/>
    <cellStyle name="40% - Accent1 7 4 2 2 2" xfId="28080"/>
    <cellStyle name="40% - Accent1 7 4 2 2 2 2" xfId="56778"/>
    <cellStyle name="40% - Accent1 7 4 2 2 3" xfId="42296"/>
    <cellStyle name="40% - Accent1 7 4 2 3" xfId="22924"/>
    <cellStyle name="40% - Accent1 7 4 2 3 2" xfId="51622"/>
    <cellStyle name="40% - Accent1 7 4 2 4" xfId="25203"/>
    <cellStyle name="40% - Accent1 7 4 2 4 2" xfId="53901"/>
    <cellStyle name="40% - Accent1 7 4 2 5" xfId="29784"/>
    <cellStyle name="40% - Accent1 7 4 2 5 2" xfId="58481"/>
    <cellStyle name="40% - Accent1 7 4 2 6" xfId="33087"/>
    <cellStyle name="40% - Accent1 7 4 3" xfId="6250"/>
    <cellStyle name="40% - Accent1 7 4 3 2" xfId="15478"/>
    <cellStyle name="40% - Accent1 7 4 3 2 2" xfId="44176"/>
    <cellStyle name="40% - Accent1 7 4 3 3" xfId="26947"/>
    <cellStyle name="40% - Accent1 7 4 3 3 2" xfId="55645"/>
    <cellStyle name="40% - Accent1 7 4 3 4" xfId="34967"/>
    <cellStyle name="40% - Accent1 7 4 4" xfId="7802"/>
    <cellStyle name="40% - Accent1 7 4 4 2" xfId="17027"/>
    <cellStyle name="40% - Accent1 7 4 4 2 2" xfId="45725"/>
    <cellStyle name="40% - Accent1 7 4 4 3" xfId="36516"/>
    <cellStyle name="40% - Accent1 7 4 5" xfId="8953"/>
    <cellStyle name="40% - Accent1 7 4 5 2" xfId="18176"/>
    <cellStyle name="40% - Accent1 7 4 5 2 2" xfId="46874"/>
    <cellStyle name="40% - Accent1 7 4 5 3" xfId="37665"/>
    <cellStyle name="40% - Accent1 7 4 6" xfId="9755"/>
    <cellStyle name="40% - Accent1 7 4 6 2" xfId="18976"/>
    <cellStyle name="40% - Accent1 7 4 6 2 2" xfId="47674"/>
    <cellStyle name="40% - Accent1 7 4 6 3" xfId="38465"/>
    <cellStyle name="40% - Accent1 7 4 7" xfId="10904"/>
    <cellStyle name="40% - Accent1 7 4 7 2" xfId="20123"/>
    <cellStyle name="40% - Accent1 7 4 7 2 2" xfId="48821"/>
    <cellStyle name="40% - Accent1 7 4 7 3" xfId="39612"/>
    <cellStyle name="40% - Accent1 7 4 8" xfId="12796"/>
    <cellStyle name="40% - Accent1 7 4 8 2" xfId="41494"/>
    <cellStyle name="40% - Accent1 7 4 9" xfId="21256"/>
    <cellStyle name="40% - Accent1 7 4 9 2" xfId="49954"/>
    <cellStyle name="40% - Accent1 7 5" xfId="2240"/>
    <cellStyle name="40% - Accent1 7 5 2" xfId="5674"/>
    <cellStyle name="40% - Accent1 7 5 2 2" xfId="14902"/>
    <cellStyle name="40% - Accent1 7 5 2 2 2" xfId="43600"/>
    <cellStyle name="40% - Accent1 7 5 2 3" xfId="28075"/>
    <cellStyle name="40% - Accent1 7 5 2 3 2" xfId="56773"/>
    <cellStyle name="40% - Accent1 7 5 2 4" xfId="34391"/>
    <cellStyle name="40% - Accent1 7 5 3" xfId="7223"/>
    <cellStyle name="40% - Accent1 7 5 3 2" xfId="16450"/>
    <cellStyle name="40% - Accent1 7 5 3 2 2" xfId="45148"/>
    <cellStyle name="40% - Accent1 7 5 3 3" xfId="35939"/>
    <cellStyle name="40% - Accent1 7 5 4" xfId="12220"/>
    <cellStyle name="40% - Accent1 7 5 4 2" xfId="40918"/>
    <cellStyle name="40% - Accent1 7 5 5" xfId="22925"/>
    <cellStyle name="40% - Accent1 7 5 5 2" xfId="51623"/>
    <cellStyle name="40% - Accent1 7 5 6" xfId="25204"/>
    <cellStyle name="40% - Accent1 7 5 6 2" xfId="53902"/>
    <cellStyle name="40% - Accent1 7 5 7" xfId="29785"/>
    <cellStyle name="40% - Accent1 7 5 7 2" xfId="58482"/>
    <cellStyle name="40% - Accent1 7 5 8" xfId="31709"/>
    <cellStyle name="40% - Accent1 7 6" xfId="4365"/>
    <cellStyle name="40% - Accent1 7 6 2" xfId="13593"/>
    <cellStyle name="40% - Accent1 7 6 2 2" xfId="42291"/>
    <cellStyle name="40% - Accent1 7 6 3" xfId="26942"/>
    <cellStyle name="40% - Accent1 7 6 3 2" xfId="55640"/>
    <cellStyle name="40% - Accent1 7 6 4" xfId="33082"/>
    <cellStyle name="40% - Accent1 7 7" xfId="5151"/>
    <cellStyle name="40% - Accent1 7 7 2" xfId="14379"/>
    <cellStyle name="40% - Accent1 7 7 2 2" xfId="43077"/>
    <cellStyle name="40% - Accent1 7 7 3" xfId="33868"/>
    <cellStyle name="40% - Accent1 7 8" xfId="6700"/>
    <cellStyle name="40% - Accent1 7 8 2" xfId="15927"/>
    <cellStyle name="40% - Accent1 7 8 2 2" xfId="44625"/>
    <cellStyle name="40% - Accent1 7 8 3" xfId="35416"/>
    <cellStyle name="40% - Accent1 7 9" xfId="8376"/>
    <cellStyle name="40% - Accent1 7 9 2" xfId="17600"/>
    <cellStyle name="40% - Accent1 7 9 2 2" xfId="46298"/>
    <cellStyle name="40% - Accent1 7 9 3" xfId="37089"/>
    <cellStyle name="40% - Accent1 8" xfId="704"/>
    <cellStyle name="40% - Accent1 8 10" xfId="22926"/>
    <cellStyle name="40% - Accent1 8 10 2" xfId="51624"/>
    <cellStyle name="40% - Accent1 8 11" xfId="25205"/>
    <cellStyle name="40% - Accent1 8 11 2" xfId="53903"/>
    <cellStyle name="40% - Accent1 8 12" xfId="29786"/>
    <cellStyle name="40% - Accent1 8 12 2" xfId="58483"/>
    <cellStyle name="40% - Accent1 8 2" xfId="2716"/>
    <cellStyle name="40% - Accent1 8 2 10" xfId="21258"/>
    <cellStyle name="40% - Accent1 8 2 10 2" xfId="49956"/>
    <cellStyle name="40% - Accent1 8 2 11" xfId="22927"/>
    <cellStyle name="40% - Accent1 8 2 11 2" xfId="51625"/>
    <cellStyle name="40% - Accent1 8 2 12" xfId="25206"/>
    <cellStyle name="40% - Accent1 8 2 12 2" xfId="53904"/>
    <cellStyle name="40% - Accent1 8 2 13" xfId="29787"/>
    <cellStyle name="40% - Accent1 8 2 13 2" xfId="58484"/>
    <cellStyle name="40% - Accent1 8 2 14" xfId="31918"/>
    <cellStyle name="40% - Accent1 8 2 2" xfId="3630"/>
    <cellStyle name="40% - Accent1 8 2 3" xfId="4372"/>
    <cellStyle name="40% - Accent1 8 2 3 2" xfId="13600"/>
    <cellStyle name="40% - Accent1 8 2 3 2 2" xfId="28082"/>
    <cellStyle name="40% - Accent1 8 2 3 2 2 2" xfId="56780"/>
    <cellStyle name="40% - Accent1 8 2 3 2 3" xfId="42298"/>
    <cellStyle name="40% - Accent1 8 2 3 3" xfId="22928"/>
    <cellStyle name="40% - Accent1 8 2 3 3 2" xfId="51626"/>
    <cellStyle name="40% - Accent1 8 2 3 4" xfId="25207"/>
    <cellStyle name="40% - Accent1 8 2 3 4 2" xfId="53905"/>
    <cellStyle name="40% - Accent1 8 2 3 5" xfId="29788"/>
    <cellStyle name="40% - Accent1 8 2 3 5 2" xfId="58485"/>
    <cellStyle name="40% - Accent1 8 2 3 6" xfId="33089"/>
    <cellStyle name="40% - Accent1 8 2 4" xfId="5883"/>
    <cellStyle name="40% - Accent1 8 2 4 2" xfId="15111"/>
    <cellStyle name="40% - Accent1 8 2 4 2 2" xfId="43809"/>
    <cellStyle name="40% - Accent1 8 2 4 3" xfId="26949"/>
    <cellStyle name="40% - Accent1 8 2 4 3 2" xfId="55647"/>
    <cellStyle name="40% - Accent1 8 2 4 4" xfId="34600"/>
    <cellStyle name="40% - Accent1 8 2 5" xfId="7433"/>
    <cellStyle name="40% - Accent1 8 2 5 2" xfId="16659"/>
    <cellStyle name="40% - Accent1 8 2 5 2 2" xfId="45357"/>
    <cellStyle name="40% - Accent1 8 2 5 3" xfId="36148"/>
    <cellStyle name="40% - Accent1 8 2 6" xfId="8585"/>
    <cellStyle name="40% - Accent1 8 2 6 2" xfId="17809"/>
    <cellStyle name="40% - Accent1 8 2 6 2 2" xfId="46507"/>
    <cellStyle name="40% - Accent1 8 2 6 3" xfId="37298"/>
    <cellStyle name="40% - Accent1 8 2 7" xfId="9757"/>
    <cellStyle name="40% - Accent1 8 2 7 2" xfId="18978"/>
    <cellStyle name="40% - Accent1 8 2 7 2 2" xfId="47676"/>
    <cellStyle name="40% - Accent1 8 2 7 3" xfId="38467"/>
    <cellStyle name="40% - Accent1 8 2 8" xfId="10906"/>
    <cellStyle name="40% - Accent1 8 2 8 2" xfId="20125"/>
    <cellStyle name="40% - Accent1 8 2 8 2 2" xfId="48823"/>
    <cellStyle name="40% - Accent1 8 2 8 3" xfId="39614"/>
    <cellStyle name="40% - Accent1 8 2 9" xfId="12429"/>
    <cellStyle name="40% - Accent1 8 2 9 2" xfId="41127"/>
    <cellStyle name="40% - Accent1 8 3" xfId="3326"/>
    <cellStyle name="40% - Accent1 8 3 10" xfId="22929"/>
    <cellStyle name="40% - Accent1 8 3 10 2" xfId="51627"/>
    <cellStyle name="40% - Accent1 8 3 11" xfId="25208"/>
    <cellStyle name="40% - Accent1 8 3 11 2" xfId="53906"/>
    <cellStyle name="40% - Accent1 8 3 12" xfId="29789"/>
    <cellStyle name="40% - Accent1 8 3 12 2" xfId="58486"/>
    <cellStyle name="40% - Accent1 8 3 13" xfId="32299"/>
    <cellStyle name="40% - Accent1 8 3 2" xfId="4373"/>
    <cellStyle name="40% - Accent1 8 3 2 2" xfId="13601"/>
    <cellStyle name="40% - Accent1 8 3 2 2 2" xfId="28083"/>
    <cellStyle name="40% - Accent1 8 3 2 2 2 2" xfId="56781"/>
    <cellStyle name="40% - Accent1 8 3 2 2 3" xfId="42299"/>
    <cellStyle name="40% - Accent1 8 3 2 3" xfId="22930"/>
    <cellStyle name="40% - Accent1 8 3 2 3 2" xfId="51628"/>
    <cellStyle name="40% - Accent1 8 3 2 4" xfId="25209"/>
    <cellStyle name="40% - Accent1 8 3 2 4 2" xfId="53907"/>
    <cellStyle name="40% - Accent1 8 3 2 5" xfId="29790"/>
    <cellStyle name="40% - Accent1 8 3 2 5 2" xfId="58487"/>
    <cellStyle name="40% - Accent1 8 3 2 6" xfId="33090"/>
    <cellStyle name="40% - Accent1 8 3 3" xfId="6264"/>
    <cellStyle name="40% - Accent1 8 3 3 2" xfId="15492"/>
    <cellStyle name="40% - Accent1 8 3 3 2 2" xfId="44190"/>
    <cellStyle name="40% - Accent1 8 3 3 3" xfId="26950"/>
    <cellStyle name="40% - Accent1 8 3 3 3 2" xfId="55648"/>
    <cellStyle name="40% - Accent1 8 3 3 4" xfId="34981"/>
    <cellStyle name="40% - Accent1 8 3 4" xfId="7816"/>
    <cellStyle name="40% - Accent1 8 3 4 2" xfId="17041"/>
    <cellStyle name="40% - Accent1 8 3 4 2 2" xfId="45739"/>
    <cellStyle name="40% - Accent1 8 3 4 3" xfId="36530"/>
    <cellStyle name="40% - Accent1 8 3 5" xfId="8967"/>
    <cellStyle name="40% - Accent1 8 3 5 2" xfId="18190"/>
    <cellStyle name="40% - Accent1 8 3 5 2 2" xfId="46888"/>
    <cellStyle name="40% - Accent1 8 3 5 3" xfId="37679"/>
    <cellStyle name="40% - Accent1 8 3 6" xfId="9758"/>
    <cellStyle name="40% - Accent1 8 3 6 2" xfId="18979"/>
    <cellStyle name="40% - Accent1 8 3 6 2 2" xfId="47677"/>
    <cellStyle name="40% - Accent1 8 3 6 3" xfId="38468"/>
    <cellStyle name="40% - Accent1 8 3 7" xfId="10907"/>
    <cellStyle name="40% - Accent1 8 3 7 2" xfId="20126"/>
    <cellStyle name="40% - Accent1 8 3 7 2 2" xfId="48824"/>
    <cellStyle name="40% - Accent1 8 3 7 3" xfId="39615"/>
    <cellStyle name="40% - Accent1 8 3 8" xfId="12810"/>
    <cellStyle name="40% - Accent1 8 3 8 2" xfId="41508"/>
    <cellStyle name="40% - Accent1 8 3 9" xfId="21259"/>
    <cellStyle name="40% - Accent1 8 3 9 2" xfId="49957"/>
    <cellStyle name="40% - Accent1 8 4" xfId="2028"/>
    <cellStyle name="40% - Accent1 8 4 2" xfId="5503"/>
    <cellStyle name="40% - Accent1 8 4 2 2" xfId="14731"/>
    <cellStyle name="40% - Accent1 8 4 2 2 2" xfId="43429"/>
    <cellStyle name="40% - Accent1 8 4 2 3" xfId="28081"/>
    <cellStyle name="40% - Accent1 8 4 2 3 2" xfId="56779"/>
    <cellStyle name="40% - Accent1 8 4 2 4" xfId="34220"/>
    <cellStyle name="40% - Accent1 8 4 3" xfId="7052"/>
    <cellStyle name="40% - Accent1 8 4 3 2" xfId="16279"/>
    <cellStyle name="40% - Accent1 8 4 3 2 2" xfId="44977"/>
    <cellStyle name="40% - Accent1 8 4 3 3" xfId="35768"/>
    <cellStyle name="40% - Accent1 8 4 4" xfId="12049"/>
    <cellStyle name="40% - Accent1 8 4 4 2" xfId="40747"/>
    <cellStyle name="40% - Accent1 8 4 5" xfId="22931"/>
    <cellStyle name="40% - Accent1 8 4 5 2" xfId="51629"/>
    <cellStyle name="40% - Accent1 8 4 6" xfId="25210"/>
    <cellStyle name="40% - Accent1 8 4 6 2" xfId="53908"/>
    <cellStyle name="40% - Accent1 8 4 7" xfId="29791"/>
    <cellStyle name="40% - Accent1 8 4 7 2" xfId="58488"/>
    <cellStyle name="40% - Accent1 8 4 8" xfId="31538"/>
    <cellStyle name="40% - Accent1 8 5" xfId="4371"/>
    <cellStyle name="40% - Accent1 8 5 2" xfId="13599"/>
    <cellStyle name="40% - Accent1 8 5 2 2" xfId="42297"/>
    <cellStyle name="40% - Accent1 8 5 3" xfId="26948"/>
    <cellStyle name="40% - Accent1 8 5 3 2" xfId="55646"/>
    <cellStyle name="40% - Accent1 8 5 4" xfId="33088"/>
    <cellStyle name="40% - Accent1 8 6" xfId="8205"/>
    <cellStyle name="40% - Accent1 8 6 2" xfId="17429"/>
    <cellStyle name="40% - Accent1 8 6 2 2" xfId="46127"/>
    <cellStyle name="40% - Accent1 8 6 3" xfId="36918"/>
    <cellStyle name="40% - Accent1 8 7" xfId="9756"/>
    <cellStyle name="40% - Accent1 8 7 2" xfId="18977"/>
    <cellStyle name="40% - Accent1 8 7 2 2" xfId="47675"/>
    <cellStyle name="40% - Accent1 8 7 3" xfId="38466"/>
    <cellStyle name="40% - Accent1 8 8" xfId="10905"/>
    <cellStyle name="40% - Accent1 8 8 2" xfId="20124"/>
    <cellStyle name="40% - Accent1 8 8 2 2" xfId="48822"/>
    <cellStyle name="40% - Accent1 8 8 3" xfId="39613"/>
    <cellStyle name="40% - Accent1 8 9" xfId="21257"/>
    <cellStyle name="40% - Accent1 8 9 2" xfId="49955"/>
    <cellStyle name="40% - Accent1 9" xfId="705"/>
    <cellStyle name="40% - Accent1 9 10" xfId="25211"/>
    <cellStyle name="40% - Accent1 9 10 2" xfId="53909"/>
    <cellStyle name="40% - Accent1 9 11" xfId="29792"/>
    <cellStyle name="40% - Accent1 9 11 2" xfId="58489"/>
    <cellStyle name="40% - Accent1 9 2" xfId="3631"/>
    <cellStyle name="40% - Accent1 9 3" xfId="2430"/>
    <cellStyle name="40% - Accent1 9 3 2" xfId="5700"/>
    <cellStyle name="40% - Accent1 9 3 2 2" xfId="14928"/>
    <cellStyle name="40% - Accent1 9 3 2 2 2" xfId="43626"/>
    <cellStyle name="40% - Accent1 9 3 2 3" xfId="28084"/>
    <cellStyle name="40% - Accent1 9 3 2 3 2" xfId="56782"/>
    <cellStyle name="40% - Accent1 9 3 2 4" xfId="34417"/>
    <cellStyle name="40% - Accent1 9 3 3" xfId="7249"/>
    <cellStyle name="40% - Accent1 9 3 3 2" xfId="16476"/>
    <cellStyle name="40% - Accent1 9 3 3 2 2" xfId="45174"/>
    <cellStyle name="40% - Accent1 9 3 3 3" xfId="35965"/>
    <cellStyle name="40% - Accent1 9 3 4" xfId="12246"/>
    <cellStyle name="40% - Accent1 9 3 4 2" xfId="40944"/>
    <cellStyle name="40% - Accent1 9 3 5" xfId="22933"/>
    <cellStyle name="40% - Accent1 9 3 5 2" xfId="51631"/>
    <cellStyle name="40% - Accent1 9 3 6" xfId="25212"/>
    <cellStyle name="40% - Accent1 9 3 6 2" xfId="53910"/>
    <cellStyle name="40% - Accent1 9 3 7" xfId="29793"/>
    <cellStyle name="40% - Accent1 9 3 7 2" xfId="58490"/>
    <cellStyle name="40% - Accent1 9 3 8" xfId="31735"/>
    <cellStyle name="40% - Accent1 9 4" xfId="4374"/>
    <cellStyle name="40% - Accent1 9 4 2" xfId="13602"/>
    <cellStyle name="40% - Accent1 9 4 2 2" xfId="42300"/>
    <cellStyle name="40% - Accent1 9 4 3" xfId="26951"/>
    <cellStyle name="40% - Accent1 9 4 3 2" xfId="55649"/>
    <cellStyle name="40% - Accent1 9 4 4" xfId="33091"/>
    <cellStyle name="40% - Accent1 9 5" xfId="8402"/>
    <cellStyle name="40% - Accent1 9 5 2" xfId="17626"/>
    <cellStyle name="40% - Accent1 9 5 2 2" xfId="46324"/>
    <cellStyle name="40% - Accent1 9 5 3" xfId="37115"/>
    <cellStyle name="40% - Accent1 9 6" xfId="9759"/>
    <cellStyle name="40% - Accent1 9 6 2" xfId="18980"/>
    <cellStyle name="40% - Accent1 9 6 2 2" xfId="47678"/>
    <cellStyle name="40% - Accent1 9 6 3" xfId="38469"/>
    <cellStyle name="40% - Accent1 9 7" xfId="10908"/>
    <cellStyle name="40% - Accent1 9 7 2" xfId="20127"/>
    <cellStyle name="40% - Accent1 9 7 2 2" xfId="48825"/>
    <cellStyle name="40% - Accent1 9 7 3" xfId="39616"/>
    <cellStyle name="40% - Accent1 9 8" xfId="21260"/>
    <cellStyle name="40% - Accent1 9 8 2" xfId="49958"/>
    <cellStyle name="40% - Accent1 9 9" xfId="22932"/>
    <cellStyle name="40% - Accent1 9 9 2" xfId="51630"/>
    <cellStyle name="40% - Accent2" xfId="143" builtinId="35" customBuiltin="1"/>
    <cellStyle name="40% - Accent2 10" xfId="706"/>
    <cellStyle name="40% - Accent2 11" xfId="707"/>
    <cellStyle name="40% - Accent2 12" xfId="708"/>
    <cellStyle name="40% - Accent2 13" xfId="709"/>
    <cellStyle name="40% - Accent2 14" xfId="710"/>
    <cellStyle name="40% - Accent2 15" xfId="711"/>
    <cellStyle name="40% - Accent2 16" xfId="712"/>
    <cellStyle name="40% - Accent2 17" xfId="713"/>
    <cellStyle name="40% - Accent2 18" xfId="714"/>
    <cellStyle name="40% - Accent2 19" xfId="715"/>
    <cellStyle name="40% - Accent2 2" xfId="22"/>
    <cellStyle name="40% - Accent2 2 2" xfId="950"/>
    <cellStyle name="40% - Accent2 20" xfId="716"/>
    <cellStyle name="40% - Accent2 21" xfId="717"/>
    <cellStyle name="40% - Accent2 22" xfId="718"/>
    <cellStyle name="40% - Accent2 23" xfId="719"/>
    <cellStyle name="40% - Accent2 24" xfId="720"/>
    <cellStyle name="40% - Accent2 25" xfId="721"/>
    <cellStyle name="40% - Accent2 26" xfId="722"/>
    <cellStyle name="40% - Accent2 27" xfId="723"/>
    <cellStyle name="40% - Accent2 28" xfId="724"/>
    <cellStyle name="40% - Accent2 29" xfId="725"/>
    <cellStyle name="40% - Accent2 3" xfId="171"/>
    <cellStyle name="40% - Accent2 3 10" xfId="6545"/>
    <cellStyle name="40% - Accent2 3 10 2" xfId="15772"/>
    <cellStyle name="40% - Accent2 3 10 2 2" xfId="44470"/>
    <cellStyle name="40% - Accent2 3 10 3" xfId="35261"/>
    <cellStyle name="40% - Accent2 3 11" xfId="8112"/>
    <cellStyle name="40% - Accent2 3 11 2" xfId="17336"/>
    <cellStyle name="40% - Accent2 3 11 2 2" xfId="46034"/>
    <cellStyle name="40% - Accent2 3 11 3" xfId="36825"/>
    <cellStyle name="40% - Accent2 3 12" xfId="9760"/>
    <cellStyle name="40% - Accent2 3 12 2" xfId="18981"/>
    <cellStyle name="40% - Accent2 3 12 2 2" xfId="47679"/>
    <cellStyle name="40% - Accent2 3 12 3" xfId="38470"/>
    <cellStyle name="40% - Accent2 3 13" xfId="10909"/>
    <cellStyle name="40% - Accent2 3 13 2" xfId="20128"/>
    <cellStyle name="40% - Accent2 3 13 2 2" xfId="48826"/>
    <cellStyle name="40% - Accent2 3 13 3" xfId="39617"/>
    <cellStyle name="40% - Accent2 3 14" xfId="11542"/>
    <cellStyle name="40% - Accent2 3 14 2" xfId="40240"/>
    <cellStyle name="40% - Accent2 3 15" xfId="21261"/>
    <cellStyle name="40% - Accent2 3 15 2" xfId="49959"/>
    <cellStyle name="40% - Accent2 3 16" xfId="22934"/>
    <cellStyle name="40% - Accent2 3 16 2" xfId="51632"/>
    <cellStyle name="40% - Accent2 3 17" xfId="25213"/>
    <cellStyle name="40% - Accent2 3 17 2" xfId="53911"/>
    <cellStyle name="40% - Accent2 3 18" xfId="29794"/>
    <cellStyle name="40% - Accent2 3 18 2" xfId="58491"/>
    <cellStyle name="40% - Accent2 3 19" xfId="31031"/>
    <cellStyle name="40% - Accent2 3 2" xfId="275"/>
    <cellStyle name="40% - Accent2 3 2 10" xfId="8166"/>
    <cellStyle name="40% - Accent2 3 2 10 2" xfId="17390"/>
    <cellStyle name="40% - Accent2 3 2 10 2 2" xfId="46088"/>
    <cellStyle name="40% - Accent2 3 2 10 3" xfId="36879"/>
    <cellStyle name="40% - Accent2 3 2 11" xfId="9761"/>
    <cellStyle name="40% - Accent2 3 2 11 2" xfId="18982"/>
    <cellStyle name="40% - Accent2 3 2 11 2 2" xfId="47680"/>
    <cellStyle name="40% - Accent2 3 2 11 3" xfId="38471"/>
    <cellStyle name="40% - Accent2 3 2 12" xfId="10910"/>
    <cellStyle name="40% - Accent2 3 2 12 2" xfId="20129"/>
    <cellStyle name="40% - Accent2 3 2 12 2 2" xfId="48827"/>
    <cellStyle name="40% - Accent2 3 2 12 3" xfId="39618"/>
    <cellStyle name="40% - Accent2 3 2 13" xfId="11585"/>
    <cellStyle name="40% - Accent2 3 2 13 2" xfId="40283"/>
    <cellStyle name="40% - Accent2 3 2 14" xfId="21262"/>
    <cellStyle name="40% - Accent2 3 2 14 2" xfId="49960"/>
    <cellStyle name="40% - Accent2 3 2 15" xfId="22935"/>
    <cellStyle name="40% - Accent2 3 2 15 2" xfId="51633"/>
    <cellStyle name="40% - Accent2 3 2 16" xfId="25214"/>
    <cellStyle name="40% - Accent2 3 2 16 2" xfId="53912"/>
    <cellStyle name="40% - Accent2 3 2 17" xfId="29795"/>
    <cellStyle name="40% - Accent2 3 2 17 2" xfId="58492"/>
    <cellStyle name="40% - Accent2 3 2 18" xfId="31074"/>
    <cellStyle name="40% - Accent2 3 2 2" xfId="361"/>
    <cellStyle name="40% - Accent2 3 2 2 10" xfId="9762"/>
    <cellStyle name="40% - Accent2 3 2 2 10 2" xfId="18983"/>
    <cellStyle name="40% - Accent2 3 2 2 10 2 2" xfId="47681"/>
    <cellStyle name="40% - Accent2 3 2 2 10 3" xfId="38472"/>
    <cellStyle name="40% - Accent2 3 2 2 11" xfId="10911"/>
    <cellStyle name="40% - Accent2 3 2 2 11 2" xfId="20130"/>
    <cellStyle name="40% - Accent2 3 2 2 11 2 2" xfId="48828"/>
    <cellStyle name="40% - Accent2 3 2 2 11 3" xfId="39619"/>
    <cellStyle name="40% - Accent2 3 2 2 12" xfId="11671"/>
    <cellStyle name="40% - Accent2 3 2 2 12 2" xfId="40369"/>
    <cellStyle name="40% - Accent2 3 2 2 13" xfId="21263"/>
    <cellStyle name="40% - Accent2 3 2 2 13 2" xfId="49961"/>
    <cellStyle name="40% - Accent2 3 2 2 14" xfId="22936"/>
    <cellStyle name="40% - Accent2 3 2 2 14 2" xfId="51634"/>
    <cellStyle name="40% - Accent2 3 2 2 15" xfId="25215"/>
    <cellStyle name="40% - Accent2 3 2 2 15 2" xfId="53913"/>
    <cellStyle name="40% - Accent2 3 2 2 16" xfId="29796"/>
    <cellStyle name="40% - Accent2 3 2 2 16 2" xfId="58493"/>
    <cellStyle name="40% - Accent2 3 2 2 17" xfId="31160"/>
    <cellStyle name="40% - Accent2 3 2 2 2" xfId="1206"/>
    <cellStyle name="40% - Accent2 3 2 2 2 10" xfId="11857"/>
    <cellStyle name="40% - Accent2 3 2 2 2 10 2" xfId="40555"/>
    <cellStyle name="40% - Accent2 3 2 2 2 11" xfId="21264"/>
    <cellStyle name="40% - Accent2 3 2 2 2 11 2" xfId="49962"/>
    <cellStyle name="40% - Accent2 3 2 2 2 12" xfId="22937"/>
    <cellStyle name="40% - Accent2 3 2 2 2 12 2" xfId="51635"/>
    <cellStyle name="40% - Accent2 3 2 2 2 13" xfId="25216"/>
    <cellStyle name="40% - Accent2 3 2 2 2 13 2" xfId="53914"/>
    <cellStyle name="40% - Accent2 3 2 2 2 14" xfId="29797"/>
    <cellStyle name="40% - Accent2 3 2 2 2 14 2" xfId="58494"/>
    <cellStyle name="40% - Accent2 3 2 2 2 15" xfId="31346"/>
    <cellStyle name="40% - Accent2 3 2 2 2 2" xfId="3472"/>
    <cellStyle name="40% - Accent2 3 2 2 2 2 10" xfId="22938"/>
    <cellStyle name="40% - Accent2 3 2 2 2 2 10 2" xfId="51636"/>
    <cellStyle name="40% - Accent2 3 2 2 2 2 11" xfId="25217"/>
    <cellStyle name="40% - Accent2 3 2 2 2 2 11 2" xfId="53915"/>
    <cellStyle name="40% - Accent2 3 2 2 2 2 12" xfId="29798"/>
    <cellStyle name="40% - Accent2 3 2 2 2 2 12 2" xfId="58495"/>
    <cellStyle name="40% - Accent2 3 2 2 2 2 13" xfId="32444"/>
    <cellStyle name="40% - Accent2 3 2 2 2 2 2" xfId="4379"/>
    <cellStyle name="40% - Accent2 3 2 2 2 2 2 2" xfId="13607"/>
    <cellStyle name="40% - Accent2 3 2 2 2 2 2 2 2" xfId="28089"/>
    <cellStyle name="40% - Accent2 3 2 2 2 2 2 2 2 2" xfId="56787"/>
    <cellStyle name="40% - Accent2 3 2 2 2 2 2 2 3" xfId="42305"/>
    <cellStyle name="40% - Accent2 3 2 2 2 2 2 3" xfId="22939"/>
    <cellStyle name="40% - Accent2 3 2 2 2 2 2 3 2" xfId="51637"/>
    <cellStyle name="40% - Accent2 3 2 2 2 2 2 4" xfId="25218"/>
    <cellStyle name="40% - Accent2 3 2 2 2 2 2 4 2" xfId="53916"/>
    <cellStyle name="40% - Accent2 3 2 2 2 2 2 5" xfId="29799"/>
    <cellStyle name="40% - Accent2 3 2 2 2 2 2 5 2" xfId="58496"/>
    <cellStyle name="40% - Accent2 3 2 2 2 2 2 6" xfId="33096"/>
    <cellStyle name="40% - Accent2 3 2 2 2 2 3" xfId="6409"/>
    <cellStyle name="40% - Accent2 3 2 2 2 2 3 2" xfId="15637"/>
    <cellStyle name="40% - Accent2 3 2 2 2 2 3 2 2" xfId="44335"/>
    <cellStyle name="40% - Accent2 3 2 2 2 2 3 3" xfId="26956"/>
    <cellStyle name="40% - Accent2 3 2 2 2 2 3 3 2" xfId="55654"/>
    <cellStyle name="40% - Accent2 3 2 2 2 2 3 4" xfId="35126"/>
    <cellStyle name="40% - Accent2 3 2 2 2 2 4" xfId="7961"/>
    <cellStyle name="40% - Accent2 3 2 2 2 2 4 2" xfId="17186"/>
    <cellStyle name="40% - Accent2 3 2 2 2 2 4 2 2" xfId="45884"/>
    <cellStyle name="40% - Accent2 3 2 2 2 2 4 3" xfId="36675"/>
    <cellStyle name="40% - Accent2 3 2 2 2 2 5" xfId="9112"/>
    <cellStyle name="40% - Accent2 3 2 2 2 2 5 2" xfId="18335"/>
    <cellStyle name="40% - Accent2 3 2 2 2 2 5 2 2" xfId="47033"/>
    <cellStyle name="40% - Accent2 3 2 2 2 2 5 3" xfId="37824"/>
    <cellStyle name="40% - Accent2 3 2 2 2 2 6" xfId="9764"/>
    <cellStyle name="40% - Accent2 3 2 2 2 2 6 2" xfId="18985"/>
    <cellStyle name="40% - Accent2 3 2 2 2 2 6 2 2" xfId="47683"/>
    <cellStyle name="40% - Accent2 3 2 2 2 2 6 3" xfId="38474"/>
    <cellStyle name="40% - Accent2 3 2 2 2 2 7" xfId="10913"/>
    <cellStyle name="40% - Accent2 3 2 2 2 2 7 2" xfId="20132"/>
    <cellStyle name="40% - Accent2 3 2 2 2 2 7 2 2" xfId="48830"/>
    <cellStyle name="40% - Accent2 3 2 2 2 2 7 3" xfId="39621"/>
    <cellStyle name="40% - Accent2 3 2 2 2 2 8" xfId="12955"/>
    <cellStyle name="40% - Accent2 3 2 2 2 2 8 2" xfId="41653"/>
    <cellStyle name="40% - Accent2 3 2 2 2 2 9" xfId="21265"/>
    <cellStyle name="40% - Accent2 3 2 2 2 2 9 2" xfId="49963"/>
    <cellStyle name="40% - Accent2 3 2 2 2 3" xfId="2863"/>
    <cellStyle name="40% - Accent2 3 2 2 2 3 2" xfId="6028"/>
    <cellStyle name="40% - Accent2 3 2 2 2 3 2 2" xfId="15256"/>
    <cellStyle name="40% - Accent2 3 2 2 2 3 2 2 2" xfId="43954"/>
    <cellStyle name="40% - Accent2 3 2 2 2 3 2 3" xfId="28088"/>
    <cellStyle name="40% - Accent2 3 2 2 2 3 2 3 2" xfId="56786"/>
    <cellStyle name="40% - Accent2 3 2 2 2 3 2 4" xfId="34745"/>
    <cellStyle name="40% - Accent2 3 2 2 2 3 3" xfId="7578"/>
    <cellStyle name="40% - Accent2 3 2 2 2 3 3 2" xfId="16804"/>
    <cellStyle name="40% - Accent2 3 2 2 2 3 3 2 2" xfId="45502"/>
    <cellStyle name="40% - Accent2 3 2 2 2 3 3 3" xfId="36293"/>
    <cellStyle name="40% - Accent2 3 2 2 2 3 4" xfId="12574"/>
    <cellStyle name="40% - Accent2 3 2 2 2 3 4 2" xfId="41272"/>
    <cellStyle name="40% - Accent2 3 2 2 2 3 5" xfId="22940"/>
    <cellStyle name="40% - Accent2 3 2 2 2 3 5 2" xfId="51638"/>
    <cellStyle name="40% - Accent2 3 2 2 2 3 6" xfId="25219"/>
    <cellStyle name="40% - Accent2 3 2 2 2 3 6 2" xfId="53917"/>
    <cellStyle name="40% - Accent2 3 2 2 2 3 7" xfId="29800"/>
    <cellStyle name="40% - Accent2 3 2 2 2 3 7 2" xfId="58497"/>
    <cellStyle name="40% - Accent2 3 2 2 2 3 8" xfId="32063"/>
    <cellStyle name="40% - Accent2 3 2 2 2 4" xfId="4378"/>
    <cellStyle name="40% - Accent2 3 2 2 2 4 2" xfId="13606"/>
    <cellStyle name="40% - Accent2 3 2 2 2 4 2 2" xfId="42304"/>
    <cellStyle name="40% - Accent2 3 2 2 2 4 3" xfId="26955"/>
    <cellStyle name="40% - Accent2 3 2 2 2 4 3 2" xfId="55653"/>
    <cellStyle name="40% - Accent2 3 2 2 2 4 4" xfId="33095"/>
    <cellStyle name="40% - Accent2 3 2 2 2 5" xfId="5311"/>
    <cellStyle name="40% - Accent2 3 2 2 2 5 2" xfId="14539"/>
    <cellStyle name="40% - Accent2 3 2 2 2 5 2 2" xfId="43237"/>
    <cellStyle name="40% - Accent2 3 2 2 2 5 3" xfId="34028"/>
    <cellStyle name="40% - Accent2 3 2 2 2 6" xfId="6860"/>
    <cellStyle name="40% - Accent2 3 2 2 2 6 2" xfId="16087"/>
    <cellStyle name="40% - Accent2 3 2 2 2 6 2 2" xfId="44785"/>
    <cellStyle name="40% - Accent2 3 2 2 2 6 3" xfId="35576"/>
    <cellStyle name="40% - Accent2 3 2 2 2 7" xfId="8730"/>
    <cellStyle name="40% - Accent2 3 2 2 2 7 2" xfId="17954"/>
    <cellStyle name="40% - Accent2 3 2 2 2 7 2 2" xfId="46652"/>
    <cellStyle name="40% - Accent2 3 2 2 2 7 3" xfId="37443"/>
    <cellStyle name="40% - Accent2 3 2 2 2 8" xfId="9763"/>
    <cellStyle name="40% - Accent2 3 2 2 2 8 2" xfId="18984"/>
    <cellStyle name="40% - Accent2 3 2 2 2 8 2 2" xfId="47682"/>
    <cellStyle name="40% - Accent2 3 2 2 2 8 3" xfId="38473"/>
    <cellStyle name="40% - Accent2 3 2 2 2 9" xfId="10912"/>
    <cellStyle name="40% - Accent2 3 2 2 2 9 2" xfId="20131"/>
    <cellStyle name="40% - Accent2 3 2 2 2 9 2 2" xfId="48829"/>
    <cellStyle name="40% - Accent2 3 2 2 2 9 3" xfId="39620"/>
    <cellStyle name="40% - Accent2 3 2 2 3" xfId="2588"/>
    <cellStyle name="40% - Accent2 3 2 2 3 10" xfId="22941"/>
    <cellStyle name="40% - Accent2 3 2 2 3 10 2" xfId="51639"/>
    <cellStyle name="40% - Accent2 3 2 2 3 11" xfId="25220"/>
    <cellStyle name="40% - Accent2 3 2 2 3 11 2" xfId="53918"/>
    <cellStyle name="40% - Accent2 3 2 2 3 12" xfId="29801"/>
    <cellStyle name="40% - Accent2 3 2 2 3 12 2" xfId="58498"/>
    <cellStyle name="40% - Accent2 3 2 2 3 13" xfId="31878"/>
    <cellStyle name="40% - Accent2 3 2 2 3 2" xfId="4380"/>
    <cellStyle name="40% - Accent2 3 2 2 3 2 2" xfId="13608"/>
    <cellStyle name="40% - Accent2 3 2 2 3 2 2 2" xfId="28090"/>
    <cellStyle name="40% - Accent2 3 2 2 3 2 2 2 2" xfId="56788"/>
    <cellStyle name="40% - Accent2 3 2 2 3 2 2 3" xfId="42306"/>
    <cellStyle name="40% - Accent2 3 2 2 3 2 3" xfId="22942"/>
    <cellStyle name="40% - Accent2 3 2 2 3 2 3 2" xfId="51640"/>
    <cellStyle name="40% - Accent2 3 2 2 3 2 4" xfId="25221"/>
    <cellStyle name="40% - Accent2 3 2 2 3 2 4 2" xfId="53919"/>
    <cellStyle name="40% - Accent2 3 2 2 3 2 5" xfId="29802"/>
    <cellStyle name="40% - Accent2 3 2 2 3 2 5 2" xfId="58499"/>
    <cellStyle name="40% - Accent2 3 2 2 3 2 6" xfId="33097"/>
    <cellStyle name="40% - Accent2 3 2 2 3 3" xfId="5843"/>
    <cellStyle name="40% - Accent2 3 2 2 3 3 2" xfId="15071"/>
    <cellStyle name="40% - Accent2 3 2 2 3 3 2 2" xfId="43769"/>
    <cellStyle name="40% - Accent2 3 2 2 3 3 3" xfId="26957"/>
    <cellStyle name="40% - Accent2 3 2 2 3 3 3 2" xfId="55655"/>
    <cellStyle name="40% - Accent2 3 2 2 3 3 4" xfId="34560"/>
    <cellStyle name="40% - Accent2 3 2 2 3 4" xfId="7393"/>
    <cellStyle name="40% - Accent2 3 2 2 3 4 2" xfId="16619"/>
    <cellStyle name="40% - Accent2 3 2 2 3 4 2 2" xfId="45317"/>
    <cellStyle name="40% - Accent2 3 2 2 3 4 3" xfId="36108"/>
    <cellStyle name="40% - Accent2 3 2 2 3 5" xfId="8545"/>
    <cellStyle name="40% - Accent2 3 2 2 3 5 2" xfId="17769"/>
    <cellStyle name="40% - Accent2 3 2 2 3 5 2 2" xfId="46467"/>
    <cellStyle name="40% - Accent2 3 2 2 3 5 3" xfId="37258"/>
    <cellStyle name="40% - Accent2 3 2 2 3 6" xfId="9765"/>
    <cellStyle name="40% - Accent2 3 2 2 3 6 2" xfId="18986"/>
    <cellStyle name="40% - Accent2 3 2 2 3 6 2 2" xfId="47684"/>
    <cellStyle name="40% - Accent2 3 2 2 3 6 3" xfId="38475"/>
    <cellStyle name="40% - Accent2 3 2 2 3 7" xfId="10914"/>
    <cellStyle name="40% - Accent2 3 2 2 3 7 2" xfId="20133"/>
    <cellStyle name="40% - Accent2 3 2 2 3 7 2 2" xfId="48831"/>
    <cellStyle name="40% - Accent2 3 2 2 3 7 3" xfId="39622"/>
    <cellStyle name="40% - Accent2 3 2 2 3 8" xfId="12389"/>
    <cellStyle name="40% - Accent2 3 2 2 3 8 2" xfId="41087"/>
    <cellStyle name="40% - Accent2 3 2 2 3 9" xfId="21266"/>
    <cellStyle name="40% - Accent2 3 2 2 3 9 2" xfId="49964"/>
    <cellStyle name="40% - Accent2 3 2 2 4" xfId="3250"/>
    <cellStyle name="40% - Accent2 3 2 2 4 10" xfId="22943"/>
    <cellStyle name="40% - Accent2 3 2 2 4 10 2" xfId="51641"/>
    <cellStyle name="40% - Accent2 3 2 2 4 11" xfId="25222"/>
    <cellStyle name="40% - Accent2 3 2 2 4 11 2" xfId="53920"/>
    <cellStyle name="40% - Accent2 3 2 2 4 12" xfId="29803"/>
    <cellStyle name="40% - Accent2 3 2 2 4 12 2" xfId="58500"/>
    <cellStyle name="40% - Accent2 3 2 2 4 13" xfId="32259"/>
    <cellStyle name="40% - Accent2 3 2 2 4 2" xfId="4381"/>
    <cellStyle name="40% - Accent2 3 2 2 4 2 2" xfId="13609"/>
    <cellStyle name="40% - Accent2 3 2 2 4 2 2 2" xfId="28091"/>
    <cellStyle name="40% - Accent2 3 2 2 4 2 2 2 2" xfId="56789"/>
    <cellStyle name="40% - Accent2 3 2 2 4 2 2 3" xfId="42307"/>
    <cellStyle name="40% - Accent2 3 2 2 4 2 3" xfId="22944"/>
    <cellStyle name="40% - Accent2 3 2 2 4 2 3 2" xfId="51642"/>
    <cellStyle name="40% - Accent2 3 2 2 4 2 4" xfId="25223"/>
    <cellStyle name="40% - Accent2 3 2 2 4 2 4 2" xfId="53921"/>
    <cellStyle name="40% - Accent2 3 2 2 4 2 5" xfId="29804"/>
    <cellStyle name="40% - Accent2 3 2 2 4 2 5 2" xfId="58501"/>
    <cellStyle name="40% - Accent2 3 2 2 4 2 6" xfId="33098"/>
    <cellStyle name="40% - Accent2 3 2 2 4 3" xfId="6224"/>
    <cellStyle name="40% - Accent2 3 2 2 4 3 2" xfId="15452"/>
    <cellStyle name="40% - Accent2 3 2 2 4 3 2 2" xfId="44150"/>
    <cellStyle name="40% - Accent2 3 2 2 4 3 3" xfId="26958"/>
    <cellStyle name="40% - Accent2 3 2 2 4 3 3 2" xfId="55656"/>
    <cellStyle name="40% - Accent2 3 2 2 4 3 4" xfId="34941"/>
    <cellStyle name="40% - Accent2 3 2 2 4 4" xfId="7776"/>
    <cellStyle name="40% - Accent2 3 2 2 4 4 2" xfId="17001"/>
    <cellStyle name="40% - Accent2 3 2 2 4 4 2 2" xfId="45699"/>
    <cellStyle name="40% - Accent2 3 2 2 4 4 3" xfId="36490"/>
    <cellStyle name="40% - Accent2 3 2 2 4 5" xfId="8927"/>
    <cellStyle name="40% - Accent2 3 2 2 4 5 2" xfId="18150"/>
    <cellStyle name="40% - Accent2 3 2 2 4 5 2 2" xfId="46848"/>
    <cellStyle name="40% - Accent2 3 2 2 4 5 3" xfId="37639"/>
    <cellStyle name="40% - Accent2 3 2 2 4 6" xfId="9766"/>
    <cellStyle name="40% - Accent2 3 2 2 4 6 2" xfId="18987"/>
    <cellStyle name="40% - Accent2 3 2 2 4 6 2 2" xfId="47685"/>
    <cellStyle name="40% - Accent2 3 2 2 4 6 3" xfId="38476"/>
    <cellStyle name="40% - Accent2 3 2 2 4 7" xfId="10915"/>
    <cellStyle name="40% - Accent2 3 2 2 4 7 2" xfId="20134"/>
    <cellStyle name="40% - Accent2 3 2 2 4 7 2 2" xfId="48832"/>
    <cellStyle name="40% - Accent2 3 2 2 4 7 3" xfId="39623"/>
    <cellStyle name="40% - Accent2 3 2 2 4 8" xfId="12770"/>
    <cellStyle name="40% - Accent2 3 2 2 4 8 2" xfId="41468"/>
    <cellStyle name="40% - Accent2 3 2 2 4 9" xfId="21267"/>
    <cellStyle name="40% - Accent2 3 2 2 4 9 2" xfId="49965"/>
    <cellStyle name="40% - Accent2 3 2 2 5" xfId="2214"/>
    <cellStyle name="40% - Accent2 3 2 2 5 2" xfId="5648"/>
    <cellStyle name="40% - Accent2 3 2 2 5 2 2" xfId="14876"/>
    <cellStyle name="40% - Accent2 3 2 2 5 2 2 2" xfId="43574"/>
    <cellStyle name="40% - Accent2 3 2 2 5 2 3" xfId="28087"/>
    <cellStyle name="40% - Accent2 3 2 2 5 2 3 2" xfId="56785"/>
    <cellStyle name="40% - Accent2 3 2 2 5 2 4" xfId="34365"/>
    <cellStyle name="40% - Accent2 3 2 2 5 3" xfId="7197"/>
    <cellStyle name="40% - Accent2 3 2 2 5 3 2" xfId="16424"/>
    <cellStyle name="40% - Accent2 3 2 2 5 3 2 2" xfId="45122"/>
    <cellStyle name="40% - Accent2 3 2 2 5 3 3" xfId="35913"/>
    <cellStyle name="40% - Accent2 3 2 2 5 4" xfId="12194"/>
    <cellStyle name="40% - Accent2 3 2 2 5 4 2" xfId="40892"/>
    <cellStyle name="40% - Accent2 3 2 2 5 5" xfId="22945"/>
    <cellStyle name="40% - Accent2 3 2 2 5 5 2" xfId="51643"/>
    <cellStyle name="40% - Accent2 3 2 2 5 6" xfId="25224"/>
    <cellStyle name="40% - Accent2 3 2 2 5 6 2" xfId="53922"/>
    <cellStyle name="40% - Accent2 3 2 2 5 7" xfId="29805"/>
    <cellStyle name="40% - Accent2 3 2 2 5 7 2" xfId="58502"/>
    <cellStyle name="40% - Accent2 3 2 2 5 8" xfId="31683"/>
    <cellStyle name="40% - Accent2 3 2 2 6" xfId="4377"/>
    <cellStyle name="40% - Accent2 3 2 2 6 2" xfId="13605"/>
    <cellStyle name="40% - Accent2 3 2 2 6 2 2" xfId="42303"/>
    <cellStyle name="40% - Accent2 3 2 2 6 3" xfId="26954"/>
    <cellStyle name="40% - Accent2 3 2 2 6 3 2" xfId="55652"/>
    <cellStyle name="40% - Accent2 3 2 2 6 4" xfId="33094"/>
    <cellStyle name="40% - Accent2 3 2 2 7" xfId="5125"/>
    <cellStyle name="40% - Accent2 3 2 2 7 2" xfId="14353"/>
    <cellStyle name="40% - Accent2 3 2 2 7 2 2" xfId="43051"/>
    <cellStyle name="40% - Accent2 3 2 2 7 3" xfId="33842"/>
    <cellStyle name="40% - Accent2 3 2 2 8" xfId="6674"/>
    <cellStyle name="40% - Accent2 3 2 2 8 2" xfId="15901"/>
    <cellStyle name="40% - Accent2 3 2 2 8 2 2" xfId="44599"/>
    <cellStyle name="40% - Accent2 3 2 2 8 3" xfId="35390"/>
    <cellStyle name="40% - Accent2 3 2 2 9" xfId="8350"/>
    <cellStyle name="40% - Accent2 3 2 2 9 2" xfId="17574"/>
    <cellStyle name="40% - Accent2 3 2 2 9 2 2" xfId="46272"/>
    <cellStyle name="40% - Accent2 3 2 2 9 3" xfId="37063"/>
    <cellStyle name="40% - Accent2 3 2 3" xfId="1120"/>
    <cellStyle name="40% - Accent2 3 2 3 10" xfId="10916"/>
    <cellStyle name="40% - Accent2 3 2 3 10 2" xfId="20135"/>
    <cellStyle name="40% - Accent2 3 2 3 10 2 2" xfId="48833"/>
    <cellStyle name="40% - Accent2 3 2 3 10 3" xfId="39624"/>
    <cellStyle name="40% - Accent2 3 2 3 11" xfId="11771"/>
    <cellStyle name="40% - Accent2 3 2 3 11 2" xfId="40469"/>
    <cellStyle name="40% - Accent2 3 2 3 12" xfId="21268"/>
    <cellStyle name="40% - Accent2 3 2 3 12 2" xfId="49966"/>
    <cellStyle name="40% - Accent2 3 2 3 13" xfId="22946"/>
    <cellStyle name="40% - Accent2 3 2 3 13 2" xfId="51644"/>
    <cellStyle name="40% - Accent2 3 2 3 14" xfId="25225"/>
    <cellStyle name="40% - Accent2 3 2 3 14 2" xfId="53923"/>
    <cellStyle name="40% - Accent2 3 2 3 15" xfId="29806"/>
    <cellStyle name="40% - Accent2 3 2 3 15 2" xfId="58503"/>
    <cellStyle name="40% - Accent2 3 2 3 16" xfId="31260"/>
    <cellStyle name="40% - Accent2 3 2 3 2" xfId="2777"/>
    <cellStyle name="40% - Accent2 3 2 3 2 10" xfId="22947"/>
    <cellStyle name="40% - Accent2 3 2 3 2 10 2" xfId="51645"/>
    <cellStyle name="40% - Accent2 3 2 3 2 11" xfId="25226"/>
    <cellStyle name="40% - Accent2 3 2 3 2 11 2" xfId="53924"/>
    <cellStyle name="40% - Accent2 3 2 3 2 12" xfId="29807"/>
    <cellStyle name="40% - Accent2 3 2 3 2 12 2" xfId="58504"/>
    <cellStyle name="40% - Accent2 3 2 3 2 13" xfId="31978"/>
    <cellStyle name="40% - Accent2 3 2 3 2 2" xfId="4383"/>
    <cellStyle name="40% - Accent2 3 2 3 2 2 2" xfId="13611"/>
    <cellStyle name="40% - Accent2 3 2 3 2 2 2 2" xfId="28093"/>
    <cellStyle name="40% - Accent2 3 2 3 2 2 2 2 2" xfId="56791"/>
    <cellStyle name="40% - Accent2 3 2 3 2 2 2 3" xfId="42309"/>
    <cellStyle name="40% - Accent2 3 2 3 2 2 3" xfId="22948"/>
    <cellStyle name="40% - Accent2 3 2 3 2 2 3 2" xfId="51646"/>
    <cellStyle name="40% - Accent2 3 2 3 2 2 4" xfId="25227"/>
    <cellStyle name="40% - Accent2 3 2 3 2 2 4 2" xfId="53925"/>
    <cellStyle name="40% - Accent2 3 2 3 2 2 5" xfId="29808"/>
    <cellStyle name="40% - Accent2 3 2 3 2 2 5 2" xfId="58505"/>
    <cellStyle name="40% - Accent2 3 2 3 2 2 6" xfId="33100"/>
    <cellStyle name="40% - Accent2 3 2 3 2 3" xfId="5943"/>
    <cellStyle name="40% - Accent2 3 2 3 2 3 2" xfId="15171"/>
    <cellStyle name="40% - Accent2 3 2 3 2 3 2 2" xfId="43869"/>
    <cellStyle name="40% - Accent2 3 2 3 2 3 3" xfId="26960"/>
    <cellStyle name="40% - Accent2 3 2 3 2 3 3 2" xfId="55658"/>
    <cellStyle name="40% - Accent2 3 2 3 2 3 4" xfId="34660"/>
    <cellStyle name="40% - Accent2 3 2 3 2 4" xfId="7493"/>
    <cellStyle name="40% - Accent2 3 2 3 2 4 2" xfId="16719"/>
    <cellStyle name="40% - Accent2 3 2 3 2 4 2 2" xfId="45417"/>
    <cellStyle name="40% - Accent2 3 2 3 2 4 3" xfId="36208"/>
    <cellStyle name="40% - Accent2 3 2 3 2 5" xfId="8645"/>
    <cellStyle name="40% - Accent2 3 2 3 2 5 2" xfId="17869"/>
    <cellStyle name="40% - Accent2 3 2 3 2 5 2 2" xfId="46567"/>
    <cellStyle name="40% - Accent2 3 2 3 2 5 3" xfId="37358"/>
    <cellStyle name="40% - Accent2 3 2 3 2 6" xfId="9768"/>
    <cellStyle name="40% - Accent2 3 2 3 2 6 2" xfId="18989"/>
    <cellStyle name="40% - Accent2 3 2 3 2 6 2 2" xfId="47687"/>
    <cellStyle name="40% - Accent2 3 2 3 2 6 3" xfId="38478"/>
    <cellStyle name="40% - Accent2 3 2 3 2 7" xfId="10917"/>
    <cellStyle name="40% - Accent2 3 2 3 2 7 2" xfId="20136"/>
    <cellStyle name="40% - Accent2 3 2 3 2 7 2 2" xfId="48834"/>
    <cellStyle name="40% - Accent2 3 2 3 2 7 3" xfId="39625"/>
    <cellStyle name="40% - Accent2 3 2 3 2 8" xfId="12489"/>
    <cellStyle name="40% - Accent2 3 2 3 2 8 2" xfId="41187"/>
    <cellStyle name="40% - Accent2 3 2 3 2 9" xfId="21269"/>
    <cellStyle name="40% - Accent2 3 2 3 2 9 2" xfId="49967"/>
    <cellStyle name="40% - Accent2 3 2 3 3" xfId="3387"/>
    <cellStyle name="40% - Accent2 3 2 3 3 10" xfId="22949"/>
    <cellStyle name="40% - Accent2 3 2 3 3 10 2" xfId="51647"/>
    <cellStyle name="40% - Accent2 3 2 3 3 11" xfId="25228"/>
    <cellStyle name="40% - Accent2 3 2 3 3 11 2" xfId="53926"/>
    <cellStyle name="40% - Accent2 3 2 3 3 12" xfId="29809"/>
    <cellStyle name="40% - Accent2 3 2 3 3 12 2" xfId="58506"/>
    <cellStyle name="40% - Accent2 3 2 3 3 13" xfId="32359"/>
    <cellStyle name="40% - Accent2 3 2 3 3 2" xfId="4384"/>
    <cellStyle name="40% - Accent2 3 2 3 3 2 2" xfId="13612"/>
    <cellStyle name="40% - Accent2 3 2 3 3 2 2 2" xfId="28094"/>
    <cellStyle name="40% - Accent2 3 2 3 3 2 2 2 2" xfId="56792"/>
    <cellStyle name="40% - Accent2 3 2 3 3 2 2 3" xfId="42310"/>
    <cellStyle name="40% - Accent2 3 2 3 3 2 3" xfId="22950"/>
    <cellStyle name="40% - Accent2 3 2 3 3 2 3 2" xfId="51648"/>
    <cellStyle name="40% - Accent2 3 2 3 3 2 4" xfId="25229"/>
    <cellStyle name="40% - Accent2 3 2 3 3 2 4 2" xfId="53927"/>
    <cellStyle name="40% - Accent2 3 2 3 3 2 5" xfId="29810"/>
    <cellStyle name="40% - Accent2 3 2 3 3 2 5 2" xfId="58507"/>
    <cellStyle name="40% - Accent2 3 2 3 3 2 6" xfId="33101"/>
    <cellStyle name="40% - Accent2 3 2 3 3 3" xfId="6324"/>
    <cellStyle name="40% - Accent2 3 2 3 3 3 2" xfId="15552"/>
    <cellStyle name="40% - Accent2 3 2 3 3 3 2 2" xfId="44250"/>
    <cellStyle name="40% - Accent2 3 2 3 3 3 3" xfId="26961"/>
    <cellStyle name="40% - Accent2 3 2 3 3 3 3 2" xfId="55659"/>
    <cellStyle name="40% - Accent2 3 2 3 3 3 4" xfId="35041"/>
    <cellStyle name="40% - Accent2 3 2 3 3 4" xfId="7876"/>
    <cellStyle name="40% - Accent2 3 2 3 3 4 2" xfId="17101"/>
    <cellStyle name="40% - Accent2 3 2 3 3 4 2 2" xfId="45799"/>
    <cellStyle name="40% - Accent2 3 2 3 3 4 3" xfId="36590"/>
    <cellStyle name="40% - Accent2 3 2 3 3 5" xfId="9027"/>
    <cellStyle name="40% - Accent2 3 2 3 3 5 2" xfId="18250"/>
    <cellStyle name="40% - Accent2 3 2 3 3 5 2 2" xfId="46948"/>
    <cellStyle name="40% - Accent2 3 2 3 3 5 3" xfId="37739"/>
    <cellStyle name="40% - Accent2 3 2 3 3 6" xfId="9769"/>
    <cellStyle name="40% - Accent2 3 2 3 3 6 2" xfId="18990"/>
    <cellStyle name="40% - Accent2 3 2 3 3 6 2 2" xfId="47688"/>
    <cellStyle name="40% - Accent2 3 2 3 3 6 3" xfId="38479"/>
    <cellStyle name="40% - Accent2 3 2 3 3 7" xfId="10918"/>
    <cellStyle name="40% - Accent2 3 2 3 3 7 2" xfId="20137"/>
    <cellStyle name="40% - Accent2 3 2 3 3 7 2 2" xfId="48835"/>
    <cellStyle name="40% - Accent2 3 2 3 3 7 3" xfId="39626"/>
    <cellStyle name="40% - Accent2 3 2 3 3 8" xfId="12870"/>
    <cellStyle name="40% - Accent2 3 2 3 3 8 2" xfId="41568"/>
    <cellStyle name="40% - Accent2 3 2 3 3 9" xfId="21270"/>
    <cellStyle name="40% - Accent2 3 2 3 3 9 2" xfId="49968"/>
    <cellStyle name="40% - Accent2 3 2 3 4" xfId="2129"/>
    <cellStyle name="40% - Accent2 3 2 3 4 2" xfId="5563"/>
    <cellStyle name="40% - Accent2 3 2 3 4 2 2" xfId="14791"/>
    <cellStyle name="40% - Accent2 3 2 3 4 2 2 2" xfId="43489"/>
    <cellStyle name="40% - Accent2 3 2 3 4 2 3" xfId="28092"/>
    <cellStyle name="40% - Accent2 3 2 3 4 2 3 2" xfId="56790"/>
    <cellStyle name="40% - Accent2 3 2 3 4 2 4" xfId="34280"/>
    <cellStyle name="40% - Accent2 3 2 3 4 3" xfId="7112"/>
    <cellStyle name="40% - Accent2 3 2 3 4 3 2" xfId="16339"/>
    <cellStyle name="40% - Accent2 3 2 3 4 3 2 2" xfId="45037"/>
    <cellStyle name="40% - Accent2 3 2 3 4 3 3" xfId="35828"/>
    <cellStyle name="40% - Accent2 3 2 3 4 4" xfId="12109"/>
    <cellStyle name="40% - Accent2 3 2 3 4 4 2" xfId="40807"/>
    <cellStyle name="40% - Accent2 3 2 3 4 5" xfId="22951"/>
    <cellStyle name="40% - Accent2 3 2 3 4 5 2" xfId="51649"/>
    <cellStyle name="40% - Accent2 3 2 3 4 6" xfId="25230"/>
    <cellStyle name="40% - Accent2 3 2 3 4 6 2" xfId="53928"/>
    <cellStyle name="40% - Accent2 3 2 3 4 7" xfId="29811"/>
    <cellStyle name="40% - Accent2 3 2 3 4 7 2" xfId="58508"/>
    <cellStyle name="40% - Accent2 3 2 3 4 8" xfId="31598"/>
    <cellStyle name="40% - Accent2 3 2 3 5" xfId="4382"/>
    <cellStyle name="40% - Accent2 3 2 3 5 2" xfId="13610"/>
    <cellStyle name="40% - Accent2 3 2 3 5 2 2" xfId="42308"/>
    <cellStyle name="40% - Accent2 3 2 3 5 3" xfId="26959"/>
    <cellStyle name="40% - Accent2 3 2 3 5 3 2" xfId="55657"/>
    <cellStyle name="40% - Accent2 3 2 3 5 4" xfId="33099"/>
    <cellStyle name="40% - Accent2 3 2 3 6" xfId="5225"/>
    <cellStyle name="40% - Accent2 3 2 3 6 2" xfId="14453"/>
    <cellStyle name="40% - Accent2 3 2 3 6 2 2" xfId="43151"/>
    <cellStyle name="40% - Accent2 3 2 3 6 3" xfId="33942"/>
    <cellStyle name="40% - Accent2 3 2 3 7" xfId="6774"/>
    <cellStyle name="40% - Accent2 3 2 3 7 2" xfId="16001"/>
    <cellStyle name="40% - Accent2 3 2 3 7 2 2" xfId="44699"/>
    <cellStyle name="40% - Accent2 3 2 3 7 3" xfId="35490"/>
    <cellStyle name="40% - Accent2 3 2 3 8" xfId="8265"/>
    <cellStyle name="40% - Accent2 3 2 3 8 2" xfId="17489"/>
    <cellStyle name="40% - Accent2 3 2 3 8 2 2" xfId="46187"/>
    <cellStyle name="40% - Accent2 3 2 3 8 3" xfId="36978"/>
    <cellStyle name="40% - Accent2 3 2 3 9" xfId="9767"/>
    <cellStyle name="40% - Accent2 3 2 3 9 2" xfId="18988"/>
    <cellStyle name="40% - Accent2 3 2 3 9 2 2" xfId="47686"/>
    <cellStyle name="40% - Accent2 3 2 3 9 3" xfId="38477"/>
    <cellStyle name="40% - Accent2 3 2 4" xfId="2503"/>
    <cellStyle name="40% - Accent2 3 2 4 10" xfId="22952"/>
    <cellStyle name="40% - Accent2 3 2 4 10 2" xfId="51650"/>
    <cellStyle name="40% - Accent2 3 2 4 11" xfId="25231"/>
    <cellStyle name="40% - Accent2 3 2 4 11 2" xfId="53929"/>
    <cellStyle name="40% - Accent2 3 2 4 12" xfId="29812"/>
    <cellStyle name="40% - Accent2 3 2 4 12 2" xfId="58509"/>
    <cellStyle name="40% - Accent2 3 2 4 13" xfId="31793"/>
    <cellStyle name="40% - Accent2 3 2 4 2" xfId="4385"/>
    <cellStyle name="40% - Accent2 3 2 4 2 2" xfId="13613"/>
    <cellStyle name="40% - Accent2 3 2 4 2 2 2" xfId="28095"/>
    <cellStyle name="40% - Accent2 3 2 4 2 2 2 2" xfId="56793"/>
    <cellStyle name="40% - Accent2 3 2 4 2 2 3" xfId="42311"/>
    <cellStyle name="40% - Accent2 3 2 4 2 3" xfId="22953"/>
    <cellStyle name="40% - Accent2 3 2 4 2 3 2" xfId="51651"/>
    <cellStyle name="40% - Accent2 3 2 4 2 4" xfId="25232"/>
    <cellStyle name="40% - Accent2 3 2 4 2 4 2" xfId="53930"/>
    <cellStyle name="40% - Accent2 3 2 4 2 5" xfId="29813"/>
    <cellStyle name="40% - Accent2 3 2 4 2 5 2" xfId="58510"/>
    <cellStyle name="40% - Accent2 3 2 4 2 6" xfId="33102"/>
    <cellStyle name="40% - Accent2 3 2 4 3" xfId="5758"/>
    <cellStyle name="40% - Accent2 3 2 4 3 2" xfId="14986"/>
    <cellStyle name="40% - Accent2 3 2 4 3 2 2" xfId="43684"/>
    <cellStyle name="40% - Accent2 3 2 4 3 3" xfId="26962"/>
    <cellStyle name="40% - Accent2 3 2 4 3 3 2" xfId="55660"/>
    <cellStyle name="40% - Accent2 3 2 4 3 4" xfId="34475"/>
    <cellStyle name="40% - Accent2 3 2 4 4" xfId="7308"/>
    <cellStyle name="40% - Accent2 3 2 4 4 2" xfId="16534"/>
    <cellStyle name="40% - Accent2 3 2 4 4 2 2" xfId="45232"/>
    <cellStyle name="40% - Accent2 3 2 4 4 3" xfId="36023"/>
    <cellStyle name="40% - Accent2 3 2 4 5" xfId="8460"/>
    <cellStyle name="40% - Accent2 3 2 4 5 2" xfId="17684"/>
    <cellStyle name="40% - Accent2 3 2 4 5 2 2" xfId="46382"/>
    <cellStyle name="40% - Accent2 3 2 4 5 3" xfId="37173"/>
    <cellStyle name="40% - Accent2 3 2 4 6" xfId="9770"/>
    <cellStyle name="40% - Accent2 3 2 4 6 2" xfId="18991"/>
    <cellStyle name="40% - Accent2 3 2 4 6 2 2" xfId="47689"/>
    <cellStyle name="40% - Accent2 3 2 4 6 3" xfId="38480"/>
    <cellStyle name="40% - Accent2 3 2 4 7" xfId="10919"/>
    <cellStyle name="40% - Accent2 3 2 4 7 2" xfId="20138"/>
    <cellStyle name="40% - Accent2 3 2 4 7 2 2" xfId="48836"/>
    <cellStyle name="40% - Accent2 3 2 4 7 3" xfId="39627"/>
    <cellStyle name="40% - Accent2 3 2 4 8" xfId="12304"/>
    <cellStyle name="40% - Accent2 3 2 4 8 2" xfId="41002"/>
    <cellStyle name="40% - Accent2 3 2 4 9" xfId="21271"/>
    <cellStyle name="40% - Accent2 3 2 4 9 2" xfId="49969"/>
    <cellStyle name="40% - Accent2 3 2 5" xfId="3165"/>
    <cellStyle name="40% - Accent2 3 2 5 10" xfId="22954"/>
    <cellStyle name="40% - Accent2 3 2 5 10 2" xfId="51652"/>
    <cellStyle name="40% - Accent2 3 2 5 11" xfId="25233"/>
    <cellStyle name="40% - Accent2 3 2 5 11 2" xfId="53931"/>
    <cellStyle name="40% - Accent2 3 2 5 12" xfId="29814"/>
    <cellStyle name="40% - Accent2 3 2 5 12 2" xfId="58511"/>
    <cellStyle name="40% - Accent2 3 2 5 13" xfId="32174"/>
    <cellStyle name="40% - Accent2 3 2 5 2" xfId="4386"/>
    <cellStyle name="40% - Accent2 3 2 5 2 2" xfId="13614"/>
    <cellStyle name="40% - Accent2 3 2 5 2 2 2" xfId="28096"/>
    <cellStyle name="40% - Accent2 3 2 5 2 2 2 2" xfId="56794"/>
    <cellStyle name="40% - Accent2 3 2 5 2 2 3" xfId="42312"/>
    <cellStyle name="40% - Accent2 3 2 5 2 3" xfId="22955"/>
    <cellStyle name="40% - Accent2 3 2 5 2 3 2" xfId="51653"/>
    <cellStyle name="40% - Accent2 3 2 5 2 4" xfId="25234"/>
    <cellStyle name="40% - Accent2 3 2 5 2 4 2" xfId="53932"/>
    <cellStyle name="40% - Accent2 3 2 5 2 5" xfId="29815"/>
    <cellStyle name="40% - Accent2 3 2 5 2 5 2" xfId="58512"/>
    <cellStyle name="40% - Accent2 3 2 5 2 6" xfId="33103"/>
    <cellStyle name="40% - Accent2 3 2 5 3" xfId="6139"/>
    <cellStyle name="40% - Accent2 3 2 5 3 2" xfId="15367"/>
    <cellStyle name="40% - Accent2 3 2 5 3 2 2" xfId="44065"/>
    <cellStyle name="40% - Accent2 3 2 5 3 3" xfId="26963"/>
    <cellStyle name="40% - Accent2 3 2 5 3 3 2" xfId="55661"/>
    <cellStyle name="40% - Accent2 3 2 5 3 4" xfId="34856"/>
    <cellStyle name="40% - Accent2 3 2 5 4" xfId="7691"/>
    <cellStyle name="40% - Accent2 3 2 5 4 2" xfId="16916"/>
    <cellStyle name="40% - Accent2 3 2 5 4 2 2" xfId="45614"/>
    <cellStyle name="40% - Accent2 3 2 5 4 3" xfId="36405"/>
    <cellStyle name="40% - Accent2 3 2 5 5" xfId="8842"/>
    <cellStyle name="40% - Accent2 3 2 5 5 2" xfId="18065"/>
    <cellStyle name="40% - Accent2 3 2 5 5 2 2" xfId="46763"/>
    <cellStyle name="40% - Accent2 3 2 5 5 3" xfId="37554"/>
    <cellStyle name="40% - Accent2 3 2 5 6" xfId="9771"/>
    <cellStyle name="40% - Accent2 3 2 5 6 2" xfId="18992"/>
    <cellStyle name="40% - Accent2 3 2 5 6 2 2" xfId="47690"/>
    <cellStyle name="40% - Accent2 3 2 5 6 3" xfId="38481"/>
    <cellStyle name="40% - Accent2 3 2 5 7" xfId="10920"/>
    <cellStyle name="40% - Accent2 3 2 5 7 2" xfId="20139"/>
    <cellStyle name="40% - Accent2 3 2 5 7 2 2" xfId="48837"/>
    <cellStyle name="40% - Accent2 3 2 5 7 3" xfId="39628"/>
    <cellStyle name="40% - Accent2 3 2 5 8" xfId="12685"/>
    <cellStyle name="40% - Accent2 3 2 5 8 2" xfId="41383"/>
    <cellStyle name="40% - Accent2 3 2 5 9" xfId="21272"/>
    <cellStyle name="40% - Accent2 3 2 5 9 2" xfId="49970"/>
    <cellStyle name="40% - Accent2 3 2 6" xfId="1988"/>
    <cellStyle name="40% - Accent2 3 2 6 2" xfId="5464"/>
    <cellStyle name="40% - Accent2 3 2 6 2 2" xfId="14692"/>
    <cellStyle name="40% - Accent2 3 2 6 2 2 2" xfId="43390"/>
    <cellStyle name="40% - Accent2 3 2 6 2 3" xfId="28086"/>
    <cellStyle name="40% - Accent2 3 2 6 2 3 2" xfId="56784"/>
    <cellStyle name="40% - Accent2 3 2 6 2 4" xfId="34181"/>
    <cellStyle name="40% - Accent2 3 2 6 3" xfId="7013"/>
    <cellStyle name="40% - Accent2 3 2 6 3 2" xfId="16240"/>
    <cellStyle name="40% - Accent2 3 2 6 3 2 2" xfId="44938"/>
    <cellStyle name="40% - Accent2 3 2 6 3 3" xfId="35729"/>
    <cellStyle name="40% - Accent2 3 2 6 4" xfId="12010"/>
    <cellStyle name="40% - Accent2 3 2 6 4 2" xfId="40708"/>
    <cellStyle name="40% - Accent2 3 2 6 5" xfId="22956"/>
    <cellStyle name="40% - Accent2 3 2 6 5 2" xfId="51654"/>
    <cellStyle name="40% - Accent2 3 2 6 6" xfId="25235"/>
    <cellStyle name="40% - Accent2 3 2 6 6 2" xfId="53933"/>
    <cellStyle name="40% - Accent2 3 2 6 7" xfId="29816"/>
    <cellStyle name="40% - Accent2 3 2 6 7 2" xfId="58513"/>
    <cellStyle name="40% - Accent2 3 2 6 8" xfId="31499"/>
    <cellStyle name="40% - Accent2 3 2 7" xfId="4376"/>
    <cellStyle name="40% - Accent2 3 2 7 2" xfId="13604"/>
    <cellStyle name="40% - Accent2 3 2 7 2 2" xfId="42302"/>
    <cellStyle name="40% - Accent2 3 2 7 3" xfId="26953"/>
    <cellStyle name="40% - Accent2 3 2 7 3 2" xfId="55651"/>
    <cellStyle name="40% - Accent2 3 2 7 4" xfId="33093"/>
    <cellStyle name="40% - Accent2 3 2 8" xfId="5039"/>
    <cellStyle name="40% - Accent2 3 2 8 2" xfId="14267"/>
    <cellStyle name="40% - Accent2 3 2 8 2 2" xfId="42965"/>
    <cellStyle name="40% - Accent2 3 2 8 3" xfId="33756"/>
    <cellStyle name="40% - Accent2 3 2 9" xfId="6588"/>
    <cellStyle name="40% - Accent2 3 2 9 2" xfId="15815"/>
    <cellStyle name="40% - Accent2 3 2 9 2 2" xfId="44513"/>
    <cellStyle name="40% - Accent2 3 2 9 3" xfId="35304"/>
    <cellStyle name="40% - Accent2 3 3" xfId="318"/>
    <cellStyle name="40% - Accent2 3 3 10" xfId="9772"/>
    <cellStyle name="40% - Accent2 3 3 10 2" xfId="18993"/>
    <cellStyle name="40% - Accent2 3 3 10 2 2" xfId="47691"/>
    <cellStyle name="40% - Accent2 3 3 10 3" xfId="38482"/>
    <cellStyle name="40% - Accent2 3 3 11" xfId="10921"/>
    <cellStyle name="40% - Accent2 3 3 11 2" xfId="20140"/>
    <cellStyle name="40% - Accent2 3 3 11 2 2" xfId="48838"/>
    <cellStyle name="40% - Accent2 3 3 11 3" xfId="39629"/>
    <cellStyle name="40% - Accent2 3 3 12" xfId="11628"/>
    <cellStyle name="40% - Accent2 3 3 12 2" xfId="40326"/>
    <cellStyle name="40% - Accent2 3 3 13" xfId="21273"/>
    <cellStyle name="40% - Accent2 3 3 13 2" xfId="49971"/>
    <cellStyle name="40% - Accent2 3 3 14" xfId="22957"/>
    <cellStyle name="40% - Accent2 3 3 14 2" xfId="51655"/>
    <cellStyle name="40% - Accent2 3 3 15" xfId="25236"/>
    <cellStyle name="40% - Accent2 3 3 15 2" xfId="53934"/>
    <cellStyle name="40% - Accent2 3 3 16" xfId="29817"/>
    <cellStyle name="40% - Accent2 3 3 16 2" xfId="58514"/>
    <cellStyle name="40% - Accent2 3 3 17" xfId="31117"/>
    <cellStyle name="40% - Accent2 3 3 2" xfId="1163"/>
    <cellStyle name="40% - Accent2 3 3 2 10" xfId="11814"/>
    <cellStyle name="40% - Accent2 3 3 2 10 2" xfId="40512"/>
    <cellStyle name="40% - Accent2 3 3 2 11" xfId="21274"/>
    <cellStyle name="40% - Accent2 3 3 2 11 2" xfId="49972"/>
    <cellStyle name="40% - Accent2 3 3 2 12" xfId="22958"/>
    <cellStyle name="40% - Accent2 3 3 2 12 2" xfId="51656"/>
    <cellStyle name="40% - Accent2 3 3 2 13" xfId="25237"/>
    <cellStyle name="40% - Accent2 3 3 2 13 2" xfId="53935"/>
    <cellStyle name="40% - Accent2 3 3 2 14" xfId="29818"/>
    <cellStyle name="40% - Accent2 3 3 2 14 2" xfId="58515"/>
    <cellStyle name="40% - Accent2 3 3 2 15" xfId="31303"/>
    <cellStyle name="40% - Accent2 3 3 2 2" xfId="3429"/>
    <cellStyle name="40% - Accent2 3 3 2 2 10" xfId="22959"/>
    <cellStyle name="40% - Accent2 3 3 2 2 10 2" xfId="51657"/>
    <cellStyle name="40% - Accent2 3 3 2 2 11" xfId="25238"/>
    <cellStyle name="40% - Accent2 3 3 2 2 11 2" xfId="53936"/>
    <cellStyle name="40% - Accent2 3 3 2 2 12" xfId="29819"/>
    <cellStyle name="40% - Accent2 3 3 2 2 12 2" xfId="58516"/>
    <cellStyle name="40% - Accent2 3 3 2 2 13" xfId="32401"/>
    <cellStyle name="40% - Accent2 3 3 2 2 2" xfId="4389"/>
    <cellStyle name="40% - Accent2 3 3 2 2 2 2" xfId="13617"/>
    <cellStyle name="40% - Accent2 3 3 2 2 2 2 2" xfId="28099"/>
    <cellStyle name="40% - Accent2 3 3 2 2 2 2 2 2" xfId="56797"/>
    <cellStyle name="40% - Accent2 3 3 2 2 2 2 3" xfId="42315"/>
    <cellStyle name="40% - Accent2 3 3 2 2 2 3" xfId="22960"/>
    <cellStyle name="40% - Accent2 3 3 2 2 2 3 2" xfId="51658"/>
    <cellStyle name="40% - Accent2 3 3 2 2 2 4" xfId="25239"/>
    <cellStyle name="40% - Accent2 3 3 2 2 2 4 2" xfId="53937"/>
    <cellStyle name="40% - Accent2 3 3 2 2 2 5" xfId="29820"/>
    <cellStyle name="40% - Accent2 3 3 2 2 2 5 2" xfId="58517"/>
    <cellStyle name="40% - Accent2 3 3 2 2 2 6" xfId="33106"/>
    <cellStyle name="40% - Accent2 3 3 2 2 3" xfId="6366"/>
    <cellStyle name="40% - Accent2 3 3 2 2 3 2" xfId="15594"/>
    <cellStyle name="40% - Accent2 3 3 2 2 3 2 2" xfId="44292"/>
    <cellStyle name="40% - Accent2 3 3 2 2 3 3" xfId="26966"/>
    <cellStyle name="40% - Accent2 3 3 2 2 3 3 2" xfId="55664"/>
    <cellStyle name="40% - Accent2 3 3 2 2 3 4" xfId="35083"/>
    <cellStyle name="40% - Accent2 3 3 2 2 4" xfId="7918"/>
    <cellStyle name="40% - Accent2 3 3 2 2 4 2" xfId="17143"/>
    <cellStyle name="40% - Accent2 3 3 2 2 4 2 2" xfId="45841"/>
    <cellStyle name="40% - Accent2 3 3 2 2 4 3" xfId="36632"/>
    <cellStyle name="40% - Accent2 3 3 2 2 5" xfId="9069"/>
    <cellStyle name="40% - Accent2 3 3 2 2 5 2" xfId="18292"/>
    <cellStyle name="40% - Accent2 3 3 2 2 5 2 2" xfId="46990"/>
    <cellStyle name="40% - Accent2 3 3 2 2 5 3" xfId="37781"/>
    <cellStyle name="40% - Accent2 3 3 2 2 6" xfId="9774"/>
    <cellStyle name="40% - Accent2 3 3 2 2 6 2" xfId="18995"/>
    <cellStyle name="40% - Accent2 3 3 2 2 6 2 2" xfId="47693"/>
    <cellStyle name="40% - Accent2 3 3 2 2 6 3" xfId="38484"/>
    <cellStyle name="40% - Accent2 3 3 2 2 7" xfId="10923"/>
    <cellStyle name="40% - Accent2 3 3 2 2 7 2" xfId="20142"/>
    <cellStyle name="40% - Accent2 3 3 2 2 7 2 2" xfId="48840"/>
    <cellStyle name="40% - Accent2 3 3 2 2 7 3" xfId="39631"/>
    <cellStyle name="40% - Accent2 3 3 2 2 8" xfId="12912"/>
    <cellStyle name="40% - Accent2 3 3 2 2 8 2" xfId="41610"/>
    <cellStyle name="40% - Accent2 3 3 2 2 9" xfId="21275"/>
    <cellStyle name="40% - Accent2 3 3 2 2 9 2" xfId="49973"/>
    <cellStyle name="40% - Accent2 3 3 2 3" xfId="2820"/>
    <cellStyle name="40% - Accent2 3 3 2 3 2" xfId="5985"/>
    <cellStyle name="40% - Accent2 3 3 2 3 2 2" xfId="15213"/>
    <cellStyle name="40% - Accent2 3 3 2 3 2 2 2" xfId="43911"/>
    <cellStyle name="40% - Accent2 3 3 2 3 2 3" xfId="28098"/>
    <cellStyle name="40% - Accent2 3 3 2 3 2 3 2" xfId="56796"/>
    <cellStyle name="40% - Accent2 3 3 2 3 2 4" xfId="34702"/>
    <cellStyle name="40% - Accent2 3 3 2 3 3" xfId="7535"/>
    <cellStyle name="40% - Accent2 3 3 2 3 3 2" xfId="16761"/>
    <cellStyle name="40% - Accent2 3 3 2 3 3 2 2" xfId="45459"/>
    <cellStyle name="40% - Accent2 3 3 2 3 3 3" xfId="36250"/>
    <cellStyle name="40% - Accent2 3 3 2 3 4" xfId="12531"/>
    <cellStyle name="40% - Accent2 3 3 2 3 4 2" xfId="41229"/>
    <cellStyle name="40% - Accent2 3 3 2 3 5" xfId="22961"/>
    <cellStyle name="40% - Accent2 3 3 2 3 5 2" xfId="51659"/>
    <cellStyle name="40% - Accent2 3 3 2 3 6" xfId="25240"/>
    <cellStyle name="40% - Accent2 3 3 2 3 6 2" xfId="53938"/>
    <cellStyle name="40% - Accent2 3 3 2 3 7" xfId="29821"/>
    <cellStyle name="40% - Accent2 3 3 2 3 7 2" xfId="58518"/>
    <cellStyle name="40% - Accent2 3 3 2 3 8" xfId="32020"/>
    <cellStyle name="40% - Accent2 3 3 2 4" xfId="4388"/>
    <cellStyle name="40% - Accent2 3 3 2 4 2" xfId="13616"/>
    <cellStyle name="40% - Accent2 3 3 2 4 2 2" xfId="42314"/>
    <cellStyle name="40% - Accent2 3 3 2 4 3" xfId="26965"/>
    <cellStyle name="40% - Accent2 3 3 2 4 3 2" xfId="55663"/>
    <cellStyle name="40% - Accent2 3 3 2 4 4" xfId="33105"/>
    <cellStyle name="40% - Accent2 3 3 2 5" xfId="5268"/>
    <cellStyle name="40% - Accent2 3 3 2 5 2" xfId="14496"/>
    <cellStyle name="40% - Accent2 3 3 2 5 2 2" xfId="43194"/>
    <cellStyle name="40% - Accent2 3 3 2 5 3" xfId="33985"/>
    <cellStyle name="40% - Accent2 3 3 2 6" xfId="6817"/>
    <cellStyle name="40% - Accent2 3 3 2 6 2" xfId="16044"/>
    <cellStyle name="40% - Accent2 3 3 2 6 2 2" xfId="44742"/>
    <cellStyle name="40% - Accent2 3 3 2 6 3" xfId="35533"/>
    <cellStyle name="40% - Accent2 3 3 2 7" xfId="8687"/>
    <cellStyle name="40% - Accent2 3 3 2 7 2" xfId="17911"/>
    <cellStyle name="40% - Accent2 3 3 2 7 2 2" xfId="46609"/>
    <cellStyle name="40% - Accent2 3 3 2 7 3" xfId="37400"/>
    <cellStyle name="40% - Accent2 3 3 2 8" xfId="9773"/>
    <cellStyle name="40% - Accent2 3 3 2 8 2" xfId="18994"/>
    <cellStyle name="40% - Accent2 3 3 2 8 2 2" xfId="47692"/>
    <cellStyle name="40% - Accent2 3 3 2 8 3" xfId="38483"/>
    <cellStyle name="40% - Accent2 3 3 2 9" xfId="10922"/>
    <cellStyle name="40% - Accent2 3 3 2 9 2" xfId="20141"/>
    <cellStyle name="40% - Accent2 3 3 2 9 2 2" xfId="48839"/>
    <cellStyle name="40% - Accent2 3 3 2 9 3" xfId="39630"/>
    <cellStyle name="40% - Accent2 3 3 3" xfId="2545"/>
    <cellStyle name="40% - Accent2 3 3 3 10" xfId="22962"/>
    <cellStyle name="40% - Accent2 3 3 3 10 2" xfId="51660"/>
    <cellStyle name="40% - Accent2 3 3 3 11" xfId="25241"/>
    <cellStyle name="40% - Accent2 3 3 3 11 2" xfId="53939"/>
    <cellStyle name="40% - Accent2 3 3 3 12" xfId="29822"/>
    <cellStyle name="40% - Accent2 3 3 3 12 2" xfId="58519"/>
    <cellStyle name="40% - Accent2 3 3 3 13" xfId="31835"/>
    <cellStyle name="40% - Accent2 3 3 3 2" xfId="4390"/>
    <cellStyle name="40% - Accent2 3 3 3 2 2" xfId="13618"/>
    <cellStyle name="40% - Accent2 3 3 3 2 2 2" xfId="28100"/>
    <cellStyle name="40% - Accent2 3 3 3 2 2 2 2" xfId="56798"/>
    <cellStyle name="40% - Accent2 3 3 3 2 2 3" xfId="42316"/>
    <cellStyle name="40% - Accent2 3 3 3 2 3" xfId="22963"/>
    <cellStyle name="40% - Accent2 3 3 3 2 3 2" xfId="51661"/>
    <cellStyle name="40% - Accent2 3 3 3 2 4" xfId="25242"/>
    <cellStyle name="40% - Accent2 3 3 3 2 4 2" xfId="53940"/>
    <cellStyle name="40% - Accent2 3 3 3 2 5" xfId="29823"/>
    <cellStyle name="40% - Accent2 3 3 3 2 5 2" xfId="58520"/>
    <cellStyle name="40% - Accent2 3 3 3 2 6" xfId="33107"/>
    <cellStyle name="40% - Accent2 3 3 3 3" xfId="5800"/>
    <cellStyle name="40% - Accent2 3 3 3 3 2" xfId="15028"/>
    <cellStyle name="40% - Accent2 3 3 3 3 2 2" xfId="43726"/>
    <cellStyle name="40% - Accent2 3 3 3 3 3" xfId="26967"/>
    <cellStyle name="40% - Accent2 3 3 3 3 3 2" xfId="55665"/>
    <cellStyle name="40% - Accent2 3 3 3 3 4" xfId="34517"/>
    <cellStyle name="40% - Accent2 3 3 3 4" xfId="7350"/>
    <cellStyle name="40% - Accent2 3 3 3 4 2" xfId="16576"/>
    <cellStyle name="40% - Accent2 3 3 3 4 2 2" xfId="45274"/>
    <cellStyle name="40% - Accent2 3 3 3 4 3" xfId="36065"/>
    <cellStyle name="40% - Accent2 3 3 3 5" xfId="8502"/>
    <cellStyle name="40% - Accent2 3 3 3 5 2" xfId="17726"/>
    <cellStyle name="40% - Accent2 3 3 3 5 2 2" xfId="46424"/>
    <cellStyle name="40% - Accent2 3 3 3 5 3" xfId="37215"/>
    <cellStyle name="40% - Accent2 3 3 3 6" xfId="9775"/>
    <cellStyle name="40% - Accent2 3 3 3 6 2" xfId="18996"/>
    <cellStyle name="40% - Accent2 3 3 3 6 2 2" xfId="47694"/>
    <cellStyle name="40% - Accent2 3 3 3 6 3" xfId="38485"/>
    <cellStyle name="40% - Accent2 3 3 3 7" xfId="10924"/>
    <cellStyle name="40% - Accent2 3 3 3 7 2" xfId="20143"/>
    <cellStyle name="40% - Accent2 3 3 3 7 2 2" xfId="48841"/>
    <cellStyle name="40% - Accent2 3 3 3 7 3" xfId="39632"/>
    <cellStyle name="40% - Accent2 3 3 3 8" xfId="12346"/>
    <cellStyle name="40% - Accent2 3 3 3 8 2" xfId="41044"/>
    <cellStyle name="40% - Accent2 3 3 3 9" xfId="21276"/>
    <cellStyle name="40% - Accent2 3 3 3 9 2" xfId="49974"/>
    <cellStyle name="40% - Accent2 3 3 4" xfId="3207"/>
    <cellStyle name="40% - Accent2 3 3 4 10" xfId="22964"/>
    <cellStyle name="40% - Accent2 3 3 4 10 2" xfId="51662"/>
    <cellStyle name="40% - Accent2 3 3 4 11" xfId="25243"/>
    <cellStyle name="40% - Accent2 3 3 4 11 2" xfId="53941"/>
    <cellStyle name="40% - Accent2 3 3 4 12" xfId="29824"/>
    <cellStyle name="40% - Accent2 3 3 4 12 2" xfId="58521"/>
    <cellStyle name="40% - Accent2 3 3 4 13" xfId="32216"/>
    <cellStyle name="40% - Accent2 3 3 4 2" xfId="4391"/>
    <cellStyle name="40% - Accent2 3 3 4 2 2" xfId="13619"/>
    <cellStyle name="40% - Accent2 3 3 4 2 2 2" xfId="28101"/>
    <cellStyle name="40% - Accent2 3 3 4 2 2 2 2" xfId="56799"/>
    <cellStyle name="40% - Accent2 3 3 4 2 2 3" xfId="42317"/>
    <cellStyle name="40% - Accent2 3 3 4 2 3" xfId="22965"/>
    <cellStyle name="40% - Accent2 3 3 4 2 3 2" xfId="51663"/>
    <cellStyle name="40% - Accent2 3 3 4 2 4" xfId="25244"/>
    <cellStyle name="40% - Accent2 3 3 4 2 4 2" xfId="53942"/>
    <cellStyle name="40% - Accent2 3 3 4 2 5" xfId="29825"/>
    <cellStyle name="40% - Accent2 3 3 4 2 5 2" xfId="58522"/>
    <cellStyle name="40% - Accent2 3 3 4 2 6" xfId="33108"/>
    <cellStyle name="40% - Accent2 3 3 4 3" xfId="6181"/>
    <cellStyle name="40% - Accent2 3 3 4 3 2" xfId="15409"/>
    <cellStyle name="40% - Accent2 3 3 4 3 2 2" xfId="44107"/>
    <cellStyle name="40% - Accent2 3 3 4 3 3" xfId="26968"/>
    <cellStyle name="40% - Accent2 3 3 4 3 3 2" xfId="55666"/>
    <cellStyle name="40% - Accent2 3 3 4 3 4" xfId="34898"/>
    <cellStyle name="40% - Accent2 3 3 4 4" xfId="7733"/>
    <cellStyle name="40% - Accent2 3 3 4 4 2" xfId="16958"/>
    <cellStyle name="40% - Accent2 3 3 4 4 2 2" xfId="45656"/>
    <cellStyle name="40% - Accent2 3 3 4 4 3" xfId="36447"/>
    <cellStyle name="40% - Accent2 3 3 4 5" xfId="8884"/>
    <cellStyle name="40% - Accent2 3 3 4 5 2" xfId="18107"/>
    <cellStyle name="40% - Accent2 3 3 4 5 2 2" xfId="46805"/>
    <cellStyle name="40% - Accent2 3 3 4 5 3" xfId="37596"/>
    <cellStyle name="40% - Accent2 3 3 4 6" xfId="9776"/>
    <cellStyle name="40% - Accent2 3 3 4 6 2" xfId="18997"/>
    <cellStyle name="40% - Accent2 3 3 4 6 2 2" xfId="47695"/>
    <cellStyle name="40% - Accent2 3 3 4 6 3" xfId="38486"/>
    <cellStyle name="40% - Accent2 3 3 4 7" xfId="10925"/>
    <cellStyle name="40% - Accent2 3 3 4 7 2" xfId="20144"/>
    <cellStyle name="40% - Accent2 3 3 4 7 2 2" xfId="48842"/>
    <cellStyle name="40% - Accent2 3 3 4 7 3" xfId="39633"/>
    <cellStyle name="40% - Accent2 3 3 4 8" xfId="12727"/>
    <cellStyle name="40% - Accent2 3 3 4 8 2" xfId="41425"/>
    <cellStyle name="40% - Accent2 3 3 4 9" xfId="21277"/>
    <cellStyle name="40% - Accent2 3 3 4 9 2" xfId="49975"/>
    <cellStyle name="40% - Accent2 3 3 5" xfId="2171"/>
    <cellStyle name="40% - Accent2 3 3 5 2" xfId="5605"/>
    <cellStyle name="40% - Accent2 3 3 5 2 2" xfId="14833"/>
    <cellStyle name="40% - Accent2 3 3 5 2 2 2" xfId="43531"/>
    <cellStyle name="40% - Accent2 3 3 5 2 3" xfId="28097"/>
    <cellStyle name="40% - Accent2 3 3 5 2 3 2" xfId="56795"/>
    <cellStyle name="40% - Accent2 3 3 5 2 4" xfId="34322"/>
    <cellStyle name="40% - Accent2 3 3 5 3" xfId="7154"/>
    <cellStyle name="40% - Accent2 3 3 5 3 2" xfId="16381"/>
    <cellStyle name="40% - Accent2 3 3 5 3 2 2" xfId="45079"/>
    <cellStyle name="40% - Accent2 3 3 5 3 3" xfId="35870"/>
    <cellStyle name="40% - Accent2 3 3 5 4" xfId="12151"/>
    <cellStyle name="40% - Accent2 3 3 5 4 2" xfId="40849"/>
    <cellStyle name="40% - Accent2 3 3 5 5" xfId="22966"/>
    <cellStyle name="40% - Accent2 3 3 5 5 2" xfId="51664"/>
    <cellStyle name="40% - Accent2 3 3 5 6" xfId="25245"/>
    <cellStyle name="40% - Accent2 3 3 5 6 2" xfId="53943"/>
    <cellStyle name="40% - Accent2 3 3 5 7" xfId="29826"/>
    <cellStyle name="40% - Accent2 3 3 5 7 2" xfId="58523"/>
    <cellStyle name="40% - Accent2 3 3 5 8" xfId="31640"/>
    <cellStyle name="40% - Accent2 3 3 6" xfId="4387"/>
    <cellStyle name="40% - Accent2 3 3 6 2" xfId="13615"/>
    <cellStyle name="40% - Accent2 3 3 6 2 2" xfId="42313"/>
    <cellStyle name="40% - Accent2 3 3 6 3" xfId="26964"/>
    <cellStyle name="40% - Accent2 3 3 6 3 2" xfId="55662"/>
    <cellStyle name="40% - Accent2 3 3 6 4" xfId="33104"/>
    <cellStyle name="40% - Accent2 3 3 7" xfId="5082"/>
    <cellStyle name="40% - Accent2 3 3 7 2" xfId="14310"/>
    <cellStyle name="40% - Accent2 3 3 7 2 2" xfId="43008"/>
    <cellStyle name="40% - Accent2 3 3 7 3" xfId="33799"/>
    <cellStyle name="40% - Accent2 3 3 8" xfId="6631"/>
    <cellStyle name="40% - Accent2 3 3 8 2" xfId="15858"/>
    <cellStyle name="40% - Accent2 3 3 8 2 2" xfId="44556"/>
    <cellStyle name="40% - Accent2 3 3 8 3" xfId="35347"/>
    <cellStyle name="40% - Accent2 3 3 9" xfId="8307"/>
    <cellStyle name="40% - Accent2 3 3 9 2" xfId="17531"/>
    <cellStyle name="40% - Accent2 3 3 9 2 2" xfId="46229"/>
    <cellStyle name="40% - Accent2 3 3 9 3" xfId="37020"/>
    <cellStyle name="40% - Accent2 3 4" xfId="404"/>
    <cellStyle name="40% - Accent2 3 4 10" xfId="22967"/>
    <cellStyle name="40% - Accent2 3 4 10 2" xfId="51665"/>
    <cellStyle name="40% - Accent2 3 4 11" xfId="25246"/>
    <cellStyle name="40% - Accent2 3 4 11 2" xfId="53944"/>
    <cellStyle name="40% - Accent2 3 4 12" xfId="29827"/>
    <cellStyle name="40% - Accent2 3 4 12 2" xfId="58524"/>
    <cellStyle name="40% - Accent2 3 4 2" xfId="2735"/>
    <cellStyle name="40% - Accent2 3 4 2 10" xfId="21279"/>
    <cellStyle name="40% - Accent2 3 4 2 10 2" xfId="49977"/>
    <cellStyle name="40% - Accent2 3 4 2 11" xfId="22968"/>
    <cellStyle name="40% - Accent2 3 4 2 11 2" xfId="51666"/>
    <cellStyle name="40% - Accent2 3 4 2 12" xfId="25247"/>
    <cellStyle name="40% - Accent2 3 4 2 12 2" xfId="53945"/>
    <cellStyle name="40% - Accent2 3 4 2 13" xfId="29828"/>
    <cellStyle name="40% - Accent2 3 4 2 13 2" xfId="58525"/>
    <cellStyle name="40% - Accent2 3 4 2 14" xfId="31937"/>
    <cellStyle name="40% - Accent2 3 4 2 2" xfId="3632"/>
    <cellStyle name="40% - Accent2 3 4 2 3" xfId="4393"/>
    <cellStyle name="40% - Accent2 3 4 2 3 2" xfId="13621"/>
    <cellStyle name="40% - Accent2 3 4 2 3 2 2" xfId="28103"/>
    <cellStyle name="40% - Accent2 3 4 2 3 2 2 2" xfId="56801"/>
    <cellStyle name="40% - Accent2 3 4 2 3 2 3" xfId="42319"/>
    <cellStyle name="40% - Accent2 3 4 2 3 3" xfId="22969"/>
    <cellStyle name="40% - Accent2 3 4 2 3 3 2" xfId="51667"/>
    <cellStyle name="40% - Accent2 3 4 2 3 4" xfId="25248"/>
    <cellStyle name="40% - Accent2 3 4 2 3 4 2" xfId="53946"/>
    <cellStyle name="40% - Accent2 3 4 2 3 5" xfId="29829"/>
    <cellStyle name="40% - Accent2 3 4 2 3 5 2" xfId="58526"/>
    <cellStyle name="40% - Accent2 3 4 2 3 6" xfId="33110"/>
    <cellStyle name="40% - Accent2 3 4 2 4" xfId="5902"/>
    <cellStyle name="40% - Accent2 3 4 2 4 2" xfId="15130"/>
    <cellStyle name="40% - Accent2 3 4 2 4 2 2" xfId="43828"/>
    <cellStyle name="40% - Accent2 3 4 2 4 3" xfId="26970"/>
    <cellStyle name="40% - Accent2 3 4 2 4 3 2" xfId="55668"/>
    <cellStyle name="40% - Accent2 3 4 2 4 4" xfId="34619"/>
    <cellStyle name="40% - Accent2 3 4 2 5" xfId="7452"/>
    <cellStyle name="40% - Accent2 3 4 2 5 2" xfId="16678"/>
    <cellStyle name="40% - Accent2 3 4 2 5 2 2" xfId="45376"/>
    <cellStyle name="40% - Accent2 3 4 2 5 3" xfId="36167"/>
    <cellStyle name="40% - Accent2 3 4 2 6" xfId="8604"/>
    <cellStyle name="40% - Accent2 3 4 2 6 2" xfId="17828"/>
    <cellStyle name="40% - Accent2 3 4 2 6 2 2" xfId="46526"/>
    <cellStyle name="40% - Accent2 3 4 2 6 3" xfId="37317"/>
    <cellStyle name="40% - Accent2 3 4 2 7" xfId="9778"/>
    <cellStyle name="40% - Accent2 3 4 2 7 2" xfId="18999"/>
    <cellStyle name="40% - Accent2 3 4 2 7 2 2" xfId="47697"/>
    <cellStyle name="40% - Accent2 3 4 2 7 3" xfId="38488"/>
    <cellStyle name="40% - Accent2 3 4 2 8" xfId="10927"/>
    <cellStyle name="40% - Accent2 3 4 2 8 2" xfId="20146"/>
    <cellStyle name="40% - Accent2 3 4 2 8 2 2" xfId="48844"/>
    <cellStyle name="40% - Accent2 3 4 2 8 3" xfId="39635"/>
    <cellStyle name="40% - Accent2 3 4 2 9" xfId="12448"/>
    <cellStyle name="40% - Accent2 3 4 2 9 2" xfId="41146"/>
    <cellStyle name="40% - Accent2 3 4 3" xfId="3345"/>
    <cellStyle name="40% - Accent2 3 4 3 10" xfId="22970"/>
    <cellStyle name="40% - Accent2 3 4 3 10 2" xfId="51668"/>
    <cellStyle name="40% - Accent2 3 4 3 11" xfId="25249"/>
    <cellStyle name="40% - Accent2 3 4 3 11 2" xfId="53947"/>
    <cellStyle name="40% - Accent2 3 4 3 12" xfId="29830"/>
    <cellStyle name="40% - Accent2 3 4 3 12 2" xfId="58527"/>
    <cellStyle name="40% - Accent2 3 4 3 13" xfId="32318"/>
    <cellStyle name="40% - Accent2 3 4 3 2" xfId="4394"/>
    <cellStyle name="40% - Accent2 3 4 3 2 2" xfId="13622"/>
    <cellStyle name="40% - Accent2 3 4 3 2 2 2" xfId="28104"/>
    <cellStyle name="40% - Accent2 3 4 3 2 2 2 2" xfId="56802"/>
    <cellStyle name="40% - Accent2 3 4 3 2 2 3" xfId="42320"/>
    <cellStyle name="40% - Accent2 3 4 3 2 3" xfId="22971"/>
    <cellStyle name="40% - Accent2 3 4 3 2 3 2" xfId="51669"/>
    <cellStyle name="40% - Accent2 3 4 3 2 4" xfId="25250"/>
    <cellStyle name="40% - Accent2 3 4 3 2 4 2" xfId="53948"/>
    <cellStyle name="40% - Accent2 3 4 3 2 5" xfId="29831"/>
    <cellStyle name="40% - Accent2 3 4 3 2 5 2" xfId="58528"/>
    <cellStyle name="40% - Accent2 3 4 3 2 6" xfId="33111"/>
    <cellStyle name="40% - Accent2 3 4 3 3" xfId="6283"/>
    <cellStyle name="40% - Accent2 3 4 3 3 2" xfId="15511"/>
    <cellStyle name="40% - Accent2 3 4 3 3 2 2" xfId="44209"/>
    <cellStyle name="40% - Accent2 3 4 3 3 3" xfId="26971"/>
    <cellStyle name="40% - Accent2 3 4 3 3 3 2" xfId="55669"/>
    <cellStyle name="40% - Accent2 3 4 3 3 4" xfId="35000"/>
    <cellStyle name="40% - Accent2 3 4 3 4" xfId="7835"/>
    <cellStyle name="40% - Accent2 3 4 3 4 2" xfId="17060"/>
    <cellStyle name="40% - Accent2 3 4 3 4 2 2" xfId="45758"/>
    <cellStyle name="40% - Accent2 3 4 3 4 3" xfId="36549"/>
    <cellStyle name="40% - Accent2 3 4 3 5" xfId="8986"/>
    <cellStyle name="40% - Accent2 3 4 3 5 2" xfId="18209"/>
    <cellStyle name="40% - Accent2 3 4 3 5 2 2" xfId="46907"/>
    <cellStyle name="40% - Accent2 3 4 3 5 3" xfId="37698"/>
    <cellStyle name="40% - Accent2 3 4 3 6" xfId="9779"/>
    <cellStyle name="40% - Accent2 3 4 3 6 2" xfId="19000"/>
    <cellStyle name="40% - Accent2 3 4 3 6 2 2" xfId="47698"/>
    <cellStyle name="40% - Accent2 3 4 3 6 3" xfId="38489"/>
    <cellStyle name="40% - Accent2 3 4 3 7" xfId="10928"/>
    <cellStyle name="40% - Accent2 3 4 3 7 2" xfId="20147"/>
    <cellStyle name="40% - Accent2 3 4 3 7 2 2" xfId="48845"/>
    <cellStyle name="40% - Accent2 3 4 3 7 3" xfId="39636"/>
    <cellStyle name="40% - Accent2 3 4 3 8" xfId="12829"/>
    <cellStyle name="40% - Accent2 3 4 3 8 2" xfId="41527"/>
    <cellStyle name="40% - Accent2 3 4 3 9" xfId="21280"/>
    <cellStyle name="40% - Accent2 3 4 3 9 2" xfId="49978"/>
    <cellStyle name="40% - Accent2 3 4 4" xfId="2044"/>
    <cellStyle name="40% - Accent2 3 4 4 2" xfId="5519"/>
    <cellStyle name="40% - Accent2 3 4 4 2 2" xfId="14747"/>
    <cellStyle name="40% - Accent2 3 4 4 2 2 2" xfId="43445"/>
    <cellStyle name="40% - Accent2 3 4 4 2 3" xfId="28102"/>
    <cellStyle name="40% - Accent2 3 4 4 2 3 2" xfId="56800"/>
    <cellStyle name="40% - Accent2 3 4 4 2 4" xfId="34236"/>
    <cellStyle name="40% - Accent2 3 4 4 3" xfId="7068"/>
    <cellStyle name="40% - Accent2 3 4 4 3 2" xfId="16295"/>
    <cellStyle name="40% - Accent2 3 4 4 3 2 2" xfId="44993"/>
    <cellStyle name="40% - Accent2 3 4 4 3 3" xfId="35784"/>
    <cellStyle name="40% - Accent2 3 4 4 4" xfId="12065"/>
    <cellStyle name="40% - Accent2 3 4 4 4 2" xfId="40763"/>
    <cellStyle name="40% - Accent2 3 4 4 5" xfId="22972"/>
    <cellStyle name="40% - Accent2 3 4 4 5 2" xfId="51670"/>
    <cellStyle name="40% - Accent2 3 4 4 6" xfId="25251"/>
    <cellStyle name="40% - Accent2 3 4 4 6 2" xfId="53949"/>
    <cellStyle name="40% - Accent2 3 4 4 7" xfId="29832"/>
    <cellStyle name="40% - Accent2 3 4 4 7 2" xfId="58529"/>
    <cellStyle name="40% - Accent2 3 4 4 8" xfId="31554"/>
    <cellStyle name="40% - Accent2 3 4 5" xfId="4392"/>
    <cellStyle name="40% - Accent2 3 4 5 2" xfId="13620"/>
    <cellStyle name="40% - Accent2 3 4 5 2 2" xfId="42318"/>
    <cellStyle name="40% - Accent2 3 4 5 3" xfId="26969"/>
    <cellStyle name="40% - Accent2 3 4 5 3 2" xfId="55667"/>
    <cellStyle name="40% - Accent2 3 4 5 4" xfId="33109"/>
    <cellStyle name="40% - Accent2 3 4 6" xfId="8221"/>
    <cellStyle name="40% - Accent2 3 4 6 2" xfId="17445"/>
    <cellStyle name="40% - Accent2 3 4 6 2 2" xfId="46143"/>
    <cellStyle name="40% - Accent2 3 4 6 3" xfId="36934"/>
    <cellStyle name="40% - Accent2 3 4 7" xfId="9777"/>
    <cellStyle name="40% - Accent2 3 4 7 2" xfId="18998"/>
    <cellStyle name="40% - Accent2 3 4 7 2 2" xfId="47696"/>
    <cellStyle name="40% - Accent2 3 4 7 3" xfId="38487"/>
    <cellStyle name="40% - Accent2 3 4 8" xfId="10926"/>
    <cellStyle name="40% - Accent2 3 4 8 2" xfId="20145"/>
    <cellStyle name="40% - Accent2 3 4 8 2 2" xfId="48843"/>
    <cellStyle name="40% - Accent2 3 4 8 3" xfId="39634"/>
    <cellStyle name="40% - Accent2 3 4 9" xfId="21278"/>
    <cellStyle name="40% - Accent2 3 4 9 2" xfId="49976"/>
    <cellStyle name="40% - Accent2 3 5" xfId="1077"/>
    <cellStyle name="40% - Accent2 3 5 10" xfId="11728"/>
    <cellStyle name="40% - Accent2 3 5 10 2" xfId="40426"/>
    <cellStyle name="40% - Accent2 3 5 11" xfId="21281"/>
    <cellStyle name="40% - Accent2 3 5 11 2" xfId="49979"/>
    <cellStyle name="40% - Accent2 3 5 12" xfId="22973"/>
    <cellStyle name="40% - Accent2 3 5 12 2" xfId="51671"/>
    <cellStyle name="40% - Accent2 3 5 13" xfId="25252"/>
    <cellStyle name="40% - Accent2 3 5 13 2" xfId="53950"/>
    <cellStyle name="40% - Accent2 3 5 14" xfId="29833"/>
    <cellStyle name="40% - Accent2 3 5 14 2" xfId="58530"/>
    <cellStyle name="40% - Accent2 3 5 15" xfId="31217"/>
    <cellStyle name="40% - Accent2 3 5 2" xfId="3633"/>
    <cellStyle name="40% - Accent2 3 5 2 10" xfId="22974"/>
    <cellStyle name="40% - Accent2 3 5 2 10 2" xfId="51672"/>
    <cellStyle name="40% - Accent2 3 5 2 11" xfId="25253"/>
    <cellStyle name="40% - Accent2 3 5 2 11 2" xfId="53951"/>
    <cellStyle name="40% - Accent2 3 5 2 12" xfId="29834"/>
    <cellStyle name="40% - Accent2 3 5 2 12 2" xfId="58531"/>
    <cellStyle name="40% - Accent2 3 5 2 13" xfId="32522"/>
    <cellStyle name="40% - Accent2 3 5 2 2" xfId="4396"/>
    <cellStyle name="40% - Accent2 3 5 2 2 2" xfId="13624"/>
    <cellStyle name="40% - Accent2 3 5 2 2 2 2" xfId="28106"/>
    <cellStyle name="40% - Accent2 3 5 2 2 2 2 2" xfId="56804"/>
    <cellStyle name="40% - Accent2 3 5 2 2 2 3" xfId="42322"/>
    <cellStyle name="40% - Accent2 3 5 2 2 3" xfId="22975"/>
    <cellStyle name="40% - Accent2 3 5 2 2 3 2" xfId="51673"/>
    <cellStyle name="40% - Accent2 3 5 2 2 4" xfId="25254"/>
    <cellStyle name="40% - Accent2 3 5 2 2 4 2" xfId="53952"/>
    <cellStyle name="40% - Accent2 3 5 2 2 5" xfId="29835"/>
    <cellStyle name="40% - Accent2 3 5 2 2 5 2" xfId="58532"/>
    <cellStyle name="40% - Accent2 3 5 2 2 6" xfId="33113"/>
    <cellStyle name="40% - Accent2 3 5 2 3" xfId="6487"/>
    <cellStyle name="40% - Accent2 3 5 2 3 2" xfId="15715"/>
    <cellStyle name="40% - Accent2 3 5 2 3 2 2" xfId="44413"/>
    <cellStyle name="40% - Accent2 3 5 2 3 3" xfId="26973"/>
    <cellStyle name="40% - Accent2 3 5 2 3 3 2" xfId="55671"/>
    <cellStyle name="40% - Accent2 3 5 2 3 4" xfId="35204"/>
    <cellStyle name="40% - Accent2 3 5 2 4" xfId="8039"/>
    <cellStyle name="40% - Accent2 3 5 2 4 2" xfId="17264"/>
    <cellStyle name="40% - Accent2 3 5 2 4 2 2" xfId="45962"/>
    <cellStyle name="40% - Accent2 3 5 2 4 3" xfId="36753"/>
    <cellStyle name="40% - Accent2 3 5 2 5" xfId="9190"/>
    <cellStyle name="40% - Accent2 3 5 2 5 2" xfId="18413"/>
    <cellStyle name="40% - Accent2 3 5 2 5 2 2" xfId="47111"/>
    <cellStyle name="40% - Accent2 3 5 2 5 3" xfId="37902"/>
    <cellStyle name="40% - Accent2 3 5 2 6" xfId="9781"/>
    <cellStyle name="40% - Accent2 3 5 2 6 2" xfId="19002"/>
    <cellStyle name="40% - Accent2 3 5 2 6 2 2" xfId="47700"/>
    <cellStyle name="40% - Accent2 3 5 2 6 3" xfId="38491"/>
    <cellStyle name="40% - Accent2 3 5 2 7" xfId="10930"/>
    <cellStyle name="40% - Accent2 3 5 2 7 2" xfId="20149"/>
    <cellStyle name="40% - Accent2 3 5 2 7 2 2" xfId="48847"/>
    <cellStyle name="40% - Accent2 3 5 2 7 3" xfId="39638"/>
    <cellStyle name="40% - Accent2 3 5 2 8" xfId="13033"/>
    <cellStyle name="40% - Accent2 3 5 2 8 2" xfId="41731"/>
    <cellStyle name="40% - Accent2 3 5 2 9" xfId="21282"/>
    <cellStyle name="40% - Accent2 3 5 2 9 2" xfId="49980"/>
    <cellStyle name="40% - Accent2 3 5 3" xfId="2451"/>
    <cellStyle name="40% - Accent2 3 5 3 2" xfId="5716"/>
    <cellStyle name="40% - Accent2 3 5 3 2 2" xfId="14944"/>
    <cellStyle name="40% - Accent2 3 5 3 2 2 2" xfId="43642"/>
    <cellStyle name="40% - Accent2 3 5 3 2 3" xfId="28105"/>
    <cellStyle name="40% - Accent2 3 5 3 2 3 2" xfId="56803"/>
    <cellStyle name="40% - Accent2 3 5 3 2 4" xfId="34433"/>
    <cellStyle name="40% - Accent2 3 5 3 3" xfId="7266"/>
    <cellStyle name="40% - Accent2 3 5 3 3 2" xfId="16492"/>
    <cellStyle name="40% - Accent2 3 5 3 3 2 2" xfId="45190"/>
    <cellStyle name="40% - Accent2 3 5 3 3 3" xfId="35981"/>
    <cellStyle name="40% - Accent2 3 5 3 4" xfId="12262"/>
    <cellStyle name="40% - Accent2 3 5 3 4 2" xfId="40960"/>
    <cellStyle name="40% - Accent2 3 5 3 5" xfId="22976"/>
    <cellStyle name="40% - Accent2 3 5 3 5 2" xfId="51674"/>
    <cellStyle name="40% - Accent2 3 5 3 6" xfId="25255"/>
    <cellStyle name="40% - Accent2 3 5 3 6 2" xfId="53953"/>
    <cellStyle name="40% - Accent2 3 5 3 7" xfId="29836"/>
    <cellStyle name="40% - Accent2 3 5 3 7 2" xfId="58533"/>
    <cellStyle name="40% - Accent2 3 5 3 8" xfId="31751"/>
    <cellStyle name="40% - Accent2 3 5 4" xfId="4395"/>
    <cellStyle name="40% - Accent2 3 5 4 2" xfId="13623"/>
    <cellStyle name="40% - Accent2 3 5 4 2 2" xfId="42321"/>
    <cellStyle name="40% - Accent2 3 5 4 3" xfId="26972"/>
    <cellStyle name="40% - Accent2 3 5 4 3 2" xfId="55670"/>
    <cellStyle name="40% - Accent2 3 5 4 4" xfId="33112"/>
    <cellStyle name="40% - Accent2 3 5 5" xfId="5182"/>
    <cellStyle name="40% - Accent2 3 5 5 2" xfId="14410"/>
    <cellStyle name="40% - Accent2 3 5 5 2 2" xfId="43108"/>
    <cellStyle name="40% - Accent2 3 5 5 3" xfId="33899"/>
    <cellStyle name="40% - Accent2 3 5 6" xfId="6731"/>
    <cellStyle name="40% - Accent2 3 5 6 2" xfId="15958"/>
    <cellStyle name="40% - Accent2 3 5 6 2 2" xfId="44656"/>
    <cellStyle name="40% - Accent2 3 5 6 3" xfId="35447"/>
    <cellStyle name="40% - Accent2 3 5 7" xfId="8418"/>
    <cellStyle name="40% - Accent2 3 5 7 2" xfId="17642"/>
    <cellStyle name="40% - Accent2 3 5 7 2 2" xfId="46340"/>
    <cellStyle name="40% - Accent2 3 5 7 3" xfId="37131"/>
    <cellStyle name="40% - Accent2 3 5 8" xfId="9780"/>
    <cellStyle name="40% - Accent2 3 5 8 2" xfId="19001"/>
    <cellStyle name="40% - Accent2 3 5 8 2 2" xfId="47699"/>
    <cellStyle name="40% - Accent2 3 5 8 3" xfId="38490"/>
    <cellStyle name="40% - Accent2 3 5 9" xfId="10929"/>
    <cellStyle name="40% - Accent2 3 5 9 2" xfId="20148"/>
    <cellStyle name="40% - Accent2 3 5 9 2 2" xfId="48846"/>
    <cellStyle name="40% - Accent2 3 5 9 3" xfId="39637"/>
    <cellStyle name="40% - Accent2 3 6" xfId="3119"/>
    <cellStyle name="40% - Accent2 3 6 10" xfId="22977"/>
    <cellStyle name="40% - Accent2 3 6 10 2" xfId="51675"/>
    <cellStyle name="40% - Accent2 3 6 11" xfId="25256"/>
    <cellStyle name="40% - Accent2 3 6 11 2" xfId="53954"/>
    <cellStyle name="40% - Accent2 3 6 12" xfId="29837"/>
    <cellStyle name="40% - Accent2 3 6 12 2" xfId="58534"/>
    <cellStyle name="40% - Accent2 3 6 13" xfId="32130"/>
    <cellStyle name="40% - Accent2 3 6 2" xfId="4397"/>
    <cellStyle name="40% - Accent2 3 6 2 2" xfId="13625"/>
    <cellStyle name="40% - Accent2 3 6 2 2 2" xfId="28107"/>
    <cellStyle name="40% - Accent2 3 6 2 2 2 2" xfId="56805"/>
    <cellStyle name="40% - Accent2 3 6 2 2 3" xfId="42323"/>
    <cellStyle name="40% - Accent2 3 6 2 3" xfId="22978"/>
    <cellStyle name="40% - Accent2 3 6 2 3 2" xfId="51676"/>
    <cellStyle name="40% - Accent2 3 6 2 4" xfId="25257"/>
    <cellStyle name="40% - Accent2 3 6 2 4 2" xfId="53955"/>
    <cellStyle name="40% - Accent2 3 6 2 5" xfId="29838"/>
    <cellStyle name="40% - Accent2 3 6 2 5 2" xfId="58535"/>
    <cellStyle name="40% - Accent2 3 6 2 6" xfId="33114"/>
    <cellStyle name="40% - Accent2 3 6 3" xfId="6095"/>
    <cellStyle name="40% - Accent2 3 6 3 2" xfId="15323"/>
    <cellStyle name="40% - Accent2 3 6 3 2 2" xfId="44021"/>
    <cellStyle name="40% - Accent2 3 6 3 3" xfId="26974"/>
    <cellStyle name="40% - Accent2 3 6 3 3 2" xfId="55672"/>
    <cellStyle name="40% - Accent2 3 6 3 4" xfId="34812"/>
    <cellStyle name="40% - Accent2 3 6 4" xfId="7647"/>
    <cellStyle name="40% - Accent2 3 6 4 2" xfId="16872"/>
    <cellStyle name="40% - Accent2 3 6 4 2 2" xfId="45570"/>
    <cellStyle name="40% - Accent2 3 6 4 3" xfId="36361"/>
    <cellStyle name="40% - Accent2 3 6 5" xfId="8798"/>
    <cellStyle name="40% - Accent2 3 6 5 2" xfId="18021"/>
    <cellStyle name="40% - Accent2 3 6 5 2 2" xfId="46719"/>
    <cellStyle name="40% - Accent2 3 6 5 3" xfId="37510"/>
    <cellStyle name="40% - Accent2 3 6 6" xfId="9782"/>
    <cellStyle name="40% - Accent2 3 6 6 2" xfId="19003"/>
    <cellStyle name="40% - Accent2 3 6 6 2 2" xfId="47701"/>
    <cellStyle name="40% - Accent2 3 6 6 3" xfId="38492"/>
    <cellStyle name="40% - Accent2 3 6 7" xfId="10931"/>
    <cellStyle name="40% - Accent2 3 6 7 2" xfId="20150"/>
    <cellStyle name="40% - Accent2 3 6 7 2 2" xfId="48848"/>
    <cellStyle name="40% - Accent2 3 6 7 3" xfId="39639"/>
    <cellStyle name="40% - Accent2 3 6 8" xfId="12641"/>
    <cellStyle name="40% - Accent2 3 6 8 2" xfId="41339"/>
    <cellStyle name="40% - Accent2 3 6 9" xfId="21283"/>
    <cellStyle name="40% - Accent2 3 6 9 2" xfId="49981"/>
    <cellStyle name="40% - Accent2 3 7" xfId="1712"/>
    <cellStyle name="40% - Accent2 3 7 2" xfId="5410"/>
    <cellStyle name="40% - Accent2 3 7 2 2" xfId="14638"/>
    <cellStyle name="40% - Accent2 3 7 2 2 2" xfId="43336"/>
    <cellStyle name="40% - Accent2 3 7 2 3" xfId="28085"/>
    <cellStyle name="40% - Accent2 3 7 2 3 2" xfId="56783"/>
    <cellStyle name="40% - Accent2 3 7 2 4" xfId="34127"/>
    <cellStyle name="40% - Accent2 3 7 3" xfId="6959"/>
    <cellStyle name="40% - Accent2 3 7 3 2" xfId="16186"/>
    <cellStyle name="40% - Accent2 3 7 3 2 2" xfId="44884"/>
    <cellStyle name="40% - Accent2 3 7 3 3" xfId="35675"/>
    <cellStyle name="40% - Accent2 3 7 4" xfId="11956"/>
    <cellStyle name="40% - Accent2 3 7 4 2" xfId="40654"/>
    <cellStyle name="40% - Accent2 3 7 5" xfId="22979"/>
    <cellStyle name="40% - Accent2 3 7 5 2" xfId="51677"/>
    <cellStyle name="40% - Accent2 3 7 6" xfId="25258"/>
    <cellStyle name="40% - Accent2 3 7 6 2" xfId="53956"/>
    <cellStyle name="40% - Accent2 3 7 7" xfId="29839"/>
    <cellStyle name="40% - Accent2 3 7 7 2" xfId="58536"/>
    <cellStyle name="40% - Accent2 3 7 8" xfId="31445"/>
    <cellStyle name="40% - Accent2 3 8" xfId="4375"/>
    <cellStyle name="40% - Accent2 3 8 2" xfId="13603"/>
    <cellStyle name="40% - Accent2 3 8 2 2" xfId="42301"/>
    <cellStyle name="40% - Accent2 3 8 3" xfId="26952"/>
    <cellStyle name="40% - Accent2 3 8 3 2" xfId="55650"/>
    <cellStyle name="40% - Accent2 3 8 4" xfId="33092"/>
    <cellStyle name="40% - Accent2 3 9" xfId="4996"/>
    <cellStyle name="40% - Accent2 3 9 2" xfId="14224"/>
    <cellStyle name="40% - Accent2 3 9 2 2" xfId="42922"/>
    <cellStyle name="40% - Accent2 3 9 3" xfId="33713"/>
    <cellStyle name="40% - Accent2 30" xfId="726"/>
    <cellStyle name="40% - Accent2 31" xfId="727"/>
    <cellStyle name="40% - Accent2 32" xfId="728"/>
    <cellStyle name="40% - Accent2 33" xfId="729"/>
    <cellStyle name="40% - Accent2 34" xfId="730"/>
    <cellStyle name="40% - Accent2 35" xfId="731"/>
    <cellStyle name="40% - Accent2 36" xfId="732"/>
    <cellStyle name="40% - Accent2 37" xfId="733"/>
    <cellStyle name="40% - Accent2 38" xfId="734"/>
    <cellStyle name="40% - Accent2 39" xfId="735"/>
    <cellStyle name="40% - Accent2 4" xfId="185"/>
    <cellStyle name="40% - Accent2 4 10" xfId="6559"/>
    <cellStyle name="40% - Accent2 4 10 2" xfId="15786"/>
    <cellStyle name="40% - Accent2 4 10 2 2" xfId="44484"/>
    <cellStyle name="40% - Accent2 4 10 3" xfId="35275"/>
    <cellStyle name="40% - Accent2 4 11" xfId="8126"/>
    <cellStyle name="40% - Accent2 4 11 2" xfId="17350"/>
    <cellStyle name="40% - Accent2 4 11 2 2" xfId="46048"/>
    <cellStyle name="40% - Accent2 4 11 3" xfId="36839"/>
    <cellStyle name="40% - Accent2 4 12" xfId="9783"/>
    <cellStyle name="40% - Accent2 4 12 2" xfId="19004"/>
    <cellStyle name="40% - Accent2 4 12 2 2" xfId="47702"/>
    <cellStyle name="40% - Accent2 4 12 3" xfId="38493"/>
    <cellStyle name="40% - Accent2 4 13" xfId="10932"/>
    <cellStyle name="40% - Accent2 4 13 2" xfId="20151"/>
    <cellStyle name="40% - Accent2 4 13 2 2" xfId="48849"/>
    <cellStyle name="40% - Accent2 4 13 3" xfId="39640"/>
    <cellStyle name="40% - Accent2 4 14" xfId="11556"/>
    <cellStyle name="40% - Accent2 4 14 2" xfId="40254"/>
    <cellStyle name="40% - Accent2 4 15" xfId="21284"/>
    <cellStyle name="40% - Accent2 4 15 2" xfId="49982"/>
    <cellStyle name="40% - Accent2 4 16" xfId="22980"/>
    <cellStyle name="40% - Accent2 4 16 2" xfId="51678"/>
    <cellStyle name="40% - Accent2 4 17" xfId="25259"/>
    <cellStyle name="40% - Accent2 4 17 2" xfId="53957"/>
    <cellStyle name="40% - Accent2 4 18" xfId="29840"/>
    <cellStyle name="40% - Accent2 4 18 2" xfId="58537"/>
    <cellStyle name="40% - Accent2 4 19" xfId="31045"/>
    <cellStyle name="40% - Accent2 4 2" xfId="289"/>
    <cellStyle name="40% - Accent2 4 2 10" xfId="8180"/>
    <cellStyle name="40% - Accent2 4 2 10 2" xfId="17404"/>
    <cellStyle name="40% - Accent2 4 2 10 2 2" xfId="46102"/>
    <cellStyle name="40% - Accent2 4 2 10 3" xfId="36893"/>
    <cellStyle name="40% - Accent2 4 2 11" xfId="9784"/>
    <cellStyle name="40% - Accent2 4 2 11 2" xfId="19005"/>
    <cellStyle name="40% - Accent2 4 2 11 2 2" xfId="47703"/>
    <cellStyle name="40% - Accent2 4 2 11 3" xfId="38494"/>
    <cellStyle name="40% - Accent2 4 2 12" xfId="10933"/>
    <cellStyle name="40% - Accent2 4 2 12 2" xfId="20152"/>
    <cellStyle name="40% - Accent2 4 2 12 2 2" xfId="48850"/>
    <cellStyle name="40% - Accent2 4 2 12 3" xfId="39641"/>
    <cellStyle name="40% - Accent2 4 2 13" xfId="11599"/>
    <cellStyle name="40% - Accent2 4 2 13 2" xfId="40297"/>
    <cellStyle name="40% - Accent2 4 2 14" xfId="21285"/>
    <cellStyle name="40% - Accent2 4 2 14 2" xfId="49983"/>
    <cellStyle name="40% - Accent2 4 2 15" xfId="22981"/>
    <cellStyle name="40% - Accent2 4 2 15 2" xfId="51679"/>
    <cellStyle name="40% - Accent2 4 2 16" xfId="25260"/>
    <cellStyle name="40% - Accent2 4 2 16 2" xfId="53958"/>
    <cellStyle name="40% - Accent2 4 2 17" xfId="29841"/>
    <cellStyle name="40% - Accent2 4 2 17 2" xfId="58538"/>
    <cellStyle name="40% - Accent2 4 2 18" xfId="31088"/>
    <cellStyle name="40% - Accent2 4 2 2" xfId="375"/>
    <cellStyle name="40% - Accent2 4 2 2 10" xfId="9785"/>
    <cellStyle name="40% - Accent2 4 2 2 10 2" xfId="19006"/>
    <cellStyle name="40% - Accent2 4 2 2 10 2 2" xfId="47704"/>
    <cellStyle name="40% - Accent2 4 2 2 10 3" xfId="38495"/>
    <cellStyle name="40% - Accent2 4 2 2 11" xfId="10934"/>
    <cellStyle name="40% - Accent2 4 2 2 11 2" xfId="20153"/>
    <cellStyle name="40% - Accent2 4 2 2 11 2 2" xfId="48851"/>
    <cellStyle name="40% - Accent2 4 2 2 11 3" xfId="39642"/>
    <cellStyle name="40% - Accent2 4 2 2 12" xfId="11685"/>
    <cellStyle name="40% - Accent2 4 2 2 12 2" xfId="40383"/>
    <cellStyle name="40% - Accent2 4 2 2 13" xfId="21286"/>
    <cellStyle name="40% - Accent2 4 2 2 13 2" xfId="49984"/>
    <cellStyle name="40% - Accent2 4 2 2 14" xfId="22982"/>
    <cellStyle name="40% - Accent2 4 2 2 14 2" xfId="51680"/>
    <cellStyle name="40% - Accent2 4 2 2 15" xfId="25261"/>
    <cellStyle name="40% - Accent2 4 2 2 15 2" xfId="53959"/>
    <cellStyle name="40% - Accent2 4 2 2 16" xfId="29842"/>
    <cellStyle name="40% - Accent2 4 2 2 16 2" xfId="58539"/>
    <cellStyle name="40% - Accent2 4 2 2 17" xfId="31174"/>
    <cellStyle name="40% - Accent2 4 2 2 2" xfId="1220"/>
    <cellStyle name="40% - Accent2 4 2 2 2 10" xfId="11871"/>
    <cellStyle name="40% - Accent2 4 2 2 2 10 2" xfId="40569"/>
    <cellStyle name="40% - Accent2 4 2 2 2 11" xfId="21287"/>
    <cellStyle name="40% - Accent2 4 2 2 2 11 2" xfId="49985"/>
    <cellStyle name="40% - Accent2 4 2 2 2 12" xfId="22983"/>
    <cellStyle name="40% - Accent2 4 2 2 2 12 2" xfId="51681"/>
    <cellStyle name="40% - Accent2 4 2 2 2 13" xfId="25262"/>
    <cellStyle name="40% - Accent2 4 2 2 2 13 2" xfId="53960"/>
    <cellStyle name="40% - Accent2 4 2 2 2 14" xfId="29843"/>
    <cellStyle name="40% - Accent2 4 2 2 2 14 2" xfId="58540"/>
    <cellStyle name="40% - Accent2 4 2 2 2 15" xfId="31360"/>
    <cellStyle name="40% - Accent2 4 2 2 2 2" xfId="3486"/>
    <cellStyle name="40% - Accent2 4 2 2 2 2 10" xfId="22984"/>
    <cellStyle name="40% - Accent2 4 2 2 2 2 10 2" xfId="51682"/>
    <cellStyle name="40% - Accent2 4 2 2 2 2 11" xfId="25263"/>
    <cellStyle name="40% - Accent2 4 2 2 2 2 11 2" xfId="53961"/>
    <cellStyle name="40% - Accent2 4 2 2 2 2 12" xfId="29844"/>
    <cellStyle name="40% - Accent2 4 2 2 2 2 12 2" xfId="58541"/>
    <cellStyle name="40% - Accent2 4 2 2 2 2 13" xfId="32458"/>
    <cellStyle name="40% - Accent2 4 2 2 2 2 2" xfId="4402"/>
    <cellStyle name="40% - Accent2 4 2 2 2 2 2 2" xfId="13630"/>
    <cellStyle name="40% - Accent2 4 2 2 2 2 2 2 2" xfId="28112"/>
    <cellStyle name="40% - Accent2 4 2 2 2 2 2 2 2 2" xfId="56810"/>
    <cellStyle name="40% - Accent2 4 2 2 2 2 2 2 3" xfId="42328"/>
    <cellStyle name="40% - Accent2 4 2 2 2 2 2 3" xfId="22985"/>
    <cellStyle name="40% - Accent2 4 2 2 2 2 2 3 2" xfId="51683"/>
    <cellStyle name="40% - Accent2 4 2 2 2 2 2 4" xfId="25264"/>
    <cellStyle name="40% - Accent2 4 2 2 2 2 2 4 2" xfId="53962"/>
    <cellStyle name="40% - Accent2 4 2 2 2 2 2 5" xfId="29845"/>
    <cellStyle name="40% - Accent2 4 2 2 2 2 2 5 2" xfId="58542"/>
    <cellStyle name="40% - Accent2 4 2 2 2 2 2 6" xfId="33119"/>
    <cellStyle name="40% - Accent2 4 2 2 2 2 3" xfId="6423"/>
    <cellStyle name="40% - Accent2 4 2 2 2 2 3 2" xfId="15651"/>
    <cellStyle name="40% - Accent2 4 2 2 2 2 3 2 2" xfId="44349"/>
    <cellStyle name="40% - Accent2 4 2 2 2 2 3 3" xfId="26979"/>
    <cellStyle name="40% - Accent2 4 2 2 2 2 3 3 2" xfId="55677"/>
    <cellStyle name="40% - Accent2 4 2 2 2 2 3 4" xfId="35140"/>
    <cellStyle name="40% - Accent2 4 2 2 2 2 4" xfId="7975"/>
    <cellStyle name="40% - Accent2 4 2 2 2 2 4 2" xfId="17200"/>
    <cellStyle name="40% - Accent2 4 2 2 2 2 4 2 2" xfId="45898"/>
    <cellStyle name="40% - Accent2 4 2 2 2 2 4 3" xfId="36689"/>
    <cellStyle name="40% - Accent2 4 2 2 2 2 5" xfId="9126"/>
    <cellStyle name="40% - Accent2 4 2 2 2 2 5 2" xfId="18349"/>
    <cellStyle name="40% - Accent2 4 2 2 2 2 5 2 2" xfId="47047"/>
    <cellStyle name="40% - Accent2 4 2 2 2 2 5 3" xfId="37838"/>
    <cellStyle name="40% - Accent2 4 2 2 2 2 6" xfId="9787"/>
    <cellStyle name="40% - Accent2 4 2 2 2 2 6 2" xfId="19008"/>
    <cellStyle name="40% - Accent2 4 2 2 2 2 6 2 2" xfId="47706"/>
    <cellStyle name="40% - Accent2 4 2 2 2 2 6 3" xfId="38497"/>
    <cellStyle name="40% - Accent2 4 2 2 2 2 7" xfId="10936"/>
    <cellStyle name="40% - Accent2 4 2 2 2 2 7 2" xfId="20155"/>
    <cellStyle name="40% - Accent2 4 2 2 2 2 7 2 2" xfId="48853"/>
    <cellStyle name="40% - Accent2 4 2 2 2 2 7 3" xfId="39644"/>
    <cellStyle name="40% - Accent2 4 2 2 2 2 8" xfId="12969"/>
    <cellStyle name="40% - Accent2 4 2 2 2 2 8 2" xfId="41667"/>
    <cellStyle name="40% - Accent2 4 2 2 2 2 9" xfId="21288"/>
    <cellStyle name="40% - Accent2 4 2 2 2 2 9 2" xfId="49986"/>
    <cellStyle name="40% - Accent2 4 2 2 2 3" xfId="2877"/>
    <cellStyle name="40% - Accent2 4 2 2 2 3 2" xfId="6042"/>
    <cellStyle name="40% - Accent2 4 2 2 2 3 2 2" xfId="15270"/>
    <cellStyle name="40% - Accent2 4 2 2 2 3 2 2 2" xfId="43968"/>
    <cellStyle name="40% - Accent2 4 2 2 2 3 2 3" xfId="28111"/>
    <cellStyle name="40% - Accent2 4 2 2 2 3 2 3 2" xfId="56809"/>
    <cellStyle name="40% - Accent2 4 2 2 2 3 2 4" xfId="34759"/>
    <cellStyle name="40% - Accent2 4 2 2 2 3 3" xfId="7592"/>
    <cellStyle name="40% - Accent2 4 2 2 2 3 3 2" xfId="16818"/>
    <cellStyle name="40% - Accent2 4 2 2 2 3 3 2 2" xfId="45516"/>
    <cellStyle name="40% - Accent2 4 2 2 2 3 3 3" xfId="36307"/>
    <cellStyle name="40% - Accent2 4 2 2 2 3 4" xfId="12588"/>
    <cellStyle name="40% - Accent2 4 2 2 2 3 4 2" xfId="41286"/>
    <cellStyle name="40% - Accent2 4 2 2 2 3 5" xfId="22986"/>
    <cellStyle name="40% - Accent2 4 2 2 2 3 5 2" xfId="51684"/>
    <cellStyle name="40% - Accent2 4 2 2 2 3 6" xfId="25265"/>
    <cellStyle name="40% - Accent2 4 2 2 2 3 6 2" xfId="53963"/>
    <cellStyle name="40% - Accent2 4 2 2 2 3 7" xfId="29846"/>
    <cellStyle name="40% - Accent2 4 2 2 2 3 7 2" xfId="58543"/>
    <cellStyle name="40% - Accent2 4 2 2 2 3 8" xfId="32077"/>
    <cellStyle name="40% - Accent2 4 2 2 2 4" xfId="4401"/>
    <cellStyle name="40% - Accent2 4 2 2 2 4 2" xfId="13629"/>
    <cellStyle name="40% - Accent2 4 2 2 2 4 2 2" xfId="42327"/>
    <cellStyle name="40% - Accent2 4 2 2 2 4 3" xfId="26978"/>
    <cellStyle name="40% - Accent2 4 2 2 2 4 3 2" xfId="55676"/>
    <cellStyle name="40% - Accent2 4 2 2 2 4 4" xfId="33118"/>
    <cellStyle name="40% - Accent2 4 2 2 2 5" xfId="5325"/>
    <cellStyle name="40% - Accent2 4 2 2 2 5 2" xfId="14553"/>
    <cellStyle name="40% - Accent2 4 2 2 2 5 2 2" xfId="43251"/>
    <cellStyle name="40% - Accent2 4 2 2 2 5 3" xfId="34042"/>
    <cellStyle name="40% - Accent2 4 2 2 2 6" xfId="6874"/>
    <cellStyle name="40% - Accent2 4 2 2 2 6 2" xfId="16101"/>
    <cellStyle name="40% - Accent2 4 2 2 2 6 2 2" xfId="44799"/>
    <cellStyle name="40% - Accent2 4 2 2 2 6 3" xfId="35590"/>
    <cellStyle name="40% - Accent2 4 2 2 2 7" xfId="8744"/>
    <cellStyle name="40% - Accent2 4 2 2 2 7 2" xfId="17968"/>
    <cellStyle name="40% - Accent2 4 2 2 2 7 2 2" xfId="46666"/>
    <cellStyle name="40% - Accent2 4 2 2 2 7 3" xfId="37457"/>
    <cellStyle name="40% - Accent2 4 2 2 2 8" xfId="9786"/>
    <cellStyle name="40% - Accent2 4 2 2 2 8 2" xfId="19007"/>
    <cellStyle name="40% - Accent2 4 2 2 2 8 2 2" xfId="47705"/>
    <cellStyle name="40% - Accent2 4 2 2 2 8 3" xfId="38496"/>
    <cellStyle name="40% - Accent2 4 2 2 2 9" xfId="10935"/>
    <cellStyle name="40% - Accent2 4 2 2 2 9 2" xfId="20154"/>
    <cellStyle name="40% - Accent2 4 2 2 2 9 2 2" xfId="48852"/>
    <cellStyle name="40% - Accent2 4 2 2 2 9 3" xfId="39643"/>
    <cellStyle name="40% - Accent2 4 2 2 3" xfId="2602"/>
    <cellStyle name="40% - Accent2 4 2 2 3 10" xfId="22987"/>
    <cellStyle name="40% - Accent2 4 2 2 3 10 2" xfId="51685"/>
    <cellStyle name="40% - Accent2 4 2 2 3 11" xfId="25266"/>
    <cellStyle name="40% - Accent2 4 2 2 3 11 2" xfId="53964"/>
    <cellStyle name="40% - Accent2 4 2 2 3 12" xfId="29847"/>
    <cellStyle name="40% - Accent2 4 2 2 3 12 2" xfId="58544"/>
    <cellStyle name="40% - Accent2 4 2 2 3 13" xfId="31892"/>
    <cellStyle name="40% - Accent2 4 2 2 3 2" xfId="4403"/>
    <cellStyle name="40% - Accent2 4 2 2 3 2 2" xfId="13631"/>
    <cellStyle name="40% - Accent2 4 2 2 3 2 2 2" xfId="28113"/>
    <cellStyle name="40% - Accent2 4 2 2 3 2 2 2 2" xfId="56811"/>
    <cellStyle name="40% - Accent2 4 2 2 3 2 2 3" xfId="42329"/>
    <cellStyle name="40% - Accent2 4 2 2 3 2 3" xfId="22988"/>
    <cellStyle name="40% - Accent2 4 2 2 3 2 3 2" xfId="51686"/>
    <cellStyle name="40% - Accent2 4 2 2 3 2 4" xfId="25267"/>
    <cellStyle name="40% - Accent2 4 2 2 3 2 4 2" xfId="53965"/>
    <cellStyle name="40% - Accent2 4 2 2 3 2 5" xfId="29848"/>
    <cellStyle name="40% - Accent2 4 2 2 3 2 5 2" xfId="58545"/>
    <cellStyle name="40% - Accent2 4 2 2 3 2 6" xfId="33120"/>
    <cellStyle name="40% - Accent2 4 2 2 3 3" xfId="5857"/>
    <cellStyle name="40% - Accent2 4 2 2 3 3 2" xfId="15085"/>
    <cellStyle name="40% - Accent2 4 2 2 3 3 2 2" xfId="43783"/>
    <cellStyle name="40% - Accent2 4 2 2 3 3 3" xfId="26980"/>
    <cellStyle name="40% - Accent2 4 2 2 3 3 3 2" xfId="55678"/>
    <cellStyle name="40% - Accent2 4 2 2 3 3 4" xfId="34574"/>
    <cellStyle name="40% - Accent2 4 2 2 3 4" xfId="7407"/>
    <cellStyle name="40% - Accent2 4 2 2 3 4 2" xfId="16633"/>
    <cellStyle name="40% - Accent2 4 2 2 3 4 2 2" xfId="45331"/>
    <cellStyle name="40% - Accent2 4 2 2 3 4 3" xfId="36122"/>
    <cellStyle name="40% - Accent2 4 2 2 3 5" xfId="8559"/>
    <cellStyle name="40% - Accent2 4 2 2 3 5 2" xfId="17783"/>
    <cellStyle name="40% - Accent2 4 2 2 3 5 2 2" xfId="46481"/>
    <cellStyle name="40% - Accent2 4 2 2 3 5 3" xfId="37272"/>
    <cellStyle name="40% - Accent2 4 2 2 3 6" xfId="9788"/>
    <cellStyle name="40% - Accent2 4 2 2 3 6 2" xfId="19009"/>
    <cellStyle name="40% - Accent2 4 2 2 3 6 2 2" xfId="47707"/>
    <cellStyle name="40% - Accent2 4 2 2 3 6 3" xfId="38498"/>
    <cellStyle name="40% - Accent2 4 2 2 3 7" xfId="10937"/>
    <cellStyle name="40% - Accent2 4 2 2 3 7 2" xfId="20156"/>
    <cellStyle name="40% - Accent2 4 2 2 3 7 2 2" xfId="48854"/>
    <cellStyle name="40% - Accent2 4 2 2 3 7 3" xfId="39645"/>
    <cellStyle name="40% - Accent2 4 2 2 3 8" xfId="12403"/>
    <cellStyle name="40% - Accent2 4 2 2 3 8 2" xfId="41101"/>
    <cellStyle name="40% - Accent2 4 2 2 3 9" xfId="21289"/>
    <cellStyle name="40% - Accent2 4 2 2 3 9 2" xfId="49987"/>
    <cellStyle name="40% - Accent2 4 2 2 4" xfId="3264"/>
    <cellStyle name="40% - Accent2 4 2 2 4 10" xfId="22989"/>
    <cellStyle name="40% - Accent2 4 2 2 4 10 2" xfId="51687"/>
    <cellStyle name="40% - Accent2 4 2 2 4 11" xfId="25268"/>
    <cellStyle name="40% - Accent2 4 2 2 4 11 2" xfId="53966"/>
    <cellStyle name="40% - Accent2 4 2 2 4 12" xfId="29849"/>
    <cellStyle name="40% - Accent2 4 2 2 4 12 2" xfId="58546"/>
    <cellStyle name="40% - Accent2 4 2 2 4 13" xfId="32273"/>
    <cellStyle name="40% - Accent2 4 2 2 4 2" xfId="4404"/>
    <cellStyle name="40% - Accent2 4 2 2 4 2 2" xfId="13632"/>
    <cellStyle name="40% - Accent2 4 2 2 4 2 2 2" xfId="28114"/>
    <cellStyle name="40% - Accent2 4 2 2 4 2 2 2 2" xfId="56812"/>
    <cellStyle name="40% - Accent2 4 2 2 4 2 2 3" xfId="42330"/>
    <cellStyle name="40% - Accent2 4 2 2 4 2 3" xfId="22990"/>
    <cellStyle name="40% - Accent2 4 2 2 4 2 3 2" xfId="51688"/>
    <cellStyle name="40% - Accent2 4 2 2 4 2 4" xfId="25269"/>
    <cellStyle name="40% - Accent2 4 2 2 4 2 4 2" xfId="53967"/>
    <cellStyle name="40% - Accent2 4 2 2 4 2 5" xfId="29850"/>
    <cellStyle name="40% - Accent2 4 2 2 4 2 5 2" xfId="58547"/>
    <cellStyle name="40% - Accent2 4 2 2 4 2 6" xfId="33121"/>
    <cellStyle name="40% - Accent2 4 2 2 4 3" xfId="6238"/>
    <cellStyle name="40% - Accent2 4 2 2 4 3 2" xfId="15466"/>
    <cellStyle name="40% - Accent2 4 2 2 4 3 2 2" xfId="44164"/>
    <cellStyle name="40% - Accent2 4 2 2 4 3 3" xfId="26981"/>
    <cellStyle name="40% - Accent2 4 2 2 4 3 3 2" xfId="55679"/>
    <cellStyle name="40% - Accent2 4 2 2 4 3 4" xfId="34955"/>
    <cellStyle name="40% - Accent2 4 2 2 4 4" xfId="7790"/>
    <cellStyle name="40% - Accent2 4 2 2 4 4 2" xfId="17015"/>
    <cellStyle name="40% - Accent2 4 2 2 4 4 2 2" xfId="45713"/>
    <cellStyle name="40% - Accent2 4 2 2 4 4 3" xfId="36504"/>
    <cellStyle name="40% - Accent2 4 2 2 4 5" xfId="8941"/>
    <cellStyle name="40% - Accent2 4 2 2 4 5 2" xfId="18164"/>
    <cellStyle name="40% - Accent2 4 2 2 4 5 2 2" xfId="46862"/>
    <cellStyle name="40% - Accent2 4 2 2 4 5 3" xfId="37653"/>
    <cellStyle name="40% - Accent2 4 2 2 4 6" xfId="9789"/>
    <cellStyle name="40% - Accent2 4 2 2 4 6 2" xfId="19010"/>
    <cellStyle name="40% - Accent2 4 2 2 4 6 2 2" xfId="47708"/>
    <cellStyle name="40% - Accent2 4 2 2 4 6 3" xfId="38499"/>
    <cellStyle name="40% - Accent2 4 2 2 4 7" xfId="10938"/>
    <cellStyle name="40% - Accent2 4 2 2 4 7 2" xfId="20157"/>
    <cellStyle name="40% - Accent2 4 2 2 4 7 2 2" xfId="48855"/>
    <cellStyle name="40% - Accent2 4 2 2 4 7 3" xfId="39646"/>
    <cellStyle name="40% - Accent2 4 2 2 4 8" xfId="12784"/>
    <cellStyle name="40% - Accent2 4 2 2 4 8 2" xfId="41482"/>
    <cellStyle name="40% - Accent2 4 2 2 4 9" xfId="21290"/>
    <cellStyle name="40% - Accent2 4 2 2 4 9 2" xfId="49988"/>
    <cellStyle name="40% - Accent2 4 2 2 5" xfId="2228"/>
    <cellStyle name="40% - Accent2 4 2 2 5 2" xfId="5662"/>
    <cellStyle name="40% - Accent2 4 2 2 5 2 2" xfId="14890"/>
    <cellStyle name="40% - Accent2 4 2 2 5 2 2 2" xfId="43588"/>
    <cellStyle name="40% - Accent2 4 2 2 5 2 3" xfId="28110"/>
    <cellStyle name="40% - Accent2 4 2 2 5 2 3 2" xfId="56808"/>
    <cellStyle name="40% - Accent2 4 2 2 5 2 4" xfId="34379"/>
    <cellStyle name="40% - Accent2 4 2 2 5 3" xfId="7211"/>
    <cellStyle name="40% - Accent2 4 2 2 5 3 2" xfId="16438"/>
    <cellStyle name="40% - Accent2 4 2 2 5 3 2 2" xfId="45136"/>
    <cellStyle name="40% - Accent2 4 2 2 5 3 3" xfId="35927"/>
    <cellStyle name="40% - Accent2 4 2 2 5 4" xfId="12208"/>
    <cellStyle name="40% - Accent2 4 2 2 5 4 2" xfId="40906"/>
    <cellStyle name="40% - Accent2 4 2 2 5 5" xfId="22991"/>
    <cellStyle name="40% - Accent2 4 2 2 5 5 2" xfId="51689"/>
    <cellStyle name="40% - Accent2 4 2 2 5 6" xfId="25270"/>
    <cellStyle name="40% - Accent2 4 2 2 5 6 2" xfId="53968"/>
    <cellStyle name="40% - Accent2 4 2 2 5 7" xfId="29851"/>
    <cellStyle name="40% - Accent2 4 2 2 5 7 2" xfId="58548"/>
    <cellStyle name="40% - Accent2 4 2 2 5 8" xfId="31697"/>
    <cellStyle name="40% - Accent2 4 2 2 6" xfId="4400"/>
    <cellStyle name="40% - Accent2 4 2 2 6 2" xfId="13628"/>
    <cellStyle name="40% - Accent2 4 2 2 6 2 2" xfId="42326"/>
    <cellStyle name="40% - Accent2 4 2 2 6 3" xfId="26977"/>
    <cellStyle name="40% - Accent2 4 2 2 6 3 2" xfId="55675"/>
    <cellStyle name="40% - Accent2 4 2 2 6 4" xfId="33117"/>
    <cellStyle name="40% - Accent2 4 2 2 7" xfId="5139"/>
    <cellStyle name="40% - Accent2 4 2 2 7 2" xfId="14367"/>
    <cellStyle name="40% - Accent2 4 2 2 7 2 2" xfId="43065"/>
    <cellStyle name="40% - Accent2 4 2 2 7 3" xfId="33856"/>
    <cellStyle name="40% - Accent2 4 2 2 8" xfId="6688"/>
    <cellStyle name="40% - Accent2 4 2 2 8 2" xfId="15915"/>
    <cellStyle name="40% - Accent2 4 2 2 8 2 2" xfId="44613"/>
    <cellStyle name="40% - Accent2 4 2 2 8 3" xfId="35404"/>
    <cellStyle name="40% - Accent2 4 2 2 9" xfId="8364"/>
    <cellStyle name="40% - Accent2 4 2 2 9 2" xfId="17588"/>
    <cellStyle name="40% - Accent2 4 2 2 9 2 2" xfId="46286"/>
    <cellStyle name="40% - Accent2 4 2 2 9 3" xfId="37077"/>
    <cellStyle name="40% - Accent2 4 2 3" xfId="1134"/>
    <cellStyle name="40% - Accent2 4 2 3 10" xfId="10939"/>
    <cellStyle name="40% - Accent2 4 2 3 10 2" xfId="20158"/>
    <cellStyle name="40% - Accent2 4 2 3 10 2 2" xfId="48856"/>
    <cellStyle name="40% - Accent2 4 2 3 10 3" xfId="39647"/>
    <cellStyle name="40% - Accent2 4 2 3 11" xfId="11785"/>
    <cellStyle name="40% - Accent2 4 2 3 11 2" xfId="40483"/>
    <cellStyle name="40% - Accent2 4 2 3 12" xfId="21291"/>
    <cellStyle name="40% - Accent2 4 2 3 12 2" xfId="49989"/>
    <cellStyle name="40% - Accent2 4 2 3 13" xfId="22992"/>
    <cellStyle name="40% - Accent2 4 2 3 13 2" xfId="51690"/>
    <cellStyle name="40% - Accent2 4 2 3 14" xfId="25271"/>
    <cellStyle name="40% - Accent2 4 2 3 14 2" xfId="53969"/>
    <cellStyle name="40% - Accent2 4 2 3 15" xfId="29852"/>
    <cellStyle name="40% - Accent2 4 2 3 15 2" xfId="58549"/>
    <cellStyle name="40% - Accent2 4 2 3 16" xfId="31274"/>
    <cellStyle name="40% - Accent2 4 2 3 2" xfId="2791"/>
    <cellStyle name="40% - Accent2 4 2 3 2 10" xfId="22993"/>
    <cellStyle name="40% - Accent2 4 2 3 2 10 2" xfId="51691"/>
    <cellStyle name="40% - Accent2 4 2 3 2 11" xfId="25272"/>
    <cellStyle name="40% - Accent2 4 2 3 2 11 2" xfId="53970"/>
    <cellStyle name="40% - Accent2 4 2 3 2 12" xfId="29853"/>
    <cellStyle name="40% - Accent2 4 2 3 2 12 2" xfId="58550"/>
    <cellStyle name="40% - Accent2 4 2 3 2 13" xfId="31992"/>
    <cellStyle name="40% - Accent2 4 2 3 2 2" xfId="4406"/>
    <cellStyle name="40% - Accent2 4 2 3 2 2 2" xfId="13634"/>
    <cellStyle name="40% - Accent2 4 2 3 2 2 2 2" xfId="28116"/>
    <cellStyle name="40% - Accent2 4 2 3 2 2 2 2 2" xfId="56814"/>
    <cellStyle name="40% - Accent2 4 2 3 2 2 2 3" xfId="42332"/>
    <cellStyle name="40% - Accent2 4 2 3 2 2 3" xfId="22994"/>
    <cellStyle name="40% - Accent2 4 2 3 2 2 3 2" xfId="51692"/>
    <cellStyle name="40% - Accent2 4 2 3 2 2 4" xfId="25273"/>
    <cellStyle name="40% - Accent2 4 2 3 2 2 4 2" xfId="53971"/>
    <cellStyle name="40% - Accent2 4 2 3 2 2 5" xfId="29854"/>
    <cellStyle name="40% - Accent2 4 2 3 2 2 5 2" xfId="58551"/>
    <cellStyle name="40% - Accent2 4 2 3 2 2 6" xfId="33123"/>
    <cellStyle name="40% - Accent2 4 2 3 2 3" xfId="5957"/>
    <cellStyle name="40% - Accent2 4 2 3 2 3 2" xfId="15185"/>
    <cellStyle name="40% - Accent2 4 2 3 2 3 2 2" xfId="43883"/>
    <cellStyle name="40% - Accent2 4 2 3 2 3 3" xfId="26983"/>
    <cellStyle name="40% - Accent2 4 2 3 2 3 3 2" xfId="55681"/>
    <cellStyle name="40% - Accent2 4 2 3 2 3 4" xfId="34674"/>
    <cellStyle name="40% - Accent2 4 2 3 2 4" xfId="7507"/>
    <cellStyle name="40% - Accent2 4 2 3 2 4 2" xfId="16733"/>
    <cellStyle name="40% - Accent2 4 2 3 2 4 2 2" xfId="45431"/>
    <cellStyle name="40% - Accent2 4 2 3 2 4 3" xfId="36222"/>
    <cellStyle name="40% - Accent2 4 2 3 2 5" xfId="8659"/>
    <cellStyle name="40% - Accent2 4 2 3 2 5 2" xfId="17883"/>
    <cellStyle name="40% - Accent2 4 2 3 2 5 2 2" xfId="46581"/>
    <cellStyle name="40% - Accent2 4 2 3 2 5 3" xfId="37372"/>
    <cellStyle name="40% - Accent2 4 2 3 2 6" xfId="9791"/>
    <cellStyle name="40% - Accent2 4 2 3 2 6 2" xfId="19012"/>
    <cellStyle name="40% - Accent2 4 2 3 2 6 2 2" xfId="47710"/>
    <cellStyle name="40% - Accent2 4 2 3 2 6 3" xfId="38501"/>
    <cellStyle name="40% - Accent2 4 2 3 2 7" xfId="10940"/>
    <cellStyle name="40% - Accent2 4 2 3 2 7 2" xfId="20159"/>
    <cellStyle name="40% - Accent2 4 2 3 2 7 2 2" xfId="48857"/>
    <cellStyle name="40% - Accent2 4 2 3 2 7 3" xfId="39648"/>
    <cellStyle name="40% - Accent2 4 2 3 2 8" xfId="12503"/>
    <cellStyle name="40% - Accent2 4 2 3 2 8 2" xfId="41201"/>
    <cellStyle name="40% - Accent2 4 2 3 2 9" xfId="21292"/>
    <cellStyle name="40% - Accent2 4 2 3 2 9 2" xfId="49990"/>
    <cellStyle name="40% - Accent2 4 2 3 3" xfId="3401"/>
    <cellStyle name="40% - Accent2 4 2 3 3 10" xfId="22995"/>
    <cellStyle name="40% - Accent2 4 2 3 3 10 2" xfId="51693"/>
    <cellStyle name="40% - Accent2 4 2 3 3 11" xfId="25274"/>
    <cellStyle name="40% - Accent2 4 2 3 3 11 2" xfId="53972"/>
    <cellStyle name="40% - Accent2 4 2 3 3 12" xfId="29855"/>
    <cellStyle name="40% - Accent2 4 2 3 3 12 2" xfId="58552"/>
    <cellStyle name="40% - Accent2 4 2 3 3 13" xfId="32373"/>
    <cellStyle name="40% - Accent2 4 2 3 3 2" xfId="4407"/>
    <cellStyle name="40% - Accent2 4 2 3 3 2 2" xfId="13635"/>
    <cellStyle name="40% - Accent2 4 2 3 3 2 2 2" xfId="28117"/>
    <cellStyle name="40% - Accent2 4 2 3 3 2 2 2 2" xfId="56815"/>
    <cellStyle name="40% - Accent2 4 2 3 3 2 2 3" xfId="42333"/>
    <cellStyle name="40% - Accent2 4 2 3 3 2 3" xfId="22996"/>
    <cellStyle name="40% - Accent2 4 2 3 3 2 3 2" xfId="51694"/>
    <cellStyle name="40% - Accent2 4 2 3 3 2 4" xfId="25275"/>
    <cellStyle name="40% - Accent2 4 2 3 3 2 4 2" xfId="53973"/>
    <cellStyle name="40% - Accent2 4 2 3 3 2 5" xfId="29856"/>
    <cellStyle name="40% - Accent2 4 2 3 3 2 5 2" xfId="58553"/>
    <cellStyle name="40% - Accent2 4 2 3 3 2 6" xfId="33124"/>
    <cellStyle name="40% - Accent2 4 2 3 3 3" xfId="6338"/>
    <cellStyle name="40% - Accent2 4 2 3 3 3 2" xfId="15566"/>
    <cellStyle name="40% - Accent2 4 2 3 3 3 2 2" xfId="44264"/>
    <cellStyle name="40% - Accent2 4 2 3 3 3 3" xfId="26984"/>
    <cellStyle name="40% - Accent2 4 2 3 3 3 3 2" xfId="55682"/>
    <cellStyle name="40% - Accent2 4 2 3 3 3 4" xfId="35055"/>
    <cellStyle name="40% - Accent2 4 2 3 3 4" xfId="7890"/>
    <cellStyle name="40% - Accent2 4 2 3 3 4 2" xfId="17115"/>
    <cellStyle name="40% - Accent2 4 2 3 3 4 2 2" xfId="45813"/>
    <cellStyle name="40% - Accent2 4 2 3 3 4 3" xfId="36604"/>
    <cellStyle name="40% - Accent2 4 2 3 3 5" xfId="9041"/>
    <cellStyle name="40% - Accent2 4 2 3 3 5 2" xfId="18264"/>
    <cellStyle name="40% - Accent2 4 2 3 3 5 2 2" xfId="46962"/>
    <cellStyle name="40% - Accent2 4 2 3 3 5 3" xfId="37753"/>
    <cellStyle name="40% - Accent2 4 2 3 3 6" xfId="9792"/>
    <cellStyle name="40% - Accent2 4 2 3 3 6 2" xfId="19013"/>
    <cellStyle name="40% - Accent2 4 2 3 3 6 2 2" xfId="47711"/>
    <cellStyle name="40% - Accent2 4 2 3 3 6 3" xfId="38502"/>
    <cellStyle name="40% - Accent2 4 2 3 3 7" xfId="10941"/>
    <cellStyle name="40% - Accent2 4 2 3 3 7 2" xfId="20160"/>
    <cellStyle name="40% - Accent2 4 2 3 3 7 2 2" xfId="48858"/>
    <cellStyle name="40% - Accent2 4 2 3 3 7 3" xfId="39649"/>
    <cellStyle name="40% - Accent2 4 2 3 3 8" xfId="12884"/>
    <cellStyle name="40% - Accent2 4 2 3 3 8 2" xfId="41582"/>
    <cellStyle name="40% - Accent2 4 2 3 3 9" xfId="21293"/>
    <cellStyle name="40% - Accent2 4 2 3 3 9 2" xfId="49991"/>
    <cellStyle name="40% - Accent2 4 2 3 4" xfId="2142"/>
    <cellStyle name="40% - Accent2 4 2 3 4 2" xfId="5576"/>
    <cellStyle name="40% - Accent2 4 2 3 4 2 2" xfId="14804"/>
    <cellStyle name="40% - Accent2 4 2 3 4 2 2 2" xfId="43502"/>
    <cellStyle name="40% - Accent2 4 2 3 4 2 3" xfId="28115"/>
    <cellStyle name="40% - Accent2 4 2 3 4 2 3 2" xfId="56813"/>
    <cellStyle name="40% - Accent2 4 2 3 4 2 4" xfId="34293"/>
    <cellStyle name="40% - Accent2 4 2 3 4 3" xfId="7125"/>
    <cellStyle name="40% - Accent2 4 2 3 4 3 2" xfId="16352"/>
    <cellStyle name="40% - Accent2 4 2 3 4 3 2 2" xfId="45050"/>
    <cellStyle name="40% - Accent2 4 2 3 4 3 3" xfId="35841"/>
    <cellStyle name="40% - Accent2 4 2 3 4 4" xfId="12122"/>
    <cellStyle name="40% - Accent2 4 2 3 4 4 2" xfId="40820"/>
    <cellStyle name="40% - Accent2 4 2 3 4 5" xfId="22997"/>
    <cellStyle name="40% - Accent2 4 2 3 4 5 2" xfId="51695"/>
    <cellStyle name="40% - Accent2 4 2 3 4 6" xfId="25276"/>
    <cellStyle name="40% - Accent2 4 2 3 4 6 2" xfId="53974"/>
    <cellStyle name="40% - Accent2 4 2 3 4 7" xfId="29857"/>
    <cellStyle name="40% - Accent2 4 2 3 4 7 2" xfId="58554"/>
    <cellStyle name="40% - Accent2 4 2 3 4 8" xfId="31611"/>
    <cellStyle name="40% - Accent2 4 2 3 5" xfId="4405"/>
    <cellStyle name="40% - Accent2 4 2 3 5 2" xfId="13633"/>
    <cellStyle name="40% - Accent2 4 2 3 5 2 2" xfId="42331"/>
    <cellStyle name="40% - Accent2 4 2 3 5 3" xfId="26982"/>
    <cellStyle name="40% - Accent2 4 2 3 5 3 2" xfId="55680"/>
    <cellStyle name="40% - Accent2 4 2 3 5 4" xfId="33122"/>
    <cellStyle name="40% - Accent2 4 2 3 6" xfId="5239"/>
    <cellStyle name="40% - Accent2 4 2 3 6 2" xfId="14467"/>
    <cellStyle name="40% - Accent2 4 2 3 6 2 2" xfId="43165"/>
    <cellStyle name="40% - Accent2 4 2 3 6 3" xfId="33956"/>
    <cellStyle name="40% - Accent2 4 2 3 7" xfId="6788"/>
    <cellStyle name="40% - Accent2 4 2 3 7 2" xfId="16015"/>
    <cellStyle name="40% - Accent2 4 2 3 7 2 2" xfId="44713"/>
    <cellStyle name="40% - Accent2 4 2 3 7 3" xfId="35504"/>
    <cellStyle name="40% - Accent2 4 2 3 8" xfId="8278"/>
    <cellStyle name="40% - Accent2 4 2 3 8 2" xfId="17502"/>
    <cellStyle name="40% - Accent2 4 2 3 8 2 2" xfId="46200"/>
    <cellStyle name="40% - Accent2 4 2 3 8 3" xfId="36991"/>
    <cellStyle name="40% - Accent2 4 2 3 9" xfId="9790"/>
    <cellStyle name="40% - Accent2 4 2 3 9 2" xfId="19011"/>
    <cellStyle name="40% - Accent2 4 2 3 9 2 2" xfId="47709"/>
    <cellStyle name="40% - Accent2 4 2 3 9 3" xfId="38500"/>
    <cellStyle name="40% - Accent2 4 2 4" xfId="2516"/>
    <cellStyle name="40% - Accent2 4 2 4 10" xfId="22998"/>
    <cellStyle name="40% - Accent2 4 2 4 10 2" xfId="51696"/>
    <cellStyle name="40% - Accent2 4 2 4 11" xfId="25277"/>
    <cellStyle name="40% - Accent2 4 2 4 11 2" xfId="53975"/>
    <cellStyle name="40% - Accent2 4 2 4 12" xfId="29858"/>
    <cellStyle name="40% - Accent2 4 2 4 12 2" xfId="58555"/>
    <cellStyle name="40% - Accent2 4 2 4 13" xfId="31806"/>
    <cellStyle name="40% - Accent2 4 2 4 2" xfId="4408"/>
    <cellStyle name="40% - Accent2 4 2 4 2 2" xfId="13636"/>
    <cellStyle name="40% - Accent2 4 2 4 2 2 2" xfId="28118"/>
    <cellStyle name="40% - Accent2 4 2 4 2 2 2 2" xfId="56816"/>
    <cellStyle name="40% - Accent2 4 2 4 2 2 3" xfId="42334"/>
    <cellStyle name="40% - Accent2 4 2 4 2 3" xfId="22999"/>
    <cellStyle name="40% - Accent2 4 2 4 2 3 2" xfId="51697"/>
    <cellStyle name="40% - Accent2 4 2 4 2 4" xfId="25278"/>
    <cellStyle name="40% - Accent2 4 2 4 2 4 2" xfId="53976"/>
    <cellStyle name="40% - Accent2 4 2 4 2 5" xfId="29859"/>
    <cellStyle name="40% - Accent2 4 2 4 2 5 2" xfId="58556"/>
    <cellStyle name="40% - Accent2 4 2 4 2 6" xfId="33125"/>
    <cellStyle name="40% - Accent2 4 2 4 3" xfId="5771"/>
    <cellStyle name="40% - Accent2 4 2 4 3 2" xfId="14999"/>
    <cellStyle name="40% - Accent2 4 2 4 3 2 2" xfId="43697"/>
    <cellStyle name="40% - Accent2 4 2 4 3 3" xfId="26985"/>
    <cellStyle name="40% - Accent2 4 2 4 3 3 2" xfId="55683"/>
    <cellStyle name="40% - Accent2 4 2 4 3 4" xfId="34488"/>
    <cellStyle name="40% - Accent2 4 2 4 4" xfId="7321"/>
    <cellStyle name="40% - Accent2 4 2 4 4 2" xfId="16547"/>
    <cellStyle name="40% - Accent2 4 2 4 4 2 2" xfId="45245"/>
    <cellStyle name="40% - Accent2 4 2 4 4 3" xfId="36036"/>
    <cellStyle name="40% - Accent2 4 2 4 5" xfId="8473"/>
    <cellStyle name="40% - Accent2 4 2 4 5 2" xfId="17697"/>
    <cellStyle name="40% - Accent2 4 2 4 5 2 2" xfId="46395"/>
    <cellStyle name="40% - Accent2 4 2 4 5 3" xfId="37186"/>
    <cellStyle name="40% - Accent2 4 2 4 6" xfId="9793"/>
    <cellStyle name="40% - Accent2 4 2 4 6 2" xfId="19014"/>
    <cellStyle name="40% - Accent2 4 2 4 6 2 2" xfId="47712"/>
    <cellStyle name="40% - Accent2 4 2 4 6 3" xfId="38503"/>
    <cellStyle name="40% - Accent2 4 2 4 7" xfId="10942"/>
    <cellStyle name="40% - Accent2 4 2 4 7 2" xfId="20161"/>
    <cellStyle name="40% - Accent2 4 2 4 7 2 2" xfId="48859"/>
    <cellStyle name="40% - Accent2 4 2 4 7 3" xfId="39650"/>
    <cellStyle name="40% - Accent2 4 2 4 8" xfId="12317"/>
    <cellStyle name="40% - Accent2 4 2 4 8 2" xfId="41015"/>
    <cellStyle name="40% - Accent2 4 2 4 9" xfId="21294"/>
    <cellStyle name="40% - Accent2 4 2 4 9 2" xfId="49992"/>
    <cellStyle name="40% - Accent2 4 2 5" xfId="3178"/>
    <cellStyle name="40% - Accent2 4 2 5 10" xfId="23000"/>
    <cellStyle name="40% - Accent2 4 2 5 10 2" xfId="51698"/>
    <cellStyle name="40% - Accent2 4 2 5 11" xfId="25279"/>
    <cellStyle name="40% - Accent2 4 2 5 11 2" xfId="53977"/>
    <cellStyle name="40% - Accent2 4 2 5 12" xfId="29860"/>
    <cellStyle name="40% - Accent2 4 2 5 12 2" xfId="58557"/>
    <cellStyle name="40% - Accent2 4 2 5 13" xfId="32187"/>
    <cellStyle name="40% - Accent2 4 2 5 2" xfId="4409"/>
    <cellStyle name="40% - Accent2 4 2 5 2 2" xfId="13637"/>
    <cellStyle name="40% - Accent2 4 2 5 2 2 2" xfId="28119"/>
    <cellStyle name="40% - Accent2 4 2 5 2 2 2 2" xfId="56817"/>
    <cellStyle name="40% - Accent2 4 2 5 2 2 3" xfId="42335"/>
    <cellStyle name="40% - Accent2 4 2 5 2 3" xfId="23001"/>
    <cellStyle name="40% - Accent2 4 2 5 2 3 2" xfId="51699"/>
    <cellStyle name="40% - Accent2 4 2 5 2 4" xfId="25280"/>
    <cellStyle name="40% - Accent2 4 2 5 2 4 2" xfId="53978"/>
    <cellStyle name="40% - Accent2 4 2 5 2 5" xfId="29861"/>
    <cellStyle name="40% - Accent2 4 2 5 2 5 2" xfId="58558"/>
    <cellStyle name="40% - Accent2 4 2 5 2 6" xfId="33126"/>
    <cellStyle name="40% - Accent2 4 2 5 3" xfId="6152"/>
    <cellStyle name="40% - Accent2 4 2 5 3 2" xfId="15380"/>
    <cellStyle name="40% - Accent2 4 2 5 3 2 2" xfId="44078"/>
    <cellStyle name="40% - Accent2 4 2 5 3 3" xfId="26986"/>
    <cellStyle name="40% - Accent2 4 2 5 3 3 2" xfId="55684"/>
    <cellStyle name="40% - Accent2 4 2 5 3 4" xfId="34869"/>
    <cellStyle name="40% - Accent2 4 2 5 4" xfId="7704"/>
    <cellStyle name="40% - Accent2 4 2 5 4 2" xfId="16929"/>
    <cellStyle name="40% - Accent2 4 2 5 4 2 2" xfId="45627"/>
    <cellStyle name="40% - Accent2 4 2 5 4 3" xfId="36418"/>
    <cellStyle name="40% - Accent2 4 2 5 5" xfId="8855"/>
    <cellStyle name="40% - Accent2 4 2 5 5 2" xfId="18078"/>
    <cellStyle name="40% - Accent2 4 2 5 5 2 2" xfId="46776"/>
    <cellStyle name="40% - Accent2 4 2 5 5 3" xfId="37567"/>
    <cellStyle name="40% - Accent2 4 2 5 6" xfId="9794"/>
    <cellStyle name="40% - Accent2 4 2 5 6 2" xfId="19015"/>
    <cellStyle name="40% - Accent2 4 2 5 6 2 2" xfId="47713"/>
    <cellStyle name="40% - Accent2 4 2 5 6 3" xfId="38504"/>
    <cellStyle name="40% - Accent2 4 2 5 7" xfId="10943"/>
    <cellStyle name="40% - Accent2 4 2 5 7 2" xfId="20162"/>
    <cellStyle name="40% - Accent2 4 2 5 7 2 2" xfId="48860"/>
    <cellStyle name="40% - Accent2 4 2 5 7 3" xfId="39651"/>
    <cellStyle name="40% - Accent2 4 2 5 8" xfId="12698"/>
    <cellStyle name="40% - Accent2 4 2 5 8 2" xfId="41396"/>
    <cellStyle name="40% - Accent2 4 2 5 9" xfId="21295"/>
    <cellStyle name="40% - Accent2 4 2 5 9 2" xfId="49993"/>
    <cellStyle name="40% - Accent2 4 2 6" xfId="2002"/>
    <cellStyle name="40% - Accent2 4 2 6 2" xfId="5478"/>
    <cellStyle name="40% - Accent2 4 2 6 2 2" xfId="14706"/>
    <cellStyle name="40% - Accent2 4 2 6 2 2 2" xfId="43404"/>
    <cellStyle name="40% - Accent2 4 2 6 2 3" xfId="28109"/>
    <cellStyle name="40% - Accent2 4 2 6 2 3 2" xfId="56807"/>
    <cellStyle name="40% - Accent2 4 2 6 2 4" xfId="34195"/>
    <cellStyle name="40% - Accent2 4 2 6 3" xfId="7027"/>
    <cellStyle name="40% - Accent2 4 2 6 3 2" xfId="16254"/>
    <cellStyle name="40% - Accent2 4 2 6 3 2 2" xfId="44952"/>
    <cellStyle name="40% - Accent2 4 2 6 3 3" xfId="35743"/>
    <cellStyle name="40% - Accent2 4 2 6 4" xfId="12024"/>
    <cellStyle name="40% - Accent2 4 2 6 4 2" xfId="40722"/>
    <cellStyle name="40% - Accent2 4 2 6 5" xfId="23002"/>
    <cellStyle name="40% - Accent2 4 2 6 5 2" xfId="51700"/>
    <cellStyle name="40% - Accent2 4 2 6 6" xfId="25281"/>
    <cellStyle name="40% - Accent2 4 2 6 6 2" xfId="53979"/>
    <cellStyle name="40% - Accent2 4 2 6 7" xfId="29862"/>
    <cellStyle name="40% - Accent2 4 2 6 7 2" xfId="58559"/>
    <cellStyle name="40% - Accent2 4 2 6 8" xfId="31513"/>
    <cellStyle name="40% - Accent2 4 2 7" xfId="4399"/>
    <cellStyle name="40% - Accent2 4 2 7 2" xfId="13627"/>
    <cellStyle name="40% - Accent2 4 2 7 2 2" xfId="42325"/>
    <cellStyle name="40% - Accent2 4 2 7 3" xfId="26976"/>
    <cellStyle name="40% - Accent2 4 2 7 3 2" xfId="55674"/>
    <cellStyle name="40% - Accent2 4 2 7 4" xfId="33116"/>
    <cellStyle name="40% - Accent2 4 2 8" xfId="5053"/>
    <cellStyle name="40% - Accent2 4 2 8 2" xfId="14281"/>
    <cellStyle name="40% - Accent2 4 2 8 2 2" xfId="42979"/>
    <cellStyle name="40% - Accent2 4 2 8 3" xfId="33770"/>
    <cellStyle name="40% - Accent2 4 2 9" xfId="6602"/>
    <cellStyle name="40% - Accent2 4 2 9 2" xfId="15829"/>
    <cellStyle name="40% - Accent2 4 2 9 2 2" xfId="44527"/>
    <cellStyle name="40% - Accent2 4 2 9 3" xfId="35318"/>
    <cellStyle name="40% - Accent2 4 3" xfId="332"/>
    <cellStyle name="40% - Accent2 4 3 10" xfId="9795"/>
    <cellStyle name="40% - Accent2 4 3 10 2" xfId="19016"/>
    <cellStyle name="40% - Accent2 4 3 10 2 2" xfId="47714"/>
    <cellStyle name="40% - Accent2 4 3 10 3" xfId="38505"/>
    <cellStyle name="40% - Accent2 4 3 11" xfId="10944"/>
    <cellStyle name="40% - Accent2 4 3 11 2" xfId="20163"/>
    <cellStyle name="40% - Accent2 4 3 11 2 2" xfId="48861"/>
    <cellStyle name="40% - Accent2 4 3 11 3" xfId="39652"/>
    <cellStyle name="40% - Accent2 4 3 12" xfId="11642"/>
    <cellStyle name="40% - Accent2 4 3 12 2" xfId="40340"/>
    <cellStyle name="40% - Accent2 4 3 13" xfId="21296"/>
    <cellStyle name="40% - Accent2 4 3 13 2" xfId="49994"/>
    <cellStyle name="40% - Accent2 4 3 14" xfId="23003"/>
    <cellStyle name="40% - Accent2 4 3 14 2" xfId="51701"/>
    <cellStyle name="40% - Accent2 4 3 15" xfId="25282"/>
    <cellStyle name="40% - Accent2 4 3 15 2" xfId="53980"/>
    <cellStyle name="40% - Accent2 4 3 16" xfId="29863"/>
    <cellStyle name="40% - Accent2 4 3 16 2" xfId="58560"/>
    <cellStyle name="40% - Accent2 4 3 17" xfId="31131"/>
    <cellStyle name="40% - Accent2 4 3 2" xfId="1177"/>
    <cellStyle name="40% - Accent2 4 3 2 10" xfId="11828"/>
    <cellStyle name="40% - Accent2 4 3 2 10 2" xfId="40526"/>
    <cellStyle name="40% - Accent2 4 3 2 11" xfId="21297"/>
    <cellStyle name="40% - Accent2 4 3 2 11 2" xfId="49995"/>
    <cellStyle name="40% - Accent2 4 3 2 12" xfId="23004"/>
    <cellStyle name="40% - Accent2 4 3 2 12 2" xfId="51702"/>
    <cellStyle name="40% - Accent2 4 3 2 13" xfId="25283"/>
    <cellStyle name="40% - Accent2 4 3 2 13 2" xfId="53981"/>
    <cellStyle name="40% - Accent2 4 3 2 14" xfId="29864"/>
    <cellStyle name="40% - Accent2 4 3 2 14 2" xfId="58561"/>
    <cellStyle name="40% - Accent2 4 3 2 15" xfId="31317"/>
    <cellStyle name="40% - Accent2 4 3 2 2" xfId="3443"/>
    <cellStyle name="40% - Accent2 4 3 2 2 10" xfId="23005"/>
    <cellStyle name="40% - Accent2 4 3 2 2 10 2" xfId="51703"/>
    <cellStyle name="40% - Accent2 4 3 2 2 11" xfId="25284"/>
    <cellStyle name="40% - Accent2 4 3 2 2 11 2" xfId="53982"/>
    <cellStyle name="40% - Accent2 4 3 2 2 12" xfId="29865"/>
    <cellStyle name="40% - Accent2 4 3 2 2 12 2" xfId="58562"/>
    <cellStyle name="40% - Accent2 4 3 2 2 13" xfId="32415"/>
    <cellStyle name="40% - Accent2 4 3 2 2 2" xfId="4412"/>
    <cellStyle name="40% - Accent2 4 3 2 2 2 2" xfId="13640"/>
    <cellStyle name="40% - Accent2 4 3 2 2 2 2 2" xfId="28122"/>
    <cellStyle name="40% - Accent2 4 3 2 2 2 2 2 2" xfId="56820"/>
    <cellStyle name="40% - Accent2 4 3 2 2 2 2 3" xfId="42338"/>
    <cellStyle name="40% - Accent2 4 3 2 2 2 3" xfId="23006"/>
    <cellStyle name="40% - Accent2 4 3 2 2 2 3 2" xfId="51704"/>
    <cellStyle name="40% - Accent2 4 3 2 2 2 4" xfId="25285"/>
    <cellStyle name="40% - Accent2 4 3 2 2 2 4 2" xfId="53983"/>
    <cellStyle name="40% - Accent2 4 3 2 2 2 5" xfId="29866"/>
    <cellStyle name="40% - Accent2 4 3 2 2 2 5 2" xfId="58563"/>
    <cellStyle name="40% - Accent2 4 3 2 2 2 6" xfId="33129"/>
    <cellStyle name="40% - Accent2 4 3 2 2 3" xfId="6380"/>
    <cellStyle name="40% - Accent2 4 3 2 2 3 2" xfId="15608"/>
    <cellStyle name="40% - Accent2 4 3 2 2 3 2 2" xfId="44306"/>
    <cellStyle name="40% - Accent2 4 3 2 2 3 3" xfId="26989"/>
    <cellStyle name="40% - Accent2 4 3 2 2 3 3 2" xfId="55687"/>
    <cellStyle name="40% - Accent2 4 3 2 2 3 4" xfId="35097"/>
    <cellStyle name="40% - Accent2 4 3 2 2 4" xfId="7932"/>
    <cellStyle name="40% - Accent2 4 3 2 2 4 2" xfId="17157"/>
    <cellStyle name="40% - Accent2 4 3 2 2 4 2 2" xfId="45855"/>
    <cellStyle name="40% - Accent2 4 3 2 2 4 3" xfId="36646"/>
    <cellStyle name="40% - Accent2 4 3 2 2 5" xfId="9083"/>
    <cellStyle name="40% - Accent2 4 3 2 2 5 2" xfId="18306"/>
    <cellStyle name="40% - Accent2 4 3 2 2 5 2 2" xfId="47004"/>
    <cellStyle name="40% - Accent2 4 3 2 2 5 3" xfId="37795"/>
    <cellStyle name="40% - Accent2 4 3 2 2 6" xfId="9797"/>
    <cellStyle name="40% - Accent2 4 3 2 2 6 2" xfId="19018"/>
    <cellStyle name="40% - Accent2 4 3 2 2 6 2 2" xfId="47716"/>
    <cellStyle name="40% - Accent2 4 3 2 2 6 3" xfId="38507"/>
    <cellStyle name="40% - Accent2 4 3 2 2 7" xfId="10946"/>
    <cellStyle name="40% - Accent2 4 3 2 2 7 2" xfId="20165"/>
    <cellStyle name="40% - Accent2 4 3 2 2 7 2 2" xfId="48863"/>
    <cellStyle name="40% - Accent2 4 3 2 2 7 3" xfId="39654"/>
    <cellStyle name="40% - Accent2 4 3 2 2 8" xfId="12926"/>
    <cellStyle name="40% - Accent2 4 3 2 2 8 2" xfId="41624"/>
    <cellStyle name="40% - Accent2 4 3 2 2 9" xfId="21298"/>
    <cellStyle name="40% - Accent2 4 3 2 2 9 2" xfId="49996"/>
    <cellStyle name="40% - Accent2 4 3 2 3" xfId="2834"/>
    <cellStyle name="40% - Accent2 4 3 2 3 2" xfId="5999"/>
    <cellStyle name="40% - Accent2 4 3 2 3 2 2" xfId="15227"/>
    <cellStyle name="40% - Accent2 4 3 2 3 2 2 2" xfId="43925"/>
    <cellStyle name="40% - Accent2 4 3 2 3 2 3" xfId="28121"/>
    <cellStyle name="40% - Accent2 4 3 2 3 2 3 2" xfId="56819"/>
    <cellStyle name="40% - Accent2 4 3 2 3 2 4" xfId="34716"/>
    <cellStyle name="40% - Accent2 4 3 2 3 3" xfId="7549"/>
    <cellStyle name="40% - Accent2 4 3 2 3 3 2" xfId="16775"/>
    <cellStyle name="40% - Accent2 4 3 2 3 3 2 2" xfId="45473"/>
    <cellStyle name="40% - Accent2 4 3 2 3 3 3" xfId="36264"/>
    <cellStyle name="40% - Accent2 4 3 2 3 4" xfId="12545"/>
    <cellStyle name="40% - Accent2 4 3 2 3 4 2" xfId="41243"/>
    <cellStyle name="40% - Accent2 4 3 2 3 5" xfId="23007"/>
    <cellStyle name="40% - Accent2 4 3 2 3 5 2" xfId="51705"/>
    <cellStyle name="40% - Accent2 4 3 2 3 6" xfId="25286"/>
    <cellStyle name="40% - Accent2 4 3 2 3 6 2" xfId="53984"/>
    <cellStyle name="40% - Accent2 4 3 2 3 7" xfId="29867"/>
    <cellStyle name="40% - Accent2 4 3 2 3 7 2" xfId="58564"/>
    <cellStyle name="40% - Accent2 4 3 2 3 8" xfId="32034"/>
    <cellStyle name="40% - Accent2 4 3 2 4" xfId="4411"/>
    <cellStyle name="40% - Accent2 4 3 2 4 2" xfId="13639"/>
    <cellStyle name="40% - Accent2 4 3 2 4 2 2" xfId="42337"/>
    <cellStyle name="40% - Accent2 4 3 2 4 3" xfId="26988"/>
    <cellStyle name="40% - Accent2 4 3 2 4 3 2" xfId="55686"/>
    <cellStyle name="40% - Accent2 4 3 2 4 4" xfId="33128"/>
    <cellStyle name="40% - Accent2 4 3 2 5" xfId="5282"/>
    <cellStyle name="40% - Accent2 4 3 2 5 2" xfId="14510"/>
    <cellStyle name="40% - Accent2 4 3 2 5 2 2" xfId="43208"/>
    <cellStyle name="40% - Accent2 4 3 2 5 3" xfId="33999"/>
    <cellStyle name="40% - Accent2 4 3 2 6" xfId="6831"/>
    <cellStyle name="40% - Accent2 4 3 2 6 2" xfId="16058"/>
    <cellStyle name="40% - Accent2 4 3 2 6 2 2" xfId="44756"/>
    <cellStyle name="40% - Accent2 4 3 2 6 3" xfId="35547"/>
    <cellStyle name="40% - Accent2 4 3 2 7" xfId="8701"/>
    <cellStyle name="40% - Accent2 4 3 2 7 2" xfId="17925"/>
    <cellStyle name="40% - Accent2 4 3 2 7 2 2" xfId="46623"/>
    <cellStyle name="40% - Accent2 4 3 2 7 3" xfId="37414"/>
    <cellStyle name="40% - Accent2 4 3 2 8" xfId="9796"/>
    <cellStyle name="40% - Accent2 4 3 2 8 2" xfId="19017"/>
    <cellStyle name="40% - Accent2 4 3 2 8 2 2" xfId="47715"/>
    <cellStyle name="40% - Accent2 4 3 2 8 3" xfId="38506"/>
    <cellStyle name="40% - Accent2 4 3 2 9" xfId="10945"/>
    <cellStyle name="40% - Accent2 4 3 2 9 2" xfId="20164"/>
    <cellStyle name="40% - Accent2 4 3 2 9 2 2" xfId="48862"/>
    <cellStyle name="40% - Accent2 4 3 2 9 3" xfId="39653"/>
    <cellStyle name="40% - Accent2 4 3 3" xfId="2559"/>
    <cellStyle name="40% - Accent2 4 3 3 10" xfId="23008"/>
    <cellStyle name="40% - Accent2 4 3 3 10 2" xfId="51706"/>
    <cellStyle name="40% - Accent2 4 3 3 11" xfId="25287"/>
    <cellStyle name="40% - Accent2 4 3 3 11 2" xfId="53985"/>
    <cellStyle name="40% - Accent2 4 3 3 12" xfId="29868"/>
    <cellStyle name="40% - Accent2 4 3 3 12 2" xfId="58565"/>
    <cellStyle name="40% - Accent2 4 3 3 13" xfId="31849"/>
    <cellStyle name="40% - Accent2 4 3 3 2" xfId="4413"/>
    <cellStyle name="40% - Accent2 4 3 3 2 2" xfId="13641"/>
    <cellStyle name="40% - Accent2 4 3 3 2 2 2" xfId="28123"/>
    <cellStyle name="40% - Accent2 4 3 3 2 2 2 2" xfId="56821"/>
    <cellStyle name="40% - Accent2 4 3 3 2 2 3" xfId="42339"/>
    <cellStyle name="40% - Accent2 4 3 3 2 3" xfId="23009"/>
    <cellStyle name="40% - Accent2 4 3 3 2 3 2" xfId="51707"/>
    <cellStyle name="40% - Accent2 4 3 3 2 4" xfId="25288"/>
    <cellStyle name="40% - Accent2 4 3 3 2 4 2" xfId="53986"/>
    <cellStyle name="40% - Accent2 4 3 3 2 5" xfId="29869"/>
    <cellStyle name="40% - Accent2 4 3 3 2 5 2" xfId="58566"/>
    <cellStyle name="40% - Accent2 4 3 3 2 6" xfId="33130"/>
    <cellStyle name="40% - Accent2 4 3 3 3" xfId="5814"/>
    <cellStyle name="40% - Accent2 4 3 3 3 2" xfId="15042"/>
    <cellStyle name="40% - Accent2 4 3 3 3 2 2" xfId="43740"/>
    <cellStyle name="40% - Accent2 4 3 3 3 3" xfId="26990"/>
    <cellStyle name="40% - Accent2 4 3 3 3 3 2" xfId="55688"/>
    <cellStyle name="40% - Accent2 4 3 3 3 4" xfId="34531"/>
    <cellStyle name="40% - Accent2 4 3 3 4" xfId="7364"/>
    <cellStyle name="40% - Accent2 4 3 3 4 2" xfId="16590"/>
    <cellStyle name="40% - Accent2 4 3 3 4 2 2" xfId="45288"/>
    <cellStyle name="40% - Accent2 4 3 3 4 3" xfId="36079"/>
    <cellStyle name="40% - Accent2 4 3 3 5" xfId="8516"/>
    <cellStyle name="40% - Accent2 4 3 3 5 2" xfId="17740"/>
    <cellStyle name="40% - Accent2 4 3 3 5 2 2" xfId="46438"/>
    <cellStyle name="40% - Accent2 4 3 3 5 3" xfId="37229"/>
    <cellStyle name="40% - Accent2 4 3 3 6" xfId="9798"/>
    <cellStyle name="40% - Accent2 4 3 3 6 2" xfId="19019"/>
    <cellStyle name="40% - Accent2 4 3 3 6 2 2" xfId="47717"/>
    <cellStyle name="40% - Accent2 4 3 3 6 3" xfId="38508"/>
    <cellStyle name="40% - Accent2 4 3 3 7" xfId="10947"/>
    <cellStyle name="40% - Accent2 4 3 3 7 2" xfId="20166"/>
    <cellStyle name="40% - Accent2 4 3 3 7 2 2" xfId="48864"/>
    <cellStyle name="40% - Accent2 4 3 3 7 3" xfId="39655"/>
    <cellStyle name="40% - Accent2 4 3 3 8" xfId="12360"/>
    <cellStyle name="40% - Accent2 4 3 3 8 2" xfId="41058"/>
    <cellStyle name="40% - Accent2 4 3 3 9" xfId="21299"/>
    <cellStyle name="40% - Accent2 4 3 3 9 2" xfId="49997"/>
    <cellStyle name="40% - Accent2 4 3 4" xfId="3221"/>
    <cellStyle name="40% - Accent2 4 3 4 10" xfId="23010"/>
    <cellStyle name="40% - Accent2 4 3 4 10 2" xfId="51708"/>
    <cellStyle name="40% - Accent2 4 3 4 11" xfId="25289"/>
    <cellStyle name="40% - Accent2 4 3 4 11 2" xfId="53987"/>
    <cellStyle name="40% - Accent2 4 3 4 12" xfId="29870"/>
    <cellStyle name="40% - Accent2 4 3 4 12 2" xfId="58567"/>
    <cellStyle name="40% - Accent2 4 3 4 13" xfId="32230"/>
    <cellStyle name="40% - Accent2 4 3 4 2" xfId="4414"/>
    <cellStyle name="40% - Accent2 4 3 4 2 2" xfId="13642"/>
    <cellStyle name="40% - Accent2 4 3 4 2 2 2" xfId="28124"/>
    <cellStyle name="40% - Accent2 4 3 4 2 2 2 2" xfId="56822"/>
    <cellStyle name="40% - Accent2 4 3 4 2 2 3" xfId="42340"/>
    <cellStyle name="40% - Accent2 4 3 4 2 3" xfId="23011"/>
    <cellStyle name="40% - Accent2 4 3 4 2 3 2" xfId="51709"/>
    <cellStyle name="40% - Accent2 4 3 4 2 4" xfId="25290"/>
    <cellStyle name="40% - Accent2 4 3 4 2 4 2" xfId="53988"/>
    <cellStyle name="40% - Accent2 4 3 4 2 5" xfId="29871"/>
    <cellStyle name="40% - Accent2 4 3 4 2 5 2" xfId="58568"/>
    <cellStyle name="40% - Accent2 4 3 4 2 6" xfId="33131"/>
    <cellStyle name="40% - Accent2 4 3 4 3" xfId="6195"/>
    <cellStyle name="40% - Accent2 4 3 4 3 2" xfId="15423"/>
    <cellStyle name="40% - Accent2 4 3 4 3 2 2" xfId="44121"/>
    <cellStyle name="40% - Accent2 4 3 4 3 3" xfId="26991"/>
    <cellStyle name="40% - Accent2 4 3 4 3 3 2" xfId="55689"/>
    <cellStyle name="40% - Accent2 4 3 4 3 4" xfId="34912"/>
    <cellStyle name="40% - Accent2 4 3 4 4" xfId="7747"/>
    <cellStyle name="40% - Accent2 4 3 4 4 2" xfId="16972"/>
    <cellStyle name="40% - Accent2 4 3 4 4 2 2" xfId="45670"/>
    <cellStyle name="40% - Accent2 4 3 4 4 3" xfId="36461"/>
    <cellStyle name="40% - Accent2 4 3 4 5" xfId="8898"/>
    <cellStyle name="40% - Accent2 4 3 4 5 2" xfId="18121"/>
    <cellStyle name="40% - Accent2 4 3 4 5 2 2" xfId="46819"/>
    <cellStyle name="40% - Accent2 4 3 4 5 3" xfId="37610"/>
    <cellStyle name="40% - Accent2 4 3 4 6" xfId="9799"/>
    <cellStyle name="40% - Accent2 4 3 4 6 2" xfId="19020"/>
    <cellStyle name="40% - Accent2 4 3 4 6 2 2" xfId="47718"/>
    <cellStyle name="40% - Accent2 4 3 4 6 3" xfId="38509"/>
    <cellStyle name="40% - Accent2 4 3 4 7" xfId="10948"/>
    <cellStyle name="40% - Accent2 4 3 4 7 2" xfId="20167"/>
    <cellStyle name="40% - Accent2 4 3 4 7 2 2" xfId="48865"/>
    <cellStyle name="40% - Accent2 4 3 4 7 3" xfId="39656"/>
    <cellStyle name="40% - Accent2 4 3 4 8" xfId="12741"/>
    <cellStyle name="40% - Accent2 4 3 4 8 2" xfId="41439"/>
    <cellStyle name="40% - Accent2 4 3 4 9" xfId="21300"/>
    <cellStyle name="40% - Accent2 4 3 4 9 2" xfId="49998"/>
    <cellStyle name="40% - Accent2 4 3 5" xfId="2185"/>
    <cellStyle name="40% - Accent2 4 3 5 2" xfId="5619"/>
    <cellStyle name="40% - Accent2 4 3 5 2 2" xfId="14847"/>
    <cellStyle name="40% - Accent2 4 3 5 2 2 2" xfId="43545"/>
    <cellStyle name="40% - Accent2 4 3 5 2 3" xfId="28120"/>
    <cellStyle name="40% - Accent2 4 3 5 2 3 2" xfId="56818"/>
    <cellStyle name="40% - Accent2 4 3 5 2 4" xfId="34336"/>
    <cellStyle name="40% - Accent2 4 3 5 3" xfId="7168"/>
    <cellStyle name="40% - Accent2 4 3 5 3 2" xfId="16395"/>
    <cellStyle name="40% - Accent2 4 3 5 3 2 2" xfId="45093"/>
    <cellStyle name="40% - Accent2 4 3 5 3 3" xfId="35884"/>
    <cellStyle name="40% - Accent2 4 3 5 4" xfId="12165"/>
    <cellStyle name="40% - Accent2 4 3 5 4 2" xfId="40863"/>
    <cellStyle name="40% - Accent2 4 3 5 5" xfId="23012"/>
    <cellStyle name="40% - Accent2 4 3 5 5 2" xfId="51710"/>
    <cellStyle name="40% - Accent2 4 3 5 6" xfId="25291"/>
    <cellStyle name="40% - Accent2 4 3 5 6 2" xfId="53989"/>
    <cellStyle name="40% - Accent2 4 3 5 7" xfId="29872"/>
    <cellStyle name="40% - Accent2 4 3 5 7 2" xfId="58569"/>
    <cellStyle name="40% - Accent2 4 3 5 8" xfId="31654"/>
    <cellStyle name="40% - Accent2 4 3 6" xfId="4410"/>
    <cellStyle name="40% - Accent2 4 3 6 2" xfId="13638"/>
    <cellStyle name="40% - Accent2 4 3 6 2 2" xfId="42336"/>
    <cellStyle name="40% - Accent2 4 3 6 3" xfId="26987"/>
    <cellStyle name="40% - Accent2 4 3 6 3 2" xfId="55685"/>
    <cellStyle name="40% - Accent2 4 3 6 4" xfId="33127"/>
    <cellStyle name="40% - Accent2 4 3 7" xfId="5096"/>
    <cellStyle name="40% - Accent2 4 3 7 2" xfId="14324"/>
    <cellStyle name="40% - Accent2 4 3 7 2 2" xfId="43022"/>
    <cellStyle name="40% - Accent2 4 3 7 3" xfId="33813"/>
    <cellStyle name="40% - Accent2 4 3 8" xfId="6645"/>
    <cellStyle name="40% - Accent2 4 3 8 2" xfId="15872"/>
    <cellStyle name="40% - Accent2 4 3 8 2 2" xfId="44570"/>
    <cellStyle name="40% - Accent2 4 3 8 3" xfId="35361"/>
    <cellStyle name="40% - Accent2 4 3 9" xfId="8321"/>
    <cellStyle name="40% - Accent2 4 3 9 2" xfId="17545"/>
    <cellStyle name="40% - Accent2 4 3 9 2 2" xfId="46243"/>
    <cellStyle name="40% - Accent2 4 3 9 3" xfId="37034"/>
    <cellStyle name="40% - Accent2 4 4" xfId="736"/>
    <cellStyle name="40% - Accent2 4 4 10" xfId="23013"/>
    <cellStyle name="40% - Accent2 4 4 10 2" xfId="51711"/>
    <cellStyle name="40% - Accent2 4 4 11" xfId="25292"/>
    <cellStyle name="40% - Accent2 4 4 11 2" xfId="53990"/>
    <cellStyle name="40% - Accent2 4 4 12" xfId="29873"/>
    <cellStyle name="40% - Accent2 4 4 12 2" xfId="58570"/>
    <cellStyle name="40% - Accent2 4 4 2" xfId="2749"/>
    <cellStyle name="40% - Accent2 4 4 2 10" xfId="21302"/>
    <cellStyle name="40% - Accent2 4 4 2 10 2" xfId="50000"/>
    <cellStyle name="40% - Accent2 4 4 2 11" xfId="23014"/>
    <cellStyle name="40% - Accent2 4 4 2 11 2" xfId="51712"/>
    <cellStyle name="40% - Accent2 4 4 2 12" xfId="25293"/>
    <cellStyle name="40% - Accent2 4 4 2 12 2" xfId="53991"/>
    <cellStyle name="40% - Accent2 4 4 2 13" xfId="29874"/>
    <cellStyle name="40% - Accent2 4 4 2 13 2" xfId="58571"/>
    <cellStyle name="40% - Accent2 4 4 2 14" xfId="31951"/>
    <cellStyle name="40% - Accent2 4 4 2 2" xfId="3634"/>
    <cellStyle name="40% - Accent2 4 4 2 3" xfId="4416"/>
    <cellStyle name="40% - Accent2 4 4 2 3 2" xfId="13644"/>
    <cellStyle name="40% - Accent2 4 4 2 3 2 2" xfId="28126"/>
    <cellStyle name="40% - Accent2 4 4 2 3 2 2 2" xfId="56824"/>
    <cellStyle name="40% - Accent2 4 4 2 3 2 3" xfId="42342"/>
    <cellStyle name="40% - Accent2 4 4 2 3 3" xfId="23015"/>
    <cellStyle name="40% - Accent2 4 4 2 3 3 2" xfId="51713"/>
    <cellStyle name="40% - Accent2 4 4 2 3 4" xfId="25294"/>
    <cellStyle name="40% - Accent2 4 4 2 3 4 2" xfId="53992"/>
    <cellStyle name="40% - Accent2 4 4 2 3 5" xfId="29875"/>
    <cellStyle name="40% - Accent2 4 4 2 3 5 2" xfId="58572"/>
    <cellStyle name="40% - Accent2 4 4 2 3 6" xfId="33133"/>
    <cellStyle name="40% - Accent2 4 4 2 4" xfId="5916"/>
    <cellStyle name="40% - Accent2 4 4 2 4 2" xfId="15144"/>
    <cellStyle name="40% - Accent2 4 4 2 4 2 2" xfId="43842"/>
    <cellStyle name="40% - Accent2 4 4 2 4 3" xfId="26993"/>
    <cellStyle name="40% - Accent2 4 4 2 4 3 2" xfId="55691"/>
    <cellStyle name="40% - Accent2 4 4 2 4 4" xfId="34633"/>
    <cellStyle name="40% - Accent2 4 4 2 5" xfId="7466"/>
    <cellStyle name="40% - Accent2 4 4 2 5 2" xfId="16692"/>
    <cellStyle name="40% - Accent2 4 4 2 5 2 2" xfId="45390"/>
    <cellStyle name="40% - Accent2 4 4 2 5 3" xfId="36181"/>
    <cellStyle name="40% - Accent2 4 4 2 6" xfId="8618"/>
    <cellStyle name="40% - Accent2 4 4 2 6 2" xfId="17842"/>
    <cellStyle name="40% - Accent2 4 4 2 6 2 2" xfId="46540"/>
    <cellStyle name="40% - Accent2 4 4 2 6 3" xfId="37331"/>
    <cellStyle name="40% - Accent2 4 4 2 7" xfId="9801"/>
    <cellStyle name="40% - Accent2 4 4 2 7 2" xfId="19022"/>
    <cellStyle name="40% - Accent2 4 4 2 7 2 2" xfId="47720"/>
    <cellStyle name="40% - Accent2 4 4 2 7 3" xfId="38511"/>
    <cellStyle name="40% - Accent2 4 4 2 8" xfId="10950"/>
    <cellStyle name="40% - Accent2 4 4 2 8 2" xfId="20169"/>
    <cellStyle name="40% - Accent2 4 4 2 8 2 2" xfId="48867"/>
    <cellStyle name="40% - Accent2 4 4 2 8 3" xfId="39658"/>
    <cellStyle name="40% - Accent2 4 4 2 9" xfId="12462"/>
    <cellStyle name="40% - Accent2 4 4 2 9 2" xfId="41160"/>
    <cellStyle name="40% - Accent2 4 4 3" xfId="3359"/>
    <cellStyle name="40% - Accent2 4 4 3 10" xfId="23016"/>
    <cellStyle name="40% - Accent2 4 4 3 10 2" xfId="51714"/>
    <cellStyle name="40% - Accent2 4 4 3 11" xfId="25295"/>
    <cellStyle name="40% - Accent2 4 4 3 11 2" xfId="53993"/>
    <cellStyle name="40% - Accent2 4 4 3 12" xfId="29876"/>
    <cellStyle name="40% - Accent2 4 4 3 12 2" xfId="58573"/>
    <cellStyle name="40% - Accent2 4 4 3 13" xfId="32332"/>
    <cellStyle name="40% - Accent2 4 4 3 2" xfId="4417"/>
    <cellStyle name="40% - Accent2 4 4 3 2 2" xfId="13645"/>
    <cellStyle name="40% - Accent2 4 4 3 2 2 2" xfId="28127"/>
    <cellStyle name="40% - Accent2 4 4 3 2 2 2 2" xfId="56825"/>
    <cellStyle name="40% - Accent2 4 4 3 2 2 3" xfId="42343"/>
    <cellStyle name="40% - Accent2 4 4 3 2 3" xfId="23017"/>
    <cellStyle name="40% - Accent2 4 4 3 2 3 2" xfId="51715"/>
    <cellStyle name="40% - Accent2 4 4 3 2 4" xfId="25296"/>
    <cellStyle name="40% - Accent2 4 4 3 2 4 2" xfId="53994"/>
    <cellStyle name="40% - Accent2 4 4 3 2 5" xfId="29877"/>
    <cellStyle name="40% - Accent2 4 4 3 2 5 2" xfId="58574"/>
    <cellStyle name="40% - Accent2 4 4 3 2 6" xfId="33134"/>
    <cellStyle name="40% - Accent2 4 4 3 3" xfId="6297"/>
    <cellStyle name="40% - Accent2 4 4 3 3 2" xfId="15525"/>
    <cellStyle name="40% - Accent2 4 4 3 3 2 2" xfId="44223"/>
    <cellStyle name="40% - Accent2 4 4 3 3 3" xfId="26994"/>
    <cellStyle name="40% - Accent2 4 4 3 3 3 2" xfId="55692"/>
    <cellStyle name="40% - Accent2 4 4 3 3 4" xfId="35014"/>
    <cellStyle name="40% - Accent2 4 4 3 4" xfId="7849"/>
    <cellStyle name="40% - Accent2 4 4 3 4 2" xfId="17074"/>
    <cellStyle name="40% - Accent2 4 4 3 4 2 2" xfId="45772"/>
    <cellStyle name="40% - Accent2 4 4 3 4 3" xfId="36563"/>
    <cellStyle name="40% - Accent2 4 4 3 5" xfId="9000"/>
    <cellStyle name="40% - Accent2 4 4 3 5 2" xfId="18223"/>
    <cellStyle name="40% - Accent2 4 4 3 5 2 2" xfId="46921"/>
    <cellStyle name="40% - Accent2 4 4 3 5 3" xfId="37712"/>
    <cellStyle name="40% - Accent2 4 4 3 6" xfId="9802"/>
    <cellStyle name="40% - Accent2 4 4 3 6 2" xfId="19023"/>
    <cellStyle name="40% - Accent2 4 4 3 6 2 2" xfId="47721"/>
    <cellStyle name="40% - Accent2 4 4 3 6 3" xfId="38512"/>
    <cellStyle name="40% - Accent2 4 4 3 7" xfId="10951"/>
    <cellStyle name="40% - Accent2 4 4 3 7 2" xfId="20170"/>
    <cellStyle name="40% - Accent2 4 4 3 7 2 2" xfId="48868"/>
    <cellStyle name="40% - Accent2 4 4 3 7 3" xfId="39659"/>
    <cellStyle name="40% - Accent2 4 4 3 8" xfId="12843"/>
    <cellStyle name="40% - Accent2 4 4 3 8 2" xfId="41541"/>
    <cellStyle name="40% - Accent2 4 4 3 9" xfId="21303"/>
    <cellStyle name="40% - Accent2 4 4 3 9 2" xfId="50001"/>
    <cellStyle name="40% - Accent2 4 4 4" xfId="2058"/>
    <cellStyle name="40% - Accent2 4 4 4 2" xfId="5533"/>
    <cellStyle name="40% - Accent2 4 4 4 2 2" xfId="14761"/>
    <cellStyle name="40% - Accent2 4 4 4 2 2 2" xfId="43459"/>
    <cellStyle name="40% - Accent2 4 4 4 2 3" xfId="28125"/>
    <cellStyle name="40% - Accent2 4 4 4 2 3 2" xfId="56823"/>
    <cellStyle name="40% - Accent2 4 4 4 2 4" xfId="34250"/>
    <cellStyle name="40% - Accent2 4 4 4 3" xfId="7082"/>
    <cellStyle name="40% - Accent2 4 4 4 3 2" xfId="16309"/>
    <cellStyle name="40% - Accent2 4 4 4 3 2 2" xfId="45007"/>
    <cellStyle name="40% - Accent2 4 4 4 3 3" xfId="35798"/>
    <cellStyle name="40% - Accent2 4 4 4 4" xfId="12079"/>
    <cellStyle name="40% - Accent2 4 4 4 4 2" xfId="40777"/>
    <cellStyle name="40% - Accent2 4 4 4 5" xfId="23018"/>
    <cellStyle name="40% - Accent2 4 4 4 5 2" xfId="51716"/>
    <cellStyle name="40% - Accent2 4 4 4 6" xfId="25297"/>
    <cellStyle name="40% - Accent2 4 4 4 6 2" xfId="53995"/>
    <cellStyle name="40% - Accent2 4 4 4 7" xfId="29878"/>
    <cellStyle name="40% - Accent2 4 4 4 7 2" xfId="58575"/>
    <cellStyle name="40% - Accent2 4 4 4 8" xfId="31568"/>
    <cellStyle name="40% - Accent2 4 4 5" xfId="4415"/>
    <cellStyle name="40% - Accent2 4 4 5 2" xfId="13643"/>
    <cellStyle name="40% - Accent2 4 4 5 2 2" xfId="42341"/>
    <cellStyle name="40% - Accent2 4 4 5 3" xfId="26992"/>
    <cellStyle name="40% - Accent2 4 4 5 3 2" xfId="55690"/>
    <cellStyle name="40% - Accent2 4 4 5 4" xfId="33132"/>
    <cellStyle name="40% - Accent2 4 4 6" xfId="8235"/>
    <cellStyle name="40% - Accent2 4 4 6 2" xfId="17459"/>
    <cellStyle name="40% - Accent2 4 4 6 2 2" xfId="46157"/>
    <cellStyle name="40% - Accent2 4 4 6 3" xfId="36948"/>
    <cellStyle name="40% - Accent2 4 4 7" xfId="9800"/>
    <cellStyle name="40% - Accent2 4 4 7 2" xfId="19021"/>
    <cellStyle name="40% - Accent2 4 4 7 2 2" xfId="47719"/>
    <cellStyle name="40% - Accent2 4 4 7 3" xfId="38510"/>
    <cellStyle name="40% - Accent2 4 4 8" xfId="10949"/>
    <cellStyle name="40% - Accent2 4 4 8 2" xfId="20168"/>
    <cellStyle name="40% - Accent2 4 4 8 2 2" xfId="48866"/>
    <cellStyle name="40% - Accent2 4 4 8 3" xfId="39657"/>
    <cellStyle name="40% - Accent2 4 4 9" xfId="21301"/>
    <cellStyle name="40% - Accent2 4 4 9 2" xfId="49999"/>
    <cellStyle name="40% - Accent2 4 5" xfId="1091"/>
    <cellStyle name="40% - Accent2 4 5 10" xfId="11742"/>
    <cellStyle name="40% - Accent2 4 5 10 2" xfId="40440"/>
    <cellStyle name="40% - Accent2 4 5 11" xfId="21304"/>
    <cellStyle name="40% - Accent2 4 5 11 2" xfId="50002"/>
    <cellStyle name="40% - Accent2 4 5 12" xfId="23019"/>
    <cellStyle name="40% - Accent2 4 5 12 2" xfId="51717"/>
    <cellStyle name="40% - Accent2 4 5 13" xfId="25298"/>
    <cellStyle name="40% - Accent2 4 5 13 2" xfId="53996"/>
    <cellStyle name="40% - Accent2 4 5 14" xfId="29879"/>
    <cellStyle name="40% - Accent2 4 5 14 2" xfId="58576"/>
    <cellStyle name="40% - Accent2 4 5 15" xfId="31231"/>
    <cellStyle name="40% - Accent2 4 5 2" xfId="3635"/>
    <cellStyle name="40% - Accent2 4 5 2 10" xfId="23020"/>
    <cellStyle name="40% - Accent2 4 5 2 10 2" xfId="51718"/>
    <cellStyle name="40% - Accent2 4 5 2 11" xfId="25299"/>
    <cellStyle name="40% - Accent2 4 5 2 11 2" xfId="53997"/>
    <cellStyle name="40% - Accent2 4 5 2 12" xfId="29880"/>
    <cellStyle name="40% - Accent2 4 5 2 12 2" xfId="58577"/>
    <cellStyle name="40% - Accent2 4 5 2 13" xfId="32523"/>
    <cellStyle name="40% - Accent2 4 5 2 2" xfId="4419"/>
    <cellStyle name="40% - Accent2 4 5 2 2 2" xfId="13647"/>
    <cellStyle name="40% - Accent2 4 5 2 2 2 2" xfId="28129"/>
    <cellStyle name="40% - Accent2 4 5 2 2 2 2 2" xfId="56827"/>
    <cellStyle name="40% - Accent2 4 5 2 2 2 3" xfId="42345"/>
    <cellStyle name="40% - Accent2 4 5 2 2 3" xfId="23021"/>
    <cellStyle name="40% - Accent2 4 5 2 2 3 2" xfId="51719"/>
    <cellStyle name="40% - Accent2 4 5 2 2 4" xfId="25300"/>
    <cellStyle name="40% - Accent2 4 5 2 2 4 2" xfId="53998"/>
    <cellStyle name="40% - Accent2 4 5 2 2 5" xfId="29881"/>
    <cellStyle name="40% - Accent2 4 5 2 2 5 2" xfId="58578"/>
    <cellStyle name="40% - Accent2 4 5 2 2 6" xfId="33136"/>
    <cellStyle name="40% - Accent2 4 5 2 3" xfId="6488"/>
    <cellStyle name="40% - Accent2 4 5 2 3 2" xfId="15716"/>
    <cellStyle name="40% - Accent2 4 5 2 3 2 2" xfId="44414"/>
    <cellStyle name="40% - Accent2 4 5 2 3 3" xfId="26996"/>
    <cellStyle name="40% - Accent2 4 5 2 3 3 2" xfId="55694"/>
    <cellStyle name="40% - Accent2 4 5 2 3 4" xfId="35205"/>
    <cellStyle name="40% - Accent2 4 5 2 4" xfId="8040"/>
    <cellStyle name="40% - Accent2 4 5 2 4 2" xfId="17265"/>
    <cellStyle name="40% - Accent2 4 5 2 4 2 2" xfId="45963"/>
    <cellStyle name="40% - Accent2 4 5 2 4 3" xfId="36754"/>
    <cellStyle name="40% - Accent2 4 5 2 5" xfId="9191"/>
    <cellStyle name="40% - Accent2 4 5 2 5 2" xfId="18414"/>
    <cellStyle name="40% - Accent2 4 5 2 5 2 2" xfId="47112"/>
    <cellStyle name="40% - Accent2 4 5 2 5 3" xfId="37903"/>
    <cellStyle name="40% - Accent2 4 5 2 6" xfId="9804"/>
    <cellStyle name="40% - Accent2 4 5 2 6 2" xfId="19025"/>
    <cellStyle name="40% - Accent2 4 5 2 6 2 2" xfId="47723"/>
    <cellStyle name="40% - Accent2 4 5 2 6 3" xfId="38514"/>
    <cellStyle name="40% - Accent2 4 5 2 7" xfId="10953"/>
    <cellStyle name="40% - Accent2 4 5 2 7 2" xfId="20172"/>
    <cellStyle name="40% - Accent2 4 5 2 7 2 2" xfId="48870"/>
    <cellStyle name="40% - Accent2 4 5 2 7 3" xfId="39661"/>
    <cellStyle name="40% - Accent2 4 5 2 8" xfId="13034"/>
    <cellStyle name="40% - Accent2 4 5 2 8 2" xfId="41732"/>
    <cellStyle name="40% - Accent2 4 5 2 9" xfId="21305"/>
    <cellStyle name="40% - Accent2 4 5 2 9 2" xfId="50003"/>
    <cellStyle name="40% - Accent2 4 5 3" xfId="2465"/>
    <cellStyle name="40% - Accent2 4 5 3 2" xfId="5730"/>
    <cellStyle name="40% - Accent2 4 5 3 2 2" xfId="14958"/>
    <cellStyle name="40% - Accent2 4 5 3 2 2 2" xfId="43656"/>
    <cellStyle name="40% - Accent2 4 5 3 2 3" xfId="28128"/>
    <cellStyle name="40% - Accent2 4 5 3 2 3 2" xfId="56826"/>
    <cellStyle name="40% - Accent2 4 5 3 2 4" xfId="34447"/>
    <cellStyle name="40% - Accent2 4 5 3 3" xfId="7280"/>
    <cellStyle name="40% - Accent2 4 5 3 3 2" xfId="16506"/>
    <cellStyle name="40% - Accent2 4 5 3 3 2 2" xfId="45204"/>
    <cellStyle name="40% - Accent2 4 5 3 3 3" xfId="35995"/>
    <cellStyle name="40% - Accent2 4 5 3 4" xfId="12276"/>
    <cellStyle name="40% - Accent2 4 5 3 4 2" xfId="40974"/>
    <cellStyle name="40% - Accent2 4 5 3 5" xfId="23022"/>
    <cellStyle name="40% - Accent2 4 5 3 5 2" xfId="51720"/>
    <cellStyle name="40% - Accent2 4 5 3 6" xfId="25301"/>
    <cellStyle name="40% - Accent2 4 5 3 6 2" xfId="53999"/>
    <cellStyle name="40% - Accent2 4 5 3 7" xfId="29882"/>
    <cellStyle name="40% - Accent2 4 5 3 7 2" xfId="58579"/>
    <cellStyle name="40% - Accent2 4 5 3 8" xfId="31765"/>
    <cellStyle name="40% - Accent2 4 5 4" xfId="4418"/>
    <cellStyle name="40% - Accent2 4 5 4 2" xfId="13646"/>
    <cellStyle name="40% - Accent2 4 5 4 2 2" xfId="42344"/>
    <cellStyle name="40% - Accent2 4 5 4 3" xfId="26995"/>
    <cellStyle name="40% - Accent2 4 5 4 3 2" xfId="55693"/>
    <cellStyle name="40% - Accent2 4 5 4 4" xfId="33135"/>
    <cellStyle name="40% - Accent2 4 5 5" xfId="5196"/>
    <cellStyle name="40% - Accent2 4 5 5 2" xfId="14424"/>
    <cellStyle name="40% - Accent2 4 5 5 2 2" xfId="43122"/>
    <cellStyle name="40% - Accent2 4 5 5 3" xfId="33913"/>
    <cellStyle name="40% - Accent2 4 5 6" xfId="6745"/>
    <cellStyle name="40% - Accent2 4 5 6 2" xfId="15972"/>
    <cellStyle name="40% - Accent2 4 5 6 2 2" xfId="44670"/>
    <cellStyle name="40% - Accent2 4 5 6 3" xfId="35461"/>
    <cellStyle name="40% - Accent2 4 5 7" xfId="8432"/>
    <cellStyle name="40% - Accent2 4 5 7 2" xfId="17656"/>
    <cellStyle name="40% - Accent2 4 5 7 2 2" xfId="46354"/>
    <cellStyle name="40% - Accent2 4 5 7 3" xfId="37145"/>
    <cellStyle name="40% - Accent2 4 5 8" xfId="9803"/>
    <cellStyle name="40% - Accent2 4 5 8 2" xfId="19024"/>
    <cellStyle name="40% - Accent2 4 5 8 2 2" xfId="47722"/>
    <cellStyle name="40% - Accent2 4 5 8 3" xfId="38513"/>
    <cellStyle name="40% - Accent2 4 5 9" xfId="10952"/>
    <cellStyle name="40% - Accent2 4 5 9 2" xfId="20171"/>
    <cellStyle name="40% - Accent2 4 5 9 2 2" xfId="48869"/>
    <cellStyle name="40% - Accent2 4 5 9 3" xfId="39660"/>
    <cellStyle name="40% - Accent2 4 6" xfId="3133"/>
    <cellStyle name="40% - Accent2 4 6 10" xfId="23023"/>
    <cellStyle name="40% - Accent2 4 6 10 2" xfId="51721"/>
    <cellStyle name="40% - Accent2 4 6 11" xfId="25302"/>
    <cellStyle name="40% - Accent2 4 6 11 2" xfId="54000"/>
    <cellStyle name="40% - Accent2 4 6 12" xfId="29883"/>
    <cellStyle name="40% - Accent2 4 6 12 2" xfId="58580"/>
    <cellStyle name="40% - Accent2 4 6 13" xfId="32144"/>
    <cellStyle name="40% - Accent2 4 6 2" xfId="4420"/>
    <cellStyle name="40% - Accent2 4 6 2 2" xfId="13648"/>
    <cellStyle name="40% - Accent2 4 6 2 2 2" xfId="28130"/>
    <cellStyle name="40% - Accent2 4 6 2 2 2 2" xfId="56828"/>
    <cellStyle name="40% - Accent2 4 6 2 2 3" xfId="42346"/>
    <cellStyle name="40% - Accent2 4 6 2 3" xfId="23024"/>
    <cellStyle name="40% - Accent2 4 6 2 3 2" xfId="51722"/>
    <cellStyle name="40% - Accent2 4 6 2 4" xfId="25303"/>
    <cellStyle name="40% - Accent2 4 6 2 4 2" xfId="54001"/>
    <cellStyle name="40% - Accent2 4 6 2 5" xfId="29884"/>
    <cellStyle name="40% - Accent2 4 6 2 5 2" xfId="58581"/>
    <cellStyle name="40% - Accent2 4 6 2 6" xfId="33137"/>
    <cellStyle name="40% - Accent2 4 6 3" xfId="6109"/>
    <cellStyle name="40% - Accent2 4 6 3 2" xfId="15337"/>
    <cellStyle name="40% - Accent2 4 6 3 2 2" xfId="44035"/>
    <cellStyle name="40% - Accent2 4 6 3 3" xfId="26997"/>
    <cellStyle name="40% - Accent2 4 6 3 3 2" xfId="55695"/>
    <cellStyle name="40% - Accent2 4 6 3 4" xfId="34826"/>
    <cellStyle name="40% - Accent2 4 6 4" xfId="7661"/>
    <cellStyle name="40% - Accent2 4 6 4 2" xfId="16886"/>
    <cellStyle name="40% - Accent2 4 6 4 2 2" xfId="45584"/>
    <cellStyle name="40% - Accent2 4 6 4 3" xfId="36375"/>
    <cellStyle name="40% - Accent2 4 6 5" xfId="8812"/>
    <cellStyle name="40% - Accent2 4 6 5 2" xfId="18035"/>
    <cellStyle name="40% - Accent2 4 6 5 2 2" xfId="46733"/>
    <cellStyle name="40% - Accent2 4 6 5 3" xfId="37524"/>
    <cellStyle name="40% - Accent2 4 6 6" xfId="9805"/>
    <cellStyle name="40% - Accent2 4 6 6 2" xfId="19026"/>
    <cellStyle name="40% - Accent2 4 6 6 2 2" xfId="47724"/>
    <cellStyle name="40% - Accent2 4 6 6 3" xfId="38515"/>
    <cellStyle name="40% - Accent2 4 6 7" xfId="10954"/>
    <cellStyle name="40% - Accent2 4 6 7 2" xfId="20173"/>
    <cellStyle name="40% - Accent2 4 6 7 2 2" xfId="48871"/>
    <cellStyle name="40% - Accent2 4 6 7 3" xfId="39662"/>
    <cellStyle name="40% - Accent2 4 6 8" xfId="12655"/>
    <cellStyle name="40% - Accent2 4 6 8 2" xfId="41353"/>
    <cellStyle name="40% - Accent2 4 6 9" xfId="21306"/>
    <cellStyle name="40% - Accent2 4 6 9 2" xfId="50004"/>
    <cellStyle name="40% - Accent2 4 7" xfId="1726"/>
    <cellStyle name="40% - Accent2 4 7 2" xfId="5424"/>
    <cellStyle name="40% - Accent2 4 7 2 2" xfId="14652"/>
    <cellStyle name="40% - Accent2 4 7 2 2 2" xfId="43350"/>
    <cellStyle name="40% - Accent2 4 7 2 3" xfId="28108"/>
    <cellStyle name="40% - Accent2 4 7 2 3 2" xfId="56806"/>
    <cellStyle name="40% - Accent2 4 7 2 4" xfId="34141"/>
    <cellStyle name="40% - Accent2 4 7 3" xfId="6973"/>
    <cellStyle name="40% - Accent2 4 7 3 2" xfId="16200"/>
    <cellStyle name="40% - Accent2 4 7 3 2 2" xfId="44898"/>
    <cellStyle name="40% - Accent2 4 7 3 3" xfId="35689"/>
    <cellStyle name="40% - Accent2 4 7 4" xfId="11970"/>
    <cellStyle name="40% - Accent2 4 7 4 2" xfId="40668"/>
    <cellStyle name="40% - Accent2 4 7 5" xfId="23025"/>
    <cellStyle name="40% - Accent2 4 7 5 2" xfId="51723"/>
    <cellStyle name="40% - Accent2 4 7 6" xfId="25304"/>
    <cellStyle name="40% - Accent2 4 7 6 2" xfId="54002"/>
    <cellStyle name="40% - Accent2 4 7 7" xfId="29885"/>
    <cellStyle name="40% - Accent2 4 7 7 2" xfId="58582"/>
    <cellStyle name="40% - Accent2 4 7 8" xfId="31459"/>
    <cellStyle name="40% - Accent2 4 8" xfId="4398"/>
    <cellStyle name="40% - Accent2 4 8 2" xfId="13626"/>
    <cellStyle name="40% - Accent2 4 8 2 2" xfId="42324"/>
    <cellStyle name="40% - Accent2 4 8 3" xfId="26975"/>
    <cellStyle name="40% - Accent2 4 8 3 2" xfId="55673"/>
    <cellStyle name="40% - Accent2 4 8 4" xfId="33115"/>
    <cellStyle name="40% - Accent2 4 9" xfId="5010"/>
    <cellStyle name="40% - Accent2 4 9 2" xfId="14238"/>
    <cellStyle name="40% - Accent2 4 9 2 2" xfId="42936"/>
    <cellStyle name="40% - Accent2 4 9 3" xfId="33727"/>
    <cellStyle name="40% - Accent2 40" xfId="737"/>
    <cellStyle name="40% - Accent2 41" xfId="738"/>
    <cellStyle name="40% - Accent2 42" xfId="1061"/>
    <cellStyle name="40% - Accent2 42 10" xfId="21307"/>
    <cellStyle name="40% - Accent2 42 10 2" xfId="50005"/>
    <cellStyle name="40% - Accent2 42 11" xfId="23026"/>
    <cellStyle name="40% - Accent2 42 11 2" xfId="51724"/>
    <cellStyle name="40% - Accent2 42 12" xfId="25305"/>
    <cellStyle name="40% - Accent2 42 12 2" xfId="54003"/>
    <cellStyle name="40% - Accent2 42 13" xfId="29886"/>
    <cellStyle name="40% - Accent2 42 13 2" xfId="58583"/>
    <cellStyle name="40% - Accent2 42 14" xfId="31201"/>
    <cellStyle name="40% - Accent2 42 2" xfId="3636"/>
    <cellStyle name="40% - Accent2 42 2 2" xfId="6489"/>
    <cellStyle name="40% - Accent2 42 2 2 2" xfId="15717"/>
    <cellStyle name="40% - Accent2 42 2 2 2 2" xfId="44415"/>
    <cellStyle name="40% - Accent2 42 2 2 3" xfId="28131"/>
    <cellStyle name="40% - Accent2 42 2 2 3 2" xfId="56829"/>
    <cellStyle name="40% - Accent2 42 2 2 4" xfId="35206"/>
    <cellStyle name="40% - Accent2 42 2 3" xfId="8041"/>
    <cellStyle name="40% - Accent2 42 2 3 2" xfId="17266"/>
    <cellStyle name="40% - Accent2 42 2 3 2 2" xfId="45964"/>
    <cellStyle name="40% - Accent2 42 2 3 3" xfId="36755"/>
    <cellStyle name="40% - Accent2 42 2 4" xfId="13035"/>
    <cellStyle name="40% - Accent2 42 2 4 2" xfId="41733"/>
    <cellStyle name="40% - Accent2 42 2 5" xfId="23027"/>
    <cellStyle name="40% - Accent2 42 2 5 2" xfId="51725"/>
    <cellStyle name="40% - Accent2 42 2 6" xfId="25306"/>
    <cellStyle name="40% - Accent2 42 2 6 2" xfId="54004"/>
    <cellStyle name="40% - Accent2 42 2 7" xfId="29887"/>
    <cellStyle name="40% - Accent2 42 2 7 2" xfId="58584"/>
    <cellStyle name="40% - Accent2 42 2 8" xfId="32524"/>
    <cellStyle name="40% - Accent2 42 3" xfId="4421"/>
    <cellStyle name="40% - Accent2 42 3 2" xfId="13649"/>
    <cellStyle name="40% - Accent2 42 3 2 2" xfId="42347"/>
    <cellStyle name="40% - Accent2 42 3 3" xfId="26998"/>
    <cellStyle name="40% - Accent2 42 3 3 2" xfId="55696"/>
    <cellStyle name="40% - Accent2 42 3 4" xfId="33138"/>
    <cellStyle name="40% - Accent2 42 4" xfId="5166"/>
    <cellStyle name="40% - Accent2 42 4 2" xfId="14394"/>
    <cellStyle name="40% - Accent2 42 4 2 2" xfId="43092"/>
    <cellStyle name="40% - Accent2 42 4 3" xfId="33883"/>
    <cellStyle name="40% - Accent2 42 5" xfId="6715"/>
    <cellStyle name="40% - Accent2 42 5 2" xfId="15942"/>
    <cellStyle name="40% - Accent2 42 5 2 2" xfId="44640"/>
    <cellStyle name="40% - Accent2 42 5 3" xfId="35431"/>
    <cellStyle name="40% - Accent2 42 6" xfId="9192"/>
    <cellStyle name="40% - Accent2 42 6 2" xfId="18415"/>
    <cellStyle name="40% - Accent2 42 6 2 2" xfId="47113"/>
    <cellStyle name="40% - Accent2 42 6 3" xfId="37904"/>
    <cellStyle name="40% - Accent2 42 7" xfId="9806"/>
    <cellStyle name="40% - Accent2 42 7 2" xfId="19027"/>
    <cellStyle name="40% - Accent2 42 7 2 2" xfId="47725"/>
    <cellStyle name="40% - Accent2 42 7 3" xfId="38516"/>
    <cellStyle name="40% - Accent2 42 8" xfId="10955"/>
    <cellStyle name="40% - Accent2 42 8 2" xfId="20174"/>
    <cellStyle name="40% - Accent2 42 8 2 2" xfId="48872"/>
    <cellStyle name="40% - Accent2 42 8 3" xfId="39663"/>
    <cellStyle name="40% - Accent2 42 9" xfId="11712"/>
    <cellStyle name="40% - Accent2 42 9 2" xfId="40410"/>
    <cellStyle name="40% - Accent2 43" xfId="1286"/>
    <cellStyle name="40% - Accent2 43 10" xfId="21308"/>
    <cellStyle name="40% - Accent2 43 10 2" xfId="50006"/>
    <cellStyle name="40% - Accent2 43 11" xfId="23028"/>
    <cellStyle name="40% - Accent2 43 11 2" xfId="51726"/>
    <cellStyle name="40% - Accent2 43 12" xfId="25307"/>
    <cellStyle name="40% - Accent2 43 12 2" xfId="54005"/>
    <cellStyle name="40% - Accent2 43 13" xfId="29888"/>
    <cellStyle name="40% - Accent2 43 13 2" xfId="58585"/>
    <cellStyle name="40% - Accent2 43 14" xfId="31388"/>
    <cellStyle name="40% - Accent2 43 2" xfId="3105"/>
    <cellStyle name="40% - Accent2 43 2 2" xfId="6081"/>
    <cellStyle name="40% - Accent2 43 2 2 2" xfId="15309"/>
    <cellStyle name="40% - Accent2 43 2 2 2 2" xfId="44007"/>
    <cellStyle name="40% - Accent2 43 2 2 3" xfId="28132"/>
    <cellStyle name="40% - Accent2 43 2 2 3 2" xfId="56830"/>
    <cellStyle name="40% - Accent2 43 2 2 4" xfId="34798"/>
    <cellStyle name="40% - Accent2 43 2 3" xfId="7633"/>
    <cellStyle name="40% - Accent2 43 2 3 2" xfId="16858"/>
    <cellStyle name="40% - Accent2 43 2 3 2 2" xfId="45556"/>
    <cellStyle name="40% - Accent2 43 2 3 3" xfId="36347"/>
    <cellStyle name="40% - Accent2 43 2 4" xfId="12627"/>
    <cellStyle name="40% - Accent2 43 2 4 2" xfId="41325"/>
    <cellStyle name="40% - Accent2 43 2 5" xfId="23029"/>
    <cellStyle name="40% - Accent2 43 2 5 2" xfId="51727"/>
    <cellStyle name="40% - Accent2 43 2 6" xfId="25308"/>
    <cellStyle name="40% - Accent2 43 2 6 2" xfId="54006"/>
    <cellStyle name="40% - Accent2 43 2 7" xfId="29889"/>
    <cellStyle name="40% - Accent2 43 2 7 2" xfId="58586"/>
    <cellStyle name="40% - Accent2 43 2 8" xfId="32116"/>
    <cellStyle name="40% - Accent2 43 3" xfId="4422"/>
    <cellStyle name="40% - Accent2 43 3 2" xfId="13650"/>
    <cellStyle name="40% - Accent2 43 3 2 2" xfId="42348"/>
    <cellStyle name="40% - Accent2 43 3 3" xfId="26999"/>
    <cellStyle name="40% - Accent2 43 3 3 2" xfId="55697"/>
    <cellStyle name="40% - Accent2 43 3 4" xfId="33139"/>
    <cellStyle name="40% - Accent2 43 4" xfId="5353"/>
    <cellStyle name="40% - Accent2 43 4 2" xfId="14581"/>
    <cellStyle name="40% - Accent2 43 4 2 2" xfId="43279"/>
    <cellStyle name="40% - Accent2 43 4 3" xfId="34070"/>
    <cellStyle name="40% - Accent2 43 5" xfId="6902"/>
    <cellStyle name="40% - Accent2 43 5 2" xfId="16129"/>
    <cellStyle name="40% - Accent2 43 5 2 2" xfId="44827"/>
    <cellStyle name="40% - Accent2 43 5 3" xfId="35618"/>
    <cellStyle name="40% - Accent2 43 6" xfId="8784"/>
    <cellStyle name="40% - Accent2 43 6 2" xfId="18007"/>
    <cellStyle name="40% - Accent2 43 6 2 2" xfId="46705"/>
    <cellStyle name="40% - Accent2 43 6 3" xfId="37496"/>
    <cellStyle name="40% - Accent2 43 7" xfId="9807"/>
    <cellStyle name="40% - Accent2 43 7 2" xfId="19028"/>
    <cellStyle name="40% - Accent2 43 7 2 2" xfId="47726"/>
    <cellStyle name="40% - Accent2 43 7 3" xfId="38517"/>
    <cellStyle name="40% - Accent2 43 8" xfId="10956"/>
    <cellStyle name="40% - Accent2 43 8 2" xfId="20175"/>
    <cellStyle name="40% - Accent2 43 8 2 2" xfId="48873"/>
    <cellStyle name="40% - Accent2 43 8 3" xfId="39664"/>
    <cellStyle name="40% - Accent2 43 9" xfId="11899"/>
    <cellStyle name="40% - Accent2 43 9 2" xfId="40597"/>
    <cellStyle name="40% - Accent2 44" xfId="1300"/>
    <cellStyle name="40% - Accent2 44 2" xfId="5367"/>
    <cellStyle name="40% - Accent2 44 2 2" xfId="14595"/>
    <cellStyle name="40% - Accent2 44 2 2 2" xfId="43293"/>
    <cellStyle name="40% - Accent2 44 2 3" xfId="34084"/>
    <cellStyle name="40% - Accent2 44 3" xfId="6916"/>
    <cellStyle name="40% - Accent2 44 3 2" xfId="16143"/>
    <cellStyle name="40% - Accent2 44 3 2 2" xfId="44841"/>
    <cellStyle name="40% - Accent2 44 3 3" xfId="35632"/>
    <cellStyle name="40% - Accent2 44 4" xfId="11913"/>
    <cellStyle name="40% - Accent2 44 4 2" xfId="40611"/>
    <cellStyle name="40% - Accent2 44 5" xfId="23030"/>
    <cellStyle name="40% - Accent2 44 5 2" xfId="51728"/>
    <cellStyle name="40% - Accent2 44 6" xfId="25309"/>
    <cellStyle name="40% - Accent2 44 6 2" xfId="54007"/>
    <cellStyle name="40% - Accent2 44 7" xfId="29890"/>
    <cellStyle name="40% - Accent2 44 7 2" xfId="58587"/>
    <cellStyle name="40% - Accent2 44 8" xfId="31402"/>
    <cellStyle name="40% - Accent2 45" xfId="1313"/>
    <cellStyle name="40% - Accent2 45 2" xfId="5380"/>
    <cellStyle name="40% - Accent2 45 2 2" xfId="14608"/>
    <cellStyle name="40% - Accent2 45 2 2 2" xfId="43306"/>
    <cellStyle name="40% - Accent2 45 2 3" xfId="34097"/>
    <cellStyle name="40% - Accent2 45 3" xfId="6929"/>
    <cellStyle name="40% - Accent2 45 3 2" xfId="16156"/>
    <cellStyle name="40% - Accent2 45 3 2 2" xfId="44854"/>
    <cellStyle name="40% - Accent2 45 3 3" xfId="35645"/>
    <cellStyle name="40% - Accent2 45 4" xfId="11926"/>
    <cellStyle name="40% - Accent2 45 4 2" xfId="40624"/>
    <cellStyle name="40% - Accent2 45 5" xfId="31415"/>
    <cellStyle name="40% - Accent2 46" xfId="4980"/>
    <cellStyle name="40% - Accent2 46 2" xfId="14208"/>
    <cellStyle name="40% - Accent2 46 2 2" xfId="42906"/>
    <cellStyle name="40% - Accent2 46 3" xfId="33697"/>
    <cellStyle name="40% - Accent2 47" xfId="6529"/>
    <cellStyle name="40% - Accent2 47 2" xfId="15756"/>
    <cellStyle name="40% - Accent2 47 2 2" xfId="44454"/>
    <cellStyle name="40% - Accent2 47 3" xfId="35245"/>
    <cellStyle name="40% - Accent2 48" xfId="8082"/>
    <cellStyle name="40% - Accent2 48 2" xfId="17306"/>
    <cellStyle name="40% - Accent2 48 2 2" xfId="46004"/>
    <cellStyle name="40% - Accent2 48 3" xfId="36795"/>
    <cellStyle name="40% - Accent2 49" xfId="10368"/>
    <cellStyle name="40% - Accent2 49 2" xfId="19587"/>
    <cellStyle name="40% - Accent2 49 2 2" xfId="48285"/>
    <cellStyle name="40% - Accent2 49 3" xfId="39076"/>
    <cellStyle name="40% - Accent2 5" xfId="259"/>
    <cellStyle name="40% - Accent2 5 10" xfId="8152"/>
    <cellStyle name="40% - Accent2 5 10 2" xfId="17376"/>
    <cellStyle name="40% - Accent2 5 10 2 2" xfId="46074"/>
    <cellStyle name="40% - Accent2 5 10 3" xfId="36865"/>
    <cellStyle name="40% - Accent2 5 11" xfId="9808"/>
    <cellStyle name="40% - Accent2 5 11 2" xfId="19029"/>
    <cellStyle name="40% - Accent2 5 11 2 2" xfId="47727"/>
    <cellStyle name="40% - Accent2 5 11 3" xfId="38518"/>
    <cellStyle name="40% - Accent2 5 12" xfId="10957"/>
    <cellStyle name="40% - Accent2 5 12 2" xfId="20176"/>
    <cellStyle name="40% - Accent2 5 12 2 2" xfId="48874"/>
    <cellStyle name="40% - Accent2 5 12 3" xfId="39665"/>
    <cellStyle name="40% - Accent2 5 13" xfId="11569"/>
    <cellStyle name="40% - Accent2 5 13 2" xfId="40267"/>
    <cellStyle name="40% - Accent2 5 14" xfId="21309"/>
    <cellStyle name="40% - Accent2 5 14 2" xfId="50007"/>
    <cellStyle name="40% - Accent2 5 15" xfId="23031"/>
    <cellStyle name="40% - Accent2 5 15 2" xfId="51729"/>
    <cellStyle name="40% - Accent2 5 16" xfId="25310"/>
    <cellStyle name="40% - Accent2 5 16 2" xfId="54008"/>
    <cellStyle name="40% - Accent2 5 17" xfId="29891"/>
    <cellStyle name="40% - Accent2 5 17 2" xfId="58588"/>
    <cellStyle name="40% - Accent2 5 18" xfId="31058"/>
    <cellStyle name="40% - Accent2 5 2" xfId="345"/>
    <cellStyle name="40% - Accent2 5 2 10" xfId="9809"/>
    <cellStyle name="40% - Accent2 5 2 10 2" xfId="19030"/>
    <cellStyle name="40% - Accent2 5 2 10 2 2" xfId="47728"/>
    <cellStyle name="40% - Accent2 5 2 10 3" xfId="38519"/>
    <cellStyle name="40% - Accent2 5 2 11" xfId="10958"/>
    <cellStyle name="40% - Accent2 5 2 11 2" xfId="20177"/>
    <cellStyle name="40% - Accent2 5 2 11 2 2" xfId="48875"/>
    <cellStyle name="40% - Accent2 5 2 11 3" xfId="39666"/>
    <cellStyle name="40% - Accent2 5 2 12" xfId="11655"/>
    <cellStyle name="40% - Accent2 5 2 12 2" xfId="40353"/>
    <cellStyle name="40% - Accent2 5 2 13" xfId="21310"/>
    <cellStyle name="40% - Accent2 5 2 13 2" xfId="50008"/>
    <cellStyle name="40% - Accent2 5 2 14" xfId="23032"/>
    <cellStyle name="40% - Accent2 5 2 14 2" xfId="51730"/>
    <cellStyle name="40% - Accent2 5 2 15" xfId="25311"/>
    <cellStyle name="40% - Accent2 5 2 15 2" xfId="54009"/>
    <cellStyle name="40% - Accent2 5 2 16" xfId="29892"/>
    <cellStyle name="40% - Accent2 5 2 16 2" xfId="58589"/>
    <cellStyle name="40% - Accent2 5 2 17" xfId="31144"/>
    <cellStyle name="40% - Accent2 5 2 2" xfId="1190"/>
    <cellStyle name="40% - Accent2 5 2 2 10" xfId="11841"/>
    <cellStyle name="40% - Accent2 5 2 2 10 2" xfId="40539"/>
    <cellStyle name="40% - Accent2 5 2 2 11" xfId="21311"/>
    <cellStyle name="40% - Accent2 5 2 2 11 2" xfId="50009"/>
    <cellStyle name="40% - Accent2 5 2 2 12" xfId="23033"/>
    <cellStyle name="40% - Accent2 5 2 2 12 2" xfId="51731"/>
    <cellStyle name="40% - Accent2 5 2 2 13" xfId="25312"/>
    <cellStyle name="40% - Accent2 5 2 2 13 2" xfId="54010"/>
    <cellStyle name="40% - Accent2 5 2 2 14" xfId="29893"/>
    <cellStyle name="40% - Accent2 5 2 2 14 2" xfId="58590"/>
    <cellStyle name="40% - Accent2 5 2 2 15" xfId="31330"/>
    <cellStyle name="40% - Accent2 5 2 2 2" xfId="3456"/>
    <cellStyle name="40% - Accent2 5 2 2 2 10" xfId="23034"/>
    <cellStyle name="40% - Accent2 5 2 2 2 10 2" xfId="51732"/>
    <cellStyle name="40% - Accent2 5 2 2 2 11" xfId="25313"/>
    <cellStyle name="40% - Accent2 5 2 2 2 11 2" xfId="54011"/>
    <cellStyle name="40% - Accent2 5 2 2 2 12" xfId="29894"/>
    <cellStyle name="40% - Accent2 5 2 2 2 12 2" xfId="58591"/>
    <cellStyle name="40% - Accent2 5 2 2 2 13" xfId="32428"/>
    <cellStyle name="40% - Accent2 5 2 2 2 2" xfId="4426"/>
    <cellStyle name="40% - Accent2 5 2 2 2 2 2" xfId="13654"/>
    <cellStyle name="40% - Accent2 5 2 2 2 2 2 2" xfId="28136"/>
    <cellStyle name="40% - Accent2 5 2 2 2 2 2 2 2" xfId="56834"/>
    <cellStyle name="40% - Accent2 5 2 2 2 2 2 3" xfId="42352"/>
    <cellStyle name="40% - Accent2 5 2 2 2 2 3" xfId="23035"/>
    <cellStyle name="40% - Accent2 5 2 2 2 2 3 2" xfId="51733"/>
    <cellStyle name="40% - Accent2 5 2 2 2 2 4" xfId="25314"/>
    <cellStyle name="40% - Accent2 5 2 2 2 2 4 2" xfId="54012"/>
    <cellStyle name="40% - Accent2 5 2 2 2 2 5" xfId="29895"/>
    <cellStyle name="40% - Accent2 5 2 2 2 2 5 2" xfId="58592"/>
    <cellStyle name="40% - Accent2 5 2 2 2 2 6" xfId="33143"/>
    <cellStyle name="40% - Accent2 5 2 2 2 3" xfId="6393"/>
    <cellStyle name="40% - Accent2 5 2 2 2 3 2" xfId="15621"/>
    <cellStyle name="40% - Accent2 5 2 2 2 3 2 2" xfId="44319"/>
    <cellStyle name="40% - Accent2 5 2 2 2 3 3" xfId="27003"/>
    <cellStyle name="40% - Accent2 5 2 2 2 3 3 2" xfId="55701"/>
    <cellStyle name="40% - Accent2 5 2 2 2 3 4" xfId="35110"/>
    <cellStyle name="40% - Accent2 5 2 2 2 4" xfId="7945"/>
    <cellStyle name="40% - Accent2 5 2 2 2 4 2" xfId="17170"/>
    <cellStyle name="40% - Accent2 5 2 2 2 4 2 2" xfId="45868"/>
    <cellStyle name="40% - Accent2 5 2 2 2 4 3" xfId="36659"/>
    <cellStyle name="40% - Accent2 5 2 2 2 5" xfId="9096"/>
    <cellStyle name="40% - Accent2 5 2 2 2 5 2" xfId="18319"/>
    <cellStyle name="40% - Accent2 5 2 2 2 5 2 2" xfId="47017"/>
    <cellStyle name="40% - Accent2 5 2 2 2 5 3" xfId="37808"/>
    <cellStyle name="40% - Accent2 5 2 2 2 6" xfId="9811"/>
    <cellStyle name="40% - Accent2 5 2 2 2 6 2" xfId="19032"/>
    <cellStyle name="40% - Accent2 5 2 2 2 6 2 2" xfId="47730"/>
    <cellStyle name="40% - Accent2 5 2 2 2 6 3" xfId="38521"/>
    <cellStyle name="40% - Accent2 5 2 2 2 7" xfId="10960"/>
    <cellStyle name="40% - Accent2 5 2 2 2 7 2" xfId="20179"/>
    <cellStyle name="40% - Accent2 5 2 2 2 7 2 2" xfId="48877"/>
    <cellStyle name="40% - Accent2 5 2 2 2 7 3" xfId="39668"/>
    <cellStyle name="40% - Accent2 5 2 2 2 8" xfId="12939"/>
    <cellStyle name="40% - Accent2 5 2 2 2 8 2" xfId="41637"/>
    <cellStyle name="40% - Accent2 5 2 2 2 9" xfId="21312"/>
    <cellStyle name="40% - Accent2 5 2 2 2 9 2" xfId="50010"/>
    <cellStyle name="40% - Accent2 5 2 2 3" xfId="2847"/>
    <cellStyle name="40% - Accent2 5 2 2 3 2" xfId="6012"/>
    <cellStyle name="40% - Accent2 5 2 2 3 2 2" xfId="15240"/>
    <cellStyle name="40% - Accent2 5 2 2 3 2 2 2" xfId="43938"/>
    <cellStyle name="40% - Accent2 5 2 2 3 2 3" xfId="28135"/>
    <cellStyle name="40% - Accent2 5 2 2 3 2 3 2" xfId="56833"/>
    <cellStyle name="40% - Accent2 5 2 2 3 2 4" xfId="34729"/>
    <cellStyle name="40% - Accent2 5 2 2 3 3" xfId="7562"/>
    <cellStyle name="40% - Accent2 5 2 2 3 3 2" xfId="16788"/>
    <cellStyle name="40% - Accent2 5 2 2 3 3 2 2" xfId="45486"/>
    <cellStyle name="40% - Accent2 5 2 2 3 3 3" xfId="36277"/>
    <cellStyle name="40% - Accent2 5 2 2 3 4" xfId="12558"/>
    <cellStyle name="40% - Accent2 5 2 2 3 4 2" xfId="41256"/>
    <cellStyle name="40% - Accent2 5 2 2 3 5" xfId="23036"/>
    <cellStyle name="40% - Accent2 5 2 2 3 5 2" xfId="51734"/>
    <cellStyle name="40% - Accent2 5 2 2 3 6" xfId="25315"/>
    <cellStyle name="40% - Accent2 5 2 2 3 6 2" xfId="54013"/>
    <cellStyle name="40% - Accent2 5 2 2 3 7" xfId="29896"/>
    <cellStyle name="40% - Accent2 5 2 2 3 7 2" xfId="58593"/>
    <cellStyle name="40% - Accent2 5 2 2 3 8" xfId="32047"/>
    <cellStyle name="40% - Accent2 5 2 2 4" xfId="4425"/>
    <cellStyle name="40% - Accent2 5 2 2 4 2" xfId="13653"/>
    <cellStyle name="40% - Accent2 5 2 2 4 2 2" xfId="42351"/>
    <cellStyle name="40% - Accent2 5 2 2 4 3" xfId="27002"/>
    <cellStyle name="40% - Accent2 5 2 2 4 3 2" xfId="55700"/>
    <cellStyle name="40% - Accent2 5 2 2 4 4" xfId="33142"/>
    <cellStyle name="40% - Accent2 5 2 2 5" xfId="5295"/>
    <cellStyle name="40% - Accent2 5 2 2 5 2" xfId="14523"/>
    <cellStyle name="40% - Accent2 5 2 2 5 2 2" xfId="43221"/>
    <cellStyle name="40% - Accent2 5 2 2 5 3" xfId="34012"/>
    <cellStyle name="40% - Accent2 5 2 2 6" xfId="6844"/>
    <cellStyle name="40% - Accent2 5 2 2 6 2" xfId="16071"/>
    <cellStyle name="40% - Accent2 5 2 2 6 2 2" xfId="44769"/>
    <cellStyle name="40% - Accent2 5 2 2 6 3" xfId="35560"/>
    <cellStyle name="40% - Accent2 5 2 2 7" xfId="8714"/>
    <cellStyle name="40% - Accent2 5 2 2 7 2" xfId="17938"/>
    <cellStyle name="40% - Accent2 5 2 2 7 2 2" xfId="46636"/>
    <cellStyle name="40% - Accent2 5 2 2 7 3" xfId="37427"/>
    <cellStyle name="40% - Accent2 5 2 2 8" xfId="9810"/>
    <cellStyle name="40% - Accent2 5 2 2 8 2" xfId="19031"/>
    <cellStyle name="40% - Accent2 5 2 2 8 2 2" xfId="47729"/>
    <cellStyle name="40% - Accent2 5 2 2 8 3" xfId="38520"/>
    <cellStyle name="40% - Accent2 5 2 2 9" xfId="10959"/>
    <cellStyle name="40% - Accent2 5 2 2 9 2" xfId="20178"/>
    <cellStyle name="40% - Accent2 5 2 2 9 2 2" xfId="48876"/>
    <cellStyle name="40% - Accent2 5 2 2 9 3" xfId="39667"/>
    <cellStyle name="40% - Accent2 5 2 3" xfId="2572"/>
    <cellStyle name="40% - Accent2 5 2 3 10" xfId="23037"/>
    <cellStyle name="40% - Accent2 5 2 3 10 2" xfId="51735"/>
    <cellStyle name="40% - Accent2 5 2 3 11" xfId="25316"/>
    <cellStyle name="40% - Accent2 5 2 3 11 2" xfId="54014"/>
    <cellStyle name="40% - Accent2 5 2 3 12" xfId="29897"/>
    <cellStyle name="40% - Accent2 5 2 3 12 2" xfId="58594"/>
    <cellStyle name="40% - Accent2 5 2 3 13" xfId="31862"/>
    <cellStyle name="40% - Accent2 5 2 3 2" xfId="4427"/>
    <cellStyle name="40% - Accent2 5 2 3 2 2" xfId="13655"/>
    <cellStyle name="40% - Accent2 5 2 3 2 2 2" xfId="28137"/>
    <cellStyle name="40% - Accent2 5 2 3 2 2 2 2" xfId="56835"/>
    <cellStyle name="40% - Accent2 5 2 3 2 2 3" xfId="42353"/>
    <cellStyle name="40% - Accent2 5 2 3 2 3" xfId="23038"/>
    <cellStyle name="40% - Accent2 5 2 3 2 3 2" xfId="51736"/>
    <cellStyle name="40% - Accent2 5 2 3 2 4" xfId="25317"/>
    <cellStyle name="40% - Accent2 5 2 3 2 4 2" xfId="54015"/>
    <cellStyle name="40% - Accent2 5 2 3 2 5" xfId="29898"/>
    <cellStyle name="40% - Accent2 5 2 3 2 5 2" xfId="58595"/>
    <cellStyle name="40% - Accent2 5 2 3 2 6" xfId="33144"/>
    <cellStyle name="40% - Accent2 5 2 3 3" xfId="5827"/>
    <cellStyle name="40% - Accent2 5 2 3 3 2" xfId="15055"/>
    <cellStyle name="40% - Accent2 5 2 3 3 2 2" xfId="43753"/>
    <cellStyle name="40% - Accent2 5 2 3 3 3" xfId="27004"/>
    <cellStyle name="40% - Accent2 5 2 3 3 3 2" xfId="55702"/>
    <cellStyle name="40% - Accent2 5 2 3 3 4" xfId="34544"/>
    <cellStyle name="40% - Accent2 5 2 3 4" xfId="7377"/>
    <cellStyle name="40% - Accent2 5 2 3 4 2" xfId="16603"/>
    <cellStyle name="40% - Accent2 5 2 3 4 2 2" xfId="45301"/>
    <cellStyle name="40% - Accent2 5 2 3 4 3" xfId="36092"/>
    <cellStyle name="40% - Accent2 5 2 3 5" xfId="8529"/>
    <cellStyle name="40% - Accent2 5 2 3 5 2" xfId="17753"/>
    <cellStyle name="40% - Accent2 5 2 3 5 2 2" xfId="46451"/>
    <cellStyle name="40% - Accent2 5 2 3 5 3" xfId="37242"/>
    <cellStyle name="40% - Accent2 5 2 3 6" xfId="9812"/>
    <cellStyle name="40% - Accent2 5 2 3 6 2" xfId="19033"/>
    <cellStyle name="40% - Accent2 5 2 3 6 2 2" xfId="47731"/>
    <cellStyle name="40% - Accent2 5 2 3 6 3" xfId="38522"/>
    <cellStyle name="40% - Accent2 5 2 3 7" xfId="10961"/>
    <cellStyle name="40% - Accent2 5 2 3 7 2" xfId="20180"/>
    <cellStyle name="40% - Accent2 5 2 3 7 2 2" xfId="48878"/>
    <cellStyle name="40% - Accent2 5 2 3 7 3" xfId="39669"/>
    <cellStyle name="40% - Accent2 5 2 3 8" xfId="12373"/>
    <cellStyle name="40% - Accent2 5 2 3 8 2" xfId="41071"/>
    <cellStyle name="40% - Accent2 5 2 3 9" xfId="21313"/>
    <cellStyle name="40% - Accent2 5 2 3 9 2" xfId="50011"/>
    <cellStyle name="40% - Accent2 5 2 4" xfId="3234"/>
    <cellStyle name="40% - Accent2 5 2 4 10" xfId="23039"/>
    <cellStyle name="40% - Accent2 5 2 4 10 2" xfId="51737"/>
    <cellStyle name="40% - Accent2 5 2 4 11" xfId="25318"/>
    <cellStyle name="40% - Accent2 5 2 4 11 2" xfId="54016"/>
    <cellStyle name="40% - Accent2 5 2 4 12" xfId="29899"/>
    <cellStyle name="40% - Accent2 5 2 4 12 2" xfId="58596"/>
    <cellStyle name="40% - Accent2 5 2 4 13" xfId="32243"/>
    <cellStyle name="40% - Accent2 5 2 4 2" xfId="4428"/>
    <cellStyle name="40% - Accent2 5 2 4 2 2" xfId="13656"/>
    <cellStyle name="40% - Accent2 5 2 4 2 2 2" xfId="28138"/>
    <cellStyle name="40% - Accent2 5 2 4 2 2 2 2" xfId="56836"/>
    <cellStyle name="40% - Accent2 5 2 4 2 2 3" xfId="42354"/>
    <cellStyle name="40% - Accent2 5 2 4 2 3" xfId="23040"/>
    <cellStyle name="40% - Accent2 5 2 4 2 3 2" xfId="51738"/>
    <cellStyle name="40% - Accent2 5 2 4 2 4" xfId="25319"/>
    <cellStyle name="40% - Accent2 5 2 4 2 4 2" xfId="54017"/>
    <cellStyle name="40% - Accent2 5 2 4 2 5" xfId="29900"/>
    <cellStyle name="40% - Accent2 5 2 4 2 5 2" xfId="58597"/>
    <cellStyle name="40% - Accent2 5 2 4 2 6" xfId="33145"/>
    <cellStyle name="40% - Accent2 5 2 4 3" xfId="6208"/>
    <cellStyle name="40% - Accent2 5 2 4 3 2" xfId="15436"/>
    <cellStyle name="40% - Accent2 5 2 4 3 2 2" xfId="44134"/>
    <cellStyle name="40% - Accent2 5 2 4 3 3" xfId="27005"/>
    <cellStyle name="40% - Accent2 5 2 4 3 3 2" xfId="55703"/>
    <cellStyle name="40% - Accent2 5 2 4 3 4" xfId="34925"/>
    <cellStyle name="40% - Accent2 5 2 4 4" xfId="7760"/>
    <cellStyle name="40% - Accent2 5 2 4 4 2" xfId="16985"/>
    <cellStyle name="40% - Accent2 5 2 4 4 2 2" xfId="45683"/>
    <cellStyle name="40% - Accent2 5 2 4 4 3" xfId="36474"/>
    <cellStyle name="40% - Accent2 5 2 4 5" xfId="8911"/>
    <cellStyle name="40% - Accent2 5 2 4 5 2" xfId="18134"/>
    <cellStyle name="40% - Accent2 5 2 4 5 2 2" xfId="46832"/>
    <cellStyle name="40% - Accent2 5 2 4 5 3" xfId="37623"/>
    <cellStyle name="40% - Accent2 5 2 4 6" xfId="9813"/>
    <cellStyle name="40% - Accent2 5 2 4 6 2" xfId="19034"/>
    <cellStyle name="40% - Accent2 5 2 4 6 2 2" xfId="47732"/>
    <cellStyle name="40% - Accent2 5 2 4 6 3" xfId="38523"/>
    <cellStyle name="40% - Accent2 5 2 4 7" xfId="10962"/>
    <cellStyle name="40% - Accent2 5 2 4 7 2" xfId="20181"/>
    <cellStyle name="40% - Accent2 5 2 4 7 2 2" xfId="48879"/>
    <cellStyle name="40% - Accent2 5 2 4 7 3" xfId="39670"/>
    <cellStyle name="40% - Accent2 5 2 4 8" xfId="12754"/>
    <cellStyle name="40% - Accent2 5 2 4 8 2" xfId="41452"/>
    <cellStyle name="40% - Accent2 5 2 4 9" xfId="21314"/>
    <cellStyle name="40% - Accent2 5 2 4 9 2" xfId="50012"/>
    <cellStyle name="40% - Accent2 5 2 5" xfId="2198"/>
    <cellStyle name="40% - Accent2 5 2 5 2" xfId="5632"/>
    <cellStyle name="40% - Accent2 5 2 5 2 2" xfId="14860"/>
    <cellStyle name="40% - Accent2 5 2 5 2 2 2" xfId="43558"/>
    <cellStyle name="40% - Accent2 5 2 5 2 3" xfId="28134"/>
    <cellStyle name="40% - Accent2 5 2 5 2 3 2" xfId="56832"/>
    <cellStyle name="40% - Accent2 5 2 5 2 4" xfId="34349"/>
    <cellStyle name="40% - Accent2 5 2 5 3" xfId="7181"/>
    <cellStyle name="40% - Accent2 5 2 5 3 2" xfId="16408"/>
    <cellStyle name="40% - Accent2 5 2 5 3 2 2" xfId="45106"/>
    <cellStyle name="40% - Accent2 5 2 5 3 3" xfId="35897"/>
    <cellStyle name="40% - Accent2 5 2 5 4" xfId="12178"/>
    <cellStyle name="40% - Accent2 5 2 5 4 2" xfId="40876"/>
    <cellStyle name="40% - Accent2 5 2 5 5" xfId="23041"/>
    <cellStyle name="40% - Accent2 5 2 5 5 2" xfId="51739"/>
    <cellStyle name="40% - Accent2 5 2 5 6" xfId="25320"/>
    <cellStyle name="40% - Accent2 5 2 5 6 2" xfId="54018"/>
    <cellStyle name="40% - Accent2 5 2 5 7" xfId="29901"/>
    <cellStyle name="40% - Accent2 5 2 5 7 2" xfId="58598"/>
    <cellStyle name="40% - Accent2 5 2 5 8" xfId="31667"/>
    <cellStyle name="40% - Accent2 5 2 6" xfId="4424"/>
    <cellStyle name="40% - Accent2 5 2 6 2" xfId="13652"/>
    <cellStyle name="40% - Accent2 5 2 6 2 2" xfId="42350"/>
    <cellStyle name="40% - Accent2 5 2 6 3" xfId="27001"/>
    <cellStyle name="40% - Accent2 5 2 6 3 2" xfId="55699"/>
    <cellStyle name="40% - Accent2 5 2 6 4" xfId="33141"/>
    <cellStyle name="40% - Accent2 5 2 7" xfId="5109"/>
    <cellStyle name="40% - Accent2 5 2 7 2" xfId="14337"/>
    <cellStyle name="40% - Accent2 5 2 7 2 2" xfId="43035"/>
    <cellStyle name="40% - Accent2 5 2 7 3" xfId="33826"/>
    <cellStyle name="40% - Accent2 5 2 8" xfId="6658"/>
    <cellStyle name="40% - Accent2 5 2 8 2" xfId="15885"/>
    <cellStyle name="40% - Accent2 5 2 8 2 2" xfId="44583"/>
    <cellStyle name="40% - Accent2 5 2 8 3" xfId="35374"/>
    <cellStyle name="40% - Accent2 5 2 9" xfId="8334"/>
    <cellStyle name="40% - Accent2 5 2 9 2" xfId="17558"/>
    <cellStyle name="40% - Accent2 5 2 9 2 2" xfId="46256"/>
    <cellStyle name="40% - Accent2 5 2 9 3" xfId="37047"/>
    <cellStyle name="40% - Accent2 5 3" xfId="739"/>
    <cellStyle name="40% - Accent2 5 3 10" xfId="23042"/>
    <cellStyle name="40% - Accent2 5 3 10 2" xfId="51740"/>
    <cellStyle name="40% - Accent2 5 3 11" xfId="25321"/>
    <cellStyle name="40% - Accent2 5 3 11 2" xfId="54019"/>
    <cellStyle name="40% - Accent2 5 3 12" xfId="29902"/>
    <cellStyle name="40% - Accent2 5 3 12 2" xfId="58599"/>
    <cellStyle name="40% - Accent2 5 3 2" xfId="2761"/>
    <cellStyle name="40% - Accent2 5 3 2 10" xfId="21316"/>
    <cellStyle name="40% - Accent2 5 3 2 10 2" xfId="50014"/>
    <cellStyle name="40% - Accent2 5 3 2 11" xfId="23043"/>
    <cellStyle name="40% - Accent2 5 3 2 11 2" xfId="51741"/>
    <cellStyle name="40% - Accent2 5 3 2 12" xfId="25322"/>
    <cellStyle name="40% - Accent2 5 3 2 12 2" xfId="54020"/>
    <cellStyle name="40% - Accent2 5 3 2 13" xfId="29903"/>
    <cellStyle name="40% - Accent2 5 3 2 13 2" xfId="58600"/>
    <cellStyle name="40% - Accent2 5 3 2 14" xfId="31963"/>
    <cellStyle name="40% - Accent2 5 3 2 2" xfId="3637"/>
    <cellStyle name="40% - Accent2 5 3 2 3" xfId="4430"/>
    <cellStyle name="40% - Accent2 5 3 2 3 2" xfId="13658"/>
    <cellStyle name="40% - Accent2 5 3 2 3 2 2" xfId="28140"/>
    <cellStyle name="40% - Accent2 5 3 2 3 2 2 2" xfId="56838"/>
    <cellStyle name="40% - Accent2 5 3 2 3 2 3" xfId="42356"/>
    <cellStyle name="40% - Accent2 5 3 2 3 3" xfId="23044"/>
    <cellStyle name="40% - Accent2 5 3 2 3 3 2" xfId="51742"/>
    <cellStyle name="40% - Accent2 5 3 2 3 4" xfId="25323"/>
    <cellStyle name="40% - Accent2 5 3 2 3 4 2" xfId="54021"/>
    <cellStyle name="40% - Accent2 5 3 2 3 5" xfId="29904"/>
    <cellStyle name="40% - Accent2 5 3 2 3 5 2" xfId="58601"/>
    <cellStyle name="40% - Accent2 5 3 2 3 6" xfId="33147"/>
    <cellStyle name="40% - Accent2 5 3 2 4" xfId="5928"/>
    <cellStyle name="40% - Accent2 5 3 2 4 2" xfId="15156"/>
    <cellStyle name="40% - Accent2 5 3 2 4 2 2" xfId="43854"/>
    <cellStyle name="40% - Accent2 5 3 2 4 3" xfId="27007"/>
    <cellStyle name="40% - Accent2 5 3 2 4 3 2" xfId="55705"/>
    <cellStyle name="40% - Accent2 5 3 2 4 4" xfId="34645"/>
    <cellStyle name="40% - Accent2 5 3 2 5" xfId="7478"/>
    <cellStyle name="40% - Accent2 5 3 2 5 2" xfId="16704"/>
    <cellStyle name="40% - Accent2 5 3 2 5 2 2" xfId="45402"/>
    <cellStyle name="40% - Accent2 5 3 2 5 3" xfId="36193"/>
    <cellStyle name="40% - Accent2 5 3 2 6" xfId="8630"/>
    <cellStyle name="40% - Accent2 5 3 2 6 2" xfId="17854"/>
    <cellStyle name="40% - Accent2 5 3 2 6 2 2" xfId="46552"/>
    <cellStyle name="40% - Accent2 5 3 2 6 3" xfId="37343"/>
    <cellStyle name="40% - Accent2 5 3 2 7" xfId="9815"/>
    <cellStyle name="40% - Accent2 5 3 2 7 2" xfId="19036"/>
    <cellStyle name="40% - Accent2 5 3 2 7 2 2" xfId="47734"/>
    <cellStyle name="40% - Accent2 5 3 2 7 3" xfId="38525"/>
    <cellStyle name="40% - Accent2 5 3 2 8" xfId="10964"/>
    <cellStyle name="40% - Accent2 5 3 2 8 2" xfId="20183"/>
    <cellStyle name="40% - Accent2 5 3 2 8 2 2" xfId="48881"/>
    <cellStyle name="40% - Accent2 5 3 2 8 3" xfId="39672"/>
    <cellStyle name="40% - Accent2 5 3 2 9" xfId="12474"/>
    <cellStyle name="40% - Accent2 5 3 2 9 2" xfId="41172"/>
    <cellStyle name="40% - Accent2 5 3 3" xfId="3371"/>
    <cellStyle name="40% - Accent2 5 3 3 10" xfId="23045"/>
    <cellStyle name="40% - Accent2 5 3 3 10 2" xfId="51743"/>
    <cellStyle name="40% - Accent2 5 3 3 11" xfId="25324"/>
    <cellStyle name="40% - Accent2 5 3 3 11 2" xfId="54022"/>
    <cellStyle name="40% - Accent2 5 3 3 12" xfId="29905"/>
    <cellStyle name="40% - Accent2 5 3 3 12 2" xfId="58602"/>
    <cellStyle name="40% - Accent2 5 3 3 13" xfId="32344"/>
    <cellStyle name="40% - Accent2 5 3 3 2" xfId="4431"/>
    <cellStyle name="40% - Accent2 5 3 3 2 2" xfId="13659"/>
    <cellStyle name="40% - Accent2 5 3 3 2 2 2" xfId="28141"/>
    <cellStyle name="40% - Accent2 5 3 3 2 2 2 2" xfId="56839"/>
    <cellStyle name="40% - Accent2 5 3 3 2 2 3" xfId="42357"/>
    <cellStyle name="40% - Accent2 5 3 3 2 3" xfId="23046"/>
    <cellStyle name="40% - Accent2 5 3 3 2 3 2" xfId="51744"/>
    <cellStyle name="40% - Accent2 5 3 3 2 4" xfId="25325"/>
    <cellStyle name="40% - Accent2 5 3 3 2 4 2" xfId="54023"/>
    <cellStyle name="40% - Accent2 5 3 3 2 5" xfId="29906"/>
    <cellStyle name="40% - Accent2 5 3 3 2 5 2" xfId="58603"/>
    <cellStyle name="40% - Accent2 5 3 3 2 6" xfId="33148"/>
    <cellStyle name="40% - Accent2 5 3 3 3" xfId="6309"/>
    <cellStyle name="40% - Accent2 5 3 3 3 2" xfId="15537"/>
    <cellStyle name="40% - Accent2 5 3 3 3 2 2" xfId="44235"/>
    <cellStyle name="40% - Accent2 5 3 3 3 3" xfId="27008"/>
    <cellStyle name="40% - Accent2 5 3 3 3 3 2" xfId="55706"/>
    <cellStyle name="40% - Accent2 5 3 3 3 4" xfId="35026"/>
    <cellStyle name="40% - Accent2 5 3 3 4" xfId="7861"/>
    <cellStyle name="40% - Accent2 5 3 3 4 2" xfId="17086"/>
    <cellStyle name="40% - Accent2 5 3 3 4 2 2" xfId="45784"/>
    <cellStyle name="40% - Accent2 5 3 3 4 3" xfId="36575"/>
    <cellStyle name="40% - Accent2 5 3 3 5" xfId="9012"/>
    <cellStyle name="40% - Accent2 5 3 3 5 2" xfId="18235"/>
    <cellStyle name="40% - Accent2 5 3 3 5 2 2" xfId="46933"/>
    <cellStyle name="40% - Accent2 5 3 3 5 3" xfId="37724"/>
    <cellStyle name="40% - Accent2 5 3 3 6" xfId="9816"/>
    <cellStyle name="40% - Accent2 5 3 3 6 2" xfId="19037"/>
    <cellStyle name="40% - Accent2 5 3 3 6 2 2" xfId="47735"/>
    <cellStyle name="40% - Accent2 5 3 3 6 3" xfId="38526"/>
    <cellStyle name="40% - Accent2 5 3 3 7" xfId="10965"/>
    <cellStyle name="40% - Accent2 5 3 3 7 2" xfId="20184"/>
    <cellStyle name="40% - Accent2 5 3 3 7 2 2" xfId="48882"/>
    <cellStyle name="40% - Accent2 5 3 3 7 3" xfId="39673"/>
    <cellStyle name="40% - Accent2 5 3 3 8" xfId="12855"/>
    <cellStyle name="40% - Accent2 5 3 3 8 2" xfId="41553"/>
    <cellStyle name="40% - Accent2 5 3 3 9" xfId="21317"/>
    <cellStyle name="40% - Accent2 5 3 3 9 2" xfId="50015"/>
    <cellStyle name="40% - Accent2 5 3 4" xfId="2114"/>
    <cellStyle name="40% - Accent2 5 3 4 2" xfId="5548"/>
    <cellStyle name="40% - Accent2 5 3 4 2 2" xfId="14776"/>
    <cellStyle name="40% - Accent2 5 3 4 2 2 2" xfId="43474"/>
    <cellStyle name="40% - Accent2 5 3 4 2 3" xfId="28139"/>
    <cellStyle name="40% - Accent2 5 3 4 2 3 2" xfId="56837"/>
    <cellStyle name="40% - Accent2 5 3 4 2 4" xfId="34265"/>
    <cellStyle name="40% - Accent2 5 3 4 3" xfId="7097"/>
    <cellStyle name="40% - Accent2 5 3 4 3 2" xfId="16324"/>
    <cellStyle name="40% - Accent2 5 3 4 3 2 2" xfId="45022"/>
    <cellStyle name="40% - Accent2 5 3 4 3 3" xfId="35813"/>
    <cellStyle name="40% - Accent2 5 3 4 4" xfId="12094"/>
    <cellStyle name="40% - Accent2 5 3 4 4 2" xfId="40792"/>
    <cellStyle name="40% - Accent2 5 3 4 5" xfId="23047"/>
    <cellStyle name="40% - Accent2 5 3 4 5 2" xfId="51745"/>
    <cellStyle name="40% - Accent2 5 3 4 6" xfId="25326"/>
    <cellStyle name="40% - Accent2 5 3 4 6 2" xfId="54024"/>
    <cellStyle name="40% - Accent2 5 3 4 7" xfId="29907"/>
    <cellStyle name="40% - Accent2 5 3 4 7 2" xfId="58604"/>
    <cellStyle name="40% - Accent2 5 3 4 8" xfId="31583"/>
    <cellStyle name="40% - Accent2 5 3 5" xfId="4429"/>
    <cellStyle name="40% - Accent2 5 3 5 2" xfId="13657"/>
    <cellStyle name="40% - Accent2 5 3 5 2 2" xfId="42355"/>
    <cellStyle name="40% - Accent2 5 3 5 3" xfId="27006"/>
    <cellStyle name="40% - Accent2 5 3 5 3 2" xfId="55704"/>
    <cellStyle name="40% - Accent2 5 3 5 4" xfId="33146"/>
    <cellStyle name="40% - Accent2 5 3 6" xfId="8250"/>
    <cellStyle name="40% - Accent2 5 3 6 2" xfId="17474"/>
    <cellStyle name="40% - Accent2 5 3 6 2 2" xfId="46172"/>
    <cellStyle name="40% - Accent2 5 3 6 3" xfId="36963"/>
    <cellStyle name="40% - Accent2 5 3 7" xfId="9814"/>
    <cellStyle name="40% - Accent2 5 3 7 2" xfId="19035"/>
    <cellStyle name="40% - Accent2 5 3 7 2 2" xfId="47733"/>
    <cellStyle name="40% - Accent2 5 3 7 3" xfId="38524"/>
    <cellStyle name="40% - Accent2 5 3 8" xfId="10963"/>
    <cellStyle name="40% - Accent2 5 3 8 2" xfId="20182"/>
    <cellStyle name="40% - Accent2 5 3 8 2 2" xfId="48880"/>
    <cellStyle name="40% - Accent2 5 3 8 3" xfId="39671"/>
    <cellStyle name="40% - Accent2 5 3 9" xfId="21315"/>
    <cellStyle name="40% - Accent2 5 3 9 2" xfId="50013"/>
    <cellStyle name="40% - Accent2 5 4" xfId="1104"/>
    <cellStyle name="40% - Accent2 5 4 10" xfId="11755"/>
    <cellStyle name="40% - Accent2 5 4 10 2" xfId="40453"/>
    <cellStyle name="40% - Accent2 5 4 11" xfId="21318"/>
    <cellStyle name="40% - Accent2 5 4 11 2" xfId="50016"/>
    <cellStyle name="40% - Accent2 5 4 12" xfId="23048"/>
    <cellStyle name="40% - Accent2 5 4 12 2" xfId="51746"/>
    <cellStyle name="40% - Accent2 5 4 13" xfId="25327"/>
    <cellStyle name="40% - Accent2 5 4 13 2" xfId="54025"/>
    <cellStyle name="40% - Accent2 5 4 14" xfId="29908"/>
    <cellStyle name="40% - Accent2 5 4 14 2" xfId="58605"/>
    <cellStyle name="40% - Accent2 5 4 15" xfId="31244"/>
    <cellStyle name="40% - Accent2 5 4 2" xfId="3638"/>
    <cellStyle name="40% - Accent2 5 4 2 10" xfId="23049"/>
    <cellStyle name="40% - Accent2 5 4 2 10 2" xfId="51747"/>
    <cellStyle name="40% - Accent2 5 4 2 11" xfId="25328"/>
    <cellStyle name="40% - Accent2 5 4 2 11 2" xfId="54026"/>
    <cellStyle name="40% - Accent2 5 4 2 12" xfId="29909"/>
    <cellStyle name="40% - Accent2 5 4 2 12 2" xfId="58606"/>
    <cellStyle name="40% - Accent2 5 4 2 13" xfId="32525"/>
    <cellStyle name="40% - Accent2 5 4 2 2" xfId="4433"/>
    <cellStyle name="40% - Accent2 5 4 2 2 2" xfId="13661"/>
    <cellStyle name="40% - Accent2 5 4 2 2 2 2" xfId="28143"/>
    <cellStyle name="40% - Accent2 5 4 2 2 2 2 2" xfId="56841"/>
    <cellStyle name="40% - Accent2 5 4 2 2 2 3" xfId="42359"/>
    <cellStyle name="40% - Accent2 5 4 2 2 3" xfId="23050"/>
    <cellStyle name="40% - Accent2 5 4 2 2 3 2" xfId="51748"/>
    <cellStyle name="40% - Accent2 5 4 2 2 4" xfId="25329"/>
    <cellStyle name="40% - Accent2 5 4 2 2 4 2" xfId="54027"/>
    <cellStyle name="40% - Accent2 5 4 2 2 5" xfId="29910"/>
    <cellStyle name="40% - Accent2 5 4 2 2 5 2" xfId="58607"/>
    <cellStyle name="40% - Accent2 5 4 2 2 6" xfId="33150"/>
    <cellStyle name="40% - Accent2 5 4 2 3" xfId="6490"/>
    <cellStyle name="40% - Accent2 5 4 2 3 2" xfId="15718"/>
    <cellStyle name="40% - Accent2 5 4 2 3 2 2" xfId="44416"/>
    <cellStyle name="40% - Accent2 5 4 2 3 3" xfId="27010"/>
    <cellStyle name="40% - Accent2 5 4 2 3 3 2" xfId="55708"/>
    <cellStyle name="40% - Accent2 5 4 2 3 4" xfId="35207"/>
    <cellStyle name="40% - Accent2 5 4 2 4" xfId="8042"/>
    <cellStyle name="40% - Accent2 5 4 2 4 2" xfId="17267"/>
    <cellStyle name="40% - Accent2 5 4 2 4 2 2" xfId="45965"/>
    <cellStyle name="40% - Accent2 5 4 2 4 3" xfId="36756"/>
    <cellStyle name="40% - Accent2 5 4 2 5" xfId="9193"/>
    <cellStyle name="40% - Accent2 5 4 2 5 2" xfId="18416"/>
    <cellStyle name="40% - Accent2 5 4 2 5 2 2" xfId="47114"/>
    <cellStyle name="40% - Accent2 5 4 2 5 3" xfId="37905"/>
    <cellStyle name="40% - Accent2 5 4 2 6" xfId="9818"/>
    <cellStyle name="40% - Accent2 5 4 2 6 2" xfId="19039"/>
    <cellStyle name="40% - Accent2 5 4 2 6 2 2" xfId="47737"/>
    <cellStyle name="40% - Accent2 5 4 2 6 3" xfId="38528"/>
    <cellStyle name="40% - Accent2 5 4 2 7" xfId="10967"/>
    <cellStyle name="40% - Accent2 5 4 2 7 2" xfId="20186"/>
    <cellStyle name="40% - Accent2 5 4 2 7 2 2" xfId="48884"/>
    <cellStyle name="40% - Accent2 5 4 2 7 3" xfId="39675"/>
    <cellStyle name="40% - Accent2 5 4 2 8" xfId="13036"/>
    <cellStyle name="40% - Accent2 5 4 2 8 2" xfId="41734"/>
    <cellStyle name="40% - Accent2 5 4 2 9" xfId="21319"/>
    <cellStyle name="40% - Accent2 5 4 2 9 2" xfId="50017"/>
    <cellStyle name="40% - Accent2 5 4 3" xfId="2488"/>
    <cellStyle name="40% - Accent2 5 4 3 2" xfId="5743"/>
    <cellStyle name="40% - Accent2 5 4 3 2 2" xfId="14971"/>
    <cellStyle name="40% - Accent2 5 4 3 2 2 2" xfId="43669"/>
    <cellStyle name="40% - Accent2 5 4 3 2 3" xfId="28142"/>
    <cellStyle name="40% - Accent2 5 4 3 2 3 2" xfId="56840"/>
    <cellStyle name="40% - Accent2 5 4 3 2 4" xfId="34460"/>
    <cellStyle name="40% - Accent2 5 4 3 3" xfId="7293"/>
    <cellStyle name="40% - Accent2 5 4 3 3 2" xfId="16519"/>
    <cellStyle name="40% - Accent2 5 4 3 3 2 2" xfId="45217"/>
    <cellStyle name="40% - Accent2 5 4 3 3 3" xfId="36008"/>
    <cellStyle name="40% - Accent2 5 4 3 4" xfId="12289"/>
    <cellStyle name="40% - Accent2 5 4 3 4 2" xfId="40987"/>
    <cellStyle name="40% - Accent2 5 4 3 5" xfId="23051"/>
    <cellStyle name="40% - Accent2 5 4 3 5 2" xfId="51749"/>
    <cellStyle name="40% - Accent2 5 4 3 6" xfId="25330"/>
    <cellStyle name="40% - Accent2 5 4 3 6 2" xfId="54028"/>
    <cellStyle name="40% - Accent2 5 4 3 7" xfId="29911"/>
    <cellStyle name="40% - Accent2 5 4 3 7 2" xfId="58608"/>
    <cellStyle name="40% - Accent2 5 4 3 8" xfId="31778"/>
    <cellStyle name="40% - Accent2 5 4 4" xfId="4432"/>
    <cellStyle name="40% - Accent2 5 4 4 2" xfId="13660"/>
    <cellStyle name="40% - Accent2 5 4 4 2 2" xfId="42358"/>
    <cellStyle name="40% - Accent2 5 4 4 3" xfId="27009"/>
    <cellStyle name="40% - Accent2 5 4 4 3 2" xfId="55707"/>
    <cellStyle name="40% - Accent2 5 4 4 4" xfId="33149"/>
    <cellStyle name="40% - Accent2 5 4 5" xfId="5209"/>
    <cellStyle name="40% - Accent2 5 4 5 2" xfId="14437"/>
    <cellStyle name="40% - Accent2 5 4 5 2 2" xfId="43135"/>
    <cellStyle name="40% - Accent2 5 4 5 3" xfId="33926"/>
    <cellStyle name="40% - Accent2 5 4 6" xfId="6758"/>
    <cellStyle name="40% - Accent2 5 4 6 2" xfId="15985"/>
    <cellStyle name="40% - Accent2 5 4 6 2 2" xfId="44683"/>
    <cellStyle name="40% - Accent2 5 4 6 3" xfId="35474"/>
    <cellStyle name="40% - Accent2 5 4 7" xfId="8445"/>
    <cellStyle name="40% - Accent2 5 4 7 2" xfId="17669"/>
    <cellStyle name="40% - Accent2 5 4 7 2 2" xfId="46367"/>
    <cellStyle name="40% - Accent2 5 4 7 3" xfId="37158"/>
    <cellStyle name="40% - Accent2 5 4 8" xfId="9817"/>
    <cellStyle name="40% - Accent2 5 4 8 2" xfId="19038"/>
    <cellStyle name="40% - Accent2 5 4 8 2 2" xfId="47736"/>
    <cellStyle name="40% - Accent2 5 4 8 3" xfId="38527"/>
    <cellStyle name="40% - Accent2 5 4 9" xfId="10966"/>
    <cellStyle name="40% - Accent2 5 4 9 2" xfId="20185"/>
    <cellStyle name="40% - Accent2 5 4 9 2 2" xfId="48883"/>
    <cellStyle name="40% - Accent2 5 4 9 3" xfId="39674"/>
    <cellStyle name="40% - Accent2 5 5" xfId="3150"/>
    <cellStyle name="40% - Accent2 5 5 10" xfId="23052"/>
    <cellStyle name="40% - Accent2 5 5 10 2" xfId="51750"/>
    <cellStyle name="40% - Accent2 5 5 11" xfId="25331"/>
    <cellStyle name="40% - Accent2 5 5 11 2" xfId="54029"/>
    <cellStyle name="40% - Accent2 5 5 12" xfId="29912"/>
    <cellStyle name="40% - Accent2 5 5 12 2" xfId="58609"/>
    <cellStyle name="40% - Accent2 5 5 13" xfId="32159"/>
    <cellStyle name="40% - Accent2 5 5 2" xfId="4434"/>
    <cellStyle name="40% - Accent2 5 5 2 2" xfId="13662"/>
    <cellStyle name="40% - Accent2 5 5 2 2 2" xfId="28144"/>
    <cellStyle name="40% - Accent2 5 5 2 2 2 2" xfId="56842"/>
    <cellStyle name="40% - Accent2 5 5 2 2 3" xfId="42360"/>
    <cellStyle name="40% - Accent2 5 5 2 3" xfId="23053"/>
    <cellStyle name="40% - Accent2 5 5 2 3 2" xfId="51751"/>
    <cellStyle name="40% - Accent2 5 5 2 4" xfId="25332"/>
    <cellStyle name="40% - Accent2 5 5 2 4 2" xfId="54030"/>
    <cellStyle name="40% - Accent2 5 5 2 5" xfId="29913"/>
    <cellStyle name="40% - Accent2 5 5 2 5 2" xfId="58610"/>
    <cellStyle name="40% - Accent2 5 5 2 6" xfId="33151"/>
    <cellStyle name="40% - Accent2 5 5 3" xfId="6124"/>
    <cellStyle name="40% - Accent2 5 5 3 2" xfId="15352"/>
    <cellStyle name="40% - Accent2 5 5 3 2 2" xfId="44050"/>
    <cellStyle name="40% - Accent2 5 5 3 3" xfId="27011"/>
    <cellStyle name="40% - Accent2 5 5 3 3 2" xfId="55709"/>
    <cellStyle name="40% - Accent2 5 5 3 4" xfId="34841"/>
    <cellStyle name="40% - Accent2 5 5 4" xfId="7676"/>
    <cellStyle name="40% - Accent2 5 5 4 2" xfId="16901"/>
    <cellStyle name="40% - Accent2 5 5 4 2 2" xfId="45599"/>
    <cellStyle name="40% - Accent2 5 5 4 3" xfId="36390"/>
    <cellStyle name="40% - Accent2 5 5 5" xfId="8827"/>
    <cellStyle name="40% - Accent2 5 5 5 2" xfId="18050"/>
    <cellStyle name="40% - Accent2 5 5 5 2 2" xfId="46748"/>
    <cellStyle name="40% - Accent2 5 5 5 3" xfId="37539"/>
    <cellStyle name="40% - Accent2 5 5 6" xfId="9819"/>
    <cellStyle name="40% - Accent2 5 5 6 2" xfId="19040"/>
    <cellStyle name="40% - Accent2 5 5 6 2 2" xfId="47738"/>
    <cellStyle name="40% - Accent2 5 5 6 3" xfId="38529"/>
    <cellStyle name="40% - Accent2 5 5 7" xfId="10968"/>
    <cellStyle name="40% - Accent2 5 5 7 2" xfId="20187"/>
    <cellStyle name="40% - Accent2 5 5 7 2 2" xfId="48885"/>
    <cellStyle name="40% - Accent2 5 5 7 3" xfId="39676"/>
    <cellStyle name="40% - Accent2 5 5 8" xfId="12670"/>
    <cellStyle name="40% - Accent2 5 5 8 2" xfId="41368"/>
    <cellStyle name="40% - Accent2 5 5 9" xfId="21320"/>
    <cellStyle name="40% - Accent2 5 5 9 2" xfId="50018"/>
    <cellStyle name="40% - Accent2 5 6" xfId="1974"/>
    <cellStyle name="40% - Accent2 5 6 2" xfId="5450"/>
    <cellStyle name="40% - Accent2 5 6 2 2" xfId="14678"/>
    <cellStyle name="40% - Accent2 5 6 2 2 2" xfId="43376"/>
    <cellStyle name="40% - Accent2 5 6 2 3" xfId="28133"/>
    <cellStyle name="40% - Accent2 5 6 2 3 2" xfId="56831"/>
    <cellStyle name="40% - Accent2 5 6 2 4" xfId="34167"/>
    <cellStyle name="40% - Accent2 5 6 3" xfId="6999"/>
    <cellStyle name="40% - Accent2 5 6 3 2" xfId="16226"/>
    <cellStyle name="40% - Accent2 5 6 3 2 2" xfId="44924"/>
    <cellStyle name="40% - Accent2 5 6 3 3" xfId="35715"/>
    <cellStyle name="40% - Accent2 5 6 4" xfId="11996"/>
    <cellStyle name="40% - Accent2 5 6 4 2" xfId="40694"/>
    <cellStyle name="40% - Accent2 5 6 5" xfId="23054"/>
    <cellStyle name="40% - Accent2 5 6 5 2" xfId="51752"/>
    <cellStyle name="40% - Accent2 5 6 6" xfId="25333"/>
    <cellStyle name="40% - Accent2 5 6 6 2" xfId="54031"/>
    <cellStyle name="40% - Accent2 5 6 7" xfId="29914"/>
    <cellStyle name="40% - Accent2 5 6 7 2" xfId="58611"/>
    <cellStyle name="40% - Accent2 5 6 8" xfId="31485"/>
    <cellStyle name="40% - Accent2 5 7" xfId="4423"/>
    <cellStyle name="40% - Accent2 5 7 2" xfId="13651"/>
    <cellStyle name="40% - Accent2 5 7 2 2" xfId="42349"/>
    <cellStyle name="40% - Accent2 5 7 3" xfId="27000"/>
    <cellStyle name="40% - Accent2 5 7 3 2" xfId="55698"/>
    <cellStyle name="40% - Accent2 5 7 4" xfId="33140"/>
    <cellStyle name="40% - Accent2 5 8" xfId="5023"/>
    <cellStyle name="40% - Accent2 5 8 2" xfId="14251"/>
    <cellStyle name="40% - Accent2 5 8 2 2" xfId="42949"/>
    <cellStyle name="40% - Accent2 5 8 3" xfId="33740"/>
    <cellStyle name="40% - Accent2 5 9" xfId="6572"/>
    <cellStyle name="40% - Accent2 5 9 2" xfId="15799"/>
    <cellStyle name="40% - Accent2 5 9 2 2" xfId="44497"/>
    <cellStyle name="40% - Accent2 5 9 3" xfId="35288"/>
    <cellStyle name="40% - Accent2 50" xfId="11516"/>
    <cellStyle name="40% - Accent2 50 2" xfId="40223"/>
    <cellStyle name="40% - Accent2 51" xfId="28697"/>
    <cellStyle name="40% - Accent2 51 2" xfId="57394"/>
    <cellStyle name="40% - Accent2 52" xfId="28714"/>
    <cellStyle name="40% - Accent2 52 2" xfId="57411"/>
    <cellStyle name="40% - Accent2 53" xfId="31006"/>
    <cellStyle name="40% - Accent2 6" xfId="302"/>
    <cellStyle name="40% - Accent2 6 10" xfId="9820"/>
    <cellStyle name="40% - Accent2 6 10 2" xfId="19041"/>
    <cellStyle name="40% - Accent2 6 10 2 2" xfId="47739"/>
    <cellStyle name="40% - Accent2 6 10 3" xfId="38530"/>
    <cellStyle name="40% - Accent2 6 11" xfId="10969"/>
    <cellStyle name="40% - Accent2 6 11 2" xfId="20188"/>
    <cellStyle name="40% - Accent2 6 11 2 2" xfId="48886"/>
    <cellStyle name="40% - Accent2 6 11 3" xfId="39677"/>
    <cellStyle name="40% - Accent2 6 12" xfId="11612"/>
    <cellStyle name="40% - Accent2 6 12 2" xfId="40310"/>
    <cellStyle name="40% - Accent2 6 13" xfId="21321"/>
    <cellStyle name="40% - Accent2 6 13 2" xfId="50019"/>
    <cellStyle name="40% - Accent2 6 14" xfId="23055"/>
    <cellStyle name="40% - Accent2 6 14 2" xfId="51753"/>
    <cellStyle name="40% - Accent2 6 15" xfId="25334"/>
    <cellStyle name="40% - Accent2 6 15 2" xfId="54032"/>
    <cellStyle name="40% - Accent2 6 16" xfId="29915"/>
    <cellStyle name="40% - Accent2 6 16 2" xfId="58612"/>
    <cellStyle name="40% - Accent2 6 17" xfId="31101"/>
    <cellStyle name="40% - Accent2 6 2" xfId="740"/>
    <cellStyle name="40% - Accent2 6 2 10" xfId="23056"/>
    <cellStyle name="40% - Accent2 6 2 10 2" xfId="51754"/>
    <cellStyle name="40% - Accent2 6 2 11" xfId="25335"/>
    <cellStyle name="40% - Accent2 6 2 11 2" xfId="54033"/>
    <cellStyle name="40% - Accent2 6 2 12" xfId="29916"/>
    <cellStyle name="40% - Accent2 6 2 12 2" xfId="58613"/>
    <cellStyle name="40% - Accent2 6 2 2" xfId="3639"/>
    <cellStyle name="40% - Accent2 6 2 3" xfId="3413"/>
    <cellStyle name="40% - Accent2 6 2 3 10" xfId="23057"/>
    <cellStyle name="40% - Accent2 6 2 3 10 2" xfId="51755"/>
    <cellStyle name="40% - Accent2 6 2 3 11" xfId="25336"/>
    <cellStyle name="40% - Accent2 6 2 3 11 2" xfId="54034"/>
    <cellStyle name="40% - Accent2 6 2 3 12" xfId="29917"/>
    <cellStyle name="40% - Accent2 6 2 3 12 2" xfId="58614"/>
    <cellStyle name="40% - Accent2 6 2 3 13" xfId="32385"/>
    <cellStyle name="40% - Accent2 6 2 3 2" xfId="4437"/>
    <cellStyle name="40% - Accent2 6 2 3 2 2" xfId="13665"/>
    <cellStyle name="40% - Accent2 6 2 3 2 2 2" xfId="28147"/>
    <cellStyle name="40% - Accent2 6 2 3 2 2 2 2" xfId="56845"/>
    <cellStyle name="40% - Accent2 6 2 3 2 2 3" xfId="42363"/>
    <cellStyle name="40% - Accent2 6 2 3 2 3" xfId="23058"/>
    <cellStyle name="40% - Accent2 6 2 3 2 3 2" xfId="51756"/>
    <cellStyle name="40% - Accent2 6 2 3 2 4" xfId="25337"/>
    <cellStyle name="40% - Accent2 6 2 3 2 4 2" xfId="54035"/>
    <cellStyle name="40% - Accent2 6 2 3 2 5" xfId="29918"/>
    <cellStyle name="40% - Accent2 6 2 3 2 5 2" xfId="58615"/>
    <cellStyle name="40% - Accent2 6 2 3 2 6" xfId="33154"/>
    <cellStyle name="40% - Accent2 6 2 3 3" xfId="6350"/>
    <cellStyle name="40% - Accent2 6 2 3 3 2" xfId="15578"/>
    <cellStyle name="40% - Accent2 6 2 3 3 2 2" xfId="44276"/>
    <cellStyle name="40% - Accent2 6 2 3 3 3" xfId="27014"/>
    <cellStyle name="40% - Accent2 6 2 3 3 3 2" xfId="55712"/>
    <cellStyle name="40% - Accent2 6 2 3 3 4" xfId="35067"/>
    <cellStyle name="40% - Accent2 6 2 3 4" xfId="7902"/>
    <cellStyle name="40% - Accent2 6 2 3 4 2" xfId="17127"/>
    <cellStyle name="40% - Accent2 6 2 3 4 2 2" xfId="45825"/>
    <cellStyle name="40% - Accent2 6 2 3 4 3" xfId="36616"/>
    <cellStyle name="40% - Accent2 6 2 3 5" xfId="9053"/>
    <cellStyle name="40% - Accent2 6 2 3 5 2" xfId="18276"/>
    <cellStyle name="40% - Accent2 6 2 3 5 2 2" xfId="46974"/>
    <cellStyle name="40% - Accent2 6 2 3 5 3" xfId="37765"/>
    <cellStyle name="40% - Accent2 6 2 3 6" xfId="9822"/>
    <cellStyle name="40% - Accent2 6 2 3 6 2" xfId="19043"/>
    <cellStyle name="40% - Accent2 6 2 3 6 2 2" xfId="47741"/>
    <cellStyle name="40% - Accent2 6 2 3 6 3" xfId="38532"/>
    <cellStyle name="40% - Accent2 6 2 3 7" xfId="10971"/>
    <cellStyle name="40% - Accent2 6 2 3 7 2" xfId="20190"/>
    <cellStyle name="40% - Accent2 6 2 3 7 2 2" xfId="48888"/>
    <cellStyle name="40% - Accent2 6 2 3 7 3" xfId="39679"/>
    <cellStyle name="40% - Accent2 6 2 3 8" xfId="12896"/>
    <cellStyle name="40% - Accent2 6 2 3 8 2" xfId="41594"/>
    <cellStyle name="40% - Accent2 6 2 3 9" xfId="21323"/>
    <cellStyle name="40% - Accent2 6 2 3 9 2" xfId="50021"/>
    <cellStyle name="40% - Accent2 6 2 4" xfId="2804"/>
    <cellStyle name="40% - Accent2 6 2 4 2" xfId="5969"/>
    <cellStyle name="40% - Accent2 6 2 4 2 2" xfId="15197"/>
    <cellStyle name="40% - Accent2 6 2 4 2 2 2" xfId="43895"/>
    <cellStyle name="40% - Accent2 6 2 4 2 3" xfId="28146"/>
    <cellStyle name="40% - Accent2 6 2 4 2 3 2" xfId="56844"/>
    <cellStyle name="40% - Accent2 6 2 4 2 4" xfId="34686"/>
    <cellStyle name="40% - Accent2 6 2 4 3" xfId="7519"/>
    <cellStyle name="40% - Accent2 6 2 4 3 2" xfId="16745"/>
    <cellStyle name="40% - Accent2 6 2 4 3 2 2" xfId="45443"/>
    <cellStyle name="40% - Accent2 6 2 4 3 3" xfId="36234"/>
    <cellStyle name="40% - Accent2 6 2 4 4" xfId="12515"/>
    <cellStyle name="40% - Accent2 6 2 4 4 2" xfId="41213"/>
    <cellStyle name="40% - Accent2 6 2 4 5" xfId="23059"/>
    <cellStyle name="40% - Accent2 6 2 4 5 2" xfId="51757"/>
    <cellStyle name="40% - Accent2 6 2 4 6" xfId="25338"/>
    <cellStyle name="40% - Accent2 6 2 4 6 2" xfId="54036"/>
    <cellStyle name="40% - Accent2 6 2 4 7" xfId="29919"/>
    <cellStyle name="40% - Accent2 6 2 4 7 2" xfId="58616"/>
    <cellStyle name="40% - Accent2 6 2 4 8" xfId="32004"/>
    <cellStyle name="40% - Accent2 6 2 5" xfId="4436"/>
    <cellStyle name="40% - Accent2 6 2 5 2" xfId="13664"/>
    <cellStyle name="40% - Accent2 6 2 5 2 2" xfId="42362"/>
    <cellStyle name="40% - Accent2 6 2 5 3" xfId="27013"/>
    <cellStyle name="40% - Accent2 6 2 5 3 2" xfId="55711"/>
    <cellStyle name="40% - Accent2 6 2 5 4" xfId="33153"/>
    <cellStyle name="40% - Accent2 6 2 6" xfId="8671"/>
    <cellStyle name="40% - Accent2 6 2 6 2" xfId="17895"/>
    <cellStyle name="40% - Accent2 6 2 6 2 2" xfId="46593"/>
    <cellStyle name="40% - Accent2 6 2 6 3" xfId="37384"/>
    <cellStyle name="40% - Accent2 6 2 7" xfId="9821"/>
    <cellStyle name="40% - Accent2 6 2 7 2" xfId="19042"/>
    <cellStyle name="40% - Accent2 6 2 7 2 2" xfId="47740"/>
    <cellStyle name="40% - Accent2 6 2 7 3" xfId="38531"/>
    <cellStyle name="40% - Accent2 6 2 8" xfId="10970"/>
    <cellStyle name="40% - Accent2 6 2 8 2" xfId="20189"/>
    <cellStyle name="40% - Accent2 6 2 8 2 2" xfId="48887"/>
    <cellStyle name="40% - Accent2 6 2 8 3" xfId="39678"/>
    <cellStyle name="40% - Accent2 6 2 9" xfId="21322"/>
    <cellStyle name="40% - Accent2 6 2 9 2" xfId="50020"/>
    <cellStyle name="40% - Accent2 6 3" xfId="1147"/>
    <cellStyle name="40% - Accent2 6 3 10" xfId="11798"/>
    <cellStyle name="40% - Accent2 6 3 10 2" xfId="40496"/>
    <cellStyle name="40% - Accent2 6 3 11" xfId="21324"/>
    <cellStyle name="40% - Accent2 6 3 11 2" xfId="50022"/>
    <cellStyle name="40% - Accent2 6 3 12" xfId="23060"/>
    <cellStyle name="40% - Accent2 6 3 12 2" xfId="51758"/>
    <cellStyle name="40% - Accent2 6 3 13" xfId="25339"/>
    <cellStyle name="40% - Accent2 6 3 13 2" xfId="54037"/>
    <cellStyle name="40% - Accent2 6 3 14" xfId="29920"/>
    <cellStyle name="40% - Accent2 6 3 14 2" xfId="58617"/>
    <cellStyle name="40% - Accent2 6 3 15" xfId="31287"/>
    <cellStyle name="40% - Accent2 6 3 2" xfId="3640"/>
    <cellStyle name="40% - Accent2 6 3 2 10" xfId="23061"/>
    <cellStyle name="40% - Accent2 6 3 2 10 2" xfId="51759"/>
    <cellStyle name="40% - Accent2 6 3 2 11" xfId="25340"/>
    <cellStyle name="40% - Accent2 6 3 2 11 2" xfId="54038"/>
    <cellStyle name="40% - Accent2 6 3 2 12" xfId="29921"/>
    <cellStyle name="40% - Accent2 6 3 2 12 2" xfId="58618"/>
    <cellStyle name="40% - Accent2 6 3 2 13" xfId="32526"/>
    <cellStyle name="40% - Accent2 6 3 2 2" xfId="4439"/>
    <cellStyle name="40% - Accent2 6 3 2 2 2" xfId="13667"/>
    <cellStyle name="40% - Accent2 6 3 2 2 2 2" xfId="28149"/>
    <cellStyle name="40% - Accent2 6 3 2 2 2 2 2" xfId="56847"/>
    <cellStyle name="40% - Accent2 6 3 2 2 2 3" xfId="42365"/>
    <cellStyle name="40% - Accent2 6 3 2 2 3" xfId="23062"/>
    <cellStyle name="40% - Accent2 6 3 2 2 3 2" xfId="51760"/>
    <cellStyle name="40% - Accent2 6 3 2 2 4" xfId="25341"/>
    <cellStyle name="40% - Accent2 6 3 2 2 4 2" xfId="54039"/>
    <cellStyle name="40% - Accent2 6 3 2 2 5" xfId="29922"/>
    <cellStyle name="40% - Accent2 6 3 2 2 5 2" xfId="58619"/>
    <cellStyle name="40% - Accent2 6 3 2 2 6" xfId="33156"/>
    <cellStyle name="40% - Accent2 6 3 2 3" xfId="6491"/>
    <cellStyle name="40% - Accent2 6 3 2 3 2" xfId="15719"/>
    <cellStyle name="40% - Accent2 6 3 2 3 2 2" xfId="44417"/>
    <cellStyle name="40% - Accent2 6 3 2 3 3" xfId="27016"/>
    <cellStyle name="40% - Accent2 6 3 2 3 3 2" xfId="55714"/>
    <cellStyle name="40% - Accent2 6 3 2 3 4" xfId="35208"/>
    <cellStyle name="40% - Accent2 6 3 2 4" xfId="8043"/>
    <cellStyle name="40% - Accent2 6 3 2 4 2" xfId="17268"/>
    <cellStyle name="40% - Accent2 6 3 2 4 2 2" xfId="45966"/>
    <cellStyle name="40% - Accent2 6 3 2 4 3" xfId="36757"/>
    <cellStyle name="40% - Accent2 6 3 2 5" xfId="9194"/>
    <cellStyle name="40% - Accent2 6 3 2 5 2" xfId="18417"/>
    <cellStyle name="40% - Accent2 6 3 2 5 2 2" xfId="47115"/>
    <cellStyle name="40% - Accent2 6 3 2 5 3" xfId="37906"/>
    <cellStyle name="40% - Accent2 6 3 2 6" xfId="9824"/>
    <cellStyle name="40% - Accent2 6 3 2 6 2" xfId="19045"/>
    <cellStyle name="40% - Accent2 6 3 2 6 2 2" xfId="47743"/>
    <cellStyle name="40% - Accent2 6 3 2 6 3" xfId="38534"/>
    <cellStyle name="40% - Accent2 6 3 2 7" xfId="10973"/>
    <cellStyle name="40% - Accent2 6 3 2 7 2" xfId="20192"/>
    <cellStyle name="40% - Accent2 6 3 2 7 2 2" xfId="48890"/>
    <cellStyle name="40% - Accent2 6 3 2 7 3" xfId="39681"/>
    <cellStyle name="40% - Accent2 6 3 2 8" xfId="13037"/>
    <cellStyle name="40% - Accent2 6 3 2 8 2" xfId="41735"/>
    <cellStyle name="40% - Accent2 6 3 2 9" xfId="21325"/>
    <cellStyle name="40% - Accent2 6 3 2 9 2" xfId="50023"/>
    <cellStyle name="40% - Accent2 6 3 3" xfId="2529"/>
    <cellStyle name="40% - Accent2 6 3 3 2" xfId="5784"/>
    <cellStyle name="40% - Accent2 6 3 3 2 2" xfId="15012"/>
    <cellStyle name="40% - Accent2 6 3 3 2 2 2" xfId="43710"/>
    <cellStyle name="40% - Accent2 6 3 3 2 3" xfId="28148"/>
    <cellStyle name="40% - Accent2 6 3 3 2 3 2" xfId="56846"/>
    <cellStyle name="40% - Accent2 6 3 3 2 4" xfId="34501"/>
    <cellStyle name="40% - Accent2 6 3 3 3" xfId="7334"/>
    <cellStyle name="40% - Accent2 6 3 3 3 2" xfId="16560"/>
    <cellStyle name="40% - Accent2 6 3 3 3 2 2" xfId="45258"/>
    <cellStyle name="40% - Accent2 6 3 3 3 3" xfId="36049"/>
    <cellStyle name="40% - Accent2 6 3 3 4" xfId="12330"/>
    <cellStyle name="40% - Accent2 6 3 3 4 2" xfId="41028"/>
    <cellStyle name="40% - Accent2 6 3 3 5" xfId="23063"/>
    <cellStyle name="40% - Accent2 6 3 3 5 2" xfId="51761"/>
    <cellStyle name="40% - Accent2 6 3 3 6" xfId="25342"/>
    <cellStyle name="40% - Accent2 6 3 3 6 2" xfId="54040"/>
    <cellStyle name="40% - Accent2 6 3 3 7" xfId="29923"/>
    <cellStyle name="40% - Accent2 6 3 3 7 2" xfId="58620"/>
    <cellStyle name="40% - Accent2 6 3 3 8" xfId="31819"/>
    <cellStyle name="40% - Accent2 6 3 4" xfId="4438"/>
    <cellStyle name="40% - Accent2 6 3 4 2" xfId="13666"/>
    <cellStyle name="40% - Accent2 6 3 4 2 2" xfId="42364"/>
    <cellStyle name="40% - Accent2 6 3 4 3" xfId="27015"/>
    <cellStyle name="40% - Accent2 6 3 4 3 2" xfId="55713"/>
    <cellStyle name="40% - Accent2 6 3 4 4" xfId="33155"/>
    <cellStyle name="40% - Accent2 6 3 5" xfId="5252"/>
    <cellStyle name="40% - Accent2 6 3 5 2" xfId="14480"/>
    <cellStyle name="40% - Accent2 6 3 5 2 2" xfId="43178"/>
    <cellStyle name="40% - Accent2 6 3 5 3" xfId="33969"/>
    <cellStyle name="40% - Accent2 6 3 6" xfId="6801"/>
    <cellStyle name="40% - Accent2 6 3 6 2" xfId="16028"/>
    <cellStyle name="40% - Accent2 6 3 6 2 2" xfId="44726"/>
    <cellStyle name="40% - Accent2 6 3 6 3" xfId="35517"/>
    <cellStyle name="40% - Accent2 6 3 7" xfId="8486"/>
    <cellStyle name="40% - Accent2 6 3 7 2" xfId="17710"/>
    <cellStyle name="40% - Accent2 6 3 7 2 2" xfId="46408"/>
    <cellStyle name="40% - Accent2 6 3 7 3" xfId="37199"/>
    <cellStyle name="40% - Accent2 6 3 8" xfId="9823"/>
    <cellStyle name="40% - Accent2 6 3 8 2" xfId="19044"/>
    <cellStyle name="40% - Accent2 6 3 8 2 2" xfId="47742"/>
    <cellStyle name="40% - Accent2 6 3 8 3" xfId="38533"/>
    <cellStyle name="40% - Accent2 6 3 9" xfId="10972"/>
    <cellStyle name="40% - Accent2 6 3 9 2" xfId="20191"/>
    <cellStyle name="40% - Accent2 6 3 9 2 2" xfId="48889"/>
    <cellStyle name="40% - Accent2 6 3 9 3" xfId="39680"/>
    <cellStyle name="40% - Accent2 6 4" xfId="3191"/>
    <cellStyle name="40% - Accent2 6 4 10" xfId="23064"/>
    <cellStyle name="40% - Accent2 6 4 10 2" xfId="51762"/>
    <cellStyle name="40% - Accent2 6 4 11" xfId="25343"/>
    <cellStyle name="40% - Accent2 6 4 11 2" xfId="54041"/>
    <cellStyle name="40% - Accent2 6 4 12" xfId="29924"/>
    <cellStyle name="40% - Accent2 6 4 12 2" xfId="58621"/>
    <cellStyle name="40% - Accent2 6 4 13" xfId="32200"/>
    <cellStyle name="40% - Accent2 6 4 2" xfId="4440"/>
    <cellStyle name="40% - Accent2 6 4 2 2" xfId="13668"/>
    <cellStyle name="40% - Accent2 6 4 2 2 2" xfId="28150"/>
    <cellStyle name="40% - Accent2 6 4 2 2 2 2" xfId="56848"/>
    <cellStyle name="40% - Accent2 6 4 2 2 3" xfId="42366"/>
    <cellStyle name="40% - Accent2 6 4 2 3" xfId="23065"/>
    <cellStyle name="40% - Accent2 6 4 2 3 2" xfId="51763"/>
    <cellStyle name="40% - Accent2 6 4 2 4" xfId="25344"/>
    <cellStyle name="40% - Accent2 6 4 2 4 2" xfId="54042"/>
    <cellStyle name="40% - Accent2 6 4 2 5" xfId="29925"/>
    <cellStyle name="40% - Accent2 6 4 2 5 2" xfId="58622"/>
    <cellStyle name="40% - Accent2 6 4 2 6" xfId="33157"/>
    <cellStyle name="40% - Accent2 6 4 3" xfId="6165"/>
    <cellStyle name="40% - Accent2 6 4 3 2" xfId="15393"/>
    <cellStyle name="40% - Accent2 6 4 3 2 2" xfId="44091"/>
    <cellStyle name="40% - Accent2 6 4 3 3" xfId="27017"/>
    <cellStyle name="40% - Accent2 6 4 3 3 2" xfId="55715"/>
    <cellStyle name="40% - Accent2 6 4 3 4" xfId="34882"/>
    <cellStyle name="40% - Accent2 6 4 4" xfId="7717"/>
    <cellStyle name="40% - Accent2 6 4 4 2" xfId="16942"/>
    <cellStyle name="40% - Accent2 6 4 4 2 2" xfId="45640"/>
    <cellStyle name="40% - Accent2 6 4 4 3" xfId="36431"/>
    <cellStyle name="40% - Accent2 6 4 5" xfId="8868"/>
    <cellStyle name="40% - Accent2 6 4 5 2" xfId="18091"/>
    <cellStyle name="40% - Accent2 6 4 5 2 2" xfId="46789"/>
    <cellStyle name="40% - Accent2 6 4 5 3" xfId="37580"/>
    <cellStyle name="40% - Accent2 6 4 6" xfId="9825"/>
    <cellStyle name="40% - Accent2 6 4 6 2" xfId="19046"/>
    <cellStyle name="40% - Accent2 6 4 6 2 2" xfId="47744"/>
    <cellStyle name="40% - Accent2 6 4 6 3" xfId="38535"/>
    <cellStyle name="40% - Accent2 6 4 7" xfId="10974"/>
    <cellStyle name="40% - Accent2 6 4 7 2" xfId="20193"/>
    <cellStyle name="40% - Accent2 6 4 7 2 2" xfId="48891"/>
    <cellStyle name="40% - Accent2 6 4 7 3" xfId="39682"/>
    <cellStyle name="40% - Accent2 6 4 8" xfId="12711"/>
    <cellStyle name="40% - Accent2 6 4 8 2" xfId="41409"/>
    <cellStyle name="40% - Accent2 6 4 9" xfId="21326"/>
    <cellStyle name="40% - Accent2 6 4 9 2" xfId="50024"/>
    <cellStyle name="40% - Accent2 6 5" xfId="2155"/>
    <cellStyle name="40% - Accent2 6 5 2" xfId="5589"/>
    <cellStyle name="40% - Accent2 6 5 2 2" xfId="14817"/>
    <cellStyle name="40% - Accent2 6 5 2 2 2" xfId="43515"/>
    <cellStyle name="40% - Accent2 6 5 2 3" xfId="28145"/>
    <cellStyle name="40% - Accent2 6 5 2 3 2" xfId="56843"/>
    <cellStyle name="40% - Accent2 6 5 2 4" xfId="34306"/>
    <cellStyle name="40% - Accent2 6 5 3" xfId="7138"/>
    <cellStyle name="40% - Accent2 6 5 3 2" xfId="16365"/>
    <cellStyle name="40% - Accent2 6 5 3 2 2" xfId="45063"/>
    <cellStyle name="40% - Accent2 6 5 3 3" xfId="35854"/>
    <cellStyle name="40% - Accent2 6 5 4" xfId="12135"/>
    <cellStyle name="40% - Accent2 6 5 4 2" xfId="40833"/>
    <cellStyle name="40% - Accent2 6 5 5" xfId="23066"/>
    <cellStyle name="40% - Accent2 6 5 5 2" xfId="51764"/>
    <cellStyle name="40% - Accent2 6 5 6" xfId="25345"/>
    <cellStyle name="40% - Accent2 6 5 6 2" xfId="54043"/>
    <cellStyle name="40% - Accent2 6 5 7" xfId="29926"/>
    <cellStyle name="40% - Accent2 6 5 7 2" xfId="58623"/>
    <cellStyle name="40% - Accent2 6 5 8" xfId="31624"/>
    <cellStyle name="40% - Accent2 6 6" xfId="4435"/>
    <cellStyle name="40% - Accent2 6 6 2" xfId="13663"/>
    <cellStyle name="40% - Accent2 6 6 2 2" xfId="42361"/>
    <cellStyle name="40% - Accent2 6 6 3" xfId="27012"/>
    <cellStyle name="40% - Accent2 6 6 3 2" xfId="55710"/>
    <cellStyle name="40% - Accent2 6 6 4" xfId="33152"/>
    <cellStyle name="40% - Accent2 6 7" xfId="5066"/>
    <cellStyle name="40% - Accent2 6 7 2" xfId="14294"/>
    <cellStyle name="40% - Accent2 6 7 2 2" xfId="42992"/>
    <cellStyle name="40% - Accent2 6 7 3" xfId="33783"/>
    <cellStyle name="40% - Accent2 6 8" xfId="6615"/>
    <cellStyle name="40% - Accent2 6 8 2" xfId="15842"/>
    <cellStyle name="40% - Accent2 6 8 2 2" xfId="44540"/>
    <cellStyle name="40% - Accent2 6 8 3" xfId="35331"/>
    <cellStyle name="40% - Accent2 6 9" xfId="8291"/>
    <cellStyle name="40% - Accent2 6 9 2" xfId="17515"/>
    <cellStyle name="40% - Accent2 6 9 2 2" xfId="46213"/>
    <cellStyle name="40% - Accent2 6 9 3" xfId="37004"/>
    <cellStyle name="40% - Accent2 7" xfId="389"/>
    <cellStyle name="40% - Accent2 7 10" xfId="9826"/>
    <cellStyle name="40% - Accent2 7 10 2" xfId="19047"/>
    <cellStyle name="40% - Accent2 7 10 2 2" xfId="47745"/>
    <cellStyle name="40% - Accent2 7 10 3" xfId="38536"/>
    <cellStyle name="40% - Accent2 7 11" xfId="10975"/>
    <cellStyle name="40% - Accent2 7 11 2" xfId="20194"/>
    <cellStyle name="40% - Accent2 7 11 2 2" xfId="48892"/>
    <cellStyle name="40% - Accent2 7 11 3" xfId="39683"/>
    <cellStyle name="40% - Accent2 7 12" xfId="11699"/>
    <cellStyle name="40% - Accent2 7 12 2" xfId="40397"/>
    <cellStyle name="40% - Accent2 7 13" xfId="21327"/>
    <cellStyle name="40% - Accent2 7 13 2" xfId="50025"/>
    <cellStyle name="40% - Accent2 7 14" xfId="23067"/>
    <cellStyle name="40% - Accent2 7 14 2" xfId="51765"/>
    <cellStyle name="40% - Accent2 7 15" xfId="25346"/>
    <cellStyle name="40% - Accent2 7 15 2" xfId="54044"/>
    <cellStyle name="40% - Accent2 7 16" xfId="29927"/>
    <cellStyle name="40% - Accent2 7 16 2" xfId="58624"/>
    <cellStyle name="40% - Accent2 7 17" xfId="31188"/>
    <cellStyle name="40% - Accent2 7 2" xfId="741"/>
    <cellStyle name="40% - Accent2 7 2 10" xfId="23068"/>
    <cellStyle name="40% - Accent2 7 2 10 2" xfId="51766"/>
    <cellStyle name="40% - Accent2 7 2 11" xfId="25347"/>
    <cellStyle name="40% - Accent2 7 2 11 2" xfId="54045"/>
    <cellStyle name="40% - Accent2 7 2 12" xfId="29928"/>
    <cellStyle name="40% - Accent2 7 2 12 2" xfId="58625"/>
    <cellStyle name="40% - Accent2 7 2 2" xfId="3641"/>
    <cellStyle name="40% - Accent2 7 2 3" xfId="3499"/>
    <cellStyle name="40% - Accent2 7 2 3 10" xfId="23069"/>
    <cellStyle name="40% - Accent2 7 2 3 10 2" xfId="51767"/>
    <cellStyle name="40% - Accent2 7 2 3 11" xfId="25348"/>
    <cellStyle name="40% - Accent2 7 2 3 11 2" xfId="54046"/>
    <cellStyle name="40% - Accent2 7 2 3 12" xfId="29929"/>
    <cellStyle name="40% - Accent2 7 2 3 12 2" xfId="58626"/>
    <cellStyle name="40% - Accent2 7 2 3 13" xfId="32471"/>
    <cellStyle name="40% - Accent2 7 2 3 2" xfId="4443"/>
    <cellStyle name="40% - Accent2 7 2 3 2 2" xfId="13671"/>
    <cellStyle name="40% - Accent2 7 2 3 2 2 2" xfId="28153"/>
    <cellStyle name="40% - Accent2 7 2 3 2 2 2 2" xfId="56851"/>
    <cellStyle name="40% - Accent2 7 2 3 2 2 3" xfId="42369"/>
    <cellStyle name="40% - Accent2 7 2 3 2 3" xfId="23070"/>
    <cellStyle name="40% - Accent2 7 2 3 2 3 2" xfId="51768"/>
    <cellStyle name="40% - Accent2 7 2 3 2 4" xfId="25349"/>
    <cellStyle name="40% - Accent2 7 2 3 2 4 2" xfId="54047"/>
    <cellStyle name="40% - Accent2 7 2 3 2 5" xfId="29930"/>
    <cellStyle name="40% - Accent2 7 2 3 2 5 2" xfId="58627"/>
    <cellStyle name="40% - Accent2 7 2 3 2 6" xfId="33160"/>
    <cellStyle name="40% - Accent2 7 2 3 3" xfId="6436"/>
    <cellStyle name="40% - Accent2 7 2 3 3 2" xfId="15664"/>
    <cellStyle name="40% - Accent2 7 2 3 3 2 2" xfId="44362"/>
    <cellStyle name="40% - Accent2 7 2 3 3 3" xfId="27020"/>
    <cellStyle name="40% - Accent2 7 2 3 3 3 2" xfId="55718"/>
    <cellStyle name="40% - Accent2 7 2 3 3 4" xfId="35153"/>
    <cellStyle name="40% - Accent2 7 2 3 4" xfId="7988"/>
    <cellStyle name="40% - Accent2 7 2 3 4 2" xfId="17213"/>
    <cellStyle name="40% - Accent2 7 2 3 4 2 2" xfId="45911"/>
    <cellStyle name="40% - Accent2 7 2 3 4 3" xfId="36702"/>
    <cellStyle name="40% - Accent2 7 2 3 5" xfId="9139"/>
    <cellStyle name="40% - Accent2 7 2 3 5 2" xfId="18362"/>
    <cellStyle name="40% - Accent2 7 2 3 5 2 2" xfId="47060"/>
    <cellStyle name="40% - Accent2 7 2 3 5 3" xfId="37851"/>
    <cellStyle name="40% - Accent2 7 2 3 6" xfId="9828"/>
    <cellStyle name="40% - Accent2 7 2 3 6 2" xfId="19049"/>
    <cellStyle name="40% - Accent2 7 2 3 6 2 2" xfId="47747"/>
    <cellStyle name="40% - Accent2 7 2 3 6 3" xfId="38538"/>
    <cellStyle name="40% - Accent2 7 2 3 7" xfId="10977"/>
    <cellStyle name="40% - Accent2 7 2 3 7 2" xfId="20196"/>
    <cellStyle name="40% - Accent2 7 2 3 7 2 2" xfId="48894"/>
    <cellStyle name="40% - Accent2 7 2 3 7 3" xfId="39685"/>
    <cellStyle name="40% - Accent2 7 2 3 8" xfId="12982"/>
    <cellStyle name="40% - Accent2 7 2 3 8 2" xfId="41680"/>
    <cellStyle name="40% - Accent2 7 2 3 9" xfId="21329"/>
    <cellStyle name="40% - Accent2 7 2 3 9 2" xfId="50027"/>
    <cellStyle name="40% - Accent2 7 2 4" xfId="2890"/>
    <cellStyle name="40% - Accent2 7 2 4 2" xfId="6055"/>
    <cellStyle name="40% - Accent2 7 2 4 2 2" xfId="15283"/>
    <cellStyle name="40% - Accent2 7 2 4 2 2 2" xfId="43981"/>
    <cellStyle name="40% - Accent2 7 2 4 2 3" xfId="28152"/>
    <cellStyle name="40% - Accent2 7 2 4 2 3 2" xfId="56850"/>
    <cellStyle name="40% - Accent2 7 2 4 2 4" xfId="34772"/>
    <cellStyle name="40% - Accent2 7 2 4 3" xfId="7605"/>
    <cellStyle name="40% - Accent2 7 2 4 3 2" xfId="16831"/>
    <cellStyle name="40% - Accent2 7 2 4 3 2 2" xfId="45529"/>
    <cellStyle name="40% - Accent2 7 2 4 3 3" xfId="36320"/>
    <cellStyle name="40% - Accent2 7 2 4 4" xfId="12601"/>
    <cellStyle name="40% - Accent2 7 2 4 4 2" xfId="41299"/>
    <cellStyle name="40% - Accent2 7 2 4 5" xfId="23071"/>
    <cellStyle name="40% - Accent2 7 2 4 5 2" xfId="51769"/>
    <cellStyle name="40% - Accent2 7 2 4 6" xfId="25350"/>
    <cellStyle name="40% - Accent2 7 2 4 6 2" xfId="54048"/>
    <cellStyle name="40% - Accent2 7 2 4 7" xfId="29931"/>
    <cellStyle name="40% - Accent2 7 2 4 7 2" xfId="58628"/>
    <cellStyle name="40% - Accent2 7 2 4 8" xfId="32090"/>
    <cellStyle name="40% - Accent2 7 2 5" xfId="4442"/>
    <cellStyle name="40% - Accent2 7 2 5 2" xfId="13670"/>
    <cellStyle name="40% - Accent2 7 2 5 2 2" xfId="42368"/>
    <cellStyle name="40% - Accent2 7 2 5 3" xfId="27019"/>
    <cellStyle name="40% - Accent2 7 2 5 3 2" xfId="55717"/>
    <cellStyle name="40% - Accent2 7 2 5 4" xfId="33159"/>
    <cellStyle name="40% - Accent2 7 2 6" xfId="8757"/>
    <cellStyle name="40% - Accent2 7 2 6 2" xfId="17981"/>
    <cellStyle name="40% - Accent2 7 2 6 2 2" xfId="46679"/>
    <cellStyle name="40% - Accent2 7 2 6 3" xfId="37470"/>
    <cellStyle name="40% - Accent2 7 2 7" xfId="9827"/>
    <cellStyle name="40% - Accent2 7 2 7 2" xfId="19048"/>
    <cellStyle name="40% - Accent2 7 2 7 2 2" xfId="47746"/>
    <cellStyle name="40% - Accent2 7 2 7 3" xfId="38537"/>
    <cellStyle name="40% - Accent2 7 2 8" xfId="10976"/>
    <cellStyle name="40% - Accent2 7 2 8 2" xfId="20195"/>
    <cellStyle name="40% - Accent2 7 2 8 2 2" xfId="48893"/>
    <cellStyle name="40% - Accent2 7 2 8 3" xfId="39684"/>
    <cellStyle name="40% - Accent2 7 2 9" xfId="21328"/>
    <cellStyle name="40% - Accent2 7 2 9 2" xfId="50026"/>
    <cellStyle name="40% - Accent2 7 3" xfId="1234"/>
    <cellStyle name="40% - Accent2 7 3 10" xfId="11885"/>
    <cellStyle name="40% - Accent2 7 3 10 2" xfId="40583"/>
    <cellStyle name="40% - Accent2 7 3 11" xfId="21330"/>
    <cellStyle name="40% - Accent2 7 3 11 2" xfId="50028"/>
    <cellStyle name="40% - Accent2 7 3 12" xfId="23072"/>
    <cellStyle name="40% - Accent2 7 3 12 2" xfId="51770"/>
    <cellStyle name="40% - Accent2 7 3 13" xfId="25351"/>
    <cellStyle name="40% - Accent2 7 3 13 2" xfId="54049"/>
    <cellStyle name="40% - Accent2 7 3 14" xfId="29932"/>
    <cellStyle name="40% - Accent2 7 3 14 2" xfId="58629"/>
    <cellStyle name="40% - Accent2 7 3 15" xfId="31374"/>
    <cellStyle name="40% - Accent2 7 3 2" xfId="3642"/>
    <cellStyle name="40% - Accent2 7 3 2 10" xfId="23073"/>
    <cellStyle name="40% - Accent2 7 3 2 10 2" xfId="51771"/>
    <cellStyle name="40% - Accent2 7 3 2 11" xfId="25352"/>
    <cellStyle name="40% - Accent2 7 3 2 11 2" xfId="54050"/>
    <cellStyle name="40% - Accent2 7 3 2 12" xfId="29933"/>
    <cellStyle name="40% - Accent2 7 3 2 12 2" xfId="58630"/>
    <cellStyle name="40% - Accent2 7 3 2 13" xfId="32527"/>
    <cellStyle name="40% - Accent2 7 3 2 2" xfId="4445"/>
    <cellStyle name="40% - Accent2 7 3 2 2 2" xfId="13673"/>
    <cellStyle name="40% - Accent2 7 3 2 2 2 2" xfId="28155"/>
    <cellStyle name="40% - Accent2 7 3 2 2 2 2 2" xfId="56853"/>
    <cellStyle name="40% - Accent2 7 3 2 2 2 3" xfId="42371"/>
    <cellStyle name="40% - Accent2 7 3 2 2 3" xfId="23074"/>
    <cellStyle name="40% - Accent2 7 3 2 2 3 2" xfId="51772"/>
    <cellStyle name="40% - Accent2 7 3 2 2 4" xfId="25353"/>
    <cellStyle name="40% - Accent2 7 3 2 2 4 2" xfId="54051"/>
    <cellStyle name="40% - Accent2 7 3 2 2 5" xfId="29934"/>
    <cellStyle name="40% - Accent2 7 3 2 2 5 2" xfId="58631"/>
    <cellStyle name="40% - Accent2 7 3 2 2 6" xfId="33162"/>
    <cellStyle name="40% - Accent2 7 3 2 3" xfId="6492"/>
    <cellStyle name="40% - Accent2 7 3 2 3 2" xfId="15720"/>
    <cellStyle name="40% - Accent2 7 3 2 3 2 2" xfId="44418"/>
    <cellStyle name="40% - Accent2 7 3 2 3 3" xfId="27022"/>
    <cellStyle name="40% - Accent2 7 3 2 3 3 2" xfId="55720"/>
    <cellStyle name="40% - Accent2 7 3 2 3 4" xfId="35209"/>
    <cellStyle name="40% - Accent2 7 3 2 4" xfId="8044"/>
    <cellStyle name="40% - Accent2 7 3 2 4 2" xfId="17269"/>
    <cellStyle name="40% - Accent2 7 3 2 4 2 2" xfId="45967"/>
    <cellStyle name="40% - Accent2 7 3 2 4 3" xfId="36758"/>
    <cellStyle name="40% - Accent2 7 3 2 5" xfId="9195"/>
    <cellStyle name="40% - Accent2 7 3 2 5 2" xfId="18418"/>
    <cellStyle name="40% - Accent2 7 3 2 5 2 2" xfId="47116"/>
    <cellStyle name="40% - Accent2 7 3 2 5 3" xfId="37907"/>
    <cellStyle name="40% - Accent2 7 3 2 6" xfId="9830"/>
    <cellStyle name="40% - Accent2 7 3 2 6 2" xfId="19051"/>
    <cellStyle name="40% - Accent2 7 3 2 6 2 2" xfId="47749"/>
    <cellStyle name="40% - Accent2 7 3 2 6 3" xfId="38540"/>
    <cellStyle name="40% - Accent2 7 3 2 7" xfId="10979"/>
    <cellStyle name="40% - Accent2 7 3 2 7 2" xfId="20198"/>
    <cellStyle name="40% - Accent2 7 3 2 7 2 2" xfId="48896"/>
    <cellStyle name="40% - Accent2 7 3 2 7 3" xfId="39687"/>
    <cellStyle name="40% - Accent2 7 3 2 8" xfId="13038"/>
    <cellStyle name="40% - Accent2 7 3 2 8 2" xfId="41736"/>
    <cellStyle name="40% - Accent2 7 3 2 9" xfId="21331"/>
    <cellStyle name="40% - Accent2 7 3 2 9 2" xfId="50029"/>
    <cellStyle name="40% - Accent2 7 3 3" xfId="2616"/>
    <cellStyle name="40% - Accent2 7 3 3 2" xfId="5871"/>
    <cellStyle name="40% - Accent2 7 3 3 2 2" xfId="15099"/>
    <cellStyle name="40% - Accent2 7 3 3 2 2 2" xfId="43797"/>
    <cellStyle name="40% - Accent2 7 3 3 2 3" xfId="28154"/>
    <cellStyle name="40% - Accent2 7 3 3 2 3 2" xfId="56852"/>
    <cellStyle name="40% - Accent2 7 3 3 2 4" xfId="34588"/>
    <cellStyle name="40% - Accent2 7 3 3 3" xfId="7421"/>
    <cellStyle name="40% - Accent2 7 3 3 3 2" xfId="16647"/>
    <cellStyle name="40% - Accent2 7 3 3 3 2 2" xfId="45345"/>
    <cellStyle name="40% - Accent2 7 3 3 3 3" xfId="36136"/>
    <cellStyle name="40% - Accent2 7 3 3 4" xfId="12417"/>
    <cellStyle name="40% - Accent2 7 3 3 4 2" xfId="41115"/>
    <cellStyle name="40% - Accent2 7 3 3 5" xfId="23075"/>
    <cellStyle name="40% - Accent2 7 3 3 5 2" xfId="51773"/>
    <cellStyle name="40% - Accent2 7 3 3 6" xfId="25354"/>
    <cellStyle name="40% - Accent2 7 3 3 6 2" xfId="54052"/>
    <cellStyle name="40% - Accent2 7 3 3 7" xfId="29935"/>
    <cellStyle name="40% - Accent2 7 3 3 7 2" xfId="58632"/>
    <cellStyle name="40% - Accent2 7 3 3 8" xfId="31906"/>
    <cellStyle name="40% - Accent2 7 3 4" xfId="4444"/>
    <cellStyle name="40% - Accent2 7 3 4 2" xfId="13672"/>
    <cellStyle name="40% - Accent2 7 3 4 2 2" xfId="42370"/>
    <cellStyle name="40% - Accent2 7 3 4 3" xfId="27021"/>
    <cellStyle name="40% - Accent2 7 3 4 3 2" xfId="55719"/>
    <cellStyle name="40% - Accent2 7 3 4 4" xfId="33161"/>
    <cellStyle name="40% - Accent2 7 3 5" xfId="5339"/>
    <cellStyle name="40% - Accent2 7 3 5 2" xfId="14567"/>
    <cellStyle name="40% - Accent2 7 3 5 2 2" xfId="43265"/>
    <cellStyle name="40% - Accent2 7 3 5 3" xfId="34056"/>
    <cellStyle name="40% - Accent2 7 3 6" xfId="6888"/>
    <cellStyle name="40% - Accent2 7 3 6 2" xfId="16115"/>
    <cellStyle name="40% - Accent2 7 3 6 2 2" xfId="44813"/>
    <cellStyle name="40% - Accent2 7 3 6 3" xfId="35604"/>
    <cellStyle name="40% - Accent2 7 3 7" xfId="8573"/>
    <cellStyle name="40% - Accent2 7 3 7 2" xfId="17797"/>
    <cellStyle name="40% - Accent2 7 3 7 2 2" xfId="46495"/>
    <cellStyle name="40% - Accent2 7 3 7 3" xfId="37286"/>
    <cellStyle name="40% - Accent2 7 3 8" xfId="9829"/>
    <cellStyle name="40% - Accent2 7 3 8 2" xfId="19050"/>
    <cellStyle name="40% - Accent2 7 3 8 2 2" xfId="47748"/>
    <cellStyle name="40% - Accent2 7 3 8 3" xfId="38539"/>
    <cellStyle name="40% - Accent2 7 3 9" xfId="10978"/>
    <cellStyle name="40% - Accent2 7 3 9 2" xfId="20197"/>
    <cellStyle name="40% - Accent2 7 3 9 2 2" xfId="48895"/>
    <cellStyle name="40% - Accent2 7 3 9 3" xfId="39686"/>
    <cellStyle name="40% - Accent2 7 4" xfId="3278"/>
    <cellStyle name="40% - Accent2 7 4 10" xfId="23076"/>
    <cellStyle name="40% - Accent2 7 4 10 2" xfId="51774"/>
    <cellStyle name="40% - Accent2 7 4 11" xfId="25355"/>
    <cellStyle name="40% - Accent2 7 4 11 2" xfId="54053"/>
    <cellStyle name="40% - Accent2 7 4 12" xfId="29936"/>
    <cellStyle name="40% - Accent2 7 4 12 2" xfId="58633"/>
    <cellStyle name="40% - Accent2 7 4 13" xfId="32287"/>
    <cellStyle name="40% - Accent2 7 4 2" xfId="4446"/>
    <cellStyle name="40% - Accent2 7 4 2 2" xfId="13674"/>
    <cellStyle name="40% - Accent2 7 4 2 2 2" xfId="28156"/>
    <cellStyle name="40% - Accent2 7 4 2 2 2 2" xfId="56854"/>
    <cellStyle name="40% - Accent2 7 4 2 2 3" xfId="42372"/>
    <cellStyle name="40% - Accent2 7 4 2 3" xfId="23077"/>
    <cellStyle name="40% - Accent2 7 4 2 3 2" xfId="51775"/>
    <cellStyle name="40% - Accent2 7 4 2 4" xfId="25356"/>
    <cellStyle name="40% - Accent2 7 4 2 4 2" xfId="54054"/>
    <cellStyle name="40% - Accent2 7 4 2 5" xfId="29937"/>
    <cellStyle name="40% - Accent2 7 4 2 5 2" xfId="58634"/>
    <cellStyle name="40% - Accent2 7 4 2 6" xfId="33163"/>
    <cellStyle name="40% - Accent2 7 4 3" xfId="6252"/>
    <cellStyle name="40% - Accent2 7 4 3 2" xfId="15480"/>
    <cellStyle name="40% - Accent2 7 4 3 2 2" xfId="44178"/>
    <cellStyle name="40% - Accent2 7 4 3 3" xfId="27023"/>
    <cellStyle name="40% - Accent2 7 4 3 3 2" xfId="55721"/>
    <cellStyle name="40% - Accent2 7 4 3 4" xfId="34969"/>
    <cellStyle name="40% - Accent2 7 4 4" xfId="7804"/>
    <cellStyle name="40% - Accent2 7 4 4 2" xfId="17029"/>
    <cellStyle name="40% - Accent2 7 4 4 2 2" xfId="45727"/>
    <cellStyle name="40% - Accent2 7 4 4 3" xfId="36518"/>
    <cellStyle name="40% - Accent2 7 4 5" xfId="8955"/>
    <cellStyle name="40% - Accent2 7 4 5 2" xfId="18178"/>
    <cellStyle name="40% - Accent2 7 4 5 2 2" xfId="46876"/>
    <cellStyle name="40% - Accent2 7 4 5 3" xfId="37667"/>
    <cellStyle name="40% - Accent2 7 4 6" xfId="9831"/>
    <cellStyle name="40% - Accent2 7 4 6 2" xfId="19052"/>
    <cellStyle name="40% - Accent2 7 4 6 2 2" xfId="47750"/>
    <cellStyle name="40% - Accent2 7 4 6 3" xfId="38541"/>
    <cellStyle name="40% - Accent2 7 4 7" xfId="10980"/>
    <cellStyle name="40% - Accent2 7 4 7 2" xfId="20199"/>
    <cellStyle name="40% - Accent2 7 4 7 2 2" xfId="48897"/>
    <cellStyle name="40% - Accent2 7 4 7 3" xfId="39688"/>
    <cellStyle name="40% - Accent2 7 4 8" xfId="12798"/>
    <cellStyle name="40% - Accent2 7 4 8 2" xfId="41496"/>
    <cellStyle name="40% - Accent2 7 4 9" xfId="21332"/>
    <cellStyle name="40% - Accent2 7 4 9 2" xfId="50030"/>
    <cellStyle name="40% - Accent2 7 5" xfId="2242"/>
    <cellStyle name="40% - Accent2 7 5 2" xfId="5676"/>
    <cellStyle name="40% - Accent2 7 5 2 2" xfId="14904"/>
    <cellStyle name="40% - Accent2 7 5 2 2 2" xfId="43602"/>
    <cellStyle name="40% - Accent2 7 5 2 3" xfId="28151"/>
    <cellStyle name="40% - Accent2 7 5 2 3 2" xfId="56849"/>
    <cellStyle name="40% - Accent2 7 5 2 4" xfId="34393"/>
    <cellStyle name="40% - Accent2 7 5 3" xfId="7225"/>
    <cellStyle name="40% - Accent2 7 5 3 2" xfId="16452"/>
    <cellStyle name="40% - Accent2 7 5 3 2 2" xfId="45150"/>
    <cellStyle name="40% - Accent2 7 5 3 3" xfId="35941"/>
    <cellStyle name="40% - Accent2 7 5 4" xfId="12222"/>
    <cellStyle name="40% - Accent2 7 5 4 2" xfId="40920"/>
    <cellStyle name="40% - Accent2 7 5 5" xfId="23078"/>
    <cellStyle name="40% - Accent2 7 5 5 2" xfId="51776"/>
    <cellStyle name="40% - Accent2 7 5 6" xfId="25357"/>
    <cellStyle name="40% - Accent2 7 5 6 2" xfId="54055"/>
    <cellStyle name="40% - Accent2 7 5 7" xfId="29938"/>
    <cellStyle name="40% - Accent2 7 5 7 2" xfId="58635"/>
    <cellStyle name="40% - Accent2 7 5 8" xfId="31711"/>
    <cellStyle name="40% - Accent2 7 6" xfId="4441"/>
    <cellStyle name="40% - Accent2 7 6 2" xfId="13669"/>
    <cellStyle name="40% - Accent2 7 6 2 2" xfId="42367"/>
    <cellStyle name="40% - Accent2 7 6 3" xfId="27018"/>
    <cellStyle name="40% - Accent2 7 6 3 2" xfId="55716"/>
    <cellStyle name="40% - Accent2 7 6 4" xfId="33158"/>
    <cellStyle name="40% - Accent2 7 7" xfId="5153"/>
    <cellStyle name="40% - Accent2 7 7 2" xfId="14381"/>
    <cellStyle name="40% - Accent2 7 7 2 2" xfId="43079"/>
    <cellStyle name="40% - Accent2 7 7 3" xfId="33870"/>
    <cellStyle name="40% - Accent2 7 8" xfId="6702"/>
    <cellStyle name="40% - Accent2 7 8 2" xfId="15929"/>
    <cellStyle name="40% - Accent2 7 8 2 2" xfId="44627"/>
    <cellStyle name="40% - Accent2 7 8 3" xfId="35418"/>
    <cellStyle name="40% - Accent2 7 9" xfId="8378"/>
    <cellStyle name="40% - Accent2 7 9 2" xfId="17602"/>
    <cellStyle name="40% - Accent2 7 9 2 2" xfId="46300"/>
    <cellStyle name="40% - Accent2 7 9 3" xfId="37091"/>
    <cellStyle name="40% - Accent2 8" xfId="742"/>
    <cellStyle name="40% - Accent2 8 10" xfId="23079"/>
    <cellStyle name="40% - Accent2 8 10 2" xfId="51777"/>
    <cellStyle name="40% - Accent2 8 11" xfId="25358"/>
    <cellStyle name="40% - Accent2 8 11 2" xfId="54056"/>
    <cellStyle name="40% - Accent2 8 12" xfId="29939"/>
    <cellStyle name="40% - Accent2 8 12 2" xfId="58636"/>
    <cellStyle name="40% - Accent2 8 2" xfId="2718"/>
    <cellStyle name="40% - Accent2 8 2 10" xfId="21334"/>
    <cellStyle name="40% - Accent2 8 2 10 2" xfId="50032"/>
    <cellStyle name="40% - Accent2 8 2 11" xfId="23080"/>
    <cellStyle name="40% - Accent2 8 2 11 2" xfId="51778"/>
    <cellStyle name="40% - Accent2 8 2 12" xfId="25359"/>
    <cellStyle name="40% - Accent2 8 2 12 2" xfId="54057"/>
    <cellStyle name="40% - Accent2 8 2 13" xfId="29940"/>
    <cellStyle name="40% - Accent2 8 2 13 2" xfId="58637"/>
    <cellStyle name="40% - Accent2 8 2 14" xfId="31920"/>
    <cellStyle name="40% - Accent2 8 2 2" xfId="3643"/>
    <cellStyle name="40% - Accent2 8 2 3" xfId="4448"/>
    <cellStyle name="40% - Accent2 8 2 3 2" xfId="13676"/>
    <cellStyle name="40% - Accent2 8 2 3 2 2" xfId="28158"/>
    <cellStyle name="40% - Accent2 8 2 3 2 2 2" xfId="56856"/>
    <cellStyle name="40% - Accent2 8 2 3 2 3" xfId="42374"/>
    <cellStyle name="40% - Accent2 8 2 3 3" xfId="23081"/>
    <cellStyle name="40% - Accent2 8 2 3 3 2" xfId="51779"/>
    <cellStyle name="40% - Accent2 8 2 3 4" xfId="25360"/>
    <cellStyle name="40% - Accent2 8 2 3 4 2" xfId="54058"/>
    <cellStyle name="40% - Accent2 8 2 3 5" xfId="29941"/>
    <cellStyle name="40% - Accent2 8 2 3 5 2" xfId="58638"/>
    <cellStyle name="40% - Accent2 8 2 3 6" xfId="33165"/>
    <cellStyle name="40% - Accent2 8 2 4" xfId="5885"/>
    <cellStyle name="40% - Accent2 8 2 4 2" xfId="15113"/>
    <cellStyle name="40% - Accent2 8 2 4 2 2" xfId="43811"/>
    <cellStyle name="40% - Accent2 8 2 4 3" xfId="27025"/>
    <cellStyle name="40% - Accent2 8 2 4 3 2" xfId="55723"/>
    <cellStyle name="40% - Accent2 8 2 4 4" xfId="34602"/>
    <cellStyle name="40% - Accent2 8 2 5" xfId="7435"/>
    <cellStyle name="40% - Accent2 8 2 5 2" xfId="16661"/>
    <cellStyle name="40% - Accent2 8 2 5 2 2" xfId="45359"/>
    <cellStyle name="40% - Accent2 8 2 5 3" xfId="36150"/>
    <cellStyle name="40% - Accent2 8 2 6" xfId="8587"/>
    <cellStyle name="40% - Accent2 8 2 6 2" xfId="17811"/>
    <cellStyle name="40% - Accent2 8 2 6 2 2" xfId="46509"/>
    <cellStyle name="40% - Accent2 8 2 6 3" xfId="37300"/>
    <cellStyle name="40% - Accent2 8 2 7" xfId="9833"/>
    <cellStyle name="40% - Accent2 8 2 7 2" xfId="19054"/>
    <cellStyle name="40% - Accent2 8 2 7 2 2" xfId="47752"/>
    <cellStyle name="40% - Accent2 8 2 7 3" xfId="38543"/>
    <cellStyle name="40% - Accent2 8 2 8" xfId="10982"/>
    <cellStyle name="40% - Accent2 8 2 8 2" xfId="20201"/>
    <cellStyle name="40% - Accent2 8 2 8 2 2" xfId="48899"/>
    <cellStyle name="40% - Accent2 8 2 8 3" xfId="39690"/>
    <cellStyle name="40% - Accent2 8 2 9" xfId="12431"/>
    <cellStyle name="40% - Accent2 8 2 9 2" xfId="41129"/>
    <cellStyle name="40% - Accent2 8 3" xfId="3328"/>
    <cellStyle name="40% - Accent2 8 3 10" xfId="23082"/>
    <cellStyle name="40% - Accent2 8 3 10 2" xfId="51780"/>
    <cellStyle name="40% - Accent2 8 3 11" xfId="25361"/>
    <cellStyle name="40% - Accent2 8 3 11 2" xfId="54059"/>
    <cellStyle name="40% - Accent2 8 3 12" xfId="29942"/>
    <cellStyle name="40% - Accent2 8 3 12 2" xfId="58639"/>
    <cellStyle name="40% - Accent2 8 3 13" xfId="32301"/>
    <cellStyle name="40% - Accent2 8 3 2" xfId="4449"/>
    <cellStyle name="40% - Accent2 8 3 2 2" xfId="13677"/>
    <cellStyle name="40% - Accent2 8 3 2 2 2" xfId="28159"/>
    <cellStyle name="40% - Accent2 8 3 2 2 2 2" xfId="56857"/>
    <cellStyle name="40% - Accent2 8 3 2 2 3" xfId="42375"/>
    <cellStyle name="40% - Accent2 8 3 2 3" xfId="23083"/>
    <cellStyle name="40% - Accent2 8 3 2 3 2" xfId="51781"/>
    <cellStyle name="40% - Accent2 8 3 2 4" xfId="25362"/>
    <cellStyle name="40% - Accent2 8 3 2 4 2" xfId="54060"/>
    <cellStyle name="40% - Accent2 8 3 2 5" xfId="29943"/>
    <cellStyle name="40% - Accent2 8 3 2 5 2" xfId="58640"/>
    <cellStyle name="40% - Accent2 8 3 2 6" xfId="33166"/>
    <cellStyle name="40% - Accent2 8 3 3" xfId="6266"/>
    <cellStyle name="40% - Accent2 8 3 3 2" xfId="15494"/>
    <cellStyle name="40% - Accent2 8 3 3 2 2" xfId="44192"/>
    <cellStyle name="40% - Accent2 8 3 3 3" xfId="27026"/>
    <cellStyle name="40% - Accent2 8 3 3 3 2" xfId="55724"/>
    <cellStyle name="40% - Accent2 8 3 3 4" xfId="34983"/>
    <cellStyle name="40% - Accent2 8 3 4" xfId="7818"/>
    <cellStyle name="40% - Accent2 8 3 4 2" xfId="17043"/>
    <cellStyle name="40% - Accent2 8 3 4 2 2" xfId="45741"/>
    <cellStyle name="40% - Accent2 8 3 4 3" xfId="36532"/>
    <cellStyle name="40% - Accent2 8 3 5" xfId="8969"/>
    <cellStyle name="40% - Accent2 8 3 5 2" xfId="18192"/>
    <cellStyle name="40% - Accent2 8 3 5 2 2" xfId="46890"/>
    <cellStyle name="40% - Accent2 8 3 5 3" xfId="37681"/>
    <cellStyle name="40% - Accent2 8 3 6" xfId="9834"/>
    <cellStyle name="40% - Accent2 8 3 6 2" xfId="19055"/>
    <cellStyle name="40% - Accent2 8 3 6 2 2" xfId="47753"/>
    <cellStyle name="40% - Accent2 8 3 6 3" xfId="38544"/>
    <cellStyle name="40% - Accent2 8 3 7" xfId="10983"/>
    <cellStyle name="40% - Accent2 8 3 7 2" xfId="20202"/>
    <cellStyle name="40% - Accent2 8 3 7 2 2" xfId="48900"/>
    <cellStyle name="40% - Accent2 8 3 7 3" xfId="39691"/>
    <cellStyle name="40% - Accent2 8 3 8" xfId="12812"/>
    <cellStyle name="40% - Accent2 8 3 8 2" xfId="41510"/>
    <cellStyle name="40% - Accent2 8 3 9" xfId="21335"/>
    <cellStyle name="40% - Accent2 8 3 9 2" xfId="50033"/>
    <cellStyle name="40% - Accent2 8 4" xfId="2030"/>
    <cellStyle name="40% - Accent2 8 4 2" xfId="5505"/>
    <cellStyle name="40% - Accent2 8 4 2 2" xfId="14733"/>
    <cellStyle name="40% - Accent2 8 4 2 2 2" xfId="43431"/>
    <cellStyle name="40% - Accent2 8 4 2 3" xfId="28157"/>
    <cellStyle name="40% - Accent2 8 4 2 3 2" xfId="56855"/>
    <cellStyle name="40% - Accent2 8 4 2 4" xfId="34222"/>
    <cellStyle name="40% - Accent2 8 4 3" xfId="7054"/>
    <cellStyle name="40% - Accent2 8 4 3 2" xfId="16281"/>
    <cellStyle name="40% - Accent2 8 4 3 2 2" xfId="44979"/>
    <cellStyle name="40% - Accent2 8 4 3 3" xfId="35770"/>
    <cellStyle name="40% - Accent2 8 4 4" xfId="12051"/>
    <cellStyle name="40% - Accent2 8 4 4 2" xfId="40749"/>
    <cellStyle name="40% - Accent2 8 4 5" xfId="23084"/>
    <cellStyle name="40% - Accent2 8 4 5 2" xfId="51782"/>
    <cellStyle name="40% - Accent2 8 4 6" xfId="25363"/>
    <cellStyle name="40% - Accent2 8 4 6 2" xfId="54061"/>
    <cellStyle name="40% - Accent2 8 4 7" xfId="29944"/>
    <cellStyle name="40% - Accent2 8 4 7 2" xfId="58641"/>
    <cellStyle name="40% - Accent2 8 4 8" xfId="31540"/>
    <cellStyle name="40% - Accent2 8 5" xfId="4447"/>
    <cellStyle name="40% - Accent2 8 5 2" xfId="13675"/>
    <cellStyle name="40% - Accent2 8 5 2 2" xfId="42373"/>
    <cellStyle name="40% - Accent2 8 5 3" xfId="27024"/>
    <cellStyle name="40% - Accent2 8 5 3 2" xfId="55722"/>
    <cellStyle name="40% - Accent2 8 5 4" xfId="33164"/>
    <cellStyle name="40% - Accent2 8 6" xfId="8207"/>
    <cellStyle name="40% - Accent2 8 6 2" xfId="17431"/>
    <cellStyle name="40% - Accent2 8 6 2 2" xfId="46129"/>
    <cellStyle name="40% - Accent2 8 6 3" xfId="36920"/>
    <cellStyle name="40% - Accent2 8 7" xfId="9832"/>
    <cellStyle name="40% - Accent2 8 7 2" xfId="19053"/>
    <cellStyle name="40% - Accent2 8 7 2 2" xfId="47751"/>
    <cellStyle name="40% - Accent2 8 7 3" xfId="38542"/>
    <cellStyle name="40% - Accent2 8 8" xfId="10981"/>
    <cellStyle name="40% - Accent2 8 8 2" xfId="20200"/>
    <cellStyle name="40% - Accent2 8 8 2 2" xfId="48898"/>
    <cellStyle name="40% - Accent2 8 8 3" xfId="39689"/>
    <cellStyle name="40% - Accent2 8 9" xfId="21333"/>
    <cellStyle name="40% - Accent2 8 9 2" xfId="50031"/>
    <cellStyle name="40% - Accent2 9" xfId="743"/>
    <cellStyle name="40% - Accent2 9 10" xfId="25364"/>
    <cellStyle name="40% - Accent2 9 10 2" xfId="54062"/>
    <cellStyle name="40% - Accent2 9 11" xfId="29945"/>
    <cellStyle name="40% - Accent2 9 11 2" xfId="58642"/>
    <cellStyle name="40% - Accent2 9 2" xfId="3644"/>
    <cellStyle name="40% - Accent2 9 3" xfId="2432"/>
    <cellStyle name="40% - Accent2 9 3 2" xfId="5702"/>
    <cellStyle name="40% - Accent2 9 3 2 2" xfId="14930"/>
    <cellStyle name="40% - Accent2 9 3 2 2 2" xfId="43628"/>
    <cellStyle name="40% - Accent2 9 3 2 3" xfId="28160"/>
    <cellStyle name="40% - Accent2 9 3 2 3 2" xfId="56858"/>
    <cellStyle name="40% - Accent2 9 3 2 4" xfId="34419"/>
    <cellStyle name="40% - Accent2 9 3 3" xfId="7251"/>
    <cellStyle name="40% - Accent2 9 3 3 2" xfId="16478"/>
    <cellStyle name="40% - Accent2 9 3 3 2 2" xfId="45176"/>
    <cellStyle name="40% - Accent2 9 3 3 3" xfId="35967"/>
    <cellStyle name="40% - Accent2 9 3 4" xfId="12248"/>
    <cellStyle name="40% - Accent2 9 3 4 2" xfId="40946"/>
    <cellStyle name="40% - Accent2 9 3 5" xfId="23086"/>
    <cellStyle name="40% - Accent2 9 3 5 2" xfId="51784"/>
    <cellStyle name="40% - Accent2 9 3 6" xfId="25365"/>
    <cellStyle name="40% - Accent2 9 3 6 2" xfId="54063"/>
    <cellStyle name="40% - Accent2 9 3 7" xfId="29946"/>
    <cellStyle name="40% - Accent2 9 3 7 2" xfId="58643"/>
    <cellStyle name="40% - Accent2 9 3 8" xfId="31737"/>
    <cellStyle name="40% - Accent2 9 4" xfId="4450"/>
    <cellStyle name="40% - Accent2 9 4 2" xfId="13678"/>
    <cellStyle name="40% - Accent2 9 4 2 2" xfId="42376"/>
    <cellStyle name="40% - Accent2 9 4 3" xfId="27027"/>
    <cellStyle name="40% - Accent2 9 4 3 2" xfId="55725"/>
    <cellStyle name="40% - Accent2 9 4 4" xfId="33167"/>
    <cellStyle name="40% - Accent2 9 5" xfId="8404"/>
    <cellStyle name="40% - Accent2 9 5 2" xfId="17628"/>
    <cellStyle name="40% - Accent2 9 5 2 2" xfId="46326"/>
    <cellStyle name="40% - Accent2 9 5 3" xfId="37117"/>
    <cellStyle name="40% - Accent2 9 6" xfId="9835"/>
    <cellStyle name="40% - Accent2 9 6 2" xfId="19056"/>
    <cellStyle name="40% - Accent2 9 6 2 2" xfId="47754"/>
    <cellStyle name="40% - Accent2 9 6 3" xfId="38545"/>
    <cellStyle name="40% - Accent2 9 7" xfId="10984"/>
    <cellStyle name="40% - Accent2 9 7 2" xfId="20203"/>
    <cellStyle name="40% - Accent2 9 7 2 2" xfId="48901"/>
    <cellStyle name="40% - Accent2 9 7 3" xfId="39692"/>
    <cellStyle name="40% - Accent2 9 8" xfId="21336"/>
    <cellStyle name="40% - Accent2 9 8 2" xfId="50034"/>
    <cellStyle name="40% - Accent2 9 9" xfId="23085"/>
    <cellStyle name="40% - Accent2 9 9 2" xfId="51783"/>
    <cellStyle name="40% - Accent3" xfId="147" builtinId="39" customBuiltin="1"/>
    <cellStyle name="40% - Accent3 10" xfId="744"/>
    <cellStyle name="40% - Accent3 11" xfId="745"/>
    <cellStyle name="40% - Accent3 12" xfId="746"/>
    <cellStyle name="40% - Accent3 13" xfId="747"/>
    <cellStyle name="40% - Accent3 14" xfId="748"/>
    <cellStyle name="40% - Accent3 15" xfId="749"/>
    <cellStyle name="40% - Accent3 16" xfId="750"/>
    <cellStyle name="40% - Accent3 17" xfId="751"/>
    <cellStyle name="40% - Accent3 18" xfId="752"/>
    <cellStyle name="40% - Accent3 19" xfId="753"/>
    <cellStyle name="40% - Accent3 2" xfId="23"/>
    <cellStyle name="40% - Accent3 2 2" xfId="952"/>
    <cellStyle name="40% - Accent3 2 3" xfId="951"/>
    <cellStyle name="40% - Accent3 20" xfId="754"/>
    <cellStyle name="40% - Accent3 21" xfId="755"/>
    <cellStyle name="40% - Accent3 22" xfId="756"/>
    <cellStyle name="40% - Accent3 23" xfId="757"/>
    <cellStyle name="40% - Accent3 24" xfId="758"/>
    <cellStyle name="40% - Accent3 25" xfId="759"/>
    <cellStyle name="40% - Accent3 26" xfId="760"/>
    <cellStyle name="40% - Accent3 27" xfId="761"/>
    <cellStyle name="40% - Accent3 28" xfId="762"/>
    <cellStyle name="40% - Accent3 29" xfId="763"/>
    <cellStyle name="40% - Accent3 3" xfId="173"/>
    <cellStyle name="40% - Accent3 3 10" xfId="6547"/>
    <cellStyle name="40% - Accent3 3 10 2" xfId="15774"/>
    <cellStyle name="40% - Accent3 3 10 2 2" xfId="44472"/>
    <cellStyle name="40% - Accent3 3 10 3" xfId="35263"/>
    <cellStyle name="40% - Accent3 3 11" xfId="8114"/>
    <cellStyle name="40% - Accent3 3 11 2" xfId="17338"/>
    <cellStyle name="40% - Accent3 3 11 2 2" xfId="46036"/>
    <cellStyle name="40% - Accent3 3 11 3" xfId="36827"/>
    <cellStyle name="40% - Accent3 3 12" xfId="9836"/>
    <cellStyle name="40% - Accent3 3 12 2" xfId="19057"/>
    <cellStyle name="40% - Accent3 3 12 2 2" xfId="47755"/>
    <cellStyle name="40% - Accent3 3 12 3" xfId="38546"/>
    <cellStyle name="40% - Accent3 3 13" xfId="10985"/>
    <cellStyle name="40% - Accent3 3 13 2" xfId="20204"/>
    <cellStyle name="40% - Accent3 3 13 2 2" xfId="48902"/>
    <cellStyle name="40% - Accent3 3 13 3" xfId="39693"/>
    <cellStyle name="40% - Accent3 3 14" xfId="11544"/>
    <cellStyle name="40% - Accent3 3 14 2" xfId="40242"/>
    <cellStyle name="40% - Accent3 3 15" xfId="21337"/>
    <cellStyle name="40% - Accent3 3 15 2" xfId="50035"/>
    <cellStyle name="40% - Accent3 3 16" xfId="23087"/>
    <cellStyle name="40% - Accent3 3 16 2" xfId="51785"/>
    <cellStyle name="40% - Accent3 3 17" xfId="25366"/>
    <cellStyle name="40% - Accent3 3 17 2" xfId="54064"/>
    <cellStyle name="40% - Accent3 3 18" xfId="29947"/>
    <cellStyle name="40% - Accent3 3 18 2" xfId="58644"/>
    <cellStyle name="40% - Accent3 3 19" xfId="31033"/>
    <cellStyle name="40% - Accent3 3 2" xfId="277"/>
    <cellStyle name="40% - Accent3 3 2 10" xfId="8168"/>
    <cellStyle name="40% - Accent3 3 2 10 2" xfId="17392"/>
    <cellStyle name="40% - Accent3 3 2 10 2 2" xfId="46090"/>
    <cellStyle name="40% - Accent3 3 2 10 3" xfId="36881"/>
    <cellStyle name="40% - Accent3 3 2 11" xfId="9837"/>
    <cellStyle name="40% - Accent3 3 2 11 2" xfId="19058"/>
    <cellStyle name="40% - Accent3 3 2 11 2 2" xfId="47756"/>
    <cellStyle name="40% - Accent3 3 2 11 3" xfId="38547"/>
    <cellStyle name="40% - Accent3 3 2 12" xfId="10986"/>
    <cellStyle name="40% - Accent3 3 2 12 2" xfId="20205"/>
    <cellStyle name="40% - Accent3 3 2 12 2 2" xfId="48903"/>
    <cellStyle name="40% - Accent3 3 2 12 3" xfId="39694"/>
    <cellStyle name="40% - Accent3 3 2 13" xfId="11587"/>
    <cellStyle name="40% - Accent3 3 2 13 2" xfId="40285"/>
    <cellStyle name="40% - Accent3 3 2 14" xfId="21338"/>
    <cellStyle name="40% - Accent3 3 2 14 2" xfId="50036"/>
    <cellStyle name="40% - Accent3 3 2 15" xfId="23088"/>
    <cellStyle name="40% - Accent3 3 2 15 2" xfId="51786"/>
    <cellStyle name="40% - Accent3 3 2 16" xfId="25367"/>
    <cellStyle name="40% - Accent3 3 2 16 2" xfId="54065"/>
    <cellStyle name="40% - Accent3 3 2 17" xfId="29948"/>
    <cellStyle name="40% - Accent3 3 2 17 2" xfId="58645"/>
    <cellStyle name="40% - Accent3 3 2 18" xfId="31076"/>
    <cellStyle name="40% - Accent3 3 2 2" xfId="363"/>
    <cellStyle name="40% - Accent3 3 2 2 10" xfId="9838"/>
    <cellStyle name="40% - Accent3 3 2 2 10 2" xfId="19059"/>
    <cellStyle name="40% - Accent3 3 2 2 10 2 2" xfId="47757"/>
    <cellStyle name="40% - Accent3 3 2 2 10 3" xfId="38548"/>
    <cellStyle name="40% - Accent3 3 2 2 11" xfId="10987"/>
    <cellStyle name="40% - Accent3 3 2 2 11 2" xfId="20206"/>
    <cellStyle name="40% - Accent3 3 2 2 11 2 2" xfId="48904"/>
    <cellStyle name="40% - Accent3 3 2 2 11 3" xfId="39695"/>
    <cellStyle name="40% - Accent3 3 2 2 12" xfId="11673"/>
    <cellStyle name="40% - Accent3 3 2 2 12 2" xfId="40371"/>
    <cellStyle name="40% - Accent3 3 2 2 13" xfId="21339"/>
    <cellStyle name="40% - Accent3 3 2 2 13 2" xfId="50037"/>
    <cellStyle name="40% - Accent3 3 2 2 14" xfId="23089"/>
    <cellStyle name="40% - Accent3 3 2 2 14 2" xfId="51787"/>
    <cellStyle name="40% - Accent3 3 2 2 15" xfId="25368"/>
    <cellStyle name="40% - Accent3 3 2 2 15 2" xfId="54066"/>
    <cellStyle name="40% - Accent3 3 2 2 16" xfId="29949"/>
    <cellStyle name="40% - Accent3 3 2 2 16 2" xfId="58646"/>
    <cellStyle name="40% - Accent3 3 2 2 17" xfId="31162"/>
    <cellStyle name="40% - Accent3 3 2 2 2" xfId="1208"/>
    <cellStyle name="40% - Accent3 3 2 2 2 10" xfId="11859"/>
    <cellStyle name="40% - Accent3 3 2 2 2 10 2" xfId="40557"/>
    <cellStyle name="40% - Accent3 3 2 2 2 11" xfId="21340"/>
    <cellStyle name="40% - Accent3 3 2 2 2 11 2" xfId="50038"/>
    <cellStyle name="40% - Accent3 3 2 2 2 12" xfId="23090"/>
    <cellStyle name="40% - Accent3 3 2 2 2 12 2" xfId="51788"/>
    <cellStyle name="40% - Accent3 3 2 2 2 13" xfId="25369"/>
    <cellStyle name="40% - Accent3 3 2 2 2 13 2" xfId="54067"/>
    <cellStyle name="40% - Accent3 3 2 2 2 14" xfId="29950"/>
    <cellStyle name="40% - Accent3 3 2 2 2 14 2" xfId="58647"/>
    <cellStyle name="40% - Accent3 3 2 2 2 15" xfId="31348"/>
    <cellStyle name="40% - Accent3 3 2 2 2 2" xfId="3474"/>
    <cellStyle name="40% - Accent3 3 2 2 2 2 10" xfId="23091"/>
    <cellStyle name="40% - Accent3 3 2 2 2 2 10 2" xfId="51789"/>
    <cellStyle name="40% - Accent3 3 2 2 2 2 11" xfId="25370"/>
    <cellStyle name="40% - Accent3 3 2 2 2 2 11 2" xfId="54068"/>
    <cellStyle name="40% - Accent3 3 2 2 2 2 12" xfId="29951"/>
    <cellStyle name="40% - Accent3 3 2 2 2 2 12 2" xfId="58648"/>
    <cellStyle name="40% - Accent3 3 2 2 2 2 13" xfId="32446"/>
    <cellStyle name="40% - Accent3 3 2 2 2 2 2" xfId="4455"/>
    <cellStyle name="40% - Accent3 3 2 2 2 2 2 2" xfId="13683"/>
    <cellStyle name="40% - Accent3 3 2 2 2 2 2 2 2" xfId="28165"/>
    <cellStyle name="40% - Accent3 3 2 2 2 2 2 2 2 2" xfId="56863"/>
    <cellStyle name="40% - Accent3 3 2 2 2 2 2 2 3" xfId="42381"/>
    <cellStyle name="40% - Accent3 3 2 2 2 2 2 3" xfId="23092"/>
    <cellStyle name="40% - Accent3 3 2 2 2 2 2 3 2" xfId="51790"/>
    <cellStyle name="40% - Accent3 3 2 2 2 2 2 4" xfId="25371"/>
    <cellStyle name="40% - Accent3 3 2 2 2 2 2 4 2" xfId="54069"/>
    <cellStyle name="40% - Accent3 3 2 2 2 2 2 5" xfId="29952"/>
    <cellStyle name="40% - Accent3 3 2 2 2 2 2 5 2" xfId="58649"/>
    <cellStyle name="40% - Accent3 3 2 2 2 2 2 6" xfId="33172"/>
    <cellStyle name="40% - Accent3 3 2 2 2 2 3" xfId="6411"/>
    <cellStyle name="40% - Accent3 3 2 2 2 2 3 2" xfId="15639"/>
    <cellStyle name="40% - Accent3 3 2 2 2 2 3 2 2" xfId="44337"/>
    <cellStyle name="40% - Accent3 3 2 2 2 2 3 3" xfId="27032"/>
    <cellStyle name="40% - Accent3 3 2 2 2 2 3 3 2" xfId="55730"/>
    <cellStyle name="40% - Accent3 3 2 2 2 2 3 4" xfId="35128"/>
    <cellStyle name="40% - Accent3 3 2 2 2 2 4" xfId="7963"/>
    <cellStyle name="40% - Accent3 3 2 2 2 2 4 2" xfId="17188"/>
    <cellStyle name="40% - Accent3 3 2 2 2 2 4 2 2" xfId="45886"/>
    <cellStyle name="40% - Accent3 3 2 2 2 2 4 3" xfId="36677"/>
    <cellStyle name="40% - Accent3 3 2 2 2 2 5" xfId="9114"/>
    <cellStyle name="40% - Accent3 3 2 2 2 2 5 2" xfId="18337"/>
    <cellStyle name="40% - Accent3 3 2 2 2 2 5 2 2" xfId="47035"/>
    <cellStyle name="40% - Accent3 3 2 2 2 2 5 3" xfId="37826"/>
    <cellStyle name="40% - Accent3 3 2 2 2 2 6" xfId="9840"/>
    <cellStyle name="40% - Accent3 3 2 2 2 2 6 2" xfId="19061"/>
    <cellStyle name="40% - Accent3 3 2 2 2 2 6 2 2" xfId="47759"/>
    <cellStyle name="40% - Accent3 3 2 2 2 2 6 3" xfId="38550"/>
    <cellStyle name="40% - Accent3 3 2 2 2 2 7" xfId="10989"/>
    <cellStyle name="40% - Accent3 3 2 2 2 2 7 2" xfId="20208"/>
    <cellStyle name="40% - Accent3 3 2 2 2 2 7 2 2" xfId="48906"/>
    <cellStyle name="40% - Accent3 3 2 2 2 2 7 3" xfId="39697"/>
    <cellStyle name="40% - Accent3 3 2 2 2 2 8" xfId="12957"/>
    <cellStyle name="40% - Accent3 3 2 2 2 2 8 2" xfId="41655"/>
    <cellStyle name="40% - Accent3 3 2 2 2 2 9" xfId="21341"/>
    <cellStyle name="40% - Accent3 3 2 2 2 2 9 2" xfId="50039"/>
    <cellStyle name="40% - Accent3 3 2 2 2 3" xfId="2865"/>
    <cellStyle name="40% - Accent3 3 2 2 2 3 2" xfId="6030"/>
    <cellStyle name="40% - Accent3 3 2 2 2 3 2 2" xfId="15258"/>
    <cellStyle name="40% - Accent3 3 2 2 2 3 2 2 2" xfId="43956"/>
    <cellStyle name="40% - Accent3 3 2 2 2 3 2 3" xfId="28164"/>
    <cellStyle name="40% - Accent3 3 2 2 2 3 2 3 2" xfId="56862"/>
    <cellStyle name="40% - Accent3 3 2 2 2 3 2 4" xfId="34747"/>
    <cellStyle name="40% - Accent3 3 2 2 2 3 3" xfId="7580"/>
    <cellStyle name="40% - Accent3 3 2 2 2 3 3 2" xfId="16806"/>
    <cellStyle name="40% - Accent3 3 2 2 2 3 3 2 2" xfId="45504"/>
    <cellStyle name="40% - Accent3 3 2 2 2 3 3 3" xfId="36295"/>
    <cellStyle name="40% - Accent3 3 2 2 2 3 4" xfId="12576"/>
    <cellStyle name="40% - Accent3 3 2 2 2 3 4 2" xfId="41274"/>
    <cellStyle name="40% - Accent3 3 2 2 2 3 5" xfId="23093"/>
    <cellStyle name="40% - Accent3 3 2 2 2 3 5 2" xfId="51791"/>
    <cellStyle name="40% - Accent3 3 2 2 2 3 6" xfId="25372"/>
    <cellStyle name="40% - Accent3 3 2 2 2 3 6 2" xfId="54070"/>
    <cellStyle name="40% - Accent3 3 2 2 2 3 7" xfId="29953"/>
    <cellStyle name="40% - Accent3 3 2 2 2 3 7 2" xfId="58650"/>
    <cellStyle name="40% - Accent3 3 2 2 2 3 8" xfId="32065"/>
    <cellStyle name="40% - Accent3 3 2 2 2 4" xfId="4454"/>
    <cellStyle name="40% - Accent3 3 2 2 2 4 2" xfId="13682"/>
    <cellStyle name="40% - Accent3 3 2 2 2 4 2 2" xfId="42380"/>
    <cellStyle name="40% - Accent3 3 2 2 2 4 3" xfId="27031"/>
    <cellStyle name="40% - Accent3 3 2 2 2 4 3 2" xfId="55729"/>
    <cellStyle name="40% - Accent3 3 2 2 2 4 4" xfId="33171"/>
    <cellStyle name="40% - Accent3 3 2 2 2 5" xfId="5313"/>
    <cellStyle name="40% - Accent3 3 2 2 2 5 2" xfId="14541"/>
    <cellStyle name="40% - Accent3 3 2 2 2 5 2 2" xfId="43239"/>
    <cellStyle name="40% - Accent3 3 2 2 2 5 3" xfId="34030"/>
    <cellStyle name="40% - Accent3 3 2 2 2 6" xfId="6862"/>
    <cellStyle name="40% - Accent3 3 2 2 2 6 2" xfId="16089"/>
    <cellStyle name="40% - Accent3 3 2 2 2 6 2 2" xfId="44787"/>
    <cellStyle name="40% - Accent3 3 2 2 2 6 3" xfId="35578"/>
    <cellStyle name="40% - Accent3 3 2 2 2 7" xfId="8732"/>
    <cellStyle name="40% - Accent3 3 2 2 2 7 2" xfId="17956"/>
    <cellStyle name="40% - Accent3 3 2 2 2 7 2 2" xfId="46654"/>
    <cellStyle name="40% - Accent3 3 2 2 2 7 3" xfId="37445"/>
    <cellStyle name="40% - Accent3 3 2 2 2 8" xfId="9839"/>
    <cellStyle name="40% - Accent3 3 2 2 2 8 2" xfId="19060"/>
    <cellStyle name="40% - Accent3 3 2 2 2 8 2 2" xfId="47758"/>
    <cellStyle name="40% - Accent3 3 2 2 2 8 3" xfId="38549"/>
    <cellStyle name="40% - Accent3 3 2 2 2 9" xfId="10988"/>
    <cellStyle name="40% - Accent3 3 2 2 2 9 2" xfId="20207"/>
    <cellStyle name="40% - Accent3 3 2 2 2 9 2 2" xfId="48905"/>
    <cellStyle name="40% - Accent3 3 2 2 2 9 3" xfId="39696"/>
    <cellStyle name="40% - Accent3 3 2 2 3" xfId="2590"/>
    <cellStyle name="40% - Accent3 3 2 2 3 10" xfId="23094"/>
    <cellStyle name="40% - Accent3 3 2 2 3 10 2" xfId="51792"/>
    <cellStyle name="40% - Accent3 3 2 2 3 11" xfId="25373"/>
    <cellStyle name="40% - Accent3 3 2 2 3 11 2" xfId="54071"/>
    <cellStyle name="40% - Accent3 3 2 2 3 12" xfId="29954"/>
    <cellStyle name="40% - Accent3 3 2 2 3 12 2" xfId="58651"/>
    <cellStyle name="40% - Accent3 3 2 2 3 13" xfId="31880"/>
    <cellStyle name="40% - Accent3 3 2 2 3 2" xfId="4456"/>
    <cellStyle name="40% - Accent3 3 2 2 3 2 2" xfId="13684"/>
    <cellStyle name="40% - Accent3 3 2 2 3 2 2 2" xfId="28166"/>
    <cellStyle name="40% - Accent3 3 2 2 3 2 2 2 2" xfId="56864"/>
    <cellStyle name="40% - Accent3 3 2 2 3 2 2 3" xfId="42382"/>
    <cellStyle name="40% - Accent3 3 2 2 3 2 3" xfId="23095"/>
    <cellStyle name="40% - Accent3 3 2 2 3 2 3 2" xfId="51793"/>
    <cellStyle name="40% - Accent3 3 2 2 3 2 4" xfId="25374"/>
    <cellStyle name="40% - Accent3 3 2 2 3 2 4 2" xfId="54072"/>
    <cellStyle name="40% - Accent3 3 2 2 3 2 5" xfId="29955"/>
    <cellStyle name="40% - Accent3 3 2 2 3 2 5 2" xfId="58652"/>
    <cellStyle name="40% - Accent3 3 2 2 3 2 6" xfId="33173"/>
    <cellStyle name="40% - Accent3 3 2 2 3 3" xfId="5845"/>
    <cellStyle name="40% - Accent3 3 2 2 3 3 2" xfId="15073"/>
    <cellStyle name="40% - Accent3 3 2 2 3 3 2 2" xfId="43771"/>
    <cellStyle name="40% - Accent3 3 2 2 3 3 3" xfId="27033"/>
    <cellStyle name="40% - Accent3 3 2 2 3 3 3 2" xfId="55731"/>
    <cellStyle name="40% - Accent3 3 2 2 3 3 4" xfId="34562"/>
    <cellStyle name="40% - Accent3 3 2 2 3 4" xfId="7395"/>
    <cellStyle name="40% - Accent3 3 2 2 3 4 2" xfId="16621"/>
    <cellStyle name="40% - Accent3 3 2 2 3 4 2 2" xfId="45319"/>
    <cellStyle name="40% - Accent3 3 2 2 3 4 3" xfId="36110"/>
    <cellStyle name="40% - Accent3 3 2 2 3 5" xfId="8547"/>
    <cellStyle name="40% - Accent3 3 2 2 3 5 2" xfId="17771"/>
    <cellStyle name="40% - Accent3 3 2 2 3 5 2 2" xfId="46469"/>
    <cellStyle name="40% - Accent3 3 2 2 3 5 3" xfId="37260"/>
    <cellStyle name="40% - Accent3 3 2 2 3 6" xfId="9841"/>
    <cellStyle name="40% - Accent3 3 2 2 3 6 2" xfId="19062"/>
    <cellStyle name="40% - Accent3 3 2 2 3 6 2 2" xfId="47760"/>
    <cellStyle name="40% - Accent3 3 2 2 3 6 3" xfId="38551"/>
    <cellStyle name="40% - Accent3 3 2 2 3 7" xfId="10990"/>
    <cellStyle name="40% - Accent3 3 2 2 3 7 2" xfId="20209"/>
    <cellStyle name="40% - Accent3 3 2 2 3 7 2 2" xfId="48907"/>
    <cellStyle name="40% - Accent3 3 2 2 3 7 3" xfId="39698"/>
    <cellStyle name="40% - Accent3 3 2 2 3 8" xfId="12391"/>
    <cellStyle name="40% - Accent3 3 2 2 3 8 2" xfId="41089"/>
    <cellStyle name="40% - Accent3 3 2 2 3 9" xfId="21342"/>
    <cellStyle name="40% - Accent3 3 2 2 3 9 2" xfId="50040"/>
    <cellStyle name="40% - Accent3 3 2 2 4" xfId="3252"/>
    <cellStyle name="40% - Accent3 3 2 2 4 10" xfId="23096"/>
    <cellStyle name="40% - Accent3 3 2 2 4 10 2" xfId="51794"/>
    <cellStyle name="40% - Accent3 3 2 2 4 11" xfId="25375"/>
    <cellStyle name="40% - Accent3 3 2 2 4 11 2" xfId="54073"/>
    <cellStyle name="40% - Accent3 3 2 2 4 12" xfId="29956"/>
    <cellStyle name="40% - Accent3 3 2 2 4 12 2" xfId="58653"/>
    <cellStyle name="40% - Accent3 3 2 2 4 13" xfId="32261"/>
    <cellStyle name="40% - Accent3 3 2 2 4 2" xfId="4457"/>
    <cellStyle name="40% - Accent3 3 2 2 4 2 2" xfId="13685"/>
    <cellStyle name="40% - Accent3 3 2 2 4 2 2 2" xfId="28167"/>
    <cellStyle name="40% - Accent3 3 2 2 4 2 2 2 2" xfId="56865"/>
    <cellStyle name="40% - Accent3 3 2 2 4 2 2 3" xfId="42383"/>
    <cellStyle name="40% - Accent3 3 2 2 4 2 3" xfId="23097"/>
    <cellStyle name="40% - Accent3 3 2 2 4 2 3 2" xfId="51795"/>
    <cellStyle name="40% - Accent3 3 2 2 4 2 4" xfId="25376"/>
    <cellStyle name="40% - Accent3 3 2 2 4 2 4 2" xfId="54074"/>
    <cellStyle name="40% - Accent3 3 2 2 4 2 5" xfId="29957"/>
    <cellStyle name="40% - Accent3 3 2 2 4 2 5 2" xfId="58654"/>
    <cellStyle name="40% - Accent3 3 2 2 4 2 6" xfId="33174"/>
    <cellStyle name="40% - Accent3 3 2 2 4 3" xfId="6226"/>
    <cellStyle name="40% - Accent3 3 2 2 4 3 2" xfId="15454"/>
    <cellStyle name="40% - Accent3 3 2 2 4 3 2 2" xfId="44152"/>
    <cellStyle name="40% - Accent3 3 2 2 4 3 3" xfId="27034"/>
    <cellStyle name="40% - Accent3 3 2 2 4 3 3 2" xfId="55732"/>
    <cellStyle name="40% - Accent3 3 2 2 4 3 4" xfId="34943"/>
    <cellStyle name="40% - Accent3 3 2 2 4 4" xfId="7778"/>
    <cellStyle name="40% - Accent3 3 2 2 4 4 2" xfId="17003"/>
    <cellStyle name="40% - Accent3 3 2 2 4 4 2 2" xfId="45701"/>
    <cellStyle name="40% - Accent3 3 2 2 4 4 3" xfId="36492"/>
    <cellStyle name="40% - Accent3 3 2 2 4 5" xfId="8929"/>
    <cellStyle name="40% - Accent3 3 2 2 4 5 2" xfId="18152"/>
    <cellStyle name="40% - Accent3 3 2 2 4 5 2 2" xfId="46850"/>
    <cellStyle name="40% - Accent3 3 2 2 4 5 3" xfId="37641"/>
    <cellStyle name="40% - Accent3 3 2 2 4 6" xfId="9842"/>
    <cellStyle name="40% - Accent3 3 2 2 4 6 2" xfId="19063"/>
    <cellStyle name="40% - Accent3 3 2 2 4 6 2 2" xfId="47761"/>
    <cellStyle name="40% - Accent3 3 2 2 4 6 3" xfId="38552"/>
    <cellStyle name="40% - Accent3 3 2 2 4 7" xfId="10991"/>
    <cellStyle name="40% - Accent3 3 2 2 4 7 2" xfId="20210"/>
    <cellStyle name="40% - Accent3 3 2 2 4 7 2 2" xfId="48908"/>
    <cellStyle name="40% - Accent3 3 2 2 4 7 3" xfId="39699"/>
    <cellStyle name="40% - Accent3 3 2 2 4 8" xfId="12772"/>
    <cellStyle name="40% - Accent3 3 2 2 4 8 2" xfId="41470"/>
    <cellStyle name="40% - Accent3 3 2 2 4 9" xfId="21343"/>
    <cellStyle name="40% - Accent3 3 2 2 4 9 2" xfId="50041"/>
    <cellStyle name="40% - Accent3 3 2 2 5" xfId="2216"/>
    <cellStyle name="40% - Accent3 3 2 2 5 2" xfId="5650"/>
    <cellStyle name="40% - Accent3 3 2 2 5 2 2" xfId="14878"/>
    <cellStyle name="40% - Accent3 3 2 2 5 2 2 2" xfId="43576"/>
    <cellStyle name="40% - Accent3 3 2 2 5 2 3" xfId="28163"/>
    <cellStyle name="40% - Accent3 3 2 2 5 2 3 2" xfId="56861"/>
    <cellStyle name="40% - Accent3 3 2 2 5 2 4" xfId="34367"/>
    <cellStyle name="40% - Accent3 3 2 2 5 3" xfId="7199"/>
    <cellStyle name="40% - Accent3 3 2 2 5 3 2" xfId="16426"/>
    <cellStyle name="40% - Accent3 3 2 2 5 3 2 2" xfId="45124"/>
    <cellStyle name="40% - Accent3 3 2 2 5 3 3" xfId="35915"/>
    <cellStyle name="40% - Accent3 3 2 2 5 4" xfId="12196"/>
    <cellStyle name="40% - Accent3 3 2 2 5 4 2" xfId="40894"/>
    <cellStyle name="40% - Accent3 3 2 2 5 5" xfId="23098"/>
    <cellStyle name="40% - Accent3 3 2 2 5 5 2" xfId="51796"/>
    <cellStyle name="40% - Accent3 3 2 2 5 6" xfId="25377"/>
    <cellStyle name="40% - Accent3 3 2 2 5 6 2" xfId="54075"/>
    <cellStyle name="40% - Accent3 3 2 2 5 7" xfId="29958"/>
    <cellStyle name="40% - Accent3 3 2 2 5 7 2" xfId="58655"/>
    <cellStyle name="40% - Accent3 3 2 2 5 8" xfId="31685"/>
    <cellStyle name="40% - Accent3 3 2 2 6" xfId="4453"/>
    <cellStyle name="40% - Accent3 3 2 2 6 2" xfId="13681"/>
    <cellStyle name="40% - Accent3 3 2 2 6 2 2" xfId="42379"/>
    <cellStyle name="40% - Accent3 3 2 2 6 3" xfId="27030"/>
    <cellStyle name="40% - Accent3 3 2 2 6 3 2" xfId="55728"/>
    <cellStyle name="40% - Accent3 3 2 2 6 4" xfId="33170"/>
    <cellStyle name="40% - Accent3 3 2 2 7" xfId="5127"/>
    <cellStyle name="40% - Accent3 3 2 2 7 2" xfId="14355"/>
    <cellStyle name="40% - Accent3 3 2 2 7 2 2" xfId="43053"/>
    <cellStyle name="40% - Accent3 3 2 2 7 3" xfId="33844"/>
    <cellStyle name="40% - Accent3 3 2 2 8" xfId="6676"/>
    <cellStyle name="40% - Accent3 3 2 2 8 2" xfId="15903"/>
    <cellStyle name="40% - Accent3 3 2 2 8 2 2" xfId="44601"/>
    <cellStyle name="40% - Accent3 3 2 2 8 3" xfId="35392"/>
    <cellStyle name="40% - Accent3 3 2 2 9" xfId="8352"/>
    <cellStyle name="40% - Accent3 3 2 2 9 2" xfId="17576"/>
    <cellStyle name="40% - Accent3 3 2 2 9 2 2" xfId="46274"/>
    <cellStyle name="40% - Accent3 3 2 2 9 3" xfId="37065"/>
    <cellStyle name="40% - Accent3 3 2 3" xfId="1122"/>
    <cellStyle name="40% - Accent3 3 2 3 10" xfId="10992"/>
    <cellStyle name="40% - Accent3 3 2 3 10 2" xfId="20211"/>
    <cellStyle name="40% - Accent3 3 2 3 10 2 2" xfId="48909"/>
    <cellStyle name="40% - Accent3 3 2 3 10 3" xfId="39700"/>
    <cellStyle name="40% - Accent3 3 2 3 11" xfId="11773"/>
    <cellStyle name="40% - Accent3 3 2 3 11 2" xfId="40471"/>
    <cellStyle name="40% - Accent3 3 2 3 12" xfId="21344"/>
    <cellStyle name="40% - Accent3 3 2 3 12 2" xfId="50042"/>
    <cellStyle name="40% - Accent3 3 2 3 13" xfId="23099"/>
    <cellStyle name="40% - Accent3 3 2 3 13 2" xfId="51797"/>
    <cellStyle name="40% - Accent3 3 2 3 14" xfId="25378"/>
    <cellStyle name="40% - Accent3 3 2 3 14 2" xfId="54076"/>
    <cellStyle name="40% - Accent3 3 2 3 15" xfId="29959"/>
    <cellStyle name="40% - Accent3 3 2 3 15 2" xfId="58656"/>
    <cellStyle name="40% - Accent3 3 2 3 16" xfId="31262"/>
    <cellStyle name="40% - Accent3 3 2 3 2" xfId="2779"/>
    <cellStyle name="40% - Accent3 3 2 3 2 10" xfId="23100"/>
    <cellStyle name="40% - Accent3 3 2 3 2 10 2" xfId="51798"/>
    <cellStyle name="40% - Accent3 3 2 3 2 11" xfId="25379"/>
    <cellStyle name="40% - Accent3 3 2 3 2 11 2" xfId="54077"/>
    <cellStyle name="40% - Accent3 3 2 3 2 12" xfId="29960"/>
    <cellStyle name="40% - Accent3 3 2 3 2 12 2" xfId="58657"/>
    <cellStyle name="40% - Accent3 3 2 3 2 13" xfId="31980"/>
    <cellStyle name="40% - Accent3 3 2 3 2 2" xfId="4459"/>
    <cellStyle name="40% - Accent3 3 2 3 2 2 2" xfId="13687"/>
    <cellStyle name="40% - Accent3 3 2 3 2 2 2 2" xfId="28169"/>
    <cellStyle name="40% - Accent3 3 2 3 2 2 2 2 2" xfId="56867"/>
    <cellStyle name="40% - Accent3 3 2 3 2 2 2 3" xfId="42385"/>
    <cellStyle name="40% - Accent3 3 2 3 2 2 3" xfId="23101"/>
    <cellStyle name="40% - Accent3 3 2 3 2 2 3 2" xfId="51799"/>
    <cellStyle name="40% - Accent3 3 2 3 2 2 4" xfId="25380"/>
    <cellStyle name="40% - Accent3 3 2 3 2 2 4 2" xfId="54078"/>
    <cellStyle name="40% - Accent3 3 2 3 2 2 5" xfId="29961"/>
    <cellStyle name="40% - Accent3 3 2 3 2 2 5 2" xfId="58658"/>
    <cellStyle name="40% - Accent3 3 2 3 2 2 6" xfId="33176"/>
    <cellStyle name="40% - Accent3 3 2 3 2 3" xfId="5945"/>
    <cellStyle name="40% - Accent3 3 2 3 2 3 2" xfId="15173"/>
    <cellStyle name="40% - Accent3 3 2 3 2 3 2 2" xfId="43871"/>
    <cellStyle name="40% - Accent3 3 2 3 2 3 3" xfId="27036"/>
    <cellStyle name="40% - Accent3 3 2 3 2 3 3 2" xfId="55734"/>
    <cellStyle name="40% - Accent3 3 2 3 2 3 4" xfId="34662"/>
    <cellStyle name="40% - Accent3 3 2 3 2 4" xfId="7495"/>
    <cellStyle name="40% - Accent3 3 2 3 2 4 2" xfId="16721"/>
    <cellStyle name="40% - Accent3 3 2 3 2 4 2 2" xfId="45419"/>
    <cellStyle name="40% - Accent3 3 2 3 2 4 3" xfId="36210"/>
    <cellStyle name="40% - Accent3 3 2 3 2 5" xfId="8647"/>
    <cellStyle name="40% - Accent3 3 2 3 2 5 2" xfId="17871"/>
    <cellStyle name="40% - Accent3 3 2 3 2 5 2 2" xfId="46569"/>
    <cellStyle name="40% - Accent3 3 2 3 2 5 3" xfId="37360"/>
    <cellStyle name="40% - Accent3 3 2 3 2 6" xfId="9844"/>
    <cellStyle name="40% - Accent3 3 2 3 2 6 2" xfId="19065"/>
    <cellStyle name="40% - Accent3 3 2 3 2 6 2 2" xfId="47763"/>
    <cellStyle name="40% - Accent3 3 2 3 2 6 3" xfId="38554"/>
    <cellStyle name="40% - Accent3 3 2 3 2 7" xfId="10993"/>
    <cellStyle name="40% - Accent3 3 2 3 2 7 2" xfId="20212"/>
    <cellStyle name="40% - Accent3 3 2 3 2 7 2 2" xfId="48910"/>
    <cellStyle name="40% - Accent3 3 2 3 2 7 3" xfId="39701"/>
    <cellStyle name="40% - Accent3 3 2 3 2 8" xfId="12491"/>
    <cellStyle name="40% - Accent3 3 2 3 2 8 2" xfId="41189"/>
    <cellStyle name="40% - Accent3 3 2 3 2 9" xfId="21345"/>
    <cellStyle name="40% - Accent3 3 2 3 2 9 2" xfId="50043"/>
    <cellStyle name="40% - Accent3 3 2 3 3" xfId="3389"/>
    <cellStyle name="40% - Accent3 3 2 3 3 10" xfId="23102"/>
    <cellStyle name="40% - Accent3 3 2 3 3 10 2" xfId="51800"/>
    <cellStyle name="40% - Accent3 3 2 3 3 11" xfId="25381"/>
    <cellStyle name="40% - Accent3 3 2 3 3 11 2" xfId="54079"/>
    <cellStyle name="40% - Accent3 3 2 3 3 12" xfId="29962"/>
    <cellStyle name="40% - Accent3 3 2 3 3 12 2" xfId="58659"/>
    <cellStyle name="40% - Accent3 3 2 3 3 13" xfId="32361"/>
    <cellStyle name="40% - Accent3 3 2 3 3 2" xfId="4460"/>
    <cellStyle name="40% - Accent3 3 2 3 3 2 2" xfId="13688"/>
    <cellStyle name="40% - Accent3 3 2 3 3 2 2 2" xfId="28170"/>
    <cellStyle name="40% - Accent3 3 2 3 3 2 2 2 2" xfId="56868"/>
    <cellStyle name="40% - Accent3 3 2 3 3 2 2 3" xfId="42386"/>
    <cellStyle name="40% - Accent3 3 2 3 3 2 3" xfId="23103"/>
    <cellStyle name="40% - Accent3 3 2 3 3 2 3 2" xfId="51801"/>
    <cellStyle name="40% - Accent3 3 2 3 3 2 4" xfId="25382"/>
    <cellStyle name="40% - Accent3 3 2 3 3 2 4 2" xfId="54080"/>
    <cellStyle name="40% - Accent3 3 2 3 3 2 5" xfId="29963"/>
    <cellStyle name="40% - Accent3 3 2 3 3 2 5 2" xfId="58660"/>
    <cellStyle name="40% - Accent3 3 2 3 3 2 6" xfId="33177"/>
    <cellStyle name="40% - Accent3 3 2 3 3 3" xfId="6326"/>
    <cellStyle name="40% - Accent3 3 2 3 3 3 2" xfId="15554"/>
    <cellStyle name="40% - Accent3 3 2 3 3 3 2 2" xfId="44252"/>
    <cellStyle name="40% - Accent3 3 2 3 3 3 3" xfId="27037"/>
    <cellStyle name="40% - Accent3 3 2 3 3 3 3 2" xfId="55735"/>
    <cellStyle name="40% - Accent3 3 2 3 3 3 4" xfId="35043"/>
    <cellStyle name="40% - Accent3 3 2 3 3 4" xfId="7878"/>
    <cellStyle name="40% - Accent3 3 2 3 3 4 2" xfId="17103"/>
    <cellStyle name="40% - Accent3 3 2 3 3 4 2 2" xfId="45801"/>
    <cellStyle name="40% - Accent3 3 2 3 3 4 3" xfId="36592"/>
    <cellStyle name="40% - Accent3 3 2 3 3 5" xfId="9029"/>
    <cellStyle name="40% - Accent3 3 2 3 3 5 2" xfId="18252"/>
    <cellStyle name="40% - Accent3 3 2 3 3 5 2 2" xfId="46950"/>
    <cellStyle name="40% - Accent3 3 2 3 3 5 3" xfId="37741"/>
    <cellStyle name="40% - Accent3 3 2 3 3 6" xfId="9845"/>
    <cellStyle name="40% - Accent3 3 2 3 3 6 2" xfId="19066"/>
    <cellStyle name="40% - Accent3 3 2 3 3 6 2 2" xfId="47764"/>
    <cellStyle name="40% - Accent3 3 2 3 3 6 3" xfId="38555"/>
    <cellStyle name="40% - Accent3 3 2 3 3 7" xfId="10994"/>
    <cellStyle name="40% - Accent3 3 2 3 3 7 2" xfId="20213"/>
    <cellStyle name="40% - Accent3 3 2 3 3 7 2 2" xfId="48911"/>
    <cellStyle name="40% - Accent3 3 2 3 3 7 3" xfId="39702"/>
    <cellStyle name="40% - Accent3 3 2 3 3 8" xfId="12872"/>
    <cellStyle name="40% - Accent3 3 2 3 3 8 2" xfId="41570"/>
    <cellStyle name="40% - Accent3 3 2 3 3 9" xfId="21346"/>
    <cellStyle name="40% - Accent3 3 2 3 3 9 2" xfId="50044"/>
    <cellStyle name="40% - Accent3 3 2 3 4" xfId="2131"/>
    <cellStyle name="40% - Accent3 3 2 3 4 2" xfId="5565"/>
    <cellStyle name="40% - Accent3 3 2 3 4 2 2" xfId="14793"/>
    <cellStyle name="40% - Accent3 3 2 3 4 2 2 2" xfId="43491"/>
    <cellStyle name="40% - Accent3 3 2 3 4 2 3" xfId="28168"/>
    <cellStyle name="40% - Accent3 3 2 3 4 2 3 2" xfId="56866"/>
    <cellStyle name="40% - Accent3 3 2 3 4 2 4" xfId="34282"/>
    <cellStyle name="40% - Accent3 3 2 3 4 3" xfId="7114"/>
    <cellStyle name="40% - Accent3 3 2 3 4 3 2" xfId="16341"/>
    <cellStyle name="40% - Accent3 3 2 3 4 3 2 2" xfId="45039"/>
    <cellStyle name="40% - Accent3 3 2 3 4 3 3" xfId="35830"/>
    <cellStyle name="40% - Accent3 3 2 3 4 4" xfId="12111"/>
    <cellStyle name="40% - Accent3 3 2 3 4 4 2" xfId="40809"/>
    <cellStyle name="40% - Accent3 3 2 3 4 5" xfId="23104"/>
    <cellStyle name="40% - Accent3 3 2 3 4 5 2" xfId="51802"/>
    <cellStyle name="40% - Accent3 3 2 3 4 6" xfId="25383"/>
    <cellStyle name="40% - Accent3 3 2 3 4 6 2" xfId="54081"/>
    <cellStyle name="40% - Accent3 3 2 3 4 7" xfId="29964"/>
    <cellStyle name="40% - Accent3 3 2 3 4 7 2" xfId="58661"/>
    <cellStyle name="40% - Accent3 3 2 3 4 8" xfId="31600"/>
    <cellStyle name="40% - Accent3 3 2 3 5" xfId="4458"/>
    <cellStyle name="40% - Accent3 3 2 3 5 2" xfId="13686"/>
    <cellStyle name="40% - Accent3 3 2 3 5 2 2" xfId="42384"/>
    <cellStyle name="40% - Accent3 3 2 3 5 3" xfId="27035"/>
    <cellStyle name="40% - Accent3 3 2 3 5 3 2" xfId="55733"/>
    <cellStyle name="40% - Accent3 3 2 3 5 4" xfId="33175"/>
    <cellStyle name="40% - Accent3 3 2 3 6" xfId="5227"/>
    <cellStyle name="40% - Accent3 3 2 3 6 2" xfId="14455"/>
    <cellStyle name="40% - Accent3 3 2 3 6 2 2" xfId="43153"/>
    <cellStyle name="40% - Accent3 3 2 3 6 3" xfId="33944"/>
    <cellStyle name="40% - Accent3 3 2 3 7" xfId="6776"/>
    <cellStyle name="40% - Accent3 3 2 3 7 2" xfId="16003"/>
    <cellStyle name="40% - Accent3 3 2 3 7 2 2" xfId="44701"/>
    <cellStyle name="40% - Accent3 3 2 3 7 3" xfId="35492"/>
    <cellStyle name="40% - Accent3 3 2 3 8" xfId="8267"/>
    <cellStyle name="40% - Accent3 3 2 3 8 2" xfId="17491"/>
    <cellStyle name="40% - Accent3 3 2 3 8 2 2" xfId="46189"/>
    <cellStyle name="40% - Accent3 3 2 3 8 3" xfId="36980"/>
    <cellStyle name="40% - Accent3 3 2 3 9" xfId="9843"/>
    <cellStyle name="40% - Accent3 3 2 3 9 2" xfId="19064"/>
    <cellStyle name="40% - Accent3 3 2 3 9 2 2" xfId="47762"/>
    <cellStyle name="40% - Accent3 3 2 3 9 3" xfId="38553"/>
    <cellStyle name="40% - Accent3 3 2 4" xfId="2505"/>
    <cellStyle name="40% - Accent3 3 2 4 10" xfId="23105"/>
    <cellStyle name="40% - Accent3 3 2 4 10 2" xfId="51803"/>
    <cellStyle name="40% - Accent3 3 2 4 11" xfId="25384"/>
    <cellStyle name="40% - Accent3 3 2 4 11 2" xfId="54082"/>
    <cellStyle name="40% - Accent3 3 2 4 12" xfId="29965"/>
    <cellStyle name="40% - Accent3 3 2 4 12 2" xfId="58662"/>
    <cellStyle name="40% - Accent3 3 2 4 13" xfId="31795"/>
    <cellStyle name="40% - Accent3 3 2 4 2" xfId="4461"/>
    <cellStyle name="40% - Accent3 3 2 4 2 2" xfId="13689"/>
    <cellStyle name="40% - Accent3 3 2 4 2 2 2" xfId="28171"/>
    <cellStyle name="40% - Accent3 3 2 4 2 2 2 2" xfId="56869"/>
    <cellStyle name="40% - Accent3 3 2 4 2 2 3" xfId="42387"/>
    <cellStyle name="40% - Accent3 3 2 4 2 3" xfId="23106"/>
    <cellStyle name="40% - Accent3 3 2 4 2 3 2" xfId="51804"/>
    <cellStyle name="40% - Accent3 3 2 4 2 4" xfId="25385"/>
    <cellStyle name="40% - Accent3 3 2 4 2 4 2" xfId="54083"/>
    <cellStyle name="40% - Accent3 3 2 4 2 5" xfId="29966"/>
    <cellStyle name="40% - Accent3 3 2 4 2 5 2" xfId="58663"/>
    <cellStyle name="40% - Accent3 3 2 4 2 6" xfId="33178"/>
    <cellStyle name="40% - Accent3 3 2 4 3" xfId="5760"/>
    <cellStyle name="40% - Accent3 3 2 4 3 2" xfId="14988"/>
    <cellStyle name="40% - Accent3 3 2 4 3 2 2" xfId="43686"/>
    <cellStyle name="40% - Accent3 3 2 4 3 3" xfId="27038"/>
    <cellStyle name="40% - Accent3 3 2 4 3 3 2" xfId="55736"/>
    <cellStyle name="40% - Accent3 3 2 4 3 4" xfId="34477"/>
    <cellStyle name="40% - Accent3 3 2 4 4" xfId="7310"/>
    <cellStyle name="40% - Accent3 3 2 4 4 2" xfId="16536"/>
    <cellStyle name="40% - Accent3 3 2 4 4 2 2" xfId="45234"/>
    <cellStyle name="40% - Accent3 3 2 4 4 3" xfId="36025"/>
    <cellStyle name="40% - Accent3 3 2 4 5" xfId="8462"/>
    <cellStyle name="40% - Accent3 3 2 4 5 2" xfId="17686"/>
    <cellStyle name="40% - Accent3 3 2 4 5 2 2" xfId="46384"/>
    <cellStyle name="40% - Accent3 3 2 4 5 3" xfId="37175"/>
    <cellStyle name="40% - Accent3 3 2 4 6" xfId="9846"/>
    <cellStyle name="40% - Accent3 3 2 4 6 2" xfId="19067"/>
    <cellStyle name="40% - Accent3 3 2 4 6 2 2" xfId="47765"/>
    <cellStyle name="40% - Accent3 3 2 4 6 3" xfId="38556"/>
    <cellStyle name="40% - Accent3 3 2 4 7" xfId="10995"/>
    <cellStyle name="40% - Accent3 3 2 4 7 2" xfId="20214"/>
    <cellStyle name="40% - Accent3 3 2 4 7 2 2" xfId="48912"/>
    <cellStyle name="40% - Accent3 3 2 4 7 3" xfId="39703"/>
    <cellStyle name="40% - Accent3 3 2 4 8" xfId="12306"/>
    <cellStyle name="40% - Accent3 3 2 4 8 2" xfId="41004"/>
    <cellStyle name="40% - Accent3 3 2 4 9" xfId="21347"/>
    <cellStyle name="40% - Accent3 3 2 4 9 2" xfId="50045"/>
    <cellStyle name="40% - Accent3 3 2 5" xfId="3167"/>
    <cellStyle name="40% - Accent3 3 2 5 10" xfId="23107"/>
    <cellStyle name="40% - Accent3 3 2 5 10 2" xfId="51805"/>
    <cellStyle name="40% - Accent3 3 2 5 11" xfId="25386"/>
    <cellStyle name="40% - Accent3 3 2 5 11 2" xfId="54084"/>
    <cellStyle name="40% - Accent3 3 2 5 12" xfId="29967"/>
    <cellStyle name="40% - Accent3 3 2 5 12 2" xfId="58664"/>
    <cellStyle name="40% - Accent3 3 2 5 13" xfId="32176"/>
    <cellStyle name="40% - Accent3 3 2 5 2" xfId="4462"/>
    <cellStyle name="40% - Accent3 3 2 5 2 2" xfId="13690"/>
    <cellStyle name="40% - Accent3 3 2 5 2 2 2" xfId="28172"/>
    <cellStyle name="40% - Accent3 3 2 5 2 2 2 2" xfId="56870"/>
    <cellStyle name="40% - Accent3 3 2 5 2 2 3" xfId="42388"/>
    <cellStyle name="40% - Accent3 3 2 5 2 3" xfId="23108"/>
    <cellStyle name="40% - Accent3 3 2 5 2 3 2" xfId="51806"/>
    <cellStyle name="40% - Accent3 3 2 5 2 4" xfId="25387"/>
    <cellStyle name="40% - Accent3 3 2 5 2 4 2" xfId="54085"/>
    <cellStyle name="40% - Accent3 3 2 5 2 5" xfId="29968"/>
    <cellStyle name="40% - Accent3 3 2 5 2 5 2" xfId="58665"/>
    <cellStyle name="40% - Accent3 3 2 5 2 6" xfId="33179"/>
    <cellStyle name="40% - Accent3 3 2 5 3" xfId="6141"/>
    <cellStyle name="40% - Accent3 3 2 5 3 2" xfId="15369"/>
    <cellStyle name="40% - Accent3 3 2 5 3 2 2" xfId="44067"/>
    <cellStyle name="40% - Accent3 3 2 5 3 3" xfId="27039"/>
    <cellStyle name="40% - Accent3 3 2 5 3 3 2" xfId="55737"/>
    <cellStyle name="40% - Accent3 3 2 5 3 4" xfId="34858"/>
    <cellStyle name="40% - Accent3 3 2 5 4" xfId="7693"/>
    <cellStyle name="40% - Accent3 3 2 5 4 2" xfId="16918"/>
    <cellStyle name="40% - Accent3 3 2 5 4 2 2" xfId="45616"/>
    <cellStyle name="40% - Accent3 3 2 5 4 3" xfId="36407"/>
    <cellStyle name="40% - Accent3 3 2 5 5" xfId="8844"/>
    <cellStyle name="40% - Accent3 3 2 5 5 2" xfId="18067"/>
    <cellStyle name="40% - Accent3 3 2 5 5 2 2" xfId="46765"/>
    <cellStyle name="40% - Accent3 3 2 5 5 3" xfId="37556"/>
    <cellStyle name="40% - Accent3 3 2 5 6" xfId="9847"/>
    <cellStyle name="40% - Accent3 3 2 5 6 2" xfId="19068"/>
    <cellStyle name="40% - Accent3 3 2 5 6 2 2" xfId="47766"/>
    <cellStyle name="40% - Accent3 3 2 5 6 3" xfId="38557"/>
    <cellStyle name="40% - Accent3 3 2 5 7" xfId="10996"/>
    <cellStyle name="40% - Accent3 3 2 5 7 2" xfId="20215"/>
    <cellStyle name="40% - Accent3 3 2 5 7 2 2" xfId="48913"/>
    <cellStyle name="40% - Accent3 3 2 5 7 3" xfId="39704"/>
    <cellStyle name="40% - Accent3 3 2 5 8" xfId="12687"/>
    <cellStyle name="40% - Accent3 3 2 5 8 2" xfId="41385"/>
    <cellStyle name="40% - Accent3 3 2 5 9" xfId="21348"/>
    <cellStyle name="40% - Accent3 3 2 5 9 2" xfId="50046"/>
    <cellStyle name="40% - Accent3 3 2 6" xfId="1990"/>
    <cellStyle name="40% - Accent3 3 2 6 2" xfId="5466"/>
    <cellStyle name="40% - Accent3 3 2 6 2 2" xfId="14694"/>
    <cellStyle name="40% - Accent3 3 2 6 2 2 2" xfId="43392"/>
    <cellStyle name="40% - Accent3 3 2 6 2 3" xfId="28162"/>
    <cellStyle name="40% - Accent3 3 2 6 2 3 2" xfId="56860"/>
    <cellStyle name="40% - Accent3 3 2 6 2 4" xfId="34183"/>
    <cellStyle name="40% - Accent3 3 2 6 3" xfId="7015"/>
    <cellStyle name="40% - Accent3 3 2 6 3 2" xfId="16242"/>
    <cellStyle name="40% - Accent3 3 2 6 3 2 2" xfId="44940"/>
    <cellStyle name="40% - Accent3 3 2 6 3 3" xfId="35731"/>
    <cellStyle name="40% - Accent3 3 2 6 4" xfId="12012"/>
    <cellStyle name="40% - Accent3 3 2 6 4 2" xfId="40710"/>
    <cellStyle name="40% - Accent3 3 2 6 5" xfId="23109"/>
    <cellStyle name="40% - Accent3 3 2 6 5 2" xfId="51807"/>
    <cellStyle name="40% - Accent3 3 2 6 6" xfId="25388"/>
    <cellStyle name="40% - Accent3 3 2 6 6 2" xfId="54086"/>
    <cellStyle name="40% - Accent3 3 2 6 7" xfId="29969"/>
    <cellStyle name="40% - Accent3 3 2 6 7 2" xfId="58666"/>
    <cellStyle name="40% - Accent3 3 2 6 8" xfId="31501"/>
    <cellStyle name="40% - Accent3 3 2 7" xfId="4452"/>
    <cellStyle name="40% - Accent3 3 2 7 2" xfId="13680"/>
    <cellStyle name="40% - Accent3 3 2 7 2 2" xfId="42378"/>
    <cellStyle name="40% - Accent3 3 2 7 3" xfId="27029"/>
    <cellStyle name="40% - Accent3 3 2 7 3 2" xfId="55727"/>
    <cellStyle name="40% - Accent3 3 2 7 4" xfId="33169"/>
    <cellStyle name="40% - Accent3 3 2 8" xfId="5041"/>
    <cellStyle name="40% - Accent3 3 2 8 2" xfId="14269"/>
    <cellStyle name="40% - Accent3 3 2 8 2 2" xfId="42967"/>
    <cellStyle name="40% - Accent3 3 2 8 3" xfId="33758"/>
    <cellStyle name="40% - Accent3 3 2 9" xfId="6590"/>
    <cellStyle name="40% - Accent3 3 2 9 2" xfId="15817"/>
    <cellStyle name="40% - Accent3 3 2 9 2 2" xfId="44515"/>
    <cellStyle name="40% - Accent3 3 2 9 3" xfId="35306"/>
    <cellStyle name="40% - Accent3 3 3" xfId="320"/>
    <cellStyle name="40% - Accent3 3 3 10" xfId="9848"/>
    <cellStyle name="40% - Accent3 3 3 10 2" xfId="19069"/>
    <cellStyle name="40% - Accent3 3 3 10 2 2" xfId="47767"/>
    <cellStyle name="40% - Accent3 3 3 10 3" xfId="38558"/>
    <cellStyle name="40% - Accent3 3 3 11" xfId="10997"/>
    <cellStyle name="40% - Accent3 3 3 11 2" xfId="20216"/>
    <cellStyle name="40% - Accent3 3 3 11 2 2" xfId="48914"/>
    <cellStyle name="40% - Accent3 3 3 11 3" xfId="39705"/>
    <cellStyle name="40% - Accent3 3 3 12" xfId="11630"/>
    <cellStyle name="40% - Accent3 3 3 12 2" xfId="40328"/>
    <cellStyle name="40% - Accent3 3 3 13" xfId="21349"/>
    <cellStyle name="40% - Accent3 3 3 13 2" xfId="50047"/>
    <cellStyle name="40% - Accent3 3 3 14" xfId="23110"/>
    <cellStyle name="40% - Accent3 3 3 14 2" xfId="51808"/>
    <cellStyle name="40% - Accent3 3 3 15" xfId="25389"/>
    <cellStyle name="40% - Accent3 3 3 15 2" xfId="54087"/>
    <cellStyle name="40% - Accent3 3 3 16" xfId="29970"/>
    <cellStyle name="40% - Accent3 3 3 16 2" xfId="58667"/>
    <cellStyle name="40% - Accent3 3 3 17" xfId="31119"/>
    <cellStyle name="40% - Accent3 3 3 2" xfId="1165"/>
    <cellStyle name="40% - Accent3 3 3 2 10" xfId="11816"/>
    <cellStyle name="40% - Accent3 3 3 2 10 2" xfId="40514"/>
    <cellStyle name="40% - Accent3 3 3 2 11" xfId="21350"/>
    <cellStyle name="40% - Accent3 3 3 2 11 2" xfId="50048"/>
    <cellStyle name="40% - Accent3 3 3 2 12" xfId="23111"/>
    <cellStyle name="40% - Accent3 3 3 2 12 2" xfId="51809"/>
    <cellStyle name="40% - Accent3 3 3 2 13" xfId="25390"/>
    <cellStyle name="40% - Accent3 3 3 2 13 2" xfId="54088"/>
    <cellStyle name="40% - Accent3 3 3 2 14" xfId="29971"/>
    <cellStyle name="40% - Accent3 3 3 2 14 2" xfId="58668"/>
    <cellStyle name="40% - Accent3 3 3 2 15" xfId="31305"/>
    <cellStyle name="40% - Accent3 3 3 2 2" xfId="3431"/>
    <cellStyle name="40% - Accent3 3 3 2 2 10" xfId="23112"/>
    <cellStyle name="40% - Accent3 3 3 2 2 10 2" xfId="51810"/>
    <cellStyle name="40% - Accent3 3 3 2 2 11" xfId="25391"/>
    <cellStyle name="40% - Accent3 3 3 2 2 11 2" xfId="54089"/>
    <cellStyle name="40% - Accent3 3 3 2 2 12" xfId="29972"/>
    <cellStyle name="40% - Accent3 3 3 2 2 12 2" xfId="58669"/>
    <cellStyle name="40% - Accent3 3 3 2 2 13" xfId="32403"/>
    <cellStyle name="40% - Accent3 3 3 2 2 2" xfId="4465"/>
    <cellStyle name="40% - Accent3 3 3 2 2 2 2" xfId="13693"/>
    <cellStyle name="40% - Accent3 3 3 2 2 2 2 2" xfId="28175"/>
    <cellStyle name="40% - Accent3 3 3 2 2 2 2 2 2" xfId="56873"/>
    <cellStyle name="40% - Accent3 3 3 2 2 2 2 3" xfId="42391"/>
    <cellStyle name="40% - Accent3 3 3 2 2 2 3" xfId="23113"/>
    <cellStyle name="40% - Accent3 3 3 2 2 2 3 2" xfId="51811"/>
    <cellStyle name="40% - Accent3 3 3 2 2 2 4" xfId="25392"/>
    <cellStyle name="40% - Accent3 3 3 2 2 2 4 2" xfId="54090"/>
    <cellStyle name="40% - Accent3 3 3 2 2 2 5" xfId="29973"/>
    <cellStyle name="40% - Accent3 3 3 2 2 2 5 2" xfId="58670"/>
    <cellStyle name="40% - Accent3 3 3 2 2 2 6" xfId="33182"/>
    <cellStyle name="40% - Accent3 3 3 2 2 3" xfId="6368"/>
    <cellStyle name="40% - Accent3 3 3 2 2 3 2" xfId="15596"/>
    <cellStyle name="40% - Accent3 3 3 2 2 3 2 2" xfId="44294"/>
    <cellStyle name="40% - Accent3 3 3 2 2 3 3" xfId="27042"/>
    <cellStyle name="40% - Accent3 3 3 2 2 3 3 2" xfId="55740"/>
    <cellStyle name="40% - Accent3 3 3 2 2 3 4" xfId="35085"/>
    <cellStyle name="40% - Accent3 3 3 2 2 4" xfId="7920"/>
    <cellStyle name="40% - Accent3 3 3 2 2 4 2" xfId="17145"/>
    <cellStyle name="40% - Accent3 3 3 2 2 4 2 2" xfId="45843"/>
    <cellStyle name="40% - Accent3 3 3 2 2 4 3" xfId="36634"/>
    <cellStyle name="40% - Accent3 3 3 2 2 5" xfId="9071"/>
    <cellStyle name="40% - Accent3 3 3 2 2 5 2" xfId="18294"/>
    <cellStyle name="40% - Accent3 3 3 2 2 5 2 2" xfId="46992"/>
    <cellStyle name="40% - Accent3 3 3 2 2 5 3" xfId="37783"/>
    <cellStyle name="40% - Accent3 3 3 2 2 6" xfId="9850"/>
    <cellStyle name="40% - Accent3 3 3 2 2 6 2" xfId="19071"/>
    <cellStyle name="40% - Accent3 3 3 2 2 6 2 2" xfId="47769"/>
    <cellStyle name="40% - Accent3 3 3 2 2 6 3" xfId="38560"/>
    <cellStyle name="40% - Accent3 3 3 2 2 7" xfId="10999"/>
    <cellStyle name="40% - Accent3 3 3 2 2 7 2" xfId="20218"/>
    <cellStyle name="40% - Accent3 3 3 2 2 7 2 2" xfId="48916"/>
    <cellStyle name="40% - Accent3 3 3 2 2 7 3" xfId="39707"/>
    <cellStyle name="40% - Accent3 3 3 2 2 8" xfId="12914"/>
    <cellStyle name="40% - Accent3 3 3 2 2 8 2" xfId="41612"/>
    <cellStyle name="40% - Accent3 3 3 2 2 9" xfId="21351"/>
    <cellStyle name="40% - Accent3 3 3 2 2 9 2" xfId="50049"/>
    <cellStyle name="40% - Accent3 3 3 2 3" xfId="2822"/>
    <cellStyle name="40% - Accent3 3 3 2 3 2" xfId="5987"/>
    <cellStyle name="40% - Accent3 3 3 2 3 2 2" xfId="15215"/>
    <cellStyle name="40% - Accent3 3 3 2 3 2 2 2" xfId="43913"/>
    <cellStyle name="40% - Accent3 3 3 2 3 2 3" xfId="28174"/>
    <cellStyle name="40% - Accent3 3 3 2 3 2 3 2" xfId="56872"/>
    <cellStyle name="40% - Accent3 3 3 2 3 2 4" xfId="34704"/>
    <cellStyle name="40% - Accent3 3 3 2 3 3" xfId="7537"/>
    <cellStyle name="40% - Accent3 3 3 2 3 3 2" xfId="16763"/>
    <cellStyle name="40% - Accent3 3 3 2 3 3 2 2" xfId="45461"/>
    <cellStyle name="40% - Accent3 3 3 2 3 3 3" xfId="36252"/>
    <cellStyle name="40% - Accent3 3 3 2 3 4" xfId="12533"/>
    <cellStyle name="40% - Accent3 3 3 2 3 4 2" xfId="41231"/>
    <cellStyle name="40% - Accent3 3 3 2 3 5" xfId="23114"/>
    <cellStyle name="40% - Accent3 3 3 2 3 5 2" xfId="51812"/>
    <cellStyle name="40% - Accent3 3 3 2 3 6" xfId="25393"/>
    <cellStyle name="40% - Accent3 3 3 2 3 6 2" xfId="54091"/>
    <cellStyle name="40% - Accent3 3 3 2 3 7" xfId="29974"/>
    <cellStyle name="40% - Accent3 3 3 2 3 7 2" xfId="58671"/>
    <cellStyle name="40% - Accent3 3 3 2 3 8" xfId="32022"/>
    <cellStyle name="40% - Accent3 3 3 2 4" xfId="4464"/>
    <cellStyle name="40% - Accent3 3 3 2 4 2" xfId="13692"/>
    <cellStyle name="40% - Accent3 3 3 2 4 2 2" xfId="42390"/>
    <cellStyle name="40% - Accent3 3 3 2 4 3" xfId="27041"/>
    <cellStyle name="40% - Accent3 3 3 2 4 3 2" xfId="55739"/>
    <cellStyle name="40% - Accent3 3 3 2 4 4" xfId="33181"/>
    <cellStyle name="40% - Accent3 3 3 2 5" xfId="5270"/>
    <cellStyle name="40% - Accent3 3 3 2 5 2" xfId="14498"/>
    <cellStyle name="40% - Accent3 3 3 2 5 2 2" xfId="43196"/>
    <cellStyle name="40% - Accent3 3 3 2 5 3" xfId="33987"/>
    <cellStyle name="40% - Accent3 3 3 2 6" xfId="6819"/>
    <cellStyle name="40% - Accent3 3 3 2 6 2" xfId="16046"/>
    <cellStyle name="40% - Accent3 3 3 2 6 2 2" xfId="44744"/>
    <cellStyle name="40% - Accent3 3 3 2 6 3" xfId="35535"/>
    <cellStyle name="40% - Accent3 3 3 2 7" xfId="8689"/>
    <cellStyle name="40% - Accent3 3 3 2 7 2" xfId="17913"/>
    <cellStyle name="40% - Accent3 3 3 2 7 2 2" xfId="46611"/>
    <cellStyle name="40% - Accent3 3 3 2 7 3" xfId="37402"/>
    <cellStyle name="40% - Accent3 3 3 2 8" xfId="9849"/>
    <cellStyle name="40% - Accent3 3 3 2 8 2" xfId="19070"/>
    <cellStyle name="40% - Accent3 3 3 2 8 2 2" xfId="47768"/>
    <cellStyle name="40% - Accent3 3 3 2 8 3" xfId="38559"/>
    <cellStyle name="40% - Accent3 3 3 2 9" xfId="10998"/>
    <cellStyle name="40% - Accent3 3 3 2 9 2" xfId="20217"/>
    <cellStyle name="40% - Accent3 3 3 2 9 2 2" xfId="48915"/>
    <cellStyle name="40% - Accent3 3 3 2 9 3" xfId="39706"/>
    <cellStyle name="40% - Accent3 3 3 3" xfId="2547"/>
    <cellStyle name="40% - Accent3 3 3 3 10" xfId="23115"/>
    <cellStyle name="40% - Accent3 3 3 3 10 2" xfId="51813"/>
    <cellStyle name="40% - Accent3 3 3 3 11" xfId="25394"/>
    <cellStyle name="40% - Accent3 3 3 3 11 2" xfId="54092"/>
    <cellStyle name="40% - Accent3 3 3 3 12" xfId="29975"/>
    <cellStyle name="40% - Accent3 3 3 3 12 2" xfId="58672"/>
    <cellStyle name="40% - Accent3 3 3 3 13" xfId="31837"/>
    <cellStyle name="40% - Accent3 3 3 3 2" xfId="4466"/>
    <cellStyle name="40% - Accent3 3 3 3 2 2" xfId="13694"/>
    <cellStyle name="40% - Accent3 3 3 3 2 2 2" xfId="28176"/>
    <cellStyle name="40% - Accent3 3 3 3 2 2 2 2" xfId="56874"/>
    <cellStyle name="40% - Accent3 3 3 3 2 2 3" xfId="42392"/>
    <cellStyle name="40% - Accent3 3 3 3 2 3" xfId="23116"/>
    <cellStyle name="40% - Accent3 3 3 3 2 3 2" xfId="51814"/>
    <cellStyle name="40% - Accent3 3 3 3 2 4" xfId="25395"/>
    <cellStyle name="40% - Accent3 3 3 3 2 4 2" xfId="54093"/>
    <cellStyle name="40% - Accent3 3 3 3 2 5" xfId="29976"/>
    <cellStyle name="40% - Accent3 3 3 3 2 5 2" xfId="58673"/>
    <cellStyle name="40% - Accent3 3 3 3 2 6" xfId="33183"/>
    <cellStyle name="40% - Accent3 3 3 3 3" xfId="5802"/>
    <cellStyle name="40% - Accent3 3 3 3 3 2" xfId="15030"/>
    <cellStyle name="40% - Accent3 3 3 3 3 2 2" xfId="43728"/>
    <cellStyle name="40% - Accent3 3 3 3 3 3" xfId="27043"/>
    <cellStyle name="40% - Accent3 3 3 3 3 3 2" xfId="55741"/>
    <cellStyle name="40% - Accent3 3 3 3 3 4" xfId="34519"/>
    <cellStyle name="40% - Accent3 3 3 3 4" xfId="7352"/>
    <cellStyle name="40% - Accent3 3 3 3 4 2" xfId="16578"/>
    <cellStyle name="40% - Accent3 3 3 3 4 2 2" xfId="45276"/>
    <cellStyle name="40% - Accent3 3 3 3 4 3" xfId="36067"/>
    <cellStyle name="40% - Accent3 3 3 3 5" xfId="8504"/>
    <cellStyle name="40% - Accent3 3 3 3 5 2" xfId="17728"/>
    <cellStyle name="40% - Accent3 3 3 3 5 2 2" xfId="46426"/>
    <cellStyle name="40% - Accent3 3 3 3 5 3" xfId="37217"/>
    <cellStyle name="40% - Accent3 3 3 3 6" xfId="9851"/>
    <cellStyle name="40% - Accent3 3 3 3 6 2" xfId="19072"/>
    <cellStyle name="40% - Accent3 3 3 3 6 2 2" xfId="47770"/>
    <cellStyle name="40% - Accent3 3 3 3 6 3" xfId="38561"/>
    <cellStyle name="40% - Accent3 3 3 3 7" xfId="11000"/>
    <cellStyle name="40% - Accent3 3 3 3 7 2" xfId="20219"/>
    <cellStyle name="40% - Accent3 3 3 3 7 2 2" xfId="48917"/>
    <cellStyle name="40% - Accent3 3 3 3 7 3" xfId="39708"/>
    <cellStyle name="40% - Accent3 3 3 3 8" xfId="12348"/>
    <cellStyle name="40% - Accent3 3 3 3 8 2" xfId="41046"/>
    <cellStyle name="40% - Accent3 3 3 3 9" xfId="21352"/>
    <cellStyle name="40% - Accent3 3 3 3 9 2" xfId="50050"/>
    <cellStyle name="40% - Accent3 3 3 4" xfId="3209"/>
    <cellStyle name="40% - Accent3 3 3 4 10" xfId="23117"/>
    <cellStyle name="40% - Accent3 3 3 4 10 2" xfId="51815"/>
    <cellStyle name="40% - Accent3 3 3 4 11" xfId="25396"/>
    <cellStyle name="40% - Accent3 3 3 4 11 2" xfId="54094"/>
    <cellStyle name="40% - Accent3 3 3 4 12" xfId="29977"/>
    <cellStyle name="40% - Accent3 3 3 4 12 2" xfId="58674"/>
    <cellStyle name="40% - Accent3 3 3 4 13" xfId="32218"/>
    <cellStyle name="40% - Accent3 3 3 4 2" xfId="4467"/>
    <cellStyle name="40% - Accent3 3 3 4 2 2" xfId="13695"/>
    <cellStyle name="40% - Accent3 3 3 4 2 2 2" xfId="28177"/>
    <cellStyle name="40% - Accent3 3 3 4 2 2 2 2" xfId="56875"/>
    <cellStyle name="40% - Accent3 3 3 4 2 2 3" xfId="42393"/>
    <cellStyle name="40% - Accent3 3 3 4 2 3" xfId="23118"/>
    <cellStyle name="40% - Accent3 3 3 4 2 3 2" xfId="51816"/>
    <cellStyle name="40% - Accent3 3 3 4 2 4" xfId="25397"/>
    <cellStyle name="40% - Accent3 3 3 4 2 4 2" xfId="54095"/>
    <cellStyle name="40% - Accent3 3 3 4 2 5" xfId="29978"/>
    <cellStyle name="40% - Accent3 3 3 4 2 5 2" xfId="58675"/>
    <cellStyle name="40% - Accent3 3 3 4 2 6" xfId="33184"/>
    <cellStyle name="40% - Accent3 3 3 4 3" xfId="6183"/>
    <cellStyle name="40% - Accent3 3 3 4 3 2" xfId="15411"/>
    <cellStyle name="40% - Accent3 3 3 4 3 2 2" xfId="44109"/>
    <cellStyle name="40% - Accent3 3 3 4 3 3" xfId="27044"/>
    <cellStyle name="40% - Accent3 3 3 4 3 3 2" xfId="55742"/>
    <cellStyle name="40% - Accent3 3 3 4 3 4" xfId="34900"/>
    <cellStyle name="40% - Accent3 3 3 4 4" xfId="7735"/>
    <cellStyle name="40% - Accent3 3 3 4 4 2" xfId="16960"/>
    <cellStyle name="40% - Accent3 3 3 4 4 2 2" xfId="45658"/>
    <cellStyle name="40% - Accent3 3 3 4 4 3" xfId="36449"/>
    <cellStyle name="40% - Accent3 3 3 4 5" xfId="8886"/>
    <cellStyle name="40% - Accent3 3 3 4 5 2" xfId="18109"/>
    <cellStyle name="40% - Accent3 3 3 4 5 2 2" xfId="46807"/>
    <cellStyle name="40% - Accent3 3 3 4 5 3" xfId="37598"/>
    <cellStyle name="40% - Accent3 3 3 4 6" xfId="9852"/>
    <cellStyle name="40% - Accent3 3 3 4 6 2" xfId="19073"/>
    <cellStyle name="40% - Accent3 3 3 4 6 2 2" xfId="47771"/>
    <cellStyle name="40% - Accent3 3 3 4 6 3" xfId="38562"/>
    <cellStyle name="40% - Accent3 3 3 4 7" xfId="11001"/>
    <cellStyle name="40% - Accent3 3 3 4 7 2" xfId="20220"/>
    <cellStyle name="40% - Accent3 3 3 4 7 2 2" xfId="48918"/>
    <cellStyle name="40% - Accent3 3 3 4 7 3" xfId="39709"/>
    <cellStyle name="40% - Accent3 3 3 4 8" xfId="12729"/>
    <cellStyle name="40% - Accent3 3 3 4 8 2" xfId="41427"/>
    <cellStyle name="40% - Accent3 3 3 4 9" xfId="21353"/>
    <cellStyle name="40% - Accent3 3 3 4 9 2" xfId="50051"/>
    <cellStyle name="40% - Accent3 3 3 5" xfId="2173"/>
    <cellStyle name="40% - Accent3 3 3 5 2" xfId="5607"/>
    <cellStyle name="40% - Accent3 3 3 5 2 2" xfId="14835"/>
    <cellStyle name="40% - Accent3 3 3 5 2 2 2" xfId="43533"/>
    <cellStyle name="40% - Accent3 3 3 5 2 3" xfId="28173"/>
    <cellStyle name="40% - Accent3 3 3 5 2 3 2" xfId="56871"/>
    <cellStyle name="40% - Accent3 3 3 5 2 4" xfId="34324"/>
    <cellStyle name="40% - Accent3 3 3 5 3" xfId="7156"/>
    <cellStyle name="40% - Accent3 3 3 5 3 2" xfId="16383"/>
    <cellStyle name="40% - Accent3 3 3 5 3 2 2" xfId="45081"/>
    <cellStyle name="40% - Accent3 3 3 5 3 3" xfId="35872"/>
    <cellStyle name="40% - Accent3 3 3 5 4" xfId="12153"/>
    <cellStyle name="40% - Accent3 3 3 5 4 2" xfId="40851"/>
    <cellStyle name="40% - Accent3 3 3 5 5" xfId="23119"/>
    <cellStyle name="40% - Accent3 3 3 5 5 2" xfId="51817"/>
    <cellStyle name="40% - Accent3 3 3 5 6" xfId="25398"/>
    <cellStyle name="40% - Accent3 3 3 5 6 2" xfId="54096"/>
    <cellStyle name="40% - Accent3 3 3 5 7" xfId="29979"/>
    <cellStyle name="40% - Accent3 3 3 5 7 2" xfId="58676"/>
    <cellStyle name="40% - Accent3 3 3 5 8" xfId="31642"/>
    <cellStyle name="40% - Accent3 3 3 6" xfId="4463"/>
    <cellStyle name="40% - Accent3 3 3 6 2" xfId="13691"/>
    <cellStyle name="40% - Accent3 3 3 6 2 2" xfId="42389"/>
    <cellStyle name="40% - Accent3 3 3 6 3" xfId="27040"/>
    <cellStyle name="40% - Accent3 3 3 6 3 2" xfId="55738"/>
    <cellStyle name="40% - Accent3 3 3 6 4" xfId="33180"/>
    <cellStyle name="40% - Accent3 3 3 7" xfId="5084"/>
    <cellStyle name="40% - Accent3 3 3 7 2" xfId="14312"/>
    <cellStyle name="40% - Accent3 3 3 7 2 2" xfId="43010"/>
    <cellStyle name="40% - Accent3 3 3 7 3" xfId="33801"/>
    <cellStyle name="40% - Accent3 3 3 8" xfId="6633"/>
    <cellStyle name="40% - Accent3 3 3 8 2" xfId="15860"/>
    <cellStyle name="40% - Accent3 3 3 8 2 2" xfId="44558"/>
    <cellStyle name="40% - Accent3 3 3 8 3" xfId="35349"/>
    <cellStyle name="40% - Accent3 3 3 9" xfId="8309"/>
    <cellStyle name="40% - Accent3 3 3 9 2" xfId="17533"/>
    <cellStyle name="40% - Accent3 3 3 9 2 2" xfId="46231"/>
    <cellStyle name="40% - Accent3 3 3 9 3" xfId="37022"/>
    <cellStyle name="40% - Accent3 3 4" xfId="403"/>
    <cellStyle name="40% - Accent3 3 4 10" xfId="23120"/>
    <cellStyle name="40% - Accent3 3 4 10 2" xfId="51818"/>
    <cellStyle name="40% - Accent3 3 4 11" xfId="25399"/>
    <cellStyle name="40% - Accent3 3 4 11 2" xfId="54097"/>
    <cellStyle name="40% - Accent3 3 4 12" xfId="29980"/>
    <cellStyle name="40% - Accent3 3 4 12 2" xfId="58677"/>
    <cellStyle name="40% - Accent3 3 4 2" xfId="2737"/>
    <cellStyle name="40% - Accent3 3 4 2 10" xfId="21355"/>
    <cellStyle name="40% - Accent3 3 4 2 10 2" xfId="50053"/>
    <cellStyle name="40% - Accent3 3 4 2 11" xfId="23121"/>
    <cellStyle name="40% - Accent3 3 4 2 11 2" xfId="51819"/>
    <cellStyle name="40% - Accent3 3 4 2 12" xfId="25400"/>
    <cellStyle name="40% - Accent3 3 4 2 12 2" xfId="54098"/>
    <cellStyle name="40% - Accent3 3 4 2 13" xfId="29981"/>
    <cellStyle name="40% - Accent3 3 4 2 13 2" xfId="58678"/>
    <cellStyle name="40% - Accent3 3 4 2 14" xfId="31939"/>
    <cellStyle name="40% - Accent3 3 4 2 2" xfId="3645"/>
    <cellStyle name="40% - Accent3 3 4 2 3" xfId="4469"/>
    <cellStyle name="40% - Accent3 3 4 2 3 2" xfId="13697"/>
    <cellStyle name="40% - Accent3 3 4 2 3 2 2" xfId="28179"/>
    <cellStyle name="40% - Accent3 3 4 2 3 2 2 2" xfId="56877"/>
    <cellStyle name="40% - Accent3 3 4 2 3 2 3" xfId="42395"/>
    <cellStyle name="40% - Accent3 3 4 2 3 3" xfId="23122"/>
    <cellStyle name="40% - Accent3 3 4 2 3 3 2" xfId="51820"/>
    <cellStyle name="40% - Accent3 3 4 2 3 4" xfId="25401"/>
    <cellStyle name="40% - Accent3 3 4 2 3 4 2" xfId="54099"/>
    <cellStyle name="40% - Accent3 3 4 2 3 5" xfId="29982"/>
    <cellStyle name="40% - Accent3 3 4 2 3 5 2" xfId="58679"/>
    <cellStyle name="40% - Accent3 3 4 2 3 6" xfId="33186"/>
    <cellStyle name="40% - Accent3 3 4 2 4" xfId="5904"/>
    <cellStyle name="40% - Accent3 3 4 2 4 2" xfId="15132"/>
    <cellStyle name="40% - Accent3 3 4 2 4 2 2" xfId="43830"/>
    <cellStyle name="40% - Accent3 3 4 2 4 3" xfId="27046"/>
    <cellStyle name="40% - Accent3 3 4 2 4 3 2" xfId="55744"/>
    <cellStyle name="40% - Accent3 3 4 2 4 4" xfId="34621"/>
    <cellStyle name="40% - Accent3 3 4 2 5" xfId="7454"/>
    <cellStyle name="40% - Accent3 3 4 2 5 2" xfId="16680"/>
    <cellStyle name="40% - Accent3 3 4 2 5 2 2" xfId="45378"/>
    <cellStyle name="40% - Accent3 3 4 2 5 3" xfId="36169"/>
    <cellStyle name="40% - Accent3 3 4 2 6" xfId="8606"/>
    <cellStyle name="40% - Accent3 3 4 2 6 2" xfId="17830"/>
    <cellStyle name="40% - Accent3 3 4 2 6 2 2" xfId="46528"/>
    <cellStyle name="40% - Accent3 3 4 2 6 3" xfId="37319"/>
    <cellStyle name="40% - Accent3 3 4 2 7" xfId="9854"/>
    <cellStyle name="40% - Accent3 3 4 2 7 2" xfId="19075"/>
    <cellStyle name="40% - Accent3 3 4 2 7 2 2" xfId="47773"/>
    <cellStyle name="40% - Accent3 3 4 2 7 3" xfId="38564"/>
    <cellStyle name="40% - Accent3 3 4 2 8" xfId="11003"/>
    <cellStyle name="40% - Accent3 3 4 2 8 2" xfId="20222"/>
    <cellStyle name="40% - Accent3 3 4 2 8 2 2" xfId="48920"/>
    <cellStyle name="40% - Accent3 3 4 2 8 3" xfId="39711"/>
    <cellStyle name="40% - Accent3 3 4 2 9" xfId="12450"/>
    <cellStyle name="40% - Accent3 3 4 2 9 2" xfId="41148"/>
    <cellStyle name="40% - Accent3 3 4 3" xfId="3347"/>
    <cellStyle name="40% - Accent3 3 4 3 10" xfId="23123"/>
    <cellStyle name="40% - Accent3 3 4 3 10 2" xfId="51821"/>
    <cellStyle name="40% - Accent3 3 4 3 11" xfId="25402"/>
    <cellStyle name="40% - Accent3 3 4 3 11 2" xfId="54100"/>
    <cellStyle name="40% - Accent3 3 4 3 12" xfId="29983"/>
    <cellStyle name="40% - Accent3 3 4 3 12 2" xfId="58680"/>
    <cellStyle name="40% - Accent3 3 4 3 13" xfId="32320"/>
    <cellStyle name="40% - Accent3 3 4 3 2" xfId="4470"/>
    <cellStyle name="40% - Accent3 3 4 3 2 2" xfId="13698"/>
    <cellStyle name="40% - Accent3 3 4 3 2 2 2" xfId="28180"/>
    <cellStyle name="40% - Accent3 3 4 3 2 2 2 2" xfId="56878"/>
    <cellStyle name="40% - Accent3 3 4 3 2 2 3" xfId="42396"/>
    <cellStyle name="40% - Accent3 3 4 3 2 3" xfId="23124"/>
    <cellStyle name="40% - Accent3 3 4 3 2 3 2" xfId="51822"/>
    <cellStyle name="40% - Accent3 3 4 3 2 4" xfId="25403"/>
    <cellStyle name="40% - Accent3 3 4 3 2 4 2" xfId="54101"/>
    <cellStyle name="40% - Accent3 3 4 3 2 5" xfId="29984"/>
    <cellStyle name="40% - Accent3 3 4 3 2 5 2" xfId="58681"/>
    <cellStyle name="40% - Accent3 3 4 3 2 6" xfId="33187"/>
    <cellStyle name="40% - Accent3 3 4 3 3" xfId="6285"/>
    <cellStyle name="40% - Accent3 3 4 3 3 2" xfId="15513"/>
    <cellStyle name="40% - Accent3 3 4 3 3 2 2" xfId="44211"/>
    <cellStyle name="40% - Accent3 3 4 3 3 3" xfId="27047"/>
    <cellStyle name="40% - Accent3 3 4 3 3 3 2" xfId="55745"/>
    <cellStyle name="40% - Accent3 3 4 3 3 4" xfId="35002"/>
    <cellStyle name="40% - Accent3 3 4 3 4" xfId="7837"/>
    <cellStyle name="40% - Accent3 3 4 3 4 2" xfId="17062"/>
    <cellStyle name="40% - Accent3 3 4 3 4 2 2" xfId="45760"/>
    <cellStyle name="40% - Accent3 3 4 3 4 3" xfId="36551"/>
    <cellStyle name="40% - Accent3 3 4 3 5" xfId="8988"/>
    <cellStyle name="40% - Accent3 3 4 3 5 2" xfId="18211"/>
    <cellStyle name="40% - Accent3 3 4 3 5 2 2" xfId="46909"/>
    <cellStyle name="40% - Accent3 3 4 3 5 3" xfId="37700"/>
    <cellStyle name="40% - Accent3 3 4 3 6" xfId="9855"/>
    <cellStyle name="40% - Accent3 3 4 3 6 2" xfId="19076"/>
    <cellStyle name="40% - Accent3 3 4 3 6 2 2" xfId="47774"/>
    <cellStyle name="40% - Accent3 3 4 3 6 3" xfId="38565"/>
    <cellStyle name="40% - Accent3 3 4 3 7" xfId="11004"/>
    <cellStyle name="40% - Accent3 3 4 3 7 2" xfId="20223"/>
    <cellStyle name="40% - Accent3 3 4 3 7 2 2" xfId="48921"/>
    <cellStyle name="40% - Accent3 3 4 3 7 3" xfId="39712"/>
    <cellStyle name="40% - Accent3 3 4 3 8" xfId="12831"/>
    <cellStyle name="40% - Accent3 3 4 3 8 2" xfId="41529"/>
    <cellStyle name="40% - Accent3 3 4 3 9" xfId="21356"/>
    <cellStyle name="40% - Accent3 3 4 3 9 2" xfId="50054"/>
    <cellStyle name="40% - Accent3 3 4 4" xfId="2046"/>
    <cellStyle name="40% - Accent3 3 4 4 2" xfId="5521"/>
    <cellStyle name="40% - Accent3 3 4 4 2 2" xfId="14749"/>
    <cellStyle name="40% - Accent3 3 4 4 2 2 2" xfId="43447"/>
    <cellStyle name="40% - Accent3 3 4 4 2 3" xfId="28178"/>
    <cellStyle name="40% - Accent3 3 4 4 2 3 2" xfId="56876"/>
    <cellStyle name="40% - Accent3 3 4 4 2 4" xfId="34238"/>
    <cellStyle name="40% - Accent3 3 4 4 3" xfId="7070"/>
    <cellStyle name="40% - Accent3 3 4 4 3 2" xfId="16297"/>
    <cellStyle name="40% - Accent3 3 4 4 3 2 2" xfId="44995"/>
    <cellStyle name="40% - Accent3 3 4 4 3 3" xfId="35786"/>
    <cellStyle name="40% - Accent3 3 4 4 4" xfId="12067"/>
    <cellStyle name="40% - Accent3 3 4 4 4 2" xfId="40765"/>
    <cellStyle name="40% - Accent3 3 4 4 5" xfId="23125"/>
    <cellStyle name="40% - Accent3 3 4 4 5 2" xfId="51823"/>
    <cellStyle name="40% - Accent3 3 4 4 6" xfId="25404"/>
    <cellStyle name="40% - Accent3 3 4 4 6 2" xfId="54102"/>
    <cellStyle name="40% - Accent3 3 4 4 7" xfId="29985"/>
    <cellStyle name="40% - Accent3 3 4 4 7 2" xfId="58682"/>
    <cellStyle name="40% - Accent3 3 4 4 8" xfId="31556"/>
    <cellStyle name="40% - Accent3 3 4 5" xfId="4468"/>
    <cellStyle name="40% - Accent3 3 4 5 2" xfId="13696"/>
    <cellStyle name="40% - Accent3 3 4 5 2 2" xfId="42394"/>
    <cellStyle name="40% - Accent3 3 4 5 3" xfId="27045"/>
    <cellStyle name="40% - Accent3 3 4 5 3 2" xfId="55743"/>
    <cellStyle name="40% - Accent3 3 4 5 4" xfId="33185"/>
    <cellStyle name="40% - Accent3 3 4 6" xfId="8223"/>
    <cellStyle name="40% - Accent3 3 4 6 2" xfId="17447"/>
    <cellStyle name="40% - Accent3 3 4 6 2 2" xfId="46145"/>
    <cellStyle name="40% - Accent3 3 4 6 3" xfId="36936"/>
    <cellStyle name="40% - Accent3 3 4 7" xfId="9853"/>
    <cellStyle name="40% - Accent3 3 4 7 2" xfId="19074"/>
    <cellStyle name="40% - Accent3 3 4 7 2 2" xfId="47772"/>
    <cellStyle name="40% - Accent3 3 4 7 3" xfId="38563"/>
    <cellStyle name="40% - Accent3 3 4 8" xfId="11002"/>
    <cellStyle name="40% - Accent3 3 4 8 2" xfId="20221"/>
    <cellStyle name="40% - Accent3 3 4 8 2 2" xfId="48919"/>
    <cellStyle name="40% - Accent3 3 4 8 3" xfId="39710"/>
    <cellStyle name="40% - Accent3 3 4 9" xfId="21354"/>
    <cellStyle name="40% - Accent3 3 4 9 2" xfId="50052"/>
    <cellStyle name="40% - Accent3 3 5" xfId="1079"/>
    <cellStyle name="40% - Accent3 3 5 10" xfId="11730"/>
    <cellStyle name="40% - Accent3 3 5 10 2" xfId="40428"/>
    <cellStyle name="40% - Accent3 3 5 11" xfId="21357"/>
    <cellStyle name="40% - Accent3 3 5 11 2" xfId="50055"/>
    <cellStyle name="40% - Accent3 3 5 12" xfId="23126"/>
    <cellStyle name="40% - Accent3 3 5 12 2" xfId="51824"/>
    <cellStyle name="40% - Accent3 3 5 13" xfId="25405"/>
    <cellStyle name="40% - Accent3 3 5 13 2" xfId="54103"/>
    <cellStyle name="40% - Accent3 3 5 14" xfId="29986"/>
    <cellStyle name="40% - Accent3 3 5 14 2" xfId="58683"/>
    <cellStyle name="40% - Accent3 3 5 15" xfId="31219"/>
    <cellStyle name="40% - Accent3 3 5 2" xfId="3646"/>
    <cellStyle name="40% - Accent3 3 5 2 10" xfId="23127"/>
    <cellStyle name="40% - Accent3 3 5 2 10 2" xfId="51825"/>
    <cellStyle name="40% - Accent3 3 5 2 11" xfId="25406"/>
    <cellStyle name="40% - Accent3 3 5 2 11 2" xfId="54104"/>
    <cellStyle name="40% - Accent3 3 5 2 12" xfId="29987"/>
    <cellStyle name="40% - Accent3 3 5 2 12 2" xfId="58684"/>
    <cellStyle name="40% - Accent3 3 5 2 13" xfId="32528"/>
    <cellStyle name="40% - Accent3 3 5 2 2" xfId="4472"/>
    <cellStyle name="40% - Accent3 3 5 2 2 2" xfId="13700"/>
    <cellStyle name="40% - Accent3 3 5 2 2 2 2" xfId="28182"/>
    <cellStyle name="40% - Accent3 3 5 2 2 2 2 2" xfId="56880"/>
    <cellStyle name="40% - Accent3 3 5 2 2 2 3" xfId="42398"/>
    <cellStyle name="40% - Accent3 3 5 2 2 3" xfId="23128"/>
    <cellStyle name="40% - Accent3 3 5 2 2 3 2" xfId="51826"/>
    <cellStyle name="40% - Accent3 3 5 2 2 4" xfId="25407"/>
    <cellStyle name="40% - Accent3 3 5 2 2 4 2" xfId="54105"/>
    <cellStyle name="40% - Accent3 3 5 2 2 5" xfId="29988"/>
    <cellStyle name="40% - Accent3 3 5 2 2 5 2" xfId="58685"/>
    <cellStyle name="40% - Accent3 3 5 2 2 6" xfId="33189"/>
    <cellStyle name="40% - Accent3 3 5 2 3" xfId="6493"/>
    <cellStyle name="40% - Accent3 3 5 2 3 2" xfId="15721"/>
    <cellStyle name="40% - Accent3 3 5 2 3 2 2" xfId="44419"/>
    <cellStyle name="40% - Accent3 3 5 2 3 3" xfId="27049"/>
    <cellStyle name="40% - Accent3 3 5 2 3 3 2" xfId="55747"/>
    <cellStyle name="40% - Accent3 3 5 2 3 4" xfId="35210"/>
    <cellStyle name="40% - Accent3 3 5 2 4" xfId="8045"/>
    <cellStyle name="40% - Accent3 3 5 2 4 2" xfId="17270"/>
    <cellStyle name="40% - Accent3 3 5 2 4 2 2" xfId="45968"/>
    <cellStyle name="40% - Accent3 3 5 2 4 3" xfId="36759"/>
    <cellStyle name="40% - Accent3 3 5 2 5" xfId="9196"/>
    <cellStyle name="40% - Accent3 3 5 2 5 2" xfId="18419"/>
    <cellStyle name="40% - Accent3 3 5 2 5 2 2" xfId="47117"/>
    <cellStyle name="40% - Accent3 3 5 2 5 3" xfId="37908"/>
    <cellStyle name="40% - Accent3 3 5 2 6" xfId="9857"/>
    <cellStyle name="40% - Accent3 3 5 2 6 2" xfId="19078"/>
    <cellStyle name="40% - Accent3 3 5 2 6 2 2" xfId="47776"/>
    <cellStyle name="40% - Accent3 3 5 2 6 3" xfId="38567"/>
    <cellStyle name="40% - Accent3 3 5 2 7" xfId="11006"/>
    <cellStyle name="40% - Accent3 3 5 2 7 2" xfId="20225"/>
    <cellStyle name="40% - Accent3 3 5 2 7 2 2" xfId="48923"/>
    <cellStyle name="40% - Accent3 3 5 2 7 3" xfId="39714"/>
    <cellStyle name="40% - Accent3 3 5 2 8" xfId="13039"/>
    <cellStyle name="40% - Accent3 3 5 2 8 2" xfId="41737"/>
    <cellStyle name="40% - Accent3 3 5 2 9" xfId="21358"/>
    <cellStyle name="40% - Accent3 3 5 2 9 2" xfId="50056"/>
    <cellStyle name="40% - Accent3 3 5 3" xfId="2453"/>
    <cellStyle name="40% - Accent3 3 5 3 2" xfId="5718"/>
    <cellStyle name="40% - Accent3 3 5 3 2 2" xfId="14946"/>
    <cellStyle name="40% - Accent3 3 5 3 2 2 2" xfId="43644"/>
    <cellStyle name="40% - Accent3 3 5 3 2 3" xfId="28181"/>
    <cellStyle name="40% - Accent3 3 5 3 2 3 2" xfId="56879"/>
    <cellStyle name="40% - Accent3 3 5 3 2 4" xfId="34435"/>
    <cellStyle name="40% - Accent3 3 5 3 3" xfId="7268"/>
    <cellStyle name="40% - Accent3 3 5 3 3 2" xfId="16494"/>
    <cellStyle name="40% - Accent3 3 5 3 3 2 2" xfId="45192"/>
    <cellStyle name="40% - Accent3 3 5 3 3 3" xfId="35983"/>
    <cellStyle name="40% - Accent3 3 5 3 4" xfId="12264"/>
    <cellStyle name="40% - Accent3 3 5 3 4 2" xfId="40962"/>
    <cellStyle name="40% - Accent3 3 5 3 5" xfId="23129"/>
    <cellStyle name="40% - Accent3 3 5 3 5 2" xfId="51827"/>
    <cellStyle name="40% - Accent3 3 5 3 6" xfId="25408"/>
    <cellStyle name="40% - Accent3 3 5 3 6 2" xfId="54106"/>
    <cellStyle name="40% - Accent3 3 5 3 7" xfId="29989"/>
    <cellStyle name="40% - Accent3 3 5 3 7 2" xfId="58686"/>
    <cellStyle name="40% - Accent3 3 5 3 8" xfId="31753"/>
    <cellStyle name="40% - Accent3 3 5 4" xfId="4471"/>
    <cellStyle name="40% - Accent3 3 5 4 2" xfId="13699"/>
    <cellStyle name="40% - Accent3 3 5 4 2 2" xfId="42397"/>
    <cellStyle name="40% - Accent3 3 5 4 3" xfId="27048"/>
    <cellStyle name="40% - Accent3 3 5 4 3 2" xfId="55746"/>
    <cellStyle name="40% - Accent3 3 5 4 4" xfId="33188"/>
    <cellStyle name="40% - Accent3 3 5 5" xfId="5184"/>
    <cellStyle name="40% - Accent3 3 5 5 2" xfId="14412"/>
    <cellStyle name="40% - Accent3 3 5 5 2 2" xfId="43110"/>
    <cellStyle name="40% - Accent3 3 5 5 3" xfId="33901"/>
    <cellStyle name="40% - Accent3 3 5 6" xfId="6733"/>
    <cellStyle name="40% - Accent3 3 5 6 2" xfId="15960"/>
    <cellStyle name="40% - Accent3 3 5 6 2 2" xfId="44658"/>
    <cellStyle name="40% - Accent3 3 5 6 3" xfId="35449"/>
    <cellStyle name="40% - Accent3 3 5 7" xfId="8420"/>
    <cellStyle name="40% - Accent3 3 5 7 2" xfId="17644"/>
    <cellStyle name="40% - Accent3 3 5 7 2 2" xfId="46342"/>
    <cellStyle name="40% - Accent3 3 5 7 3" xfId="37133"/>
    <cellStyle name="40% - Accent3 3 5 8" xfId="9856"/>
    <cellStyle name="40% - Accent3 3 5 8 2" xfId="19077"/>
    <cellStyle name="40% - Accent3 3 5 8 2 2" xfId="47775"/>
    <cellStyle name="40% - Accent3 3 5 8 3" xfId="38566"/>
    <cellStyle name="40% - Accent3 3 5 9" xfId="11005"/>
    <cellStyle name="40% - Accent3 3 5 9 2" xfId="20224"/>
    <cellStyle name="40% - Accent3 3 5 9 2 2" xfId="48922"/>
    <cellStyle name="40% - Accent3 3 5 9 3" xfId="39713"/>
    <cellStyle name="40% - Accent3 3 6" xfId="3121"/>
    <cellStyle name="40% - Accent3 3 6 10" xfId="23130"/>
    <cellStyle name="40% - Accent3 3 6 10 2" xfId="51828"/>
    <cellStyle name="40% - Accent3 3 6 11" xfId="25409"/>
    <cellStyle name="40% - Accent3 3 6 11 2" xfId="54107"/>
    <cellStyle name="40% - Accent3 3 6 12" xfId="29990"/>
    <cellStyle name="40% - Accent3 3 6 12 2" xfId="58687"/>
    <cellStyle name="40% - Accent3 3 6 13" xfId="32132"/>
    <cellStyle name="40% - Accent3 3 6 2" xfId="4473"/>
    <cellStyle name="40% - Accent3 3 6 2 2" xfId="13701"/>
    <cellStyle name="40% - Accent3 3 6 2 2 2" xfId="28183"/>
    <cellStyle name="40% - Accent3 3 6 2 2 2 2" xfId="56881"/>
    <cellStyle name="40% - Accent3 3 6 2 2 3" xfId="42399"/>
    <cellStyle name="40% - Accent3 3 6 2 3" xfId="23131"/>
    <cellStyle name="40% - Accent3 3 6 2 3 2" xfId="51829"/>
    <cellStyle name="40% - Accent3 3 6 2 4" xfId="25410"/>
    <cellStyle name="40% - Accent3 3 6 2 4 2" xfId="54108"/>
    <cellStyle name="40% - Accent3 3 6 2 5" xfId="29991"/>
    <cellStyle name="40% - Accent3 3 6 2 5 2" xfId="58688"/>
    <cellStyle name="40% - Accent3 3 6 2 6" xfId="33190"/>
    <cellStyle name="40% - Accent3 3 6 3" xfId="6097"/>
    <cellStyle name="40% - Accent3 3 6 3 2" xfId="15325"/>
    <cellStyle name="40% - Accent3 3 6 3 2 2" xfId="44023"/>
    <cellStyle name="40% - Accent3 3 6 3 3" xfId="27050"/>
    <cellStyle name="40% - Accent3 3 6 3 3 2" xfId="55748"/>
    <cellStyle name="40% - Accent3 3 6 3 4" xfId="34814"/>
    <cellStyle name="40% - Accent3 3 6 4" xfId="7649"/>
    <cellStyle name="40% - Accent3 3 6 4 2" xfId="16874"/>
    <cellStyle name="40% - Accent3 3 6 4 2 2" xfId="45572"/>
    <cellStyle name="40% - Accent3 3 6 4 3" xfId="36363"/>
    <cellStyle name="40% - Accent3 3 6 5" xfId="8800"/>
    <cellStyle name="40% - Accent3 3 6 5 2" xfId="18023"/>
    <cellStyle name="40% - Accent3 3 6 5 2 2" xfId="46721"/>
    <cellStyle name="40% - Accent3 3 6 5 3" xfId="37512"/>
    <cellStyle name="40% - Accent3 3 6 6" xfId="9858"/>
    <cellStyle name="40% - Accent3 3 6 6 2" xfId="19079"/>
    <cellStyle name="40% - Accent3 3 6 6 2 2" xfId="47777"/>
    <cellStyle name="40% - Accent3 3 6 6 3" xfId="38568"/>
    <cellStyle name="40% - Accent3 3 6 7" xfId="11007"/>
    <cellStyle name="40% - Accent3 3 6 7 2" xfId="20226"/>
    <cellStyle name="40% - Accent3 3 6 7 2 2" xfId="48924"/>
    <cellStyle name="40% - Accent3 3 6 7 3" xfId="39715"/>
    <cellStyle name="40% - Accent3 3 6 8" xfId="12643"/>
    <cellStyle name="40% - Accent3 3 6 8 2" xfId="41341"/>
    <cellStyle name="40% - Accent3 3 6 9" xfId="21359"/>
    <cellStyle name="40% - Accent3 3 6 9 2" xfId="50057"/>
    <cellStyle name="40% - Accent3 3 7" xfId="1714"/>
    <cellStyle name="40% - Accent3 3 7 2" xfId="5412"/>
    <cellStyle name="40% - Accent3 3 7 2 2" xfId="14640"/>
    <cellStyle name="40% - Accent3 3 7 2 2 2" xfId="43338"/>
    <cellStyle name="40% - Accent3 3 7 2 3" xfId="28161"/>
    <cellStyle name="40% - Accent3 3 7 2 3 2" xfId="56859"/>
    <cellStyle name="40% - Accent3 3 7 2 4" xfId="34129"/>
    <cellStyle name="40% - Accent3 3 7 3" xfId="6961"/>
    <cellStyle name="40% - Accent3 3 7 3 2" xfId="16188"/>
    <cellStyle name="40% - Accent3 3 7 3 2 2" xfId="44886"/>
    <cellStyle name="40% - Accent3 3 7 3 3" xfId="35677"/>
    <cellStyle name="40% - Accent3 3 7 4" xfId="11958"/>
    <cellStyle name="40% - Accent3 3 7 4 2" xfId="40656"/>
    <cellStyle name="40% - Accent3 3 7 5" xfId="23132"/>
    <cellStyle name="40% - Accent3 3 7 5 2" xfId="51830"/>
    <cellStyle name="40% - Accent3 3 7 6" xfId="25411"/>
    <cellStyle name="40% - Accent3 3 7 6 2" xfId="54109"/>
    <cellStyle name="40% - Accent3 3 7 7" xfId="29992"/>
    <cellStyle name="40% - Accent3 3 7 7 2" xfId="58689"/>
    <cellStyle name="40% - Accent3 3 7 8" xfId="31447"/>
    <cellStyle name="40% - Accent3 3 8" xfId="4451"/>
    <cellStyle name="40% - Accent3 3 8 2" xfId="13679"/>
    <cellStyle name="40% - Accent3 3 8 2 2" xfId="42377"/>
    <cellStyle name="40% - Accent3 3 8 3" xfId="27028"/>
    <cellStyle name="40% - Accent3 3 8 3 2" xfId="55726"/>
    <cellStyle name="40% - Accent3 3 8 4" xfId="33168"/>
    <cellStyle name="40% - Accent3 3 9" xfId="4998"/>
    <cellStyle name="40% - Accent3 3 9 2" xfId="14226"/>
    <cellStyle name="40% - Accent3 3 9 2 2" xfId="42924"/>
    <cellStyle name="40% - Accent3 3 9 3" xfId="33715"/>
    <cellStyle name="40% - Accent3 30" xfId="764"/>
    <cellStyle name="40% - Accent3 31" xfId="765"/>
    <cellStyle name="40% - Accent3 32" xfId="766"/>
    <cellStyle name="40% - Accent3 33" xfId="767"/>
    <cellStyle name="40% - Accent3 34" xfId="768"/>
    <cellStyle name="40% - Accent3 35" xfId="769"/>
    <cellStyle name="40% - Accent3 36" xfId="770"/>
    <cellStyle name="40% - Accent3 37" xfId="771"/>
    <cellStyle name="40% - Accent3 38" xfId="772"/>
    <cellStyle name="40% - Accent3 39" xfId="773"/>
    <cellStyle name="40% - Accent3 4" xfId="187"/>
    <cellStyle name="40% - Accent3 4 10" xfId="6561"/>
    <cellStyle name="40% - Accent3 4 10 2" xfId="15788"/>
    <cellStyle name="40% - Accent3 4 10 2 2" xfId="44486"/>
    <cellStyle name="40% - Accent3 4 10 3" xfId="35277"/>
    <cellStyle name="40% - Accent3 4 11" xfId="8128"/>
    <cellStyle name="40% - Accent3 4 11 2" xfId="17352"/>
    <cellStyle name="40% - Accent3 4 11 2 2" xfId="46050"/>
    <cellStyle name="40% - Accent3 4 11 3" xfId="36841"/>
    <cellStyle name="40% - Accent3 4 12" xfId="9859"/>
    <cellStyle name="40% - Accent3 4 12 2" xfId="19080"/>
    <cellStyle name="40% - Accent3 4 12 2 2" xfId="47778"/>
    <cellStyle name="40% - Accent3 4 12 3" xfId="38569"/>
    <cellStyle name="40% - Accent3 4 13" xfId="11008"/>
    <cellStyle name="40% - Accent3 4 13 2" xfId="20227"/>
    <cellStyle name="40% - Accent3 4 13 2 2" xfId="48925"/>
    <cellStyle name="40% - Accent3 4 13 3" xfId="39716"/>
    <cellStyle name="40% - Accent3 4 14" xfId="11558"/>
    <cellStyle name="40% - Accent3 4 14 2" xfId="40256"/>
    <cellStyle name="40% - Accent3 4 15" xfId="21360"/>
    <cellStyle name="40% - Accent3 4 15 2" xfId="50058"/>
    <cellStyle name="40% - Accent3 4 16" xfId="23133"/>
    <cellStyle name="40% - Accent3 4 16 2" xfId="51831"/>
    <cellStyle name="40% - Accent3 4 17" xfId="25412"/>
    <cellStyle name="40% - Accent3 4 17 2" xfId="54110"/>
    <cellStyle name="40% - Accent3 4 18" xfId="29993"/>
    <cellStyle name="40% - Accent3 4 18 2" xfId="58690"/>
    <cellStyle name="40% - Accent3 4 19" xfId="31047"/>
    <cellStyle name="40% - Accent3 4 2" xfId="291"/>
    <cellStyle name="40% - Accent3 4 2 10" xfId="8182"/>
    <cellStyle name="40% - Accent3 4 2 10 2" xfId="17406"/>
    <cellStyle name="40% - Accent3 4 2 10 2 2" xfId="46104"/>
    <cellStyle name="40% - Accent3 4 2 10 3" xfId="36895"/>
    <cellStyle name="40% - Accent3 4 2 11" xfId="9860"/>
    <cellStyle name="40% - Accent3 4 2 11 2" xfId="19081"/>
    <cellStyle name="40% - Accent3 4 2 11 2 2" xfId="47779"/>
    <cellStyle name="40% - Accent3 4 2 11 3" xfId="38570"/>
    <cellStyle name="40% - Accent3 4 2 12" xfId="11009"/>
    <cellStyle name="40% - Accent3 4 2 12 2" xfId="20228"/>
    <cellStyle name="40% - Accent3 4 2 12 2 2" xfId="48926"/>
    <cellStyle name="40% - Accent3 4 2 12 3" xfId="39717"/>
    <cellStyle name="40% - Accent3 4 2 13" xfId="11601"/>
    <cellStyle name="40% - Accent3 4 2 13 2" xfId="40299"/>
    <cellStyle name="40% - Accent3 4 2 14" xfId="21361"/>
    <cellStyle name="40% - Accent3 4 2 14 2" xfId="50059"/>
    <cellStyle name="40% - Accent3 4 2 15" xfId="23134"/>
    <cellStyle name="40% - Accent3 4 2 15 2" xfId="51832"/>
    <cellStyle name="40% - Accent3 4 2 16" xfId="25413"/>
    <cellStyle name="40% - Accent3 4 2 16 2" xfId="54111"/>
    <cellStyle name="40% - Accent3 4 2 17" xfId="29994"/>
    <cellStyle name="40% - Accent3 4 2 17 2" xfId="58691"/>
    <cellStyle name="40% - Accent3 4 2 18" xfId="31090"/>
    <cellStyle name="40% - Accent3 4 2 2" xfId="377"/>
    <cellStyle name="40% - Accent3 4 2 2 10" xfId="9861"/>
    <cellStyle name="40% - Accent3 4 2 2 10 2" xfId="19082"/>
    <cellStyle name="40% - Accent3 4 2 2 10 2 2" xfId="47780"/>
    <cellStyle name="40% - Accent3 4 2 2 10 3" xfId="38571"/>
    <cellStyle name="40% - Accent3 4 2 2 11" xfId="11010"/>
    <cellStyle name="40% - Accent3 4 2 2 11 2" xfId="20229"/>
    <cellStyle name="40% - Accent3 4 2 2 11 2 2" xfId="48927"/>
    <cellStyle name="40% - Accent3 4 2 2 11 3" xfId="39718"/>
    <cellStyle name="40% - Accent3 4 2 2 12" xfId="11687"/>
    <cellStyle name="40% - Accent3 4 2 2 12 2" xfId="40385"/>
    <cellStyle name="40% - Accent3 4 2 2 13" xfId="21362"/>
    <cellStyle name="40% - Accent3 4 2 2 13 2" xfId="50060"/>
    <cellStyle name="40% - Accent3 4 2 2 14" xfId="23135"/>
    <cellStyle name="40% - Accent3 4 2 2 14 2" xfId="51833"/>
    <cellStyle name="40% - Accent3 4 2 2 15" xfId="25414"/>
    <cellStyle name="40% - Accent3 4 2 2 15 2" xfId="54112"/>
    <cellStyle name="40% - Accent3 4 2 2 16" xfId="29995"/>
    <cellStyle name="40% - Accent3 4 2 2 16 2" xfId="58692"/>
    <cellStyle name="40% - Accent3 4 2 2 17" xfId="31176"/>
    <cellStyle name="40% - Accent3 4 2 2 2" xfId="1222"/>
    <cellStyle name="40% - Accent3 4 2 2 2 10" xfId="11873"/>
    <cellStyle name="40% - Accent3 4 2 2 2 10 2" xfId="40571"/>
    <cellStyle name="40% - Accent3 4 2 2 2 11" xfId="21363"/>
    <cellStyle name="40% - Accent3 4 2 2 2 11 2" xfId="50061"/>
    <cellStyle name="40% - Accent3 4 2 2 2 12" xfId="23136"/>
    <cellStyle name="40% - Accent3 4 2 2 2 12 2" xfId="51834"/>
    <cellStyle name="40% - Accent3 4 2 2 2 13" xfId="25415"/>
    <cellStyle name="40% - Accent3 4 2 2 2 13 2" xfId="54113"/>
    <cellStyle name="40% - Accent3 4 2 2 2 14" xfId="29996"/>
    <cellStyle name="40% - Accent3 4 2 2 2 14 2" xfId="58693"/>
    <cellStyle name="40% - Accent3 4 2 2 2 15" xfId="31362"/>
    <cellStyle name="40% - Accent3 4 2 2 2 2" xfId="3488"/>
    <cellStyle name="40% - Accent3 4 2 2 2 2 10" xfId="23137"/>
    <cellStyle name="40% - Accent3 4 2 2 2 2 10 2" xfId="51835"/>
    <cellStyle name="40% - Accent3 4 2 2 2 2 11" xfId="25416"/>
    <cellStyle name="40% - Accent3 4 2 2 2 2 11 2" xfId="54114"/>
    <cellStyle name="40% - Accent3 4 2 2 2 2 12" xfId="29997"/>
    <cellStyle name="40% - Accent3 4 2 2 2 2 12 2" xfId="58694"/>
    <cellStyle name="40% - Accent3 4 2 2 2 2 13" xfId="32460"/>
    <cellStyle name="40% - Accent3 4 2 2 2 2 2" xfId="4478"/>
    <cellStyle name="40% - Accent3 4 2 2 2 2 2 2" xfId="13706"/>
    <cellStyle name="40% - Accent3 4 2 2 2 2 2 2 2" xfId="28188"/>
    <cellStyle name="40% - Accent3 4 2 2 2 2 2 2 2 2" xfId="56886"/>
    <cellStyle name="40% - Accent3 4 2 2 2 2 2 2 3" xfId="42404"/>
    <cellStyle name="40% - Accent3 4 2 2 2 2 2 3" xfId="23138"/>
    <cellStyle name="40% - Accent3 4 2 2 2 2 2 3 2" xfId="51836"/>
    <cellStyle name="40% - Accent3 4 2 2 2 2 2 4" xfId="25417"/>
    <cellStyle name="40% - Accent3 4 2 2 2 2 2 4 2" xfId="54115"/>
    <cellStyle name="40% - Accent3 4 2 2 2 2 2 5" xfId="29998"/>
    <cellStyle name="40% - Accent3 4 2 2 2 2 2 5 2" xfId="58695"/>
    <cellStyle name="40% - Accent3 4 2 2 2 2 2 6" xfId="33195"/>
    <cellStyle name="40% - Accent3 4 2 2 2 2 3" xfId="6425"/>
    <cellStyle name="40% - Accent3 4 2 2 2 2 3 2" xfId="15653"/>
    <cellStyle name="40% - Accent3 4 2 2 2 2 3 2 2" xfId="44351"/>
    <cellStyle name="40% - Accent3 4 2 2 2 2 3 3" xfId="27055"/>
    <cellStyle name="40% - Accent3 4 2 2 2 2 3 3 2" xfId="55753"/>
    <cellStyle name="40% - Accent3 4 2 2 2 2 3 4" xfId="35142"/>
    <cellStyle name="40% - Accent3 4 2 2 2 2 4" xfId="7977"/>
    <cellStyle name="40% - Accent3 4 2 2 2 2 4 2" xfId="17202"/>
    <cellStyle name="40% - Accent3 4 2 2 2 2 4 2 2" xfId="45900"/>
    <cellStyle name="40% - Accent3 4 2 2 2 2 4 3" xfId="36691"/>
    <cellStyle name="40% - Accent3 4 2 2 2 2 5" xfId="9128"/>
    <cellStyle name="40% - Accent3 4 2 2 2 2 5 2" xfId="18351"/>
    <cellStyle name="40% - Accent3 4 2 2 2 2 5 2 2" xfId="47049"/>
    <cellStyle name="40% - Accent3 4 2 2 2 2 5 3" xfId="37840"/>
    <cellStyle name="40% - Accent3 4 2 2 2 2 6" xfId="9863"/>
    <cellStyle name="40% - Accent3 4 2 2 2 2 6 2" xfId="19084"/>
    <cellStyle name="40% - Accent3 4 2 2 2 2 6 2 2" xfId="47782"/>
    <cellStyle name="40% - Accent3 4 2 2 2 2 6 3" xfId="38573"/>
    <cellStyle name="40% - Accent3 4 2 2 2 2 7" xfId="11012"/>
    <cellStyle name="40% - Accent3 4 2 2 2 2 7 2" xfId="20231"/>
    <cellStyle name="40% - Accent3 4 2 2 2 2 7 2 2" xfId="48929"/>
    <cellStyle name="40% - Accent3 4 2 2 2 2 7 3" xfId="39720"/>
    <cellStyle name="40% - Accent3 4 2 2 2 2 8" xfId="12971"/>
    <cellStyle name="40% - Accent3 4 2 2 2 2 8 2" xfId="41669"/>
    <cellStyle name="40% - Accent3 4 2 2 2 2 9" xfId="21364"/>
    <cellStyle name="40% - Accent3 4 2 2 2 2 9 2" xfId="50062"/>
    <cellStyle name="40% - Accent3 4 2 2 2 3" xfId="2879"/>
    <cellStyle name="40% - Accent3 4 2 2 2 3 2" xfId="6044"/>
    <cellStyle name="40% - Accent3 4 2 2 2 3 2 2" xfId="15272"/>
    <cellStyle name="40% - Accent3 4 2 2 2 3 2 2 2" xfId="43970"/>
    <cellStyle name="40% - Accent3 4 2 2 2 3 2 3" xfId="28187"/>
    <cellStyle name="40% - Accent3 4 2 2 2 3 2 3 2" xfId="56885"/>
    <cellStyle name="40% - Accent3 4 2 2 2 3 2 4" xfId="34761"/>
    <cellStyle name="40% - Accent3 4 2 2 2 3 3" xfId="7594"/>
    <cellStyle name="40% - Accent3 4 2 2 2 3 3 2" xfId="16820"/>
    <cellStyle name="40% - Accent3 4 2 2 2 3 3 2 2" xfId="45518"/>
    <cellStyle name="40% - Accent3 4 2 2 2 3 3 3" xfId="36309"/>
    <cellStyle name="40% - Accent3 4 2 2 2 3 4" xfId="12590"/>
    <cellStyle name="40% - Accent3 4 2 2 2 3 4 2" xfId="41288"/>
    <cellStyle name="40% - Accent3 4 2 2 2 3 5" xfId="23139"/>
    <cellStyle name="40% - Accent3 4 2 2 2 3 5 2" xfId="51837"/>
    <cellStyle name="40% - Accent3 4 2 2 2 3 6" xfId="25418"/>
    <cellStyle name="40% - Accent3 4 2 2 2 3 6 2" xfId="54116"/>
    <cellStyle name="40% - Accent3 4 2 2 2 3 7" xfId="29999"/>
    <cellStyle name="40% - Accent3 4 2 2 2 3 7 2" xfId="58696"/>
    <cellStyle name="40% - Accent3 4 2 2 2 3 8" xfId="32079"/>
    <cellStyle name="40% - Accent3 4 2 2 2 4" xfId="4477"/>
    <cellStyle name="40% - Accent3 4 2 2 2 4 2" xfId="13705"/>
    <cellStyle name="40% - Accent3 4 2 2 2 4 2 2" xfId="42403"/>
    <cellStyle name="40% - Accent3 4 2 2 2 4 3" xfId="27054"/>
    <cellStyle name="40% - Accent3 4 2 2 2 4 3 2" xfId="55752"/>
    <cellStyle name="40% - Accent3 4 2 2 2 4 4" xfId="33194"/>
    <cellStyle name="40% - Accent3 4 2 2 2 5" xfId="5327"/>
    <cellStyle name="40% - Accent3 4 2 2 2 5 2" xfId="14555"/>
    <cellStyle name="40% - Accent3 4 2 2 2 5 2 2" xfId="43253"/>
    <cellStyle name="40% - Accent3 4 2 2 2 5 3" xfId="34044"/>
    <cellStyle name="40% - Accent3 4 2 2 2 6" xfId="6876"/>
    <cellStyle name="40% - Accent3 4 2 2 2 6 2" xfId="16103"/>
    <cellStyle name="40% - Accent3 4 2 2 2 6 2 2" xfId="44801"/>
    <cellStyle name="40% - Accent3 4 2 2 2 6 3" xfId="35592"/>
    <cellStyle name="40% - Accent3 4 2 2 2 7" xfId="8746"/>
    <cellStyle name="40% - Accent3 4 2 2 2 7 2" xfId="17970"/>
    <cellStyle name="40% - Accent3 4 2 2 2 7 2 2" xfId="46668"/>
    <cellStyle name="40% - Accent3 4 2 2 2 7 3" xfId="37459"/>
    <cellStyle name="40% - Accent3 4 2 2 2 8" xfId="9862"/>
    <cellStyle name="40% - Accent3 4 2 2 2 8 2" xfId="19083"/>
    <cellStyle name="40% - Accent3 4 2 2 2 8 2 2" xfId="47781"/>
    <cellStyle name="40% - Accent3 4 2 2 2 8 3" xfId="38572"/>
    <cellStyle name="40% - Accent3 4 2 2 2 9" xfId="11011"/>
    <cellStyle name="40% - Accent3 4 2 2 2 9 2" xfId="20230"/>
    <cellStyle name="40% - Accent3 4 2 2 2 9 2 2" xfId="48928"/>
    <cellStyle name="40% - Accent3 4 2 2 2 9 3" xfId="39719"/>
    <cellStyle name="40% - Accent3 4 2 2 3" xfId="2604"/>
    <cellStyle name="40% - Accent3 4 2 2 3 10" xfId="23140"/>
    <cellStyle name="40% - Accent3 4 2 2 3 10 2" xfId="51838"/>
    <cellStyle name="40% - Accent3 4 2 2 3 11" xfId="25419"/>
    <cellStyle name="40% - Accent3 4 2 2 3 11 2" xfId="54117"/>
    <cellStyle name="40% - Accent3 4 2 2 3 12" xfId="30000"/>
    <cellStyle name="40% - Accent3 4 2 2 3 12 2" xfId="58697"/>
    <cellStyle name="40% - Accent3 4 2 2 3 13" xfId="31894"/>
    <cellStyle name="40% - Accent3 4 2 2 3 2" xfId="4479"/>
    <cellStyle name="40% - Accent3 4 2 2 3 2 2" xfId="13707"/>
    <cellStyle name="40% - Accent3 4 2 2 3 2 2 2" xfId="28189"/>
    <cellStyle name="40% - Accent3 4 2 2 3 2 2 2 2" xfId="56887"/>
    <cellStyle name="40% - Accent3 4 2 2 3 2 2 3" xfId="42405"/>
    <cellStyle name="40% - Accent3 4 2 2 3 2 3" xfId="23141"/>
    <cellStyle name="40% - Accent3 4 2 2 3 2 3 2" xfId="51839"/>
    <cellStyle name="40% - Accent3 4 2 2 3 2 4" xfId="25420"/>
    <cellStyle name="40% - Accent3 4 2 2 3 2 4 2" xfId="54118"/>
    <cellStyle name="40% - Accent3 4 2 2 3 2 5" xfId="30001"/>
    <cellStyle name="40% - Accent3 4 2 2 3 2 5 2" xfId="58698"/>
    <cellStyle name="40% - Accent3 4 2 2 3 2 6" xfId="33196"/>
    <cellStyle name="40% - Accent3 4 2 2 3 3" xfId="5859"/>
    <cellStyle name="40% - Accent3 4 2 2 3 3 2" xfId="15087"/>
    <cellStyle name="40% - Accent3 4 2 2 3 3 2 2" xfId="43785"/>
    <cellStyle name="40% - Accent3 4 2 2 3 3 3" xfId="27056"/>
    <cellStyle name="40% - Accent3 4 2 2 3 3 3 2" xfId="55754"/>
    <cellStyle name="40% - Accent3 4 2 2 3 3 4" xfId="34576"/>
    <cellStyle name="40% - Accent3 4 2 2 3 4" xfId="7409"/>
    <cellStyle name="40% - Accent3 4 2 2 3 4 2" xfId="16635"/>
    <cellStyle name="40% - Accent3 4 2 2 3 4 2 2" xfId="45333"/>
    <cellStyle name="40% - Accent3 4 2 2 3 4 3" xfId="36124"/>
    <cellStyle name="40% - Accent3 4 2 2 3 5" xfId="8561"/>
    <cellStyle name="40% - Accent3 4 2 2 3 5 2" xfId="17785"/>
    <cellStyle name="40% - Accent3 4 2 2 3 5 2 2" xfId="46483"/>
    <cellStyle name="40% - Accent3 4 2 2 3 5 3" xfId="37274"/>
    <cellStyle name="40% - Accent3 4 2 2 3 6" xfId="9864"/>
    <cellStyle name="40% - Accent3 4 2 2 3 6 2" xfId="19085"/>
    <cellStyle name="40% - Accent3 4 2 2 3 6 2 2" xfId="47783"/>
    <cellStyle name="40% - Accent3 4 2 2 3 6 3" xfId="38574"/>
    <cellStyle name="40% - Accent3 4 2 2 3 7" xfId="11013"/>
    <cellStyle name="40% - Accent3 4 2 2 3 7 2" xfId="20232"/>
    <cellStyle name="40% - Accent3 4 2 2 3 7 2 2" xfId="48930"/>
    <cellStyle name="40% - Accent3 4 2 2 3 7 3" xfId="39721"/>
    <cellStyle name="40% - Accent3 4 2 2 3 8" xfId="12405"/>
    <cellStyle name="40% - Accent3 4 2 2 3 8 2" xfId="41103"/>
    <cellStyle name="40% - Accent3 4 2 2 3 9" xfId="21365"/>
    <cellStyle name="40% - Accent3 4 2 2 3 9 2" xfId="50063"/>
    <cellStyle name="40% - Accent3 4 2 2 4" xfId="3266"/>
    <cellStyle name="40% - Accent3 4 2 2 4 10" xfId="23142"/>
    <cellStyle name="40% - Accent3 4 2 2 4 10 2" xfId="51840"/>
    <cellStyle name="40% - Accent3 4 2 2 4 11" xfId="25421"/>
    <cellStyle name="40% - Accent3 4 2 2 4 11 2" xfId="54119"/>
    <cellStyle name="40% - Accent3 4 2 2 4 12" xfId="30002"/>
    <cellStyle name="40% - Accent3 4 2 2 4 12 2" xfId="58699"/>
    <cellStyle name="40% - Accent3 4 2 2 4 13" xfId="32275"/>
    <cellStyle name="40% - Accent3 4 2 2 4 2" xfId="4480"/>
    <cellStyle name="40% - Accent3 4 2 2 4 2 2" xfId="13708"/>
    <cellStyle name="40% - Accent3 4 2 2 4 2 2 2" xfId="28190"/>
    <cellStyle name="40% - Accent3 4 2 2 4 2 2 2 2" xfId="56888"/>
    <cellStyle name="40% - Accent3 4 2 2 4 2 2 3" xfId="42406"/>
    <cellStyle name="40% - Accent3 4 2 2 4 2 3" xfId="23143"/>
    <cellStyle name="40% - Accent3 4 2 2 4 2 3 2" xfId="51841"/>
    <cellStyle name="40% - Accent3 4 2 2 4 2 4" xfId="25422"/>
    <cellStyle name="40% - Accent3 4 2 2 4 2 4 2" xfId="54120"/>
    <cellStyle name="40% - Accent3 4 2 2 4 2 5" xfId="30003"/>
    <cellStyle name="40% - Accent3 4 2 2 4 2 5 2" xfId="58700"/>
    <cellStyle name="40% - Accent3 4 2 2 4 2 6" xfId="33197"/>
    <cellStyle name="40% - Accent3 4 2 2 4 3" xfId="6240"/>
    <cellStyle name="40% - Accent3 4 2 2 4 3 2" xfId="15468"/>
    <cellStyle name="40% - Accent3 4 2 2 4 3 2 2" xfId="44166"/>
    <cellStyle name="40% - Accent3 4 2 2 4 3 3" xfId="27057"/>
    <cellStyle name="40% - Accent3 4 2 2 4 3 3 2" xfId="55755"/>
    <cellStyle name="40% - Accent3 4 2 2 4 3 4" xfId="34957"/>
    <cellStyle name="40% - Accent3 4 2 2 4 4" xfId="7792"/>
    <cellStyle name="40% - Accent3 4 2 2 4 4 2" xfId="17017"/>
    <cellStyle name="40% - Accent3 4 2 2 4 4 2 2" xfId="45715"/>
    <cellStyle name="40% - Accent3 4 2 2 4 4 3" xfId="36506"/>
    <cellStyle name="40% - Accent3 4 2 2 4 5" xfId="8943"/>
    <cellStyle name="40% - Accent3 4 2 2 4 5 2" xfId="18166"/>
    <cellStyle name="40% - Accent3 4 2 2 4 5 2 2" xfId="46864"/>
    <cellStyle name="40% - Accent3 4 2 2 4 5 3" xfId="37655"/>
    <cellStyle name="40% - Accent3 4 2 2 4 6" xfId="9865"/>
    <cellStyle name="40% - Accent3 4 2 2 4 6 2" xfId="19086"/>
    <cellStyle name="40% - Accent3 4 2 2 4 6 2 2" xfId="47784"/>
    <cellStyle name="40% - Accent3 4 2 2 4 6 3" xfId="38575"/>
    <cellStyle name="40% - Accent3 4 2 2 4 7" xfId="11014"/>
    <cellStyle name="40% - Accent3 4 2 2 4 7 2" xfId="20233"/>
    <cellStyle name="40% - Accent3 4 2 2 4 7 2 2" xfId="48931"/>
    <cellStyle name="40% - Accent3 4 2 2 4 7 3" xfId="39722"/>
    <cellStyle name="40% - Accent3 4 2 2 4 8" xfId="12786"/>
    <cellStyle name="40% - Accent3 4 2 2 4 8 2" xfId="41484"/>
    <cellStyle name="40% - Accent3 4 2 2 4 9" xfId="21366"/>
    <cellStyle name="40% - Accent3 4 2 2 4 9 2" xfId="50064"/>
    <cellStyle name="40% - Accent3 4 2 2 5" xfId="2230"/>
    <cellStyle name="40% - Accent3 4 2 2 5 2" xfId="5664"/>
    <cellStyle name="40% - Accent3 4 2 2 5 2 2" xfId="14892"/>
    <cellStyle name="40% - Accent3 4 2 2 5 2 2 2" xfId="43590"/>
    <cellStyle name="40% - Accent3 4 2 2 5 2 3" xfId="28186"/>
    <cellStyle name="40% - Accent3 4 2 2 5 2 3 2" xfId="56884"/>
    <cellStyle name="40% - Accent3 4 2 2 5 2 4" xfId="34381"/>
    <cellStyle name="40% - Accent3 4 2 2 5 3" xfId="7213"/>
    <cellStyle name="40% - Accent3 4 2 2 5 3 2" xfId="16440"/>
    <cellStyle name="40% - Accent3 4 2 2 5 3 2 2" xfId="45138"/>
    <cellStyle name="40% - Accent3 4 2 2 5 3 3" xfId="35929"/>
    <cellStyle name="40% - Accent3 4 2 2 5 4" xfId="12210"/>
    <cellStyle name="40% - Accent3 4 2 2 5 4 2" xfId="40908"/>
    <cellStyle name="40% - Accent3 4 2 2 5 5" xfId="23144"/>
    <cellStyle name="40% - Accent3 4 2 2 5 5 2" xfId="51842"/>
    <cellStyle name="40% - Accent3 4 2 2 5 6" xfId="25423"/>
    <cellStyle name="40% - Accent3 4 2 2 5 6 2" xfId="54121"/>
    <cellStyle name="40% - Accent3 4 2 2 5 7" xfId="30004"/>
    <cellStyle name="40% - Accent3 4 2 2 5 7 2" xfId="58701"/>
    <cellStyle name="40% - Accent3 4 2 2 5 8" xfId="31699"/>
    <cellStyle name="40% - Accent3 4 2 2 6" xfId="4476"/>
    <cellStyle name="40% - Accent3 4 2 2 6 2" xfId="13704"/>
    <cellStyle name="40% - Accent3 4 2 2 6 2 2" xfId="42402"/>
    <cellStyle name="40% - Accent3 4 2 2 6 3" xfId="27053"/>
    <cellStyle name="40% - Accent3 4 2 2 6 3 2" xfId="55751"/>
    <cellStyle name="40% - Accent3 4 2 2 6 4" xfId="33193"/>
    <cellStyle name="40% - Accent3 4 2 2 7" xfId="5141"/>
    <cellStyle name="40% - Accent3 4 2 2 7 2" xfId="14369"/>
    <cellStyle name="40% - Accent3 4 2 2 7 2 2" xfId="43067"/>
    <cellStyle name="40% - Accent3 4 2 2 7 3" xfId="33858"/>
    <cellStyle name="40% - Accent3 4 2 2 8" xfId="6690"/>
    <cellStyle name="40% - Accent3 4 2 2 8 2" xfId="15917"/>
    <cellStyle name="40% - Accent3 4 2 2 8 2 2" xfId="44615"/>
    <cellStyle name="40% - Accent3 4 2 2 8 3" xfId="35406"/>
    <cellStyle name="40% - Accent3 4 2 2 9" xfId="8366"/>
    <cellStyle name="40% - Accent3 4 2 2 9 2" xfId="17590"/>
    <cellStyle name="40% - Accent3 4 2 2 9 2 2" xfId="46288"/>
    <cellStyle name="40% - Accent3 4 2 2 9 3" xfId="37079"/>
    <cellStyle name="40% - Accent3 4 2 3" xfId="1136"/>
    <cellStyle name="40% - Accent3 4 2 3 10" xfId="11015"/>
    <cellStyle name="40% - Accent3 4 2 3 10 2" xfId="20234"/>
    <cellStyle name="40% - Accent3 4 2 3 10 2 2" xfId="48932"/>
    <cellStyle name="40% - Accent3 4 2 3 10 3" xfId="39723"/>
    <cellStyle name="40% - Accent3 4 2 3 11" xfId="11787"/>
    <cellStyle name="40% - Accent3 4 2 3 11 2" xfId="40485"/>
    <cellStyle name="40% - Accent3 4 2 3 12" xfId="21367"/>
    <cellStyle name="40% - Accent3 4 2 3 12 2" xfId="50065"/>
    <cellStyle name="40% - Accent3 4 2 3 13" xfId="23145"/>
    <cellStyle name="40% - Accent3 4 2 3 13 2" xfId="51843"/>
    <cellStyle name="40% - Accent3 4 2 3 14" xfId="25424"/>
    <cellStyle name="40% - Accent3 4 2 3 14 2" xfId="54122"/>
    <cellStyle name="40% - Accent3 4 2 3 15" xfId="30005"/>
    <cellStyle name="40% - Accent3 4 2 3 15 2" xfId="58702"/>
    <cellStyle name="40% - Accent3 4 2 3 16" xfId="31276"/>
    <cellStyle name="40% - Accent3 4 2 3 2" xfId="2793"/>
    <cellStyle name="40% - Accent3 4 2 3 2 10" xfId="23146"/>
    <cellStyle name="40% - Accent3 4 2 3 2 10 2" xfId="51844"/>
    <cellStyle name="40% - Accent3 4 2 3 2 11" xfId="25425"/>
    <cellStyle name="40% - Accent3 4 2 3 2 11 2" xfId="54123"/>
    <cellStyle name="40% - Accent3 4 2 3 2 12" xfId="30006"/>
    <cellStyle name="40% - Accent3 4 2 3 2 12 2" xfId="58703"/>
    <cellStyle name="40% - Accent3 4 2 3 2 13" xfId="31994"/>
    <cellStyle name="40% - Accent3 4 2 3 2 2" xfId="4482"/>
    <cellStyle name="40% - Accent3 4 2 3 2 2 2" xfId="13710"/>
    <cellStyle name="40% - Accent3 4 2 3 2 2 2 2" xfId="28192"/>
    <cellStyle name="40% - Accent3 4 2 3 2 2 2 2 2" xfId="56890"/>
    <cellStyle name="40% - Accent3 4 2 3 2 2 2 3" xfId="42408"/>
    <cellStyle name="40% - Accent3 4 2 3 2 2 3" xfId="23147"/>
    <cellStyle name="40% - Accent3 4 2 3 2 2 3 2" xfId="51845"/>
    <cellStyle name="40% - Accent3 4 2 3 2 2 4" xfId="25426"/>
    <cellStyle name="40% - Accent3 4 2 3 2 2 4 2" xfId="54124"/>
    <cellStyle name="40% - Accent3 4 2 3 2 2 5" xfId="30007"/>
    <cellStyle name="40% - Accent3 4 2 3 2 2 5 2" xfId="58704"/>
    <cellStyle name="40% - Accent3 4 2 3 2 2 6" xfId="33199"/>
    <cellStyle name="40% - Accent3 4 2 3 2 3" xfId="5959"/>
    <cellStyle name="40% - Accent3 4 2 3 2 3 2" xfId="15187"/>
    <cellStyle name="40% - Accent3 4 2 3 2 3 2 2" xfId="43885"/>
    <cellStyle name="40% - Accent3 4 2 3 2 3 3" xfId="27059"/>
    <cellStyle name="40% - Accent3 4 2 3 2 3 3 2" xfId="55757"/>
    <cellStyle name="40% - Accent3 4 2 3 2 3 4" xfId="34676"/>
    <cellStyle name="40% - Accent3 4 2 3 2 4" xfId="7509"/>
    <cellStyle name="40% - Accent3 4 2 3 2 4 2" xfId="16735"/>
    <cellStyle name="40% - Accent3 4 2 3 2 4 2 2" xfId="45433"/>
    <cellStyle name="40% - Accent3 4 2 3 2 4 3" xfId="36224"/>
    <cellStyle name="40% - Accent3 4 2 3 2 5" xfId="8661"/>
    <cellStyle name="40% - Accent3 4 2 3 2 5 2" xfId="17885"/>
    <cellStyle name="40% - Accent3 4 2 3 2 5 2 2" xfId="46583"/>
    <cellStyle name="40% - Accent3 4 2 3 2 5 3" xfId="37374"/>
    <cellStyle name="40% - Accent3 4 2 3 2 6" xfId="9867"/>
    <cellStyle name="40% - Accent3 4 2 3 2 6 2" xfId="19088"/>
    <cellStyle name="40% - Accent3 4 2 3 2 6 2 2" xfId="47786"/>
    <cellStyle name="40% - Accent3 4 2 3 2 6 3" xfId="38577"/>
    <cellStyle name="40% - Accent3 4 2 3 2 7" xfId="11016"/>
    <cellStyle name="40% - Accent3 4 2 3 2 7 2" xfId="20235"/>
    <cellStyle name="40% - Accent3 4 2 3 2 7 2 2" xfId="48933"/>
    <cellStyle name="40% - Accent3 4 2 3 2 7 3" xfId="39724"/>
    <cellStyle name="40% - Accent3 4 2 3 2 8" xfId="12505"/>
    <cellStyle name="40% - Accent3 4 2 3 2 8 2" xfId="41203"/>
    <cellStyle name="40% - Accent3 4 2 3 2 9" xfId="21368"/>
    <cellStyle name="40% - Accent3 4 2 3 2 9 2" xfId="50066"/>
    <cellStyle name="40% - Accent3 4 2 3 3" xfId="3403"/>
    <cellStyle name="40% - Accent3 4 2 3 3 10" xfId="23148"/>
    <cellStyle name="40% - Accent3 4 2 3 3 10 2" xfId="51846"/>
    <cellStyle name="40% - Accent3 4 2 3 3 11" xfId="25427"/>
    <cellStyle name="40% - Accent3 4 2 3 3 11 2" xfId="54125"/>
    <cellStyle name="40% - Accent3 4 2 3 3 12" xfId="30008"/>
    <cellStyle name="40% - Accent3 4 2 3 3 12 2" xfId="58705"/>
    <cellStyle name="40% - Accent3 4 2 3 3 13" xfId="32375"/>
    <cellStyle name="40% - Accent3 4 2 3 3 2" xfId="4483"/>
    <cellStyle name="40% - Accent3 4 2 3 3 2 2" xfId="13711"/>
    <cellStyle name="40% - Accent3 4 2 3 3 2 2 2" xfId="28193"/>
    <cellStyle name="40% - Accent3 4 2 3 3 2 2 2 2" xfId="56891"/>
    <cellStyle name="40% - Accent3 4 2 3 3 2 2 3" xfId="42409"/>
    <cellStyle name="40% - Accent3 4 2 3 3 2 3" xfId="23149"/>
    <cellStyle name="40% - Accent3 4 2 3 3 2 3 2" xfId="51847"/>
    <cellStyle name="40% - Accent3 4 2 3 3 2 4" xfId="25428"/>
    <cellStyle name="40% - Accent3 4 2 3 3 2 4 2" xfId="54126"/>
    <cellStyle name="40% - Accent3 4 2 3 3 2 5" xfId="30009"/>
    <cellStyle name="40% - Accent3 4 2 3 3 2 5 2" xfId="58706"/>
    <cellStyle name="40% - Accent3 4 2 3 3 2 6" xfId="33200"/>
    <cellStyle name="40% - Accent3 4 2 3 3 3" xfId="6340"/>
    <cellStyle name="40% - Accent3 4 2 3 3 3 2" xfId="15568"/>
    <cellStyle name="40% - Accent3 4 2 3 3 3 2 2" xfId="44266"/>
    <cellStyle name="40% - Accent3 4 2 3 3 3 3" xfId="27060"/>
    <cellStyle name="40% - Accent3 4 2 3 3 3 3 2" xfId="55758"/>
    <cellStyle name="40% - Accent3 4 2 3 3 3 4" xfId="35057"/>
    <cellStyle name="40% - Accent3 4 2 3 3 4" xfId="7892"/>
    <cellStyle name="40% - Accent3 4 2 3 3 4 2" xfId="17117"/>
    <cellStyle name="40% - Accent3 4 2 3 3 4 2 2" xfId="45815"/>
    <cellStyle name="40% - Accent3 4 2 3 3 4 3" xfId="36606"/>
    <cellStyle name="40% - Accent3 4 2 3 3 5" xfId="9043"/>
    <cellStyle name="40% - Accent3 4 2 3 3 5 2" xfId="18266"/>
    <cellStyle name="40% - Accent3 4 2 3 3 5 2 2" xfId="46964"/>
    <cellStyle name="40% - Accent3 4 2 3 3 5 3" xfId="37755"/>
    <cellStyle name="40% - Accent3 4 2 3 3 6" xfId="9868"/>
    <cellStyle name="40% - Accent3 4 2 3 3 6 2" xfId="19089"/>
    <cellStyle name="40% - Accent3 4 2 3 3 6 2 2" xfId="47787"/>
    <cellStyle name="40% - Accent3 4 2 3 3 6 3" xfId="38578"/>
    <cellStyle name="40% - Accent3 4 2 3 3 7" xfId="11017"/>
    <cellStyle name="40% - Accent3 4 2 3 3 7 2" xfId="20236"/>
    <cellStyle name="40% - Accent3 4 2 3 3 7 2 2" xfId="48934"/>
    <cellStyle name="40% - Accent3 4 2 3 3 7 3" xfId="39725"/>
    <cellStyle name="40% - Accent3 4 2 3 3 8" xfId="12886"/>
    <cellStyle name="40% - Accent3 4 2 3 3 8 2" xfId="41584"/>
    <cellStyle name="40% - Accent3 4 2 3 3 9" xfId="21369"/>
    <cellStyle name="40% - Accent3 4 2 3 3 9 2" xfId="50067"/>
    <cellStyle name="40% - Accent3 4 2 3 4" xfId="2144"/>
    <cellStyle name="40% - Accent3 4 2 3 4 2" xfId="5578"/>
    <cellStyle name="40% - Accent3 4 2 3 4 2 2" xfId="14806"/>
    <cellStyle name="40% - Accent3 4 2 3 4 2 2 2" xfId="43504"/>
    <cellStyle name="40% - Accent3 4 2 3 4 2 3" xfId="28191"/>
    <cellStyle name="40% - Accent3 4 2 3 4 2 3 2" xfId="56889"/>
    <cellStyle name="40% - Accent3 4 2 3 4 2 4" xfId="34295"/>
    <cellStyle name="40% - Accent3 4 2 3 4 3" xfId="7127"/>
    <cellStyle name="40% - Accent3 4 2 3 4 3 2" xfId="16354"/>
    <cellStyle name="40% - Accent3 4 2 3 4 3 2 2" xfId="45052"/>
    <cellStyle name="40% - Accent3 4 2 3 4 3 3" xfId="35843"/>
    <cellStyle name="40% - Accent3 4 2 3 4 4" xfId="12124"/>
    <cellStyle name="40% - Accent3 4 2 3 4 4 2" xfId="40822"/>
    <cellStyle name="40% - Accent3 4 2 3 4 5" xfId="23150"/>
    <cellStyle name="40% - Accent3 4 2 3 4 5 2" xfId="51848"/>
    <cellStyle name="40% - Accent3 4 2 3 4 6" xfId="25429"/>
    <cellStyle name="40% - Accent3 4 2 3 4 6 2" xfId="54127"/>
    <cellStyle name="40% - Accent3 4 2 3 4 7" xfId="30010"/>
    <cellStyle name="40% - Accent3 4 2 3 4 7 2" xfId="58707"/>
    <cellStyle name="40% - Accent3 4 2 3 4 8" xfId="31613"/>
    <cellStyle name="40% - Accent3 4 2 3 5" xfId="4481"/>
    <cellStyle name="40% - Accent3 4 2 3 5 2" xfId="13709"/>
    <cellStyle name="40% - Accent3 4 2 3 5 2 2" xfId="42407"/>
    <cellStyle name="40% - Accent3 4 2 3 5 3" xfId="27058"/>
    <cellStyle name="40% - Accent3 4 2 3 5 3 2" xfId="55756"/>
    <cellStyle name="40% - Accent3 4 2 3 5 4" xfId="33198"/>
    <cellStyle name="40% - Accent3 4 2 3 6" xfId="5241"/>
    <cellStyle name="40% - Accent3 4 2 3 6 2" xfId="14469"/>
    <cellStyle name="40% - Accent3 4 2 3 6 2 2" xfId="43167"/>
    <cellStyle name="40% - Accent3 4 2 3 6 3" xfId="33958"/>
    <cellStyle name="40% - Accent3 4 2 3 7" xfId="6790"/>
    <cellStyle name="40% - Accent3 4 2 3 7 2" xfId="16017"/>
    <cellStyle name="40% - Accent3 4 2 3 7 2 2" xfId="44715"/>
    <cellStyle name="40% - Accent3 4 2 3 7 3" xfId="35506"/>
    <cellStyle name="40% - Accent3 4 2 3 8" xfId="8280"/>
    <cellStyle name="40% - Accent3 4 2 3 8 2" xfId="17504"/>
    <cellStyle name="40% - Accent3 4 2 3 8 2 2" xfId="46202"/>
    <cellStyle name="40% - Accent3 4 2 3 8 3" xfId="36993"/>
    <cellStyle name="40% - Accent3 4 2 3 9" xfId="9866"/>
    <cellStyle name="40% - Accent3 4 2 3 9 2" xfId="19087"/>
    <cellStyle name="40% - Accent3 4 2 3 9 2 2" xfId="47785"/>
    <cellStyle name="40% - Accent3 4 2 3 9 3" xfId="38576"/>
    <cellStyle name="40% - Accent3 4 2 4" xfId="2518"/>
    <cellStyle name="40% - Accent3 4 2 4 10" xfId="23151"/>
    <cellStyle name="40% - Accent3 4 2 4 10 2" xfId="51849"/>
    <cellStyle name="40% - Accent3 4 2 4 11" xfId="25430"/>
    <cellStyle name="40% - Accent3 4 2 4 11 2" xfId="54128"/>
    <cellStyle name="40% - Accent3 4 2 4 12" xfId="30011"/>
    <cellStyle name="40% - Accent3 4 2 4 12 2" xfId="58708"/>
    <cellStyle name="40% - Accent3 4 2 4 13" xfId="31808"/>
    <cellStyle name="40% - Accent3 4 2 4 2" xfId="4484"/>
    <cellStyle name="40% - Accent3 4 2 4 2 2" xfId="13712"/>
    <cellStyle name="40% - Accent3 4 2 4 2 2 2" xfId="28194"/>
    <cellStyle name="40% - Accent3 4 2 4 2 2 2 2" xfId="56892"/>
    <cellStyle name="40% - Accent3 4 2 4 2 2 3" xfId="42410"/>
    <cellStyle name="40% - Accent3 4 2 4 2 3" xfId="23152"/>
    <cellStyle name="40% - Accent3 4 2 4 2 3 2" xfId="51850"/>
    <cellStyle name="40% - Accent3 4 2 4 2 4" xfId="25431"/>
    <cellStyle name="40% - Accent3 4 2 4 2 4 2" xfId="54129"/>
    <cellStyle name="40% - Accent3 4 2 4 2 5" xfId="30012"/>
    <cellStyle name="40% - Accent3 4 2 4 2 5 2" xfId="58709"/>
    <cellStyle name="40% - Accent3 4 2 4 2 6" xfId="33201"/>
    <cellStyle name="40% - Accent3 4 2 4 3" xfId="5773"/>
    <cellStyle name="40% - Accent3 4 2 4 3 2" xfId="15001"/>
    <cellStyle name="40% - Accent3 4 2 4 3 2 2" xfId="43699"/>
    <cellStyle name="40% - Accent3 4 2 4 3 3" xfId="27061"/>
    <cellStyle name="40% - Accent3 4 2 4 3 3 2" xfId="55759"/>
    <cellStyle name="40% - Accent3 4 2 4 3 4" xfId="34490"/>
    <cellStyle name="40% - Accent3 4 2 4 4" xfId="7323"/>
    <cellStyle name="40% - Accent3 4 2 4 4 2" xfId="16549"/>
    <cellStyle name="40% - Accent3 4 2 4 4 2 2" xfId="45247"/>
    <cellStyle name="40% - Accent3 4 2 4 4 3" xfId="36038"/>
    <cellStyle name="40% - Accent3 4 2 4 5" xfId="8475"/>
    <cellStyle name="40% - Accent3 4 2 4 5 2" xfId="17699"/>
    <cellStyle name="40% - Accent3 4 2 4 5 2 2" xfId="46397"/>
    <cellStyle name="40% - Accent3 4 2 4 5 3" xfId="37188"/>
    <cellStyle name="40% - Accent3 4 2 4 6" xfId="9869"/>
    <cellStyle name="40% - Accent3 4 2 4 6 2" xfId="19090"/>
    <cellStyle name="40% - Accent3 4 2 4 6 2 2" xfId="47788"/>
    <cellStyle name="40% - Accent3 4 2 4 6 3" xfId="38579"/>
    <cellStyle name="40% - Accent3 4 2 4 7" xfId="11018"/>
    <cellStyle name="40% - Accent3 4 2 4 7 2" xfId="20237"/>
    <cellStyle name="40% - Accent3 4 2 4 7 2 2" xfId="48935"/>
    <cellStyle name="40% - Accent3 4 2 4 7 3" xfId="39726"/>
    <cellStyle name="40% - Accent3 4 2 4 8" xfId="12319"/>
    <cellStyle name="40% - Accent3 4 2 4 8 2" xfId="41017"/>
    <cellStyle name="40% - Accent3 4 2 4 9" xfId="21370"/>
    <cellStyle name="40% - Accent3 4 2 4 9 2" xfId="50068"/>
    <cellStyle name="40% - Accent3 4 2 5" xfId="3180"/>
    <cellStyle name="40% - Accent3 4 2 5 10" xfId="23153"/>
    <cellStyle name="40% - Accent3 4 2 5 10 2" xfId="51851"/>
    <cellStyle name="40% - Accent3 4 2 5 11" xfId="25432"/>
    <cellStyle name="40% - Accent3 4 2 5 11 2" xfId="54130"/>
    <cellStyle name="40% - Accent3 4 2 5 12" xfId="30013"/>
    <cellStyle name="40% - Accent3 4 2 5 12 2" xfId="58710"/>
    <cellStyle name="40% - Accent3 4 2 5 13" xfId="32189"/>
    <cellStyle name="40% - Accent3 4 2 5 2" xfId="4485"/>
    <cellStyle name="40% - Accent3 4 2 5 2 2" xfId="13713"/>
    <cellStyle name="40% - Accent3 4 2 5 2 2 2" xfId="28195"/>
    <cellStyle name="40% - Accent3 4 2 5 2 2 2 2" xfId="56893"/>
    <cellStyle name="40% - Accent3 4 2 5 2 2 3" xfId="42411"/>
    <cellStyle name="40% - Accent3 4 2 5 2 3" xfId="23154"/>
    <cellStyle name="40% - Accent3 4 2 5 2 3 2" xfId="51852"/>
    <cellStyle name="40% - Accent3 4 2 5 2 4" xfId="25433"/>
    <cellStyle name="40% - Accent3 4 2 5 2 4 2" xfId="54131"/>
    <cellStyle name="40% - Accent3 4 2 5 2 5" xfId="30014"/>
    <cellStyle name="40% - Accent3 4 2 5 2 5 2" xfId="58711"/>
    <cellStyle name="40% - Accent3 4 2 5 2 6" xfId="33202"/>
    <cellStyle name="40% - Accent3 4 2 5 3" xfId="6154"/>
    <cellStyle name="40% - Accent3 4 2 5 3 2" xfId="15382"/>
    <cellStyle name="40% - Accent3 4 2 5 3 2 2" xfId="44080"/>
    <cellStyle name="40% - Accent3 4 2 5 3 3" xfId="27062"/>
    <cellStyle name="40% - Accent3 4 2 5 3 3 2" xfId="55760"/>
    <cellStyle name="40% - Accent3 4 2 5 3 4" xfId="34871"/>
    <cellStyle name="40% - Accent3 4 2 5 4" xfId="7706"/>
    <cellStyle name="40% - Accent3 4 2 5 4 2" xfId="16931"/>
    <cellStyle name="40% - Accent3 4 2 5 4 2 2" xfId="45629"/>
    <cellStyle name="40% - Accent3 4 2 5 4 3" xfId="36420"/>
    <cellStyle name="40% - Accent3 4 2 5 5" xfId="8857"/>
    <cellStyle name="40% - Accent3 4 2 5 5 2" xfId="18080"/>
    <cellStyle name="40% - Accent3 4 2 5 5 2 2" xfId="46778"/>
    <cellStyle name="40% - Accent3 4 2 5 5 3" xfId="37569"/>
    <cellStyle name="40% - Accent3 4 2 5 6" xfId="9870"/>
    <cellStyle name="40% - Accent3 4 2 5 6 2" xfId="19091"/>
    <cellStyle name="40% - Accent3 4 2 5 6 2 2" xfId="47789"/>
    <cellStyle name="40% - Accent3 4 2 5 6 3" xfId="38580"/>
    <cellStyle name="40% - Accent3 4 2 5 7" xfId="11019"/>
    <cellStyle name="40% - Accent3 4 2 5 7 2" xfId="20238"/>
    <cellStyle name="40% - Accent3 4 2 5 7 2 2" xfId="48936"/>
    <cellStyle name="40% - Accent3 4 2 5 7 3" xfId="39727"/>
    <cellStyle name="40% - Accent3 4 2 5 8" xfId="12700"/>
    <cellStyle name="40% - Accent3 4 2 5 8 2" xfId="41398"/>
    <cellStyle name="40% - Accent3 4 2 5 9" xfId="21371"/>
    <cellStyle name="40% - Accent3 4 2 5 9 2" xfId="50069"/>
    <cellStyle name="40% - Accent3 4 2 6" xfId="2004"/>
    <cellStyle name="40% - Accent3 4 2 6 2" xfId="5480"/>
    <cellStyle name="40% - Accent3 4 2 6 2 2" xfId="14708"/>
    <cellStyle name="40% - Accent3 4 2 6 2 2 2" xfId="43406"/>
    <cellStyle name="40% - Accent3 4 2 6 2 3" xfId="28185"/>
    <cellStyle name="40% - Accent3 4 2 6 2 3 2" xfId="56883"/>
    <cellStyle name="40% - Accent3 4 2 6 2 4" xfId="34197"/>
    <cellStyle name="40% - Accent3 4 2 6 3" xfId="7029"/>
    <cellStyle name="40% - Accent3 4 2 6 3 2" xfId="16256"/>
    <cellStyle name="40% - Accent3 4 2 6 3 2 2" xfId="44954"/>
    <cellStyle name="40% - Accent3 4 2 6 3 3" xfId="35745"/>
    <cellStyle name="40% - Accent3 4 2 6 4" xfId="12026"/>
    <cellStyle name="40% - Accent3 4 2 6 4 2" xfId="40724"/>
    <cellStyle name="40% - Accent3 4 2 6 5" xfId="23155"/>
    <cellStyle name="40% - Accent3 4 2 6 5 2" xfId="51853"/>
    <cellStyle name="40% - Accent3 4 2 6 6" xfId="25434"/>
    <cellStyle name="40% - Accent3 4 2 6 6 2" xfId="54132"/>
    <cellStyle name="40% - Accent3 4 2 6 7" xfId="30015"/>
    <cellStyle name="40% - Accent3 4 2 6 7 2" xfId="58712"/>
    <cellStyle name="40% - Accent3 4 2 6 8" xfId="31515"/>
    <cellStyle name="40% - Accent3 4 2 7" xfId="4475"/>
    <cellStyle name="40% - Accent3 4 2 7 2" xfId="13703"/>
    <cellStyle name="40% - Accent3 4 2 7 2 2" xfId="42401"/>
    <cellStyle name="40% - Accent3 4 2 7 3" xfId="27052"/>
    <cellStyle name="40% - Accent3 4 2 7 3 2" xfId="55750"/>
    <cellStyle name="40% - Accent3 4 2 7 4" xfId="33192"/>
    <cellStyle name="40% - Accent3 4 2 8" xfId="5055"/>
    <cellStyle name="40% - Accent3 4 2 8 2" xfId="14283"/>
    <cellStyle name="40% - Accent3 4 2 8 2 2" xfId="42981"/>
    <cellStyle name="40% - Accent3 4 2 8 3" xfId="33772"/>
    <cellStyle name="40% - Accent3 4 2 9" xfId="6604"/>
    <cellStyle name="40% - Accent3 4 2 9 2" xfId="15831"/>
    <cellStyle name="40% - Accent3 4 2 9 2 2" xfId="44529"/>
    <cellStyle name="40% - Accent3 4 2 9 3" xfId="35320"/>
    <cellStyle name="40% - Accent3 4 3" xfId="334"/>
    <cellStyle name="40% - Accent3 4 3 10" xfId="9871"/>
    <cellStyle name="40% - Accent3 4 3 10 2" xfId="19092"/>
    <cellStyle name="40% - Accent3 4 3 10 2 2" xfId="47790"/>
    <cellStyle name="40% - Accent3 4 3 10 3" xfId="38581"/>
    <cellStyle name="40% - Accent3 4 3 11" xfId="11020"/>
    <cellStyle name="40% - Accent3 4 3 11 2" xfId="20239"/>
    <cellStyle name="40% - Accent3 4 3 11 2 2" xfId="48937"/>
    <cellStyle name="40% - Accent3 4 3 11 3" xfId="39728"/>
    <cellStyle name="40% - Accent3 4 3 12" xfId="11644"/>
    <cellStyle name="40% - Accent3 4 3 12 2" xfId="40342"/>
    <cellStyle name="40% - Accent3 4 3 13" xfId="21372"/>
    <cellStyle name="40% - Accent3 4 3 13 2" xfId="50070"/>
    <cellStyle name="40% - Accent3 4 3 14" xfId="23156"/>
    <cellStyle name="40% - Accent3 4 3 14 2" xfId="51854"/>
    <cellStyle name="40% - Accent3 4 3 15" xfId="25435"/>
    <cellStyle name="40% - Accent3 4 3 15 2" xfId="54133"/>
    <cellStyle name="40% - Accent3 4 3 16" xfId="30016"/>
    <cellStyle name="40% - Accent3 4 3 16 2" xfId="58713"/>
    <cellStyle name="40% - Accent3 4 3 17" xfId="31133"/>
    <cellStyle name="40% - Accent3 4 3 2" xfId="1179"/>
    <cellStyle name="40% - Accent3 4 3 2 10" xfId="11830"/>
    <cellStyle name="40% - Accent3 4 3 2 10 2" xfId="40528"/>
    <cellStyle name="40% - Accent3 4 3 2 11" xfId="21373"/>
    <cellStyle name="40% - Accent3 4 3 2 11 2" xfId="50071"/>
    <cellStyle name="40% - Accent3 4 3 2 12" xfId="23157"/>
    <cellStyle name="40% - Accent3 4 3 2 12 2" xfId="51855"/>
    <cellStyle name="40% - Accent3 4 3 2 13" xfId="25436"/>
    <cellStyle name="40% - Accent3 4 3 2 13 2" xfId="54134"/>
    <cellStyle name="40% - Accent3 4 3 2 14" xfId="30017"/>
    <cellStyle name="40% - Accent3 4 3 2 14 2" xfId="58714"/>
    <cellStyle name="40% - Accent3 4 3 2 15" xfId="31319"/>
    <cellStyle name="40% - Accent3 4 3 2 2" xfId="3445"/>
    <cellStyle name="40% - Accent3 4 3 2 2 10" xfId="23158"/>
    <cellStyle name="40% - Accent3 4 3 2 2 10 2" xfId="51856"/>
    <cellStyle name="40% - Accent3 4 3 2 2 11" xfId="25437"/>
    <cellStyle name="40% - Accent3 4 3 2 2 11 2" xfId="54135"/>
    <cellStyle name="40% - Accent3 4 3 2 2 12" xfId="30018"/>
    <cellStyle name="40% - Accent3 4 3 2 2 12 2" xfId="58715"/>
    <cellStyle name="40% - Accent3 4 3 2 2 13" xfId="32417"/>
    <cellStyle name="40% - Accent3 4 3 2 2 2" xfId="4488"/>
    <cellStyle name="40% - Accent3 4 3 2 2 2 2" xfId="13716"/>
    <cellStyle name="40% - Accent3 4 3 2 2 2 2 2" xfId="28198"/>
    <cellStyle name="40% - Accent3 4 3 2 2 2 2 2 2" xfId="56896"/>
    <cellStyle name="40% - Accent3 4 3 2 2 2 2 3" xfId="42414"/>
    <cellStyle name="40% - Accent3 4 3 2 2 2 3" xfId="23159"/>
    <cellStyle name="40% - Accent3 4 3 2 2 2 3 2" xfId="51857"/>
    <cellStyle name="40% - Accent3 4 3 2 2 2 4" xfId="25438"/>
    <cellStyle name="40% - Accent3 4 3 2 2 2 4 2" xfId="54136"/>
    <cellStyle name="40% - Accent3 4 3 2 2 2 5" xfId="30019"/>
    <cellStyle name="40% - Accent3 4 3 2 2 2 5 2" xfId="58716"/>
    <cellStyle name="40% - Accent3 4 3 2 2 2 6" xfId="33205"/>
    <cellStyle name="40% - Accent3 4 3 2 2 3" xfId="6382"/>
    <cellStyle name="40% - Accent3 4 3 2 2 3 2" xfId="15610"/>
    <cellStyle name="40% - Accent3 4 3 2 2 3 2 2" xfId="44308"/>
    <cellStyle name="40% - Accent3 4 3 2 2 3 3" xfId="27065"/>
    <cellStyle name="40% - Accent3 4 3 2 2 3 3 2" xfId="55763"/>
    <cellStyle name="40% - Accent3 4 3 2 2 3 4" xfId="35099"/>
    <cellStyle name="40% - Accent3 4 3 2 2 4" xfId="7934"/>
    <cellStyle name="40% - Accent3 4 3 2 2 4 2" xfId="17159"/>
    <cellStyle name="40% - Accent3 4 3 2 2 4 2 2" xfId="45857"/>
    <cellStyle name="40% - Accent3 4 3 2 2 4 3" xfId="36648"/>
    <cellStyle name="40% - Accent3 4 3 2 2 5" xfId="9085"/>
    <cellStyle name="40% - Accent3 4 3 2 2 5 2" xfId="18308"/>
    <cellStyle name="40% - Accent3 4 3 2 2 5 2 2" xfId="47006"/>
    <cellStyle name="40% - Accent3 4 3 2 2 5 3" xfId="37797"/>
    <cellStyle name="40% - Accent3 4 3 2 2 6" xfId="9873"/>
    <cellStyle name="40% - Accent3 4 3 2 2 6 2" xfId="19094"/>
    <cellStyle name="40% - Accent3 4 3 2 2 6 2 2" xfId="47792"/>
    <cellStyle name="40% - Accent3 4 3 2 2 6 3" xfId="38583"/>
    <cellStyle name="40% - Accent3 4 3 2 2 7" xfId="11022"/>
    <cellStyle name="40% - Accent3 4 3 2 2 7 2" xfId="20241"/>
    <cellStyle name="40% - Accent3 4 3 2 2 7 2 2" xfId="48939"/>
    <cellStyle name="40% - Accent3 4 3 2 2 7 3" xfId="39730"/>
    <cellStyle name="40% - Accent3 4 3 2 2 8" xfId="12928"/>
    <cellStyle name="40% - Accent3 4 3 2 2 8 2" xfId="41626"/>
    <cellStyle name="40% - Accent3 4 3 2 2 9" xfId="21374"/>
    <cellStyle name="40% - Accent3 4 3 2 2 9 2" xfId="50072"/>
    <cellStyle name="40% - Accent3 4 3 2 3" xfId="2836"/>
    <cellStyle name="40% - Accent3 4 3 2 3 2" xfId="6001"/>
    <cellStyle name="40% - Accent3 4 3 2 3 2 2" xfId="15229"/>
    <cellStyle name="40% - Accent3 4 3 2 3 2 2 2" xfId="43927"/>
    <cellStyle name="40% - Accent3 4 3 2 3 2 3" xfId="28197"/>
    <cellStyle name="40% - Accent3 4 3 2 3 2 3 2" xfId="56895"/>
    <cellStyle name="40% - Accent3 4 3 2 3 2 4" xfId="34718"/>
    <cellStyle name="40% - Accent3 4 3 2 3 3" xfId="7551"/>
    <cellStyle name="40% - Accent3 4 3 2 3 3 2" xfId="16777"/>
    <cellStyle name="40% - Accent3 4 3 2 3 3 2 2" xfId="45475"/>
    <cellStyle name="40% - Accent3 4 3 2 3 3 3" xfId="36266"/>
    <cellStyle name="40% - Accent3 4 3 2 3 4" xfId="12547"/>
    <cellStyle name="40% - Accent3 4 3 2 3 4 2" xfId="41245"/>
    <cellStyle name="40% - Accent3 4 3 2 3 5" xfId="23160"/>
    <cellStyle name="40% - Accent3 4 3 2 3 5 2" xfId="51858"/>
    <cellStyle name="40% - Accent3 4 3 2 3 6" xfId="25439"/>
    <cellStyle name="40% - Accent3 4 3 2 3 6 2" xfId="54137"/>
    <cellStyle name="40% - Accent3 4 3 2 3 7" xfId="30020"/>
    <cellStyle name="40% - Accent3 4 3 2 3 7 2" xfId="58717"/>
    <cellStyle name="40% - Accent3 4 3 2 3 8" xfId="32036"/>
    <cellStyle name="40% - Accent3 4 3 2 4" xfId="4487"/>
    <cellStyle name="40% - Accent3 4 3 2 4 2" xfId="13715"/>
    <cellStyle name="40% - Accent3 4 3 2 4 2 2" xfId="42413"/>
    <cellStyle name="40% - Accent3 4 3 2 4 3" xfId="27064"/>
    <cellStyle name="40% - Accent3 4 3 2 4 3 2" xfId="55762"/>
    <cellStyle name="40% - Accent3 4 3 2 4 4" xfId="33204"/>
    <cellStyle name="40% - Accent3 4 3 2 5" xfId="5284"/>
    <cellStyle name="40% - Accent3 4 3 2 5 2" xfId="14512"/>
    <cellStyle name="40% - Accent3 4 3 2 5 2 2" xfId="43210"/>
    <cellStyle name="40% - Accent3 4 3 2 5 3" xfId="34001"/>
    <cellStyle name="40% - Accent3 4 3 2 6" xfId="6833"/>
    <cellStyle name="40% - Accent3 4 3 2 6 2" xfId="16060"/>
    <cellStyle name="40% - Accent3 4 3 2 6 2 2" xfId="44758"/>
    <cellStyle name="40% - Accent3 4 3 2 6 3" xfId="35549"/>
    <cellStyle name="40% - Accent3 4 3 2 7" xfId="8703"/>
    <cellStyle name="40% - Accent3 4 3 2 7 2" xfId="17927"/>
    <cellStyle name="40% - Accent3 4 3 2 7 2 2" xfId="46625"/>
    <cellStyle name="40% - Accent3 4 3 2 7 3" xfId="37416"/>
    <cellStyle name="40% - Accent3 4 3 2 8" xfId="9872"/>
    <cellStyle name="40% - Accent3 4 3 2 8 2" xfId="19093"/>
    <cellStyle name="40% - Accent3 4 3 2 8 2 2" xfId="47791"/>
    <cellStyle name="40% - Accent3 4 3 2 8 3" xfId="38582"/>
    <cellStyle name="40% - Accent3 4 3 2 9" xfId="11021"/>
    <cellStyle name="40% - Accent3 4 3 2 9 2" xfId="20240"/>
    <cellStyle name="40% - Accent3 4 3 2 9 2 2" xfId="48938"/>
    <cellStyle name="40% - Accent3 4 3 2 9 3" xfId="39729"/>
    <cellStyle name="40% - Accent3 4 3 3" xfId="2561"/>
    <cellStyle name="40% - Accent3 4 3 3 10" xfId="23161"/>
    <cellStyle name="40% - Accent3 4 3 3 10 2" xfId="51859"/>
    <cellStyle name="40% - Accent3 4 3 3 11" xfId="25440"/>
    <cellStyle name="40% - Accent3 4 3 3 11 2" xfId="54138"/>
    <cellStyle name="40% - Accent3 4 3 3 12" xfId="30021"/>
    <cellStyle name="40% - Accent3 4 3 3 12 2" xfId="58718"/>
    <cellStyle name="40% - Accent3 4 3 3 13" xfId="31851"/>
    <cellStyle name="40% - Accent3 4 3 3 2" xfId="4489"/>
    <cellStyle name="40% - Accent3 4 3 3 2 2" xfId="13717"/>
    <cellStyle name="40% - Accent3 4 3 3 2 2 2" xfId="28199"/>
    <cellStyle name="40% - Accent3 4 3 3 2 2 2 2" xfId="56897"/>
    <cellStyle name="40% - Accent3 4 3 3 2 2 3" xfId="42415"/>
    <cellStyle name="40% - Accent3 4 3 3 2 3" xfId="23162"/>
    <cellStyle name="40% - Accent3 4 3 3 2 3 2" xfId="51860"/>
    <cellStyle name="40% - Accent3 4 3 3 2 4" xfId="25441"/>
    <cellStyle name="40% - Accent3 4 3 3 2 4 2" xfId="54139"/>
    <cellStyle name="40% - Accent3 4 3 3 2 5" xfId="30022"/>
    <cellStyle name="40% - Accent3 4 3 3 2 5 2" xfId="58719"/>
    <cellStyle name="40% - Accent3 4 3 3 2 6" xfId="33206"/>
    <cellStyle name="40% - Accent3 4 3 3 3" xfId="5816"/>
    <cellStyle name="40% - Accent3 4 3 3 3 2" xfId="15044"/>
    <cellStyle name="40% - Accent3 4 3 3 3 2 2" xfId="43742"/>
    <cellStyle name="40% - Accent3 4 3 3 3 3" xfId="27066"/>
    <cellStyle name="40% - Accent3 4 3 3 3 3 2" xfId="55764"/>
    <cellStyle name="40% - Accent3 4 3 3 3 4" xfId="34533"/>
    <cellStyle name="40% - Accent3 4 3 3 4" xfId="7366"/>
    <cellStyle name="40% - Accent3 4 3 3 4 2" xfId="16592"/>
    <cellStyle name="40% - Accent3 4 3 3 4 2 2" xfId="45290"/>
    <cellStyle name="40% - Accent3 4 3 3 4 3" xfId="36081"/>
    <cellStyle name="40% - Accent3 4 3 3 5" xfId="8518"/>
    <cellStyle name="40% - Accent3 4 3 3 5 2" xfId="17742"/>
    <cellStyle name="40% - Accent3 4 3 3 5 2 2" xfId="46440"/>
    <cellStyle name="40% - Accent3 4 3 3 5 3" xfId="37231"/>
    <cellStyle name="40% - Accent3 4 3 3 6" xfId="9874"/>
    <cellStyle name="40% - Accent3 4 3 3 6 2" xfId="19095"/>
    <cellStyle name="40% - Accent3 4 3 3 6 2 2" xfId="47793"/>
    <cellStyle name="40% - Accent3 4 3 3 6 3" xfId="38584"/>
    <cellStyle name="40% - Accent3 4 3 3 7" xfId="11023"/>
    <cellStyle name="40% - Accent3 4 3 3 7 2" xfId="20242"/>
    <cellStyle name="40% - Accent3 4 3 3 7 2 2" xfId="48940"/>
    <cellStyle name="40% - Accent3 4 3 3 7 3" xfId="39731"/>
    <cellStyle name="40% - Accent3 4 3 3 8" xfId="12362"/>
    <cellStyle name="40% - Accent3 4 3 3 8 2" xfId="41060"/>
    <cellStyle name="40% - Accent3 4 3 3 9" xfId="21375"/>
    <cellStyle name="40% - Accent3 4 3 3 9 2" xfId="50073"/>
    <cellStyle name="40% - Accent3 4 3 4" xfId="3223"/>
    <cellStyle name="40% - Accent3 4 3 4 10" xfId="23163"/>
    <cellStyle name="40% - Accent3 4 3 4 10 2" xfId="51861"/>
    <cellStyle name="40% - Accent3 4 3 4 11" xfId="25442"/>
    <cellStyle name="40% - Accent3 4 3 4 11 2" xfId="54140"/>
    <cellStyle name="40% - Accent3 4 3 4 12" xfId="30023"/>
    <cellStyle name="40% - Accent3 4 3 4 12 2" xfId="58720"/>
    <cellStyle name="40% - Accent3 4 3 4 13" xfId="32232"/>
    <cellStyle name="40% - Accent3 4 3 4 2" xfId="4490"/>
    <cellStyle name="40% - Accent3 4 3 4 2 2" xfId="13718"/>
    <cellStyle name="40% - Accent3 4 3 4 2 2 2" xfId="28200"/>
    <cellStyle name="40% - Accent3 4 3 4 2 2 2 2" xfId="56898"/>
    <cellStyle name="40% - Accent3 4 3 4 2 2 3" xfId="42416"/>
    <cellStyle name="40% - Accent3 4 3 4 2 3" xfId="23164"/>
    <cellStyle name="40% - Accent3 4 3 4 2 3 2" xfId="51862"/>
    <cellStyle name="40% - Accent3 4 3 4 2 4" xfId="25443"/>
    <cellStyle name="40% - Accent3 4 3 4 2 4 2" xfId="54141"/>
    <cellStyle name="40% - Accent3 4 3 4 2 5" xfId="30024"/>
    <cellStyle name="40% - Accent3 4 3 4 2 5 2" xfId="58721"/>
    <cellStyle name="40% - Accent3 4 3 4 2 6" xfId="33207"/>
    <cellStyle name="40% - Accent3 4 3 4 3" xfId="6197"/>
    <cellStyle name="40% - Accent3 4 3 4 3 2" xfId="15425"/>
    <cellStyle name="40% - Accent3 4 3 4 3 2 2" xfId="44123"/>
    <cellStyle name="40% - Accent3 4 3 4 3 3" xfId="27067"/>
    <cellStyle name="40% - Accent3 4 3 4 3 3 2" xfId="55765"/>
    <cellStyle name="40% - Accent3 4 3 4 3 4" xfId="34914"/>
    <cellStyle name="40% - Accent3 4 3 4 4" xfId="7749"/>
    <cellStyle name="40% - Accent3 4 3 4 4 2" xfId="16974"/>
    <cellStyle name="40% - Accent3 4 3 4 4 2 2" xfId="45672"/>
    <cellStyle name="40% - Accent3 4 3 4 4 3" xfId="36463"/>
    <cellStyle name="40% - Accent3 4 3 4 5" xfId="8900"/>
    <cellStyle name="40% - Accent3 4 3 4 5 2" xfId="18123"/>
    <cellStyle name="40% - Accent3 4 3 4 5 2 2" xfId="46821"/>
    <cellStyle name="40% - Accent3 4 3 4 5 3" xfId="37612"/>
    <cellStyle name="40% - Accent3 4 3 4 6" xfId="9875"/>
    <cellStyle name="40% - Accent3 4 3 4 6 2" xfId="19096"/>
    <cellStyle name="40% - Accent3 4 3 4 6 2 2" xfId="47794"/>
    <cellStyle name="40% - Accent3 4 3 4 6 3" xfId="38585"/>
    <cellStyle name="40% - Accent3 4 3 4 7" xfId="11024"/>
    <cellStyle name="40% - Accent3 4 3 4 7 2" xfId="20243"/>
    <cellStyle name="40% - Accent3 4 3 4 7 2 2" xfId="48941"/>
    <cellStyle name="40% - Accent3 4 3 4 7 3" xfId="39732"/>
    <cellStyle name="40% - Accent3 4 3 4 8" xfId="12743"/>
    <cellStyle name="40% - Accent3 4 3 4 8 2" xfId="41441"/>
    <cellStyle name="40% - Accent3 4 3 4 9" xfId="21376"/>
    <cellStyle name="40% - Accent3 4 3 4 9 2" xfId="50074"/>
    <cellStyle name="40% - Accent3 4 3 5" xfId="2187"/>
    <cellStyle name="40% - Accent3 4 3 5 2" xfId="5621"/>
    <cellStyle name="40% - Accent3 4 3 5 2 2" xfId="14849"/>
    <cellStyle name="40% - Accent3 4 3 5 2 2 2" xfId="43547"/>
    <cellStyle name="40% - Accent3 4 3 5 2 3" xfId="28196"/>
    <cellStyle name="40% - Accent3 4 3 5 2 3 2" xfId="56894"/>
    <cellStyle name="40% - Accent3 4 3 5 2 4" xfId="34338"/>
    <cellStyle name="40% - Accent3 4 3 5 3" xfId="7170"/>
    <cellStyle name="40% - Accent3 4 3 5 3 2" xfId="16397"/>
    <cellStyle name="40% - Accent3 4 3 5 3 2 2" xfId="45095"/>
    <cellStyle name="40% - Accent3 4 3 5 3 3" xfId="35886"/>
    <cellStyle name="40% - Accent3 4 3 5 4" xfId="12167"/>
    <cellStyle name="40% - Accent3 4 3 5 4 2" xfId="40865"/>
    <cellStyle name="40% - Accent3 4 3 5 5" xfId="23165"/>
    <cellStyle name="40% - Accent3 4 3 5 5 2" xfId="51863"/>
    <cellStyle name="40% - Accent3 4 3 5 6" xfId="25444"/>
    <cellStyle name="40% - Accent3 4 3 5 6 2" xfId="54142"/>
    <cellStyle name="40% - Accent3 4 3 5 7" xfId="30025"/>
    <cellStyle name="40% - Accent3 4 3 5 7 2" xfId="58722"/>
    <cellStyle name="40% - Accent3 4 3 5 8" xfId="31656"/>
    <cellStyle name="40% - Accent3 4 3 6" xfId="4486"/>
    <cellStyle name="40% - Accent3 4 3 6 2" xfId="13714"/>
    <cellStyle name="40% - Accent3 4 3 6 2 2" xfId="42412"/>
    <cellStyle name="40% - Accent3 4 3 6 3" xfId="27063"/>
    <cellStyle name="40% - Accent3 4 3 6 3 2" xfId="55761"/>
    <cellStyle name="40% - Accent3 4 3 6 4" xfId="33203"/>
    <cellStyle name="40% - Accent3 4 3 7" xfId="5098"/>
    <cellStyle name="40% - Accent3 4 3 7 2" xfId="14326"/>
    <cellStyle name="40% - Accent3 4 3 7 2 2" xfId="43024"/>
    <cellStyle name="40% - Accent3 4 3 7 3" xfId="33815"/>
    <cellStyle name="40% - Accent3 4 3 8" xfId="6647"/>
    <cellStyle name="40% - Accent3 4 3 8 2" xfId="15874"/>
    <cellStyle name="40% - Accent3 4 3 8 2 2" xfId="44572"/>
    <cellStyle name="40% - Accent3 4 3 8 3" xfId="35363"/>
    <cellStyle name="40% - Accent3 4 3 9" xfId="8323"/>
    <cellStyle name="40% - Accent3 4 3 9 2" xfId="17547"/>
    <cellStyle name="40% - Accent3 4 3 9 2 2" xfId="46245"/>
    <cellStyle name="40% - Accent3 4 3 9 3" xfId="37036"/>
    <cellStyle name="40% - Accent3 4 4" xfId="774"/>
    <cellStyle name="40% - Accent3 4 4 10" xfId="23166"/>
    <cellStyle name="40% - Accent3 4 4 10 2" xfId="51864"/>
    <cellStyle name="40% - Accent3 4 4 11" xfId="25445"/>
    <cellStyle name="40% - Accent3 4 4 11 2" xfId="54143"/>
    <cellStyle name="40% - Accent3 4 4 12" xfId="30026"/>
    <cellStyle name="40% - Accent3 4 4 12 2" xfId="58723"/>
    <cellStyle name="40% - Accent3 4 4 2" xfId="2751"/>
    <cellStyle name="40% - Accent3 4 4 2 10" xfId="21378"/>
    <cellStyle name="40% - Accent3 4 4 2 10 2" xfId="50076"/>
    <cellStyle name="40% - Accent3 4 4 2 11" xfId="23167"/>
    <cellStyle name="40% - Accent3 4 4 2 11 2" xfId="51865"/>
    <cellStyle name="40% - Accent3 4 4 2 12" xfId="25446"/>
    <cellStyle name="40% - Accent3 4 4 2 12 2" xfId="54144"/>
    <cellStyle name="40% - Accent3 4 4 2 13" xfId="30027"/>
    <cellStyle name="40% - Accent3 4 4 2 13 2" xfId="58724"/>
    <cellStyle name="40% - Accent3 4 4 2 14" xfId="31953"/>
    <cellStyle name="40% - Accent3 4 4 2 2" xfId="3647"/>
    <cellStyle name="40% - Accent3 4 4 2 3" xfId="4492"/>
    <cellStyle name="40% - Accent3 4 4 2 3 2" xfId="13720"/>
    <cellStyle name="40% - Accent3 4 4 2 3 2 2" xfId="28202"/>
    <cellStyle name="40% - Accent3 4 4 2 3 2 2 2" xfId="56900"/>
    <cellStyle name="40% - Accent3 4 4 2 3 2 3" xfId="42418"/>
    <cellStyle name="40% - Accent3 4 4 2 3 3" xfId="23168"/>
    <cellStyle name="40% - Accent3 4 4 2 3 3 2" xfId="51866"/>
    <cellStyle name="40% - Accent3 4 4 2 3 4" xfId="25447"/>
    <cellStyle name="40% - Accent3 4 4 2 3 4 2" xfId="54145"/>
    <cellStyle name="40% - Accent3 4 4 2 3 5" xfId="30028"/>
    <cellStyle name="40% - Accent3 4 4 2 3 5 2" xfId="58725"/>
    <cellStyle name="40% - Accent3 4 4 2 3 6" xfId="33209"/>
    <cellStyle name="40% - Accent3 4 4 2 4" xfId="5918"/>
    <cellStyle name="40% - Accent3 4 4 2 4 2" xfId="15146"/>
    <cellStyle name="40% - Accent3 4 4 2 4 2 2" xfId="43844"/>
    <cellStyle name="40% - Accent3 4 4 2 4 3" xfId="27069"/>
    <cellStyle name="40% - Accent3 4 4 2 4 3 2" xfId="55767"/>
    <cellStyle name="40% - Accent3 4 4 2 4 4" xfId="34635"/>
    <cellStyle name="40% - Accent3 4 4 2 5" xfId="7468"/>
    <cellStyle name="40% - Accent3 4 4 2 5 2" xfId="16694"/>
    <cellStyle name="40% - Accent3 4 4 2 5 2 2" xfId="45392"/>
    <cellStyle name="40% - Accent3 4 4 2 5 3" xfId="36183"/>
    <cellStyle name="40% - Accent3 4 4 2 6" xfId="8620"/>
    <cellStyle name="40% - Accent3 4 4 2 6 2" xfId="17844"/>
    <cellStyle name="40% - Accent3 4 4 2 6 2 2" xfId="46542"/>
    <cellStyle name="40% - Accent3 4 4 2 6 3" xfId="37333"/>
    <cellStyle name="40% - Accent3 4 4 2 7" xfId="9877"/>
    <cellStyle name="40% - Accent3 4 4 2 7 2" xfId="19098"/>
    <cellStyle name="40% - Accent3 4 4 2 7 2 2" xfId="47796"/>
    <cellStyle name="40% - Accent3 4 4 2 7 3" xfId="38587"/>
    <cellStyle name="40% - Accent3 4 4 2 8" xfId="11026"/>
    <cellStyle name="40% - Accent3 4 4 2 8 2" xfId="20245"/>
    <cellStyle name="40% - Accent3 4 4 2 8 2 2" xfId="48943"/>
    <cellStyle name="40% - Accent3 4 4 2 8 3" xfId="39734"/>
    <cellStyle name="40% - Accent3 4 4 2 9" xfId="12464"/>
    <cellStyle name="40% - Accent3 4 4 2 9 2" xfId="41162"/>
    <cellStyle name="40% - Accent3 4 4 3" xfId="3361"/>
    <cellStyle name="40% - Accent3 4 4 3 10" xfId="23169"/>
    <cellStyle name="40% - Accent3 4 4 3 10 2" xfId="51867"/>
    <cellStyle name="40% - Accent3 4 4 3 11" xfId="25448"/>
    <cellStyle name="40% - Accent3 4 4 3 11 2" xfId="54146"/>
    <cellStyle name="40% - Accent3 4 4 3 12" xfId="30029"/>
    <cellStyle name="40% - Accent3 4 4 3 12 2" xfId="58726"/>
    <cellStyle name="40% - Accent3 4 4 3 13" xfId="32334"/>
    <cellStyle name="40% - Accent3 4 4 3 2" xfId="4493"/>
    <cellStyle name="40% - Accent3 4 4 3 2 2" xfId="13721"/>
    <cellStyle name="40% - Accent3 4 4 3 2 2 2" xfId="28203"/>
    <cellStyle name="40% - Accent3 4 4 3 2 2 2 2" xfId="56901"/>
    <cellStyle name="40% - Accent3 4 4 3 2 2 3" xfId="42419"/>
    <cellStyle name="40% - Accent3 4 4 3 2 3" xfId="23170"/>
    <cellStyle name="40% - Accent3 4 4 3 2 3 2" xfId="51868"/>
    <cellStyle name="40% - Accent3 4 4 3 2 4" xfId="25449"/>
    <cellStyle name="40% - Accent3 4 4 3 2 4 2" xfId="54147"/>
    <cellStyle name="40% - Accent3 4 4 3 2 5" xfId="30030"/>
    <cellStyle name="40% - Accent3 4 4 3 2 5 2" xfId="58727"/>
    <cellStyle name="40% - Accent3 4 4 3 2 6" xfId="33210"/>
    <cellStyle name="40% - Accent3 4 4 3 3" xfId="6299"/>
    <cellStyle name="40% - Accent3 4 4 3 3 2" xfId="15527"/>
    <cellStyle name="40% - Accent3 4 4 3 3 2 2" xfId="44225"/>
    <cellStyle name="40% - Accent3 4 4 3 3 3" xfId="27070"/>
    <cellStyle name="40% - Accent3 4 4 3 3 3 2" xfId="55768"/>
    <cellStyle name="40% - Accent3 4 4 3 3 4" xfId="35016"/>
    <cellStyle name="40% - Accent3 4 4 3 4" xfId="7851"/>
    <cellStyle name="40% - Accent3 4 4 3 4 2" xfId="17076"/>
    <cellStyle name="40% - Accent3 4 4 3 4 2 2" xfId="45774"/>
    <cellStyle name="40% - Accent3 4 4 3 4 3" xfId="36565"/>
    <cellStyle name="40% - Accent3 4 4 3 5" xfId="9002"/>
    <cellStyle name="40% - Accent3 4 4 3 5 2" xfId="18225"/>
    <cellStyle name="40% - Accent3 4 4 3 5 2 2" xfId="46923"/>
    <cellStyle name="40% - Accent3 4 4 3 5 3" xfId="37714"/>
    <cellStyle name="40% - Accent3 4 4 3 6" xfId="9878"/>
    <cellStyle name="40% - Accent3 4 4 3 6 2" xfId="19099"/>
    <cellStyle name="40% - Accent3 4 4 3 6 2 2" xfId="47797"/>
    <cellStyle name="40% - Accent3 4 4 3 6 3" xfId="38588"/>
    <cellStyle name="40% - Accent3 4 4 3 7" xfId="11027"/>
    <cellStyle name="40% - Accent3 4 4 3 7 2" xfId="20246"/>
    <cellStyle name="40% - Accent3 4 4 3 7 2 2" xfId="48944"/>
    <cellStyle name="40% - Accent3 4 4 3 7 3" xfId="39735"/>
    <cellStyle name="40% - Accent3 4 4 3 8" xfId="12845"/>
    <cellStyle name="40% - Accent3 4 4 3 8 2" xfId="41543"/>
    <cellStyle name="40% - Accent3 4 4 3 9" xfId="21379"/>
    <cellStyle name="40% - Accent3 4 4 3 9 2" xfId="50077"/>
    <cellStyle name="40% - Accent3 4 4 4" xfId="2060"/>
    <cellStyle name="40% - Accent3 4 4 4 2" xfId="5535"/>
    <cellStyle name="40% - Accent3 4 4 4 2 2" xfId="14763"/>
    <cellStyle name="40% - Accent3 4 4 4 2 2 2" xfId="43461"/>
    <cellStyle name="40% - Accent3 4 4 4 2 3" xfId="28201"/>
    <cellStyle name="40% - Accent3 4 4 4 2 3 2" xfId="56899"/>
    <cellStyle name="40% - Accent3 4 4 4 2 4" xfId="34252"/>
    <cellStyle name="40% - Accent3 4 4 4 3" xfId="7084"/>
    <cellStyle name="40% - Accent3 4 4 4 3 2" xfId="16311"/>
    <cellStyle name="40% - Accent3 4 4 4 3 2 2" xfId="45009"/>
    <cellStyle name="40% - Accent3 4 4 4 3 3" xfId="35800"/>
    <cellStyle name="40% - Accent3 4 4 4 4" xfId="12081"/>
    <cellStyle name="40% - Accent3 4 4 4 4 2" xfId="40779"/>
    <cellStyle name="40% - Accent3 4 4 4 5" xfId="23171"/>
    <cellStyle name="40% - Accent3 4 4 4 5 2" xfId="51869"/>
    <cellStyle name="40% - Accent3 4 4 4 6" xfId="25450"/>
    <cellStyle name="40% - Accent3 4 4 4 6 2" xfId="54148"/>
    <cellStyle name="40% - Accent3 4 4 4 7" xfId="30031"/>
    <cellStyle name="40% - Accent3 4 4 4 7 2" xfId="58728"/>
    <cellStyle name="40% - Accent3 4 4 4 8" xfId="31570"/>
    <cellStyle name="40% - Accent3 4 4 5" xfId="4491"/>
    <cellStyle name="40% - Accent3 4 4 5 2" xfId="13719"/>
    <cellStyle name="40% - Accent3 4 4 5 2 2" xfId="42417"/>
    <cellStyle name="40% - Accent3 4 4 5 3" xfId="27068"/>
    <cellStyle name="40% - Accent3 4 4 5 3 2" xfId="55766"/>
    <cellStyle name="40% - Accent3 4 4 5 4" xfId="33208"/>
    <cellStyle name="40% - Accent3 4 4 6" xfId="8237"/>
    <cellStyle name="40% - Accent3 4 4 6 2" xfId="17461"/>
    <cellStyle name="40% - Accent3 4 4 6 2 2" xfId="46159"/>
    <cellStyle name="40% - Accent3 4 4 6 3" xfId="36950"/>
    <cellStyle name="40% - Accent3 4 4 7" xfId="9876"/>
    <cellStyle name="40% - Accent3 4 4 7 2" xfId="19097"/>
    <cellStyle name="40% - Accent3 4 4 7 2 2" xfId="47795"/>
    <cellStyle name="40% - Accent3 4 4 7 3" xfId="38586"/>
    <cellStyle name="40% - Accent3 4 4 8" xfId="11025"/>
    <cellStyle name="40% - Accent3 4 4 8 2" xfId="20244"/>
    <cellStyle name="40% - Accent3 4 4 8 2 2" xfId="48942"/>
    <cellStyle name="40% - Accent3 4 4 8 3" xfId="39733"/>
    <cellStyle name="40% - Accent3 4 4 9" xfId="21377"/>
    <cellStyle name="40% - Accent3 4 4 9 2" xfId="50075"/>
    <cellStyle name="40% - Accent3 4 5" xfId="1093"/>
    <cellStyle name="40% - Accent3 4 5 10" xfId="11744"/>
    <cellStyle name="40% - Accent3 4 5 10 2" xfId="40442"/>
    <cellStyle name="40% - Accent3 4 5 11" xfId="21380"/>
    <cellStyle name="40% - Accent3 4 5 11 2" xfId="50078"/>
    <cellStyle name="40% - Accent3 4 5 12" xfId="23172"/>
    <cellStyle name="40% - Accent3 4 5 12 2" xfId="51870"/>
    <cellStyle name="40% - Accent3 4 5 13" xfId="25451"/>
    <cellStyle name="40% - Accent3 4 5 13 2" xfId="54149"/>
    <cellStyle name="40% - Accent3 4 5 14" xfId="30032"/>
    <cellStyle name="40% - Accent3 4 5 14 2" xfId="58729"/>
    <cellStyle name="40% - Accent3 4 5 15" xfId="31233"/>
    <cellStyle name="40% - Accent3 4 5 2" xfId="3648"/>
    <cellStyle name="40% - Accent3 4 5 2 10" xfId="23173"/>
    <cellStyle name="40% - Accent3 4 5 2 10 2" xfId="51871"/>
    <cellStyle name="40% - Accent3 4 5 2 11" xfId="25452"/>
    <cellStyle name="40% - Accent3 4 5 2 11 2" xfId="54150"/>
    <cellStyle name="40% - Accent3 4 5 2 12" xfId="30033"/>
    <cellStyle name="40% - Accent3 4 5 2 12 2" xfId="58730"/>
    <cellStyle name="40% - Accent3 4 5 2 13" xfId="32529"/>
    <cellStyle name="40% - Accent3 4 5 2 2" xfId="4495"/>
    <cellStyle name="40% - Accent3 4 5 2 2 2" xfId="13723"/>
    <cellStyle name="40% - Accent3 4 5 2 2 2 2" xfId="28205"/>
    <cellStyle name="40% - Accent3 4 5 2 2 2 2 2" xfId="56903"/>
    <cellStyle name="40% - Accent3 4 5 2 2 2 3" xfId="42421"/>
    <cellStyle name="40% - Accent3 4 5 2 2 3" xfId="23174"/>
    <cellStyle name="40% - Accent3 4 5 2 2 3 2" xfId="51872"/>
    <cellStyle name="40% - Accent3 4 5 2 2 4" xfId="25453"/>
    <cellStyle name="40% - Accent3 4 5 2 2 4 2" xfId="54151"/>
    <cellStyle name="40% - Accent3 4 5 2 2 5" xfId="30034"/>
    <cellStyle name="40% - Accent3 4 5 2 2 5 2" xfId="58731"/>
    <cellStyle name="40% - Accent3 4 5 2 2 6" xfId="33212"/>
    <cellStyle name="40% - Accent3 4 5 2 3" xfId="6494"/>
    <cellStyle name="40% - Accent3 4 5 2 3 2" xfId="15722"/>
    <cellStyle name="40% - Accent3 4 5 2 3 2 2" xfId="44420"/>
    <cellStyle name="40% - Accent3 4 5 2 3 3" xfId="27072"/>
    <cellStyle name="40% - Accent3 4 5 2 3 3 2" xfId="55770"/>
    <cellStyle name="40% - Accent3 4 5 2 3 4" xfId="35211"/>
    <cellStyle name="40% - Accent3 4 5 2 4" xfId="8046"/>
    <cellStyle name="40% - Accent3 4 5 2 4 2" xfId="17271"/>
    <cellStyle name="40% - Accent3 4 5 2 4 2 2" xfId="45969"/>
    <cellStyle name="40% - Accent3 4 5 2 4 3" xfId="36760"/>
    <cellStyle name="40% - Accent3 4 5 2 5" xfId="9197"/>
    <cellStyle name="40% - Accent3 4 5 2 5 2" xfId="18420"/>
    <cellStyle name="40% - Accent3 4 5 2 5 2 2" xfId="47118"/>
    <cellStyle name="40% - Accent3 4 5 2 5 3" xfId="37909"/>
    <cellStyle name="40% - Accent3 4 5 2 6" xfId="9880"/>
    <cellStyle name="40% - Accent3 4 5 2 6 2" xfId="19101"/>
    <cellStyle name="40% - Accent3 4 5 2 6 2 2" xfId="47799"/>
    <cellStyle name="40% - Accent3 4 5 2 6 3" xfId="38590"/>
    <cellStyle name="40% - Accent3 4 5 2 7" xfId="11029"/>
    <cellStyle name="40% - Accent3 4 5 2 7 2" xfId="20248"/>
    <cellStyle name="40% - Accent3 4 5 2 7 2 2" xfId="48946"/>
    <cellStyle name="40% - Accent3 4 5 2 7 3" xfId="39737"/>
    <cellStyle name="40% - Accent3 4 5 2 8" xfId="13040"/>
    <cellStyle name="40% - Accent3 4 5 2 8 2" xfId="41738"/>
    <cellStyle name="40% - Accent3 4 5 2 9" xfId="21381"/>
    <cellStyle name="40% - Accent3 4 5 2 9 2" xfId="50079"/>
    <cellStyle name="40% - Accent3 4 5 3" xfId="2467"/>
    <cellStyle name="40% - Accent3 4 5 3 2" xfId="5732"/>
    <cellStyle name="40% - Accent3 4 5 3 2 2" xfId="14960"/>
    <cellStyle name="40% - Accent3 4 5 3 2 2 2" xfId="43658"/>
    <cellStyle name="40% - Accent3 4 5 3 2 3" xfId="28204"/>
    <cellStyle name="40% - Accent3 4 5 3 2 3 2" xfId="56902"/>
    <cellStyle name="40% - Accent3 4 5 3 2 4" xfId="34449"/>
    <cellStyle name="40% - Accent3 4 5 3 3" xfId="7282"/>
    <cellStyle name="40% - Accent3 4 5 3 3 2" xfId="16508"/>
    <cellStyle name="40% - Accent3 4 5 3 3 2 2" xfId="45206"/>
    <cellStyle name="40% - Accent3 4 5 3 3 3" xfId="35997"/>
    <cellStyle name="40% - Accent3 4 5 3 4" xfId="12278"/>
    <cellStyle name="40% - Accent3 4 5 3 4 2" xfId="40976"/>
    <cellStyle name="40% - Accent3 4 5 3 5" xfId="23175"/>
    <cellStyle name="40% - Accent3 4 5 3 5 2" xfId="51873"/>
    <cellStyle name="40% - Accent3 4 5 3 6" xfId="25454"/>
    <cellStyle name="40% - Accent3 4 5 3 6 2" xfId="54152"/>
    <cellStyle name="40% - Accent3 4 5 3 7" xfId="30035"/>
    <cellStyle name="40% - Accent3 4 5 3 7 2" xfId="58732"/>
    <cellStyle name="40% - Accent3 4 5 3 8" xfId="31767"/>
    <cellStyle name="40% - Accent3 4 5 4" xfId="4494"/>
    <cellStyle name="40% - Accent3 4 5 4 2" xfId="13722"/>
    <cellStyle name="40% - Accent3 4 5 4 2 2" xfId="42420"/>
    <cellStyle name="40% - Accent3 4 5 4 3" xfId="27071"/>
    <cellStyle name="40% - Accent3 4 5 4 3 2" xfId="55769"/>
    <cellStyle name="40% - Accent3 4 5 4 4" xfId="33211"/>
    <cellStyle name="40% - Accent3 4 5 5" xfId="5198"/>
    <cellStyle name="40% - Accent3 4 5 5 2" xfId="14426"/>
    <cellStyle name="40% - Accent3 4 5 5 2 2" xfId="43124"/>
    <cellStyle name="40% - Accent3 4 5 5 3" xfId="33915"/>
    <cellStyle name="40% - Accent3 4 5 6" xfId="6747"/>
    <cellStyle name="40% - Accent3 4 5 6 2" xfId="15974"/>
    <cellStyle name="40% - Accent3 4 5 6 2 2" xfId="44672"/>
    <cellStyle name="40% - Accent3 4 5 6 3" xfId="35463"/>
    <cellStyle name="40% - Accent3 4 5 7" xfId="8434"/>
    <cellStyle name="40% - Accent3 4 5 7 2" xfId="17658"/>
    <cellStyle name="40% - Accent3 4 5 7 2 2" xfId="46356"/>
    <cellStyle name="40% - Accent3 4 5 7 3" xfId="37147"/>
    <cellStyle name="40% - Accent3 4 5 8" xfId="9879"/>
    <cellStyle name="40% - Accent3 4 5 8 2" xfId="19100"/>
    <cellStyle name="40% - Accent3 4 5 8 2 2" xfId="47798"/>
    <cellStyle name="40% - Accent3 4 5 8 3" xfId="38589"/>
    <cellStyle name="40% - Accent3 4 5 9" xfId="11028"/>
    <cellStyle name="40% - Accent3 4 5 9 2" xfId="20247"/>
    <cellStyle name="40% - Accent3 4 5 9 2 2" xfId="48945"/>
    <cellStyle name="40% - Accent3 4 5 9 3" xfId="39736"/>
    <cellStyle name="40% - Accent3 4 6" xfId="3135"/>
    <cellStyle name="40% - Accent3 4 6 10" xfId="23176"/>
    <cellStyle name="40% - Accent3 4 6 10 2" xfId="51874"/>
    <cellStyle name="40% - Accent3 4 6 11" xfId="25455"/>
    <cellStyle name="40% - Accent3 4 6 11 2" xfId="54153"/>
    <cellStyle name="40% - Accent3 4 6 12" xfId="30036"/>
    <cellStyle name="40% - Accent3 4 6 12 2" xfId="58733"/>
    <cellStyle name="40% - Accent3 4 6 13" xfId="32146"/>
    <cellStyle name="40% - Accent3 4 6 2" xfId="4496"/>
    <cellStyle name="40% - Accent3 4 6 2 2" xfId="13724"/>
    <cellStyle name="40% - Accent3 4 6 2 2 2" xfId="28206"/>
    <cellStyle name="40% - Accent3 4 6 2 2 2 2" xfId="56904"/>
    <cellStyle name="40% - Accent3 4 6 2 2 3" xfId="42422"/>
    <cellStyle name="40% - Accent3 4 6 2 3" xfId="23177"/>
    <cellStyle name="40% - Accent3 4 6 2 3 2" xfId="51875"/>
    <cellStyle name="40% - Accent3 4 6 2 4" xfId="25456"/>
    <cellStyle name="40% - Accent3 4 6 2 4 2" xfId="54154"/>
    <cellStyle name="40% - Accent3 4 6 2 5" xfId="30037"/>
    <cellStyle name="40% - Accent3 4 6 2 5 2" xfId="58734"/>
    <cellStyle name="40% - Accent3 4 6 2 6" xfId="33213"/>
    <cellStyle name="40% - Accent3 4 6 3" xfId="6111"/>
    <cellStyle name="40% - Accent3 4 6 3 2" xfId="15339"/>
    <cellStyle name="40% - Accent3 4 6 3 2 2" xfId="44037"/>
    <cellStyle name="40% - Accent3 4 6 3 3" xfId="27073"/>
    <cellStyle name="40% - Accent3 4 6 3 3 2" xfId="55771"/>
    <cellStyle name="40% - Accent3 4 6 3 4" xfId="34828"/>
    <cellStyle name="40% - Accent3 4 6 4" xfId="7663"/>
    <cellStyle name="40% - Accent3 4 6 4 2" xfId="16888"/>
    <cellStyle name="40% - Accent3 4 6 4 2 2" xfId="45586"/>
    <cellStyle name="40% - Accent3 4 6 4 3" xfId="36377"/>
    <cellStyle name="40% - Accent3 4 6 5" xfId="8814"/>
    <cellStyle name="40% - Accent3 4 6 5 2" xfId="18037"/>
    <cellStyle name="40% - Accent3 4 6 5 2 2" xfId="46735"/>
    <cellStyle name="40% - Accent3 4 6 5 3" xfId="37526"/>
    <cellStyle name="40% - Accent3 4 6 6" xfId="9881"/>
    <cellStyle name="40% - Accent3 4 6 6 2" xfId="19102"/>
    <cellStyle name="40% - Accent3 4 6 6 2 2" xfId="47800"/>
    <cellStyle name="40% - Accent3 4 6 6 3" xfId="38591"/>
    <cellStyle name="40% - Accent3 4 6 7" xfId="11030"/>
    <cellStyle name="40% - Accent3 4 6 7 2" xfId="20249"/>
    <cellStyle name="40% - Accent3 4 6 7 2 2" xfId="48947"/>
    <cellStyle name="40% - Accent3 4 6 7 3" xfId="39738"/>
    <cellStyle name="40% - Accent3 4 6 8" xfId="12657"/>
    <cellStyle name="40% - Accent3 4 6 8 2" xfId="41355"/>
    <cellStyle name="40% - Accent3 4 6 9" xfId="21382"/>
    <cellStyle name="40% - Accent3 4 6 9 2" xfId="50080"/>
    <cellStyle name="40% - Accent3 4 7" xfId="1728"/>
    <cellStyle name="40% - Accent3 4 7 2" xfId="5426"/>
    <cellStyle name="40% - Accent3 4 7 2 2" xfId="14654"/>
    <cellStyle name="40% - Accent3 4 7 2 2 2" xfId="43352"/>
    <cellStyle name="40% - Accent3 4 7 2 3" xfId="28184"/>
    <cellStyle name="40% - Accent3 4 7 2 3 2" xfId="56882"/>
    <cellStyle name="40% - Accent3 4 7 2 4" xfId="34143"/>
    <cellStyle name="40% - Accent3 4 7 3" xfId="6975"/>
    <cellStyle name="40% - Accent3 4 7 3 2" xfId="16202"/>
    <cellStyle name="40% - Accent3 4 7 3 2 2" xfId="44900"/>
    <cellStyle name="40% - Accent3 4 7 3 3" xfId="35691"/>
    <cellStyle name="40% - Accent3 4 7 4" xfId="11972"/>
    <cellStyle name="40% - Accent3 4 7 4 2" xfId="40670"/>
    <cellStyle name="40% - Accent3 4 7 5" xfId="23178"/>
    <cellStyle name="40% - Accent3 4 7 5 2" xfId="51876"/>
    <cellStyle name="40% - Accent3 4 7 6" xfId="25457"/>
    <cellStyle name="40% - Accent3 4 7 6 2" xfId="54155"/>
    <cellStyle name="40% - Accent3 4 7 7" xfId="30038"/>
    <cellStyle name="40% - Accent3 4 7 7 2" xfId="58735"/>
    <cellStyle name="40% - Accent3 4 7 8" xfId="31461"/>
    <cellStyle name="40% - Accent3 4 8" xfId="4474"/>
    <cellStyle name="40% - Accent3 4 8 2" xfId="13702"/>
    <cellStyle name="40% - Accent3 4 8 2 2" xfId="42400"/>
    <cellStyle name="40% - Accent3 4 8 3" xfId="27051"/>
    <cellStyle name="40% - Accent3 4 8 3 2" xfId="55749"/>
    <cellStyle name="40% - Accent3 4 8 4" xfId="33191"/>
    <cellStyle name="40% - Accent3 4 9" xfId="5012"/>
    <cellStyle name="40% - Accent3 4 9 2" xfId="14240"/>
    <cellStyle name="40% - Accent3 4 9 2 2" xfId="42938"/>
    <cellStyle name="40% - Accent3 4 9 3" xfId="33729"/>
    <cellStyle name="40% - Accent3 40" xfId="775"/>
    <cellStyle name="40% - Accent3 41" xfId="776"/>
    <cellStyle name="40% - Accent3 42" xfId="1063"/>
    <cellStyle name="40% - Accent3 42 10" xfId="21383"/>
    <cellStyle name="40% - Accent3 42 10 2" xfId="50081"/>
    <cellStyle name="40% - Accent3 42 11" xfId="23179"/>
    <cellStyle name="40% - Accent3 42 11 2" xfId="51877"/>
    <cellStyle name="40% - Accent3 42 12" xfId="25458"/>
    <cellStyle name="40% - Accent3 42 12 2" xfId="54156"/>
    <cellStyle name="40% - Accent3 42 13" xfId="30039"/>
    <cellStyle name="40% - Accent3 42 13 2" xfId="58736"/>
    <cellStyle name="40% - Accent3 42 14" xfId="31203"/>
    <cellStyle name="40% - Accent3 42 2" xfId="3649"/>
    <cellStyle name="40% - Accent3 42 2 2" xfId="6495"/>
    <cellStyle name="40% - Accent3 42 2 2 2" xfId="15723"/>
    <cellStyle name="40% - Accent3 42 2 2 2 2" xfId="44421"/>
    <cellStyle name="40% - Accent3 42 2 2 3" xfId="28207"/>
    <cellStyle name="40% - Accent3 42 2 2 3 2" xfId="56905"/>
    <cellStyle name="40% - Accent3 42 2 2 4" xfId="35212"/>
    <cellStyle name="40% - Accent3 42 2 3" xfId="8047"/>
    <cellStyle name="40% - Accent3 42 2 3 2" xfId="17272"/>
    <cellStyle name="40% - Accent3 42 2 3 2 2" xfId="45970"/>
    <cellStyle name="40% - Accent3 42 2 3 3" xfId="36761"/>
    <cellStyle name="40% - Accent3 42 2 4" xfId="13041"/>
    <cellStyle name="40% - Accent3 42 2 4 2" xfId="41739"/>
    <cellStyle name="40% - Accent3 42 2 5" xfId="23180"/>
    <cellStyle name="40% - Accent3 42 2 5 2" xfId="51878"/>
    <cellStyle name="40% - Accent3 42 2 6" xfId="25459"/>
    <cellStyle name="40% - Accent3 42 2 6 2" xfId="54157"/>
    <cellStyle name="40% - Accent3 42 2 7" xfId="30040"/>
    <cellStyle name="40% - Accent3 42 2 7 2" xfId="58737"/>
    <cellStyle name="40% - Accent3 42 2 8" xfId="32530"/>
    <cellStyle name="40% - Accent3 42 3" xfId="4497"/>
    <cellStyle name="40% - Accent3 42 3 2" xfId="13725"/>
    <cellStyle name="40% - Accent3 42 3 2 2" xfId="42423"/>
    <cellStyle name="40% - Accent3 42 3 3" xfId="27074"/>
    <cellStyle name="40% - Accent3 42 3 3 2" xfId="55772"/>
    <cellStyle name="40% - Accent3 42 3 4" xfId="33214"/>
    <cellStyle name="40% - Accent3 42 4" xfId="5168"/>
    <cellStyle name="40% - Accent3 42 4 2" xfId="14396"/>
    <cellStyle name="40% - Accent3 42 4 2 2" xfId="43094"/>
    <cellStyle name="40% - Accent3 42 4 3" xfId="33885"/>
    <cellStyle name="40% - Accent3 42 5" xfId="6717"/>
    <cellStyle name="40% - Accent3 42 5 2" xfId="15944"/>
    <cellStyle name="40% - Accent3 42 5 2 2" xfId="44642"/>
    <cellStyle name="40% - Accent3 42 5 3" xfId="35433"/>
    <cellStyle name="40% - Accent3 42 6" xfId="9198"/>
    <cellStyle name="40% - Accent3 42 6 2" xfId="18421"/>
    <cellStyle name="40% - Accent3 42 6 2 2" xfId="47119"/>
    <cellStyle name="40% - Accent3 42 6 3" xfId="37910"/>
    <cellStyle name="40% - Accent3 42 7" xfId="9882"/>
    <cellStyle name="40% - Accent3 42 7 2" xfId="19103"/>
    <cellStyle name="40% - Accent3 42 7 2 2" xfId="47801"/>
    <cellStyle name="40% - Accent3 42 7 3" xfId="38592"/>
    <cellStyle name="40% - Accent3 42 8" xfId="11031"/>
    <cellStyle name="40% - Accent3 42 8 2" xfId="20250"/>
    <cellStyle name="40% - Accent3 42 8 2 2" xfId="48948"/>
    <cellStyle name="40% - Accent3 42 8 3" xfId="39739"/>
    <cellStyle name="40% - Accent3 42 9" xfId="11714"/>
    <cellStyle name="40% - Accent3 42 9 2" xfId="40412"/>
    <cellStyle name="40% - Accent3 43" xfId="1288"/>
    <cellStyle name="40% - Accent3 43 10" xfId="21384"/>
    <cellStyle name="40% - Accent3 43 10 2" xfId="50082"/>
    <cellStyle name="40% - Accent3 43 11" xfId="23181"/>
    <cellStyle name="40% - Accent3 43 11 2" xfId="51879"/>
    <cellStyle name="40% - Accent3 43 12" xfId="25460"/>
    <cellStyle name="40% - Accent3 43 12 2" xfId="54158"/>
    <cellStyle name="40% - Accent3 43 13" xfId="30041"/>
    <cellStyle name="40% - Accent3 43 13 2" xfId="58738"/>
    <cellStyle name="40% - Accent3 43 14" xfId="31390"/>
    <cellStyle name="40% - Accent3 43 2" xfId="3107"/>
    <cellStyle name="40% - Accent3 43 2 2" xfId="6083"/>
    <cellStyle name="40% - Accent3 43 2 2 2" xfId="15311"/>
    <cellStyle name="40% - Accent3 43 2 2 2 2" xfId="44009"/>
    <cellStyle name="40% - Accent3 43 2 2 3" xfId="28208"/>
    <cellStyle name="40% - Accent3 43 2 2 3 2" xfId="56906"/>
    <cellStyle name="40% - Accent3 43 2 2 4" xfId="34800"/>
    <cellStyle name="40% - Accent3 43 2 3" xfId="7635"/>
    <cellStyle name="40% - Accent3 43 2 3 2" xfId="16860"/>
    <cellStyle name="40% - Accent3 43 2 3 2 2" xfId="45558"/>
    <cellStyle name="40% - Accent3 43 2 3 3" xfId="36349"/>
    <cellStyle name="40% - Accent3 43 2 4" xfId="12629"/>
    <cellStyle name="40% - Accent3 43 2 4 2" xfId="41327"/>
    <cellStyle name="40% - Accent3 43 2 5" xfId="23182"/>
    <cellStyle name="40% - Accent3 43 2 5 2" xfId="51880"/>
    <cellStyle name="40% - Accent3 43 2 6" xfId="25461"/>
    <cellStyle name="40% - Accent3 43 2 6 2" xfId="54159"/>
    <cellStyle name="40% - Accent3 43 2 7" xfId="30042"/>
    <cellStyle name="40% - Accent3 43 2 7 2" xfId="58739"/>
    <cellStyle name="40% - Accent3 43 2 8" xfId="32118"/>
    <cellStyle name="40% - Accent3 43 3" xfId="4498"/>
    <cellStyle name="40% - Accent3 43 3 2" xfId="13726"/>
    <cellStyle name="40% - Accent3 43 3 2 2" xfId="42424"/>
    <cellStyle name="40% - Accent3 43 3 3" xfId="27075"/>
    <cellStyle name="40% - Accent3 43 3 3 2" xfId="55773"/>
    <cellStyle name="40% - Accent3 43 3 4" xfId="33215"/>
    <cellStyle name="40% - Accent3 43 4" xfId="5355"/>
    <cellStyle name="40% - Accent3 43 4 2" xfId="14583"/>
    <cellStyle name="40% - Accent3 43 4 2 2" xfId="43281"/>
    <cellStyle name="40% - Accent3 43 4 3" xfId="34072"/>
    <cellStyle name="40% - Accent3 43 5" xfId="6904"/>
    <cellStyle name="40% - Accent3 43 5 2" xfId="16131"/>
    <cellStyle name="40% - Accent3 43 5 2 2" xfId="44829"/>
    <cellStyle name="40% - Accent3 43 5 3" xfId="35620"/>
    <cellStyle name="40% - Accent3 43 6" xfId="8786"/>
    <cellStyle name="40% - Accent3 43 6 2" xfId="18009"/>
    <cellStyle name="40% - Accent3 43 6 2 2" xfId="46707"/>
    <cellStyle name="40% - Accent3 43 6 3" xfId="37498"/>
    <cellStyle name="40% - Accent3 43 7" xfId="9883"/>
    <cellStyle name="40% - Accent3 43 7 2" xfId="19104"/>
    <cellStyle name="40% - Accent3 43 7 2 2" xfId="47802"/>
    <cellStyle name="40% - Accent3 43 7 3" xfId="38593"/>
    <cellStyle name="40% - Accent3 43 8" xfId="11032"/>
    <cellStyle name="40% - Accent3 43 8 2" xfId="20251"/>
    <cellStyle name="40% - Accent3 43 8 2 2" xfId="48949"/>
    <cellStyle name="40% - Accent3 43 8 3" xfId="39740"/>
    <cellStyle name="40% - Accent3 43 9" xfId="11901"/>
    <cellStyle name="40% - Accent3 43 9 2" xfId="40599"/>
    <cellStyle name="40% - Accent3 44" xfId="1302"/>
    <cellStyle name="40% - Accent3 44 2" xfId="5369"/>
    <cellStyle name="40% - Accent3 44 2 2" xfId="14597"/>
    <cellStyle name="40% - Accent3 44 2 2 2" xfId="43295"/>
    <cellStyle name="40% - Accent3 44 2 3" xfId="34086"/>
    <cellStyle name="40% - Accent3 44 3" xfId="6918"/>
    <cellStyle name="40% - Accent3 44 3 2" xfId="16145"/>
    <cellStyle name="40% - Accent3 44 3 2 2" xfId="44843"/>
    <cellStyle name="40% - Accent3 44 3 3" xfId="35634"/>
    <cellStyle name="40% - Accent3 44 4" xfId="11915"/>
    <cellStyle name="40% - Accent3 44 4 2" xfId="40613"/>
    <cellStyle name="40% - Accent3 44 5" xfId="23183"/>
    <cellStyle name="40% - Accent3 44 5 2" xfId="51881"/>
    <cellStyle name="40% - Accent3 44 6" xfId="25462"/>
    <cellStyle name="40% - Accent3 44 6 2" xfId="54160"/>
    <cellStyle name="40% - Accent3 44 7" xfId="30043"/>
    <cellStyle name="40% - Accent3 44 7 2" xfId="58740"/>
    <cellStyle name="40% - Accent3 44 8" xfId="31404"/>
    <cellStyle name="40% - Accent3 45" xfId="1315"/>
    <cellStyle name="40% - Accent3 45 2" xfId="5382"/>
    <cellStyle name="40% - Accent3 45 2 2" xfId="14610"/>
    <cellStyle name="40% - Accent3 45 2 2 2" xfId="43308"/>
    <cellStyle name="40% - Accent3 45 2 3" xfId="34099"/>
    <cellStyle name="40% - Accent3 45 3" xfId="6931"/>
    <cellStyle name="40% - Accent3 45 3 2" xfId="16158"/>
    <cellStyle name="40% - Accent3 45 3 2 2" xfId="44856"/>
    <cellStyle name="40% - Accent3 45 3 3" xfId="35647"/>
    <cellStyle name="40% - Accent3 45 4" xfId="11928"/>
    <cellStyle name="40% - Accent3 45 4 2" xfId="40626"/>
    <cellStyle name="40% - Accent3 45 5" xfId="31417"/>
    <cellStyle name="40% - Accent3 46" xfId="4982"/>
    <cellStyle name="40% - Accent3 46 2" xfId="14210"/>
    <cellStyle name="40% - Accent3 46 2 2" xfId="42908"/>
    <cellStyle name="40% - Accent3 46 3" xfId="33699"/>
    <cellStyle name="40% - Accent3 47" xfId="6531"/>
    <cellStyle name="40% - Accent3 47 2" xfId="15758"/>
    <cellStyle name="40% - Accent3 47 2 2" xfId="44456"/>
    <cellStyle name="40% - Accent3 47 3" xfId="35247"/>
    <cellStyle name="40% - Accent3 48" xfId="8084"/>
    <cellStyle name="40% - Accent3 48 2" xfId="17308"/>
    <cellStyle name="40% - Accent3 48 2 2" xfId="46006"/>
    <cellStyle name="40% - Accent3 48 3" xfId="36797"/>
    <cellStyle name="40% - Accent3 49" xfId="10370"/>
    <cellStyle name="40% - Accent3 49 2" xfId="19589"/>
    <cellStyle name="40% - Accent3 49 2 2" xfId="48287"/>
    <cellStyle name="40% - Accent3 49 3" xfId="39078"/>
    <cellStyle name="40% - Accent3 5" xfId="261"/>
    <cellStyle name="40% - Accent3 5 10" xfId="8154"/>
    <cellStyle name="40% - Accent3 5 10 2" xfId="17378"/>
    <cellStyle name="40% - Accent3 5 10 2 2" xfId="46076"/>
    <cellStyle name="40% - Accent3 5 10 3" xfId="36867"/>
    <cellStyle name="40% - Accent3 5 11" xfId="9884"/>
    <cellStyle name="40% - Accent3 5 11 2" xfId="19105"/>
    <cellStyle name="40% - Accent3 5 11 2 2" xfId="47803"/>
    <cellStyle name="40% - Accent3 5 11 3" xfId="38594"/>
    <cellStyle name="40% - Accent3 5 12" xfId="11033"/>
    <cellStyle name="40% - Accent3 5 12 2" xfId="20252"/>
    <cellStyle name="40% - Accent3 5 12 2 2" xfId="48950"/>
    <cellStyle name="40% - Accent3 5 12 3" xfId="39741"/>
    <cellStyle name="40% - Accent3 5 13" xfId="11571"/>
    <cellStyle name="40% - Accent3 5 13 2" xfId="40269"/>
    <cellStyle name="40% - Accent3 5 14" xfId="21385"/>
    <cellStyle name="40% - Accent3 5 14 2" xfId="50083"/>
    <cellStyle name="40% - Accent3 5 15" xfId="23184"/>
    <cellStyle name="40% - Accent3 5 15 2" xfId="51882"/>
    <cellStyle name="40% - Accent3 5 16" xfId="25463"/>
    <cellStyle name="40% - Accent3 5 16 2" xfId="54161"/>
    <cellStyle name="40% - Accent3 5 17" xfId="30044"/>
    <cellStyle name="40% - Accent3 5 17 2" xfId="58741"/>
    <cellStyle name="40% - Accent3 5 18" xfId="31060"/>
    <cellStyle name="40% - Accent3 5 2" xfId="347"/>
    <cellStyle name="40% - Accent3 5 2 10" xfId="9885"/>
    <cellStyle name="40% - Accent3 5 2 10 2" xfId="19106"/>
    <cellStyle name="40% - Accent3 5 2 10 2 2" xfId="47804"/>
    <cellStyle name="40% - Accent3 5 2 10 3" xfId="38595"/>
    <cellStyle name="40% - Accent3 5 2 11" xfId="11034"/>
    <cellStyle name="40% - Accent3 5 2 11 2" xfId="20253"/>
    <cellStyle name="40% - Accent3 5 2 11 2 2" xfId="48951"/>
    <cellStyle name="40% - Accent3 5 2 11 3" xfId="39742"/>
    <cellStyle name="40% - Accent3 5 2 12" xfId="11657"/>
    <cellStyle name="40% - Accent3 5 2 12 2" xfId="40355"/>
    <cellStyle name="40% - Accent3 5 2 13" xfId="21386"/>
    <cellStyle name="40% - Accent3 5 2 13 2" xfId="50084"/>
    <cellStyle name="40% - Accent3 5 2 14" xfId="23185"/>
    <cellStyle name="40% - Accent3 5 2 14 2" xfId="51883"/>
    <cellStyle name="40% - Accent3 5 2 15" xfId="25464"/>
    <cellStyle name="40% - Accent3 5 2 15 2" xfId="54162"/>
    <cellStyle name="40% - Accent3 5 2 16" xfId="30045"/>
    <cellStyle name="40% - Accent3 5 2 16 2" xfId="58742"/>
    <cellStyle name="40% - Accent3 5 2 17" xfId="31146"/>
    <cellStyle name="40% - Accent3 5 2 2" xfId="1192"/>
    <cellStyle name="40% - Accent3 5 2 2 10" xfId="11843"/>
    <cellStyle name="40% - Accent3 5 2 2 10 2" xfId="40541"/>
    <cellStyle name="40% - Accent3 5 2 2 11" xfId="21387"/>
    <cellStyle name="40% - Accent3 5 2 2 11 2" xfId="50085"/>
    <cellStyle name="40% - Accent3 5 2 2 12" xfId="23186"/>
    <cellStyle name="40% - Accent3 5 2 2 12 2" xfId="51884"/>
    <cellStyle name="40% - Accent3 5 2 2 13" xfId="25465"/>
    <cellStyle name="40% - Accent3 5 2 2 13 2" xfId="54163"/>
    <cellStyle name="40% - Accent3 5 2 2 14" xfId="30046"/>
    <cellStyle name="40% - Accent3 5 2 2 14 2" xfId="58743"/>
    <cellStyle name="40% - Accent3 5 2 2 15" xfId="31332"/>
    <cellStyle name="40% - Accent3 5 2 2 2" xfId="3458"/>
    <cellStyle name="40% - Accent3 5 2 2 2 10" xfId="23187"/>
    <cellStyle name="40% - Accent3 5 2 2 2 10 2" xfId="51885"/>
    <cellStyle name="40% - Accent3 5 2 2 2 11" xfId="25466"/>
    <cellStyle name="40% - Accent3 5 2 2 2 11 2" xfId="54164"/>
    <cellStyle name="40% - Accent3 5 2 2 2 12" xfId="30047"/>
    <cellStyle name="40% - Accent3 5 2 2 2 12 2" xfId="58744"/>
    <cellStyle name="40% - Accent3 5 2 2 2 13" xfId="32430"/>
    <cellStyle name="40% - Accent3 5 2 2 2 2" xfId="4502"/>
    <cellStyle name="40% - Accent3 5 2 2 2 2 2" xfId="13730"/>
    <cellStyle name="40% - Accent3 5 2 2 2 2 2 2" xfId="28212"/>
    <cellStyle name="40% - Accent3 5 2 2 2 2 2 2 2" xfId="56910"/>
    <cellStyle name="40% - Accent3 5 2 2 2 2 2 3" xfId="42428"/>
    <cellStyle name="40% - Accent3 5 2 2 2 2 3" xfId="23188"/>
    <cellStyle name="40% - Accent3 5 2 2 2 2 3 2" xfId="51886"/>
    <cellStyle name="40% - Accent3 5 2 2 2 2 4" xfId="25467"/>
    <cellStyle name="40% - Accent3 5 2 2 2 2 4 2" xfId="54165"/>
    <cellStyle name="40% - Accent3 5 2 2 2 2 5" xfId="30048"/>
    <cellStyle name="40% - Accent3 5 2 2 2 2 5 2" xfId="58745"/>
    <cellStyle name="40% - Accent3 5 2 2 2 2 6" xfId="33219"/>
    <cellStyle name="40% - Accent3 5 2 2 2 3" xfId="6395"/>
    <cellStyle name="40% - Accent3 5 2 2 2 3 2" xfId="15623"/>
    <cellStyle name="40% - Accent3 5 2 2 2 3 2 2" xfId="44321"/>
    <cellStyle name="40% - Accent3 5 2 2 2 3 3" xfId="27079"/>
    <cellStyle name="40% - Accent3 5 2 2 2 3 3 2" xfId="55777"/>
    <cellStyle name="40% - Accent3 5 2 2 2 3 4" xfId="35112"/>
    <cellStyle name="40% - Accent3 5 2 2 2 4" xfId="7947"/>
    <cellStyle name="40% - Accent3 5 2 2 2 4 2" xfId="17172"/>
    <cellStyle name="40% - Accent3 5 2 2 2 4 2 2" xfId="45870"/>
    <cellStyle name="40% - Accent3 5 2 2 2 4 3" xfId="36661"/>
    <cellStyle name="40% - Accent3 5 2 2 2 5" xfId="9098"/>
    <cellStyle name="40% - Accent3 5 2 2 2 5 2" xfId="18321"/>
    <cellStyle name="40% - Accent3 5 2 2 2 5 2 2" xfId="47019"/>
    <cellStyle name="40% - Accent3 5 2 2 2 5 3" xfId="37810"/>
    <cellStyle name="40% - Accent3 5 2 2 2 6" xfId="9887"/>
    <cellStyle name="40% - Accent3 5 2 2 2 6 2" xfId="19108"/>
    <cellStyle name="40% - Accent3 5 2 2 2 6 2 2" xfId="47806"/>
    <cellStyle name="40% - Accent3 5 2 2 2 6 3" xfId="38597"/>
    <cellStyle name="40% - Accent3 5 2 2 2 7" xfId="11036"/>
    <cellStyle name="40% - Accent3 5 2 2 2 7 2" xfId="20255"/>
    <cellStyle name="40% - Accent3 5 2 2 2 7 2 2" xfId="48953"/>
    <cellStyle name="40% - Accent3 5 2 2 2 7 3" xfId="39744"/>
    <cellStyle name="40% - Accent3 5 2 2 2 8" xfId="12941"/>
    <cellStyle name="40% - Accent3 5 2 2 2 8 2" xfId="41639"/>
    <cellStyle name="40% - Accent3 5 2 2 2 9" xfId="21388"/>
    <cellStyle name="40% - Accent3 5 2 2 2 9 2" xfId="50086"/>
    <cellStyle name="40% - Accent3 5 2 2 3" xfId="2849"/>
    <cellStyle name="40% - Accent3 5 2 2 3 2" xfId="6014"/>
    <cellStyle name="40% - Accent3 5 2 2 3 2 2" xfId="15242"/>
    <cellStyle name="40% - Accent3 5 2 2 3 2 2 2" xfId="43940"/>
    <cellStyle name="40% - Accent3 5 2 2 3 2 3" xfId="28211"/>
    <cellStyle name="40% - Accent3 5 2 2 3 2 3 2" xfId="56909"/>
    <cellStyle name="40% - Accent3 5 2 2 3 2 4" xfId="34731"/>
    <cellStyle name="40% - Accent3 5 2 2 3 3" xfId="7564"/>
    <cellStyle name="40% - Accent3 5 2 2 3 3 2" xfId="16790"/>
    <cellStyle name="40% - Accent3 5 2 2 3 3 2 2" xfId="45488"/>
    <cellStyle name="40% - Accent3 5 2 2 3 3 3" xfId="36279"/>
    <cellStyle name="40% - Accent3 5 2 2 3 4" xfId="12560"/>
    <cellStyle name="40% - Accent3 5 2 2 3 4 2" xfId="41258"/>
    <cellStyle name="40% - Accent3 5 2 2 3 5" xfId="23189"/>
    <cellStyle name="40% - Accent3 5 2 2 3 5 2" xfId="51887"/>
    <cellStyle name="40% - Accent3 5 2 2 3 6" xfId="25468"/>
    <cellStyle name="40% - Accent3 5 2 2 3 6 2" xfId="54166"/>
    <cellStyle name="40% - Accent3 5 2 2 3 7" xfId="30049"/>
    <cellStyle name="40% - Accent3 5 2 2 3 7 2" xfId="58746"/>
    <cellStyle name="40% - Accent3 5 2 2 3 8" xfId="32049"/>
    <cellStyle name="40% - Accent3 5 2 2 4" xfId="4501"/>
    <cellStyle name="40% - Accent3 5 2 2 4 2" xfId="13729"/>
    <cellStyle name="40% - Accent3 5 2 2 4 2 2" xfId="42427"/>
    <cellStyle name="40% - Accent3 5 2 2 4 3" xfId="27078"/>
    <cellStyle name="40% - Accent3 5 2 2 4 3 2" xfId="55776"/>
    <cellStyle name="40% - Accent3 5 2 2 4 4" xfId="33218"/>
    <cellStyle name="40% - Accent3 5 2 2 5" xfId="5297"/>
    <cellStyle name="40% - Accent3 5 2 2 5 2" xfId="14525"/>
    <cellStyle name="40% - Accent3 5 2 2 5 2 2" xfId="43223"/>
    <cellStyle name="40% - Accent3 5 2 2 5 3" xfId="34014"/>
    <cellStyle name="40% - Accent3 5 2 2 6" xfId="6846"/>
    <cellStyle name="40% - Accent3 5 2 2 6 2" xfId="16073"/>
    <cellStyle name="40% - Accent3 5 2 2 6 2 2" xfId="44771"/>
    <cellStyle name="40% - Accent3 5 2 2 6 3" xfId="35562"/>
    <cellStyle name="40% - Accent3 5 2 2 7" xfId="8716"/>
    <cellStyle name="40% - Accent3 5 2 2 7 2" xfId="17940"/>
    <cellStyle name="40% - Accent3 5 2 2 7 2 2" xfId="46638"/>
    <cellStyle name="40% - Accent3 5 2 2 7 3" xfId="37429"/>
    <cellStyle name="40% - Accent3 5 2 2 8" xfId="9886"/>
    <cellStyle name="40% - Accent3 5 2 2 8 2" xfId="19107"/>
    <cellStyle name="40% - Accent3 5 2 2 8 2 2" xfId="47805"/>
    <cellStyle name="40% - Accent3 5 2 2 8 3" xfId="38596"/>
    <cellStyle name="40% - Accent3 5 2 2 9" xfId="11035"/>
    <cellStyle name="40% - Accent3 5 2 2 9 2" xfId="20254"/>
    <cellStyle name="40% - Accent3 5 2 2 9 2 2" xfId="48952"/>
    <cellStyle name="40% - Accent3 5 2 2 9 3" xfId="39743"/>
    <cellStyle name="40% - Accent3 5 2 3" xfId="2574"/>
    <cellStyle name="40% - Accent3 5 2 3 10" xfId="23190"/>
    <cellStyle name="40% - Accent3 5 2 3 10 2" xfId="51888"/>
    <cellStyle name="40% - Accent3 5 2 3 11" xfId="25469"/>
    <cellStyle name="40% - Accent3 5 2 3 11 2" xfId="54167"/>
    <cellStyle name="40% - Accent3 5 2 3 12" xfId="30050"/>
    <cellStyle name="40% - Accent3 5 2 3 12 2" xfId="58747"/>
    <cellStyle name="40% - Accent3 5 2 3 13" xfId="31864"/>
    <cellStyle name="40% - Accent3 5 2 3 2" xfId="4503"/>
    <cellStyle name="40% - Accent3 5 2 3 2 2" xfId="13731"/>
    <cellStyle name="40% - Accent3 5 2 3 2 2 2" xfId="28213"/>
    <cellStyle name="40% - Accent3 5 2 3 2 2 2 2" xfId="56911"/>
    <cellStyle name="40% - Accent3 5 2 3 2 2 3" xfId="42429"/>
    <cellStyle name="40% - Accent3 5 2 3 2 3" xfId="23191"/>
    <cellStyle name="40% - Accent3 5 2 3 2 3 2" xfId="51889"/>
    <cellStyle name="40% - Accent3 5 2 3 2 4" xfId="25470"/>
    <cellStyle name="40% - Accent3 5 2 3 2 4 2" xfId="54168"/>
    <cellStyle name="40% - Accent3 5 2 3 2 5" xfId="30051"/>
    <cellStyle name="40% - Accent3 5 2 3 2 5 2" xfId="58748"/>
    <cellStyle name="40% - Accent3 5 2 3 2 6" xfId="33220"/>
    <cellStyle name="40% - Accent3 5 2 3 3" xfId="5829"/>
    <cellStyle name="40% - Accent3 5 2 3 3 2" xfId="15057"/>
    <cellStyle name="40% - Accent3 5 2 3 3 2 2" xfId="43755"/>
    <cellStyle name="40% - Accent3 5 2 3 3 3" xfId="27080"/>
    <cellStyle name="40% - Accent3 5 2 3 3 3 2" xfId="55778"/>
    <cellStyle name="40% - Accent3 5 2 3 3 4" xfId="34546"/>
    <cellStyle name="40% - Accent3 5 2 3 4" xfId="7379"/>
    <cellStyle name="40% - Accent3 5 2 3 4 2" xfId="16605"/>
    <cellStyle name="40% - Accent3 5 2 3 4 2 2" xfId="45303"/>
    <cellStyle name="40% - Accent3 5 2 3 4 3" xfId="36094"/>
    <cellStyle name="40% - Accent3 5 2 3 5" xfId="8531"/>
    <cellStyle name="40% - Accent3 5 2 3 5 2" xfId="17755"/>
    <cellStyle name="40% - Accent3 5 2 3 5 2 2" xfId="46453"/>
    <cellStyle name="40% - Accent3 5 2 3 5 3" xfId="37244"/>
    <cellStyle name="40% - Accent3 5 2 3 6" xfId="9888"/>
    <cellStyle name="40% - Accent3 5 2 3 6 2" xfId="19109"/>
    <cellStyle name="40% - Accent3 5 2 3 6 2 2" xfId="47807"/>
    <cellStyle name="40% - Accent3 5 2 3 6 3" xfId="38598"/>
    <cellStyle name="40% - Accent3 5 2 3 7" xfId="11037"/>
    <cellStyle name="40% - Accent3 5 2 3 7 2" xfId="20256"/>
    <cellStyle name="40% - Accent3 5 2 3 7 2 2" xfId="48954"/>
    <cellStyle name="40% - Accent3 5 2 3 7 3" xfId="39745"/>
    <cellStyle name="40% - Accent3 5 2 3 8" xfId="12375"/>
    <cellStyle name="40% - Accent3 5 2 3 8 2" xfId="41073"/>
    <cellStyle name="40% - Accent3 5 2 3 9" xfId="21389"/>
    <cellStyle name="40% - Accent3 5 2 3 9 2" xfId="50087"/>
    <cellStyle name="40% - Accent3 5 2 4" xfId="3236"/>
    <cellStyle name="40% - Accent3 5 2 4 10" xfId="23192"/>
    <cellStyle name="40% - Accent3 5 2 4 10 2" xfId="51890"/>
    <cellStyle name="40% - Accent3 5 2 4 11" xfId="25471"/>
    <cellStyle name="40% - Accent3 5 2 4 11 2" xfId="54169"/>
    <cellStyle name="40% - Accent3 5 2 4 12" xfId="30052"/>
    <cellStyle name="40% - Accent3 5 2 4 12 2" xfId="58749"/>
    <cellStyle name="40% - Accent3 5 2 4 13" xfId="32245"/>
    <cellStyle name="40% - Accent3 5 2 4 2" xfId="4504"/>
    <cellStyle name="40% - Accent3 5 2 4 2 2" xfId="13732"/>
    <cellStyle name="40% - Accent3 5 2 4 2 2 2" xfId="28214"/>
    <cellStyle name="40% - Accent3 5 2 4 2 2 2 2" xfId="56912"/>
    <cellStyle name="40% - Accent3 5 2 4 2 2 3" xfId="42430"/>
    <cellStyle name="40% - Accent3 5 2 4 2 3" xfId="23193"/>
    <cellStyle name="40% - Accent3 5 2 4 2 3 2" xfId="51891"/>
    <cellStyle name="40% - Accent3 5 2 4 2 4" xfId="25472"/>
    <cellStyle name="40% - Accent3 5 2 4 2 4 2" xfId="54170"/>
    <cellStyle name="40% - Accent3 5 2 4 2 5" xfId="30053"/>
    <cellStyle name="40% - Accent3 5 2 4 2 5 2" xfId="58750"/>
    <cellStyle name="40% - Accent3 5 2 4 2 6" xfId="33221"/>
    <cellStyle name="40% - Accent3 5 2 4 3" xfId="6210"/>
    <cellStyle name="40% - Accent3 5 2 4 3 2" xfId="15438"/>
    <cellStyle name="40% - Accent3 5 2 4 3 2 2" xfId="44136"/>
    <cellStyle name="40% - Accent3 5 2 4 3 3" xfId="27081"/>
    <cellStyle name="40% - Accent3 5 2 4 3 3 2" xfId="55779"/>
    <cellStyle name="40% - Accent3 5 2 4 3 4" xfId="34927"/>
    <cellStyle name="40% - Accent3 5 2 4 4" xfId="7762"/>
    <cellStyle name="40% - Accent3 5 2 4 4 2" xfId="16987"/>
    <cellStyle name="40% - Accent3 5 2 4 4 2 2" xfId="45685"/>
    <cellStyle name="40% - Accent3 5 2 4 4 3" xfId="36476"/>
    <cellStyle name="40% - Accent3 5 2 4 5" xfId="8913"/>
    <cellStyle name="40% - Accent3 5 2 4 5 2" xfId="18136"/>
    <cellStyle name="40% - Accent3 5 2 4 5 2 2" xfId="46834"/>
    <cellStyle name="40% - Accent3 5 2 4 5 3" xfId="37625"/>
    <cellStyle name="40% - Accent3 5 2 4 6" xfId="9889"/>
    <cellStyle name="40% - Accent3 5 2 4 6 2" xfId="19110"/>
    <cellStyle name="40% - Accent3 5 2 4 6 2 2" xfId="47808"/>
    <cellStyle name="40% - Accent3 5 2 4 6 3" xfId="38599"/>
    <cellStyle name="40% - Accent3 5 2 4 7" xfId="11038"/>
    <cellStyle name="40% - Accent3 5 2 4 7 2" xfId="20257"/>
    <cellStyle name="40% - Accent3 5 2 4 7 2 2" xfId="48955"/>
    <cellStyle name="40% - Accent3 5 2 4 7 3" xfId="39746"/>
    <cellStyle name="40% - Accent3 5 2 4 8" xfId="12756"/>
    <cellStyle name="40% - Accent3 5 2 4 8 2" xfId="41454"/>
    <cellStyle name="40% - Accent3 5 2 4 9" xfId="21390"/>
    <cellStyle name="40% - Accent3 5 2 4 9 2" xfId="50088"/>
    <cellStyle name="40% - Accent3 5 2 5" xfId="2200"/>
    <cellStyle name="40% - Accent3 5 2 5 2" xfId="5634"/>
    <cellStyle name="40% - Accent3 5 2 5 2 2" xfId="14862"/>
    <cellStyle name="40% - Accent3 5 2 5 2 2 2" xfId="43560"/>
    <cellStyle name="40% - Accent3 5 2 5 2 3" xfId="28210"/>
    <cellStyle name="40% - Accent3 5 2 5 2 3 2" xfId="56908"/>
    <cellStyle name="40% - Accent3 5 2 5 2 4" xfId="34351"/>
    <cellStyle name="40% - Accent3 5 2 5 3" xfId="7183"/>
    <cellStyle name="40% - Accent3 5 2 5 3 2" xfId="16410"/>
    <cellStyle name="40% - Accent3 5 2 5 3 2 2" xfId="45108"/>
    <cellStyle name="40% - Accent3 5 2 5 3 3" xfId="35899"/>
    <cellStyle name="40% - Accent3 5 2 5 4" xfId="12180"/>
    <cellStyle name="40% - Accent3 5 2 5 4 2" xfId="40878"/>
    <cellStyle name="40% - Accent3 5 2 5 5" xfId="23194"/>
    <cellStyle name="40% - Accent3 5 2 5 5 2" xfId="51892"/>
    <cellStyle name="40% - Accent3 5 2 5 6" xfId="25473"/>
    <cellStyle name="40% - Accent3 5 2 5 6 2" xfId="54171"/>
    <cellStyle name="40% - Accent3 5 2 5 7" xfId="30054"/>
    <cellStyle name="40% - Accent3 5 2 5 7 2" xfId="58751"/>
    <cellStyle name="40% - Accent3 5 2 5 8" xfId="31669"/>
    <cellStyle name="40% - Accent3 5 2 6" xfId="4500"/>
    <cellStyle name="40% - Accent3 5 2 6 2" xfId="13728"/>
    <cellStyle name="40% - Accent3 5 2 6 2 2" xfId="42426"/>
    <cellStyle name="40% - Accent3 5 2 6 3" xfId="27077"/>
    <cellStyle name="40% - Accent3 5 2 6 3 2" xfId="55775"/>
    <cellStyle name="40% - Accent3 5 2 6 4" xfId="33217"/>
    <cellStyle name="40% - Accent3 5 2 7" xfId="5111"/>
    <cellStyle name="40% - Accent3 5 2 7 2" xfId="14339"/>
    <cellStyle name="40% - Accent3 5 2 7 2 2" xfId="43037"/>
    <cellStyle name="40% - Accent3 5 2 7 3" xfId="33828"/>
    <cellStyle name="40% - Accent3 5 2 8" xfId="6660"/>
    <cellStyle name="40% - Accent3 5 2 8 2" xfId="15887"/>
    <cellStyle name="40% - Accent3 5 2 8 2 2" xfId="44585"/>
    <cellStyle name="40% - Accent3 5 2 8 3" xfId="35376"/>
    <cellStyle name="40% - Accent3 5 2 9" xfId="8336"/>
    <cellStyle name="40% - Accent3 5 2 9 2" xfId="17560"/>
    <cellStyle name="40% - Accent3 5 2 9 2 2" xfId="46258"/>
    <cellStyle name="40% - Accent3 5 2 9 3" xfId="37049"/>
    <cellStyle name="40% - Accent3 5 3" xfId="777"/>
    <cellStyle name="40% - Accent3 5 3 10" xfId="23195"/>
    <cellStyle name="40% - Accent3 5 3 10 2" xfId="51893"/>
    <cellStyle name="40% - Accent3 5 3 11" xfId="25474"/>
    <cellStyle name="40% - Accent3 5 3 11 2" xfId="54172"/>
    <cellStyle name="40% - Accent3 5 3 12" xfId="30055"/>
    <cellStyle name="40% - Accent3 5 3 12 2" xfId="58752"/>
    <cellStyle name="40% - Accent3 5 3 2" xfId="2763"/>
    <cellStyle name="40% - Accent3 5 3 2 10" xfId="21392"/>
    <cellStyle name="40% - Accent3 5 3 2 10 2" xfId="50090"/>
    <cellStyle name="40% - Accent3 5 3 2 11" xfId="23196"/>
    <cellStyle name="40% - Accent3 5 3 2 11 2" xfId="51894"/>
    <cellStyle name="40% - Accent3 5 3 2 12" xfId="25475"/>
    <cellStyle name="40% - Accent3 5 3 2 12 2" xfId="54173"/>
    <cellStyle name="40% - Accent3 5 3 2 13" xfId="30056"/>
    <cellStyle name="40% - Accent3 5 3 2 13 2" xfId="58753"/>
    <cellStyle name="40% - Accent3 5 3 2 14" xfId="31965"/>
    <cellStyle name="40% - Accent3 5 3 2 2" xfId="3650"/>
    <cellStyle name="40% - Accent3 5 3 2 3" xfId="4506"/>
    <cellStyle name="40% - Accent3 5 3 2 3 2" xfId="13734"/>
    <cellStyle name="40% - Accent3 5 3 2 3 2 2" xfId="28216"/>
    <cellStyle name="40% - Accent3 5 3 2 3 2 2 2" xfId="56914"/>
    <cellStyle name="40% - Accent3 5 3 2 3 2 3" xfId="42432"/>
    <cellStyle name="40% - Accent3 5 3 2 3 3" xfId="23197"/>
    <cellStyle name="40% - Accent3 5 3 2 3 3 2" xfId="51895"/>
    <cellStyle name="40% - Accent3 5 3 2 3 4" xfId="25476"/>
    <cellStyle name="40% - Accent3 5 3 2 3 4 2" xfId="54174"/>
    <cellStyle name="40% - Accent3 5 3 2 3 5" xfId="30057"/>
    <cellStyle name="40% - Accent3 5 3 2 3 5 2" xfId="58754"/>
    <cellStyle name="40% - Accent3 5 3 2 3 6" xfId="33223"/>
    <cellStyle name="40% - Accent3 5 3 2 4" xfId="5930"/>
    <cellStyle name="40% - Accent3 5 3 2 4 2" xfId="15158"/>
    <cellStyle name="40% - Accent3 5 3 2 4 2 2" xfId="43856"/>
    <cellStyle name="40% - Accent3 5 3 2 4 3" xfId="27083"/>
    <cellStyle name="40% - Accent3 5 3 2 4 3 2" xfId="55781"/>
    <cellStyle name="40% - Accent3 5 3 2 4 4" xfId="34647"/>
    <cellStyle name="40% - Accent3 5 3 2 5" xfId="7480"/>
    <cellStyle name="40% - Accent3 5 3 2 5 2" xfId="16706"/>
    <cellStyle name="40% - Accent3 5 3 2 5 2 2" xfId="45404"/>
    <cellStyle name="40% - Accent3 5 3 2 5 3" xfId="36195"/>
    <cellStyle name="40% - Accent3 5 3 2 6" xfId="8632"/>
    <cellStyle name="40% - Accent3 5 3 2 6 2" xfId="17856"/>
    <cellStyle name="40% - Accent3 5 3 2 6 2 2" xfId="46554"/>
    <cellStyle name="40% - Accent3 5 3 2 6 3" xfId="37345"/>
    <cellStyle name="40% - Accent3 5 3 2 7" xfId="9891"/>
    <cellStyle name="40% - Accent3 5 3 2 7 2" xfId="19112"/>
    <cellStyle name="40% - Accent3 5 3 2 7 2 2" xfId="47810"/>
    <cellStyle name="40% - Accent3 5 3 2 7 3" xfId="38601"/>
    <cellStyle name="40% - Accent3 5 3 2 8" xfId="11040"/>
    <cellStyle name="40% - Accent3 5 3 2 8 2" xfId="20259"/>
    <cellStyle name="40% - Accent3 5 3 2 8 2 2" xfId="48957"/>
    <cellStyle name="40% - Accent3 5 3 2 8 3" xfId="39748"/>
    <cellStyle name="40% - Accent3 5 3 2 9" xfId="12476"/>
    <cellStyle name="40% - Accent3 5 3 2 9 2" xfId="41174"/>
    <cellStyle name="40% - Accent3 5 3 3" xfId="3373"/>
    <cellStyle name="40% - Accent3 5 3 3 10" xfId="23198"/>
    <cellStyle name="40% - Accent3 5 3 3 10 2" xfId="51896"/>
    <cellStyle name="40% - Accent3 5 3 3 11" xfId="25477"/>
    <cellStyle name="40% - Accent3 5 3 3 11 2" xfId="54175"/>
    <cellStyle name="40% - Accent3 5 3 3 12" xfId="30058"/>
    <cellStyle name="40% - Accent3 5 3 3 12 2" xfId="58755"/>
    <cellStyle name="40% - Accent3 5 3 3 13" xfId="32346"/>
    <cellStyle name="40% - Accent3 5 3 3 2" xfId="4507"/>
    <cellStyle name="40% - Accent3 5 3 3 2 2" xfId="13735"/>
    <cellStyle name="40% - Accent3 5 3 3 2 2 2" xfId="28217"/>
    <cellStyle name="40% - Accent3 5 3 3 2 2 2 2" xfId="56915"/>
    <cellStyle name="40% - Accent3 5 3 3 2 2 3" xfId="42433"/>
    <cellStyle name="40% - Accent3 5 3 3 2 3" xfId="23199"/>
    <cellStyle name="40% - Accent3 5 3 3 2 3 2" xfId="51897"/>
    <cellStyle name="40% - Accent3 5 3 3 2 4" xfId="25478"/>
    <cellStyle name="40% - Accent3 5 3 3 2 4 2" xfId="54176"/>
    <cellStyle name="40% - Accent3 5 3 3 2 5" xfId="30059"/>
    <cellStyle name="40% - Accent3 5 3 3 2 5 2" xfId="58756"/>
    <cellStyle name="40% - Accent3 5 3 3 2 6" xfId="33224"/>
    <cellStyle name="40% - Accent3 5 3 3 3" xfId="6311"/>
    <cellStyle name="40% - Accent3 5 3 3 3 2" xfId="15539"/>
    <cellStyle name="40% - Accent3 5 3 3 3 2 2" xfId="44237"/>
    <cellStyle name="40% - Accent3 5 3 3 3 3" xfId="27084"/>
    <cellStyle name="40% - Accent3 5 3 3 3 3 2" xfId="55782"/>
    <cellStyle name="40% - Accent3 5 3 3 3 4" xfId="35028"/>
    <cellStyle name="40% - Accent3 5 3 3 4" xfId="7863"/>
    <cellStyle name="40% - Accent3 5 3 3 4 2" xfId="17088"/>
    <cellStyle name="40% - Accent3 5 3 3 4 2 2" xfId="45786"/>
    <cellStyle name="40% - Accent3 5 3 3 4 3" xfId="36577"/>
    <cellStyle name="40% - Accent3 5 3 3 5" xfId="9014"/>
    <cellStyle name="40% - Accent3 5 3 3 5 2" xfId="18237"/>
    <cellStyle name="40% - Accent3 5 3 3 5 2 2" xfId="46935"/>
    <cellStyle name="40% - Accent3 5 3 3 5 3" xfId="37726"/>
    <cellStyle name="40% - Accent3 5 3 3 6" xfId="9892"/>
    <cellStyle name="40% - Accent3 5 3 3 6 2" xfId="19113"/>
    <cellStyle name="40% - Accent3 5 3 3 6 2 2" xfId="47811"/>
    <cellStyle name="40% - Accent3 5 3 3 6 3" xfId="38602"/>
    <cellStyle name="40% - Accent3 5 3 3 7" xfId="11041"/>
    <cellStyle name="40% - Accent3 5 3 3 7 2" xfId="20260"/>
    <cellStyle name="40% - Accent3 5 3 3 7 2 2" xfId="48958"/>
    <cellStyle name="40% - Accent3 5 3 3 7 3" xfId="39749"/>
    <cellStyle name="40% - Accent3 5 3 3 8" xfId="12857"/>
    <cellStyle name="40% - Accent3 5 3 3 8 2" xfId="41555"/>
    <cellStyle name="40% - Accent3 5 3 3 9" xfId="21393"/>
    <cellStyle name="40% - Accent3 5 3 3 9 2" xfId="50091"/>
    <cellStyle name="40% - Accent3 5 3 4" xfId="2116"/>
    <cellStyle name="40% - Accent3 5 3 4 2" xfId="5550"/>
    <cellStyle name="40% - Accent3 5 3 4 2 2" xfId="14778"/>
    <cellStyle name="40% - Accent3 5 3 4 2 2 2" xfId="43476"/>
    <cellStyle name="40% - Accent3 5 3 4 2 3" xfId="28215"/>
    <cellStyle name="40% - Accent3 5 3 4 2 3 2" xfId="56913"/>
    <cellStyle name="40% - Accent3 5 3 4 2 4" xfId="34267"/>
    <cellStyle name="40% - Accent3 5 3 4 3" xfId="7099"/>
    <cellStyle name="40% - Accent3 5 3 4 3 2" xfId="16326"/>
    <cellStyle name="40% - Accent3 5 3 4 3 2 2" xfId="45024"/>
    <cellStyle name="40% - Accent3 5 3 4 3 3" xfId="35815"/>
    <cellStyle name="40% - Accent3 5 3 4 4" xfId="12096"/>
    <cellStyle name="40% - Accent3 5 3 4 4 2" xfId="40794"/>
    <cellStyle name="40% - Accent3 5 3 4 5" xfId="23200"/>
    <cellStyle name="40% - Accent3 5 3 4 5 2" xfId="51898"/>
    <cellStyle name="40% - Accent3 5 3 4 6" xfId="25479"/>
    <cellStyle name="40% - Accent3 5 3 4 6 2" xfId="54177"/>
    <cellStyle name="40% - Accent3 5 3 4 7" xfId="30060"/>
    <cellStyle name="40% - Accent3 5 3 4 7 2" xfId="58757"/>
    <cellStyle name="40% - Accent3 5 3 4 8" xfId="31585"/>
    <cellStyle name="40% - Accent3 5 3 5" xfId="4505"/>
    <cellStyle name="40% - Accent3 5 3 5 2" xfId="13733"/>
    <cellStyle name="40% - Accent3 5 3 5 2 2" xfId="42431"/>
    <cellStyle name="40% - Accent3 5 3 5 3" xfId="27082"/>
    <cellStyle name="40% - Accent3 5 3 5 3 2" xfId="55780"/>
    <cellStyle name="40% - Accent3 5 3 5 4" xfId="33222"/>
    <cellStyle name="40% - Accent3 5 3 6" xfId="8252"/>
    <cellStyle name="40% - Accent3 5 3 6 2" xfId="17476"/>
    <cellStyle name="40% - Accent3 5 3 6 2 2" xfId="46174"/>
    <cellStyle name="40% - Accent3 5 3 6 3" xfId="36965"/>
    <cellStyle name="40% - Accent3 5 3 7" xfId="9890"/>
    <cellStyle name="40% - Accent3 5 3 7 2" xfId="19111"/>
    <cellStyle name="40% - Accent3 5 3 7 2 2" xfId="47809"/>
    <cellStyle name="40% - Accent3 5 3 7 3" xfId="38600"/>
    <cellStyle name="40% - Accent3 5 3 8" xfId="11039"/>
    <cellStyle name="40% - Accent3 5 3 8 2" xfId="20258"/>
    <cellStyle name="40% - Accent3 5 3 8 2 2" xfId="48956"/>
    <cellStyle name="40% - Accent3 5 3 8 3" xfId="39747"/>
    <cellStyle name="40% - Accent3 5 3 9" xfId="21391"/>
    <cellStyle name="40% - Accent3 5 3 9 2" xfId="50089"/>
    <cellStyle name="40% - Accent3 5 4" xfId="1106"/>
    <cellStyle name="40% - Accent3 5 4 10" xfId="11757"/>
    <cellStyle name="40% - Accent3 5 4 10 2" xfId="40455"/>
    <cellStyle name="40% - Accent3 5 4 11" xfId="21394"/>
    <cellStyle name="40% - Accent3 5 4 11 2" xfId="50092"/>
    <cellStyle name="40% - Accent3 5 4 12" xfId="23201"/>
    <cellStyle name="40% - Accent3 5 4 12 2" xfId="51899"/>
    <cellStyle name="40% - Accent3 5 4 13" xfId="25480"/>
    <cellStyle name="40% - Accent3 5 4 13 2" xfId="54178"/>
    <cellStyle name="40% - Accent3 5 4 14" xfId="30061"/>
    <cellStyle name="40% - Accent3 5 4 14 2" xfId="58758"/>
    <cellStyle name="40% - Accent3 5 4 15" xfId="31246"/>
    <cellStyle name="40% - Accent3 5 4 2" xfId="3651"/>
    <cellStyle name="40% - Accent3 5 4 2 10" xfId="23202"/>
    <cellStyle name="40% - Accent3 5 4 2 10 2" xfId="51900"/>
    <cellStyle name="40% - Accent3 5 4 2 11" xfId="25481"/>
    <cellStyle name="40% - Accent3 5 4 2 11 2" xfId="54179"/>
    <cellStyle name="40% - Accent3 5 4 2 12" xfId="30062"/>
    <cellStyle name="40% - Accent3 5 4 2 12 2" xfId="58759"/>
    <cellStyle name="40% - Accent3 5 4 2 13" xfId="32531"/>
    <cellStyle name="40% - Accent3 5 4 2 2" xfId="4509"/>
    <cellStyle name="40% - Accent3 5 4 2 2 2" xfId="13737"/>
    <cellStyle name="40% - Accent3 5 4 2 2 2 2" xfId="28219"/>
    <cellStyle name="40% - Accent3 5 4 2 2 2 2 2" xfId="56917"/>
    <cellStyle name="40% - Accent3 5 4 2 2 2 3" xfId="42435"/>
    <cellStyle name="40% - Accent3 5 4 2 2 3" xfId="23203"/>
    <cellStyle name="40% - Accent3 5 4 2 2 3 2" xfId="51901"/>
    <cellStyle name="40% - Accent3 5 4 2 2 4" xfId="25482"/>
    <cellStyle name="40% - Accent3 5 4 2 2 4 2" xfId="54180"/>
    <cellStyle name="40% - Accent3 5 4 2 2 5" xfId="30063"/>
    <cellStyle name="40% - Accent3 5 4 2 2 5 2" xfId="58760"/>
    <cellStyle name="40% - Accent3 5 4 2 2 6" xfId="33226"/>
    <cellStyle name="40% - Accent3 5 4 2 3" xfId="6496"/>
    <cellStyle name="40% - Accent3 5 4 2 3 2" xfId="15724"/>
    <cellStyle name="40% - Accent3 5 4 2 3 2 2" xfId="44422"/>
    <cellStyle name="40% - Accent3 5 4 2 3 3" xfId="27086"/>
    <cellStyle name="40% - Accent3 5 4 2 3 3 2" xfId="55784"/>
    <cellStyle name="40% - Accent3 5 4 2 3 4" xfId="35213"/>
    <cellStyle name="40% - Accent3 5 4 2 4" xfId="8048"/>
    <cellStyle name="40% - Accent3 5 4 2 4 2" xfId="17273"/>
    <cellStyle name="40% - Accent3 5 4 2 4 2 2" xfId="45971"/>
    <cellStyle name="40% - Accent3 5 4 2 4 3" xfId="36762"/>
    <cellStyle name="40% - Accent3 5 4 2 5" xfId="9199"/>
    <cellStyle name="40% - Accent3 5 4 2 5 2" xfId="18422"/>
    <cellStyle name="40% - Accent3 5 4 2 5 2 2" xfId="47120"/>
    <cellStyle name="40% - Accent3 5 4 2 5 3" xfId="37911"/>
    <cellStyle name="40% - Accent3 5 4 2 6" xfId="9894"/>
    <cellStyle name="40% - Accent3 5 4 2 6 2" xfId="19115"/>
    <cellStyle name="40% - Accent3 5 4 2 6 2 2" xfId="47813"/>
    <cellStyle name="40% - Accent3 5 4 2 6 3" xfId="38604"/>
    <cellStyle name="40% - Accent3 5 4 2 7" xfId="11043"/>
    <cellStyle name="40% - Accent3 5 4 2 7 2" xfId="20262"/>
    <cellStyle name="40% - Accent3 5 4 2 7 2 2" xfId="48960"/>
    <cellStyle name="40% - Accent3 5 4 2 7 3" xfId="39751"/>
    <cellStyle name="40% - Accent3 5 4 2 8" xfId="13042"/>
    <cellStyle name="40% - Accent3 5 4 2 8 2" xfId="41740"/>
    <cellStyle name="40% - Accent3 5 4 2 9" xfId="21395"/>
    <cellStyle name="40% - Accent3 5 4 2 9 2" xfId="50093"/>
    <cellStyle name="40% - Accent3 5 4 3" xfId="2490"/>
    <cellStyle name="40% - Accent3 5 4 3 2" xfId="5745"/>
    <cellStyle name="40% - Accent3 5 4 3 2 2" xfId="14973"/>
    <cellStyle name="40% - Accent3 5 4 3 2 2 2" xfId="43671"/>
    <cellStyle name="40% - Accent3 5 4 3 2 3" xfId="28218"/>
    <cellStyle name="40% - Accent3 5 4 3 2 3 2" xfId="56916"/>
    <cellStyle name="40% - Accent3 5 4 3 2 4" xfId="34462"/>
    <cellStyle name="40% - Accent3 5 4 3 3" xfId="7295"/>
    <cellStyle name="40% - Accent3 5 4 3 3 2" xfId="16521"/>
    <cellStyle name="40% - Accent3 5 4 3 3 2 2" xfId="45219"/>
    <cellStyle name="40% - Accent3 5 4 3 3 3" xfId="36010"/>
    <cellStyle name="40% - Accent3 5 4 3 4" xfId="12291"/>
    <cellStyle name="40% - Accent3 5 4 3 4 2" xfId="40989"/>
    <cellStyle name="40% - Accent3 5 4 3 5" xfId="23204"/>
    <cellStyle name="40% - Accent3 5 4 3 5 2" xfId="51902"/>
    <cellStyle name="40% - Accent3 5 4 3 6" xfId="25483"/>
    <cellStyle name="40% - Accent3 5 4 3 6 2" xfId="54181"/>
    <cellStyle name="40% - Accent3 5 4 3 7" xfId="30064"/>
    <cellStyle name="40% - Accent3 5 4 3 7 2" xfId="58761"/>
    <cellStyle name="40% - Accent3 5 4 3 8" xfId="31780"/>
    <cellStyle name="40% - Accent3 5 4 4" xfId="4508"/>
    <cellStyle name="40% - Accent3 5 4 4 2" xfId="13736"/>
    <cellStyle name="40% - Accent3 5 4 4 2 2" xfId="42434"/>
    <cellStyle name="40% - Accent3 5 4 4 3" xfId="27085"/>
    <cellStyle name="40% - Accent3 5 4 4 3 2" xfId="55783"/>
    <cellStyle name="40% - Accent3 5 4 4 4" xfId="33225"/>
    <cellStyle name="40% - Accent3 5 4 5" xfId="5211"/>
    <cellStyle name="40% - Accent3 5 4 5 2" xfId="14439"/>
    <cellStyle name="40% - Accent3 5 4 5 2 2" xfId="43137"/>
    <cellStyle name="40% - Accent3 5 4 5 3" xfId="33928"/>
    <cellStyle name="40% - Accent3 5 4 6" xfId="6760"/>
    <cellStyle name="40% - Accent3 5 4 6 2" xfId="15987"/>
    <cellStyle name="40% - Accent3 5 4 6 2 2" xfId="44685"/>
    <cellStyle name="40% - Accent3 5 4 6 3" xfId="35476"/>
    <cellStyle name="40% - Accent3 5 4 7" xfId="8447"/>
    <cellStyle name="40% - Accent3 5 4 7 2" xfId="17671"/>
    <cellStyle name="40% - Accent3 5 4 7 2 2" xfId="46369"/>
    <cellStyle name="40% - Accent3 5 4 7 3" xfId="37160"/>
    <cellStyle name="40% - Accent3 5 4 8" xfId="9893"/>
    <cellStyle name="40% - Accent3 5 4 8 2" xfId="19114"/>
    <cellStyle name="40% - Accent3 5 4 8 2 2" xfId="47812"/>
    <cellStyle name="40% - Accent3 5 4 8 3" xfId="38603"/>
    <cellStyle name="40% - Accent3 5 4 9" xfId="11042"/>
    <cellStyle name="40% - Accent3 5 4 9 2" xfId="20261"/>
    <cellStyle name="40% - Accent3 5 4 9 2 2" xfId="48959"/>
    <cellStyle name="40% - Accent3 5 4 9 3" xfId="39750"/>
    <cellStyle name="40% - Accent3 5 5" xfId="3152"/>
    <cellStyle name="40% - Accent3 5 5 10" xfId="23205"/>
    <cellStyle name="40% - Accent3 5 5 10 2" xfId="51903"/>
    <cellStyle name="40% - Accent3 5 5 11" xfId="25484"/>
    <cellStyle name="40% - Accent3 5 5 11 2" xfId="54182"/>
    <cellStyle name="40% - Accent3 5 5 12" xfId="30065"/>
    <cellStyle name="40% - Accent3 5 5 12 2" xfId="58762"/>
    <cellStyle name="40% - Accent3 5 5 13" xfId="32161"/>
    <cellStyle name="40% - Accent3 5 5 2" xfId="4510"/>
    <cellStyle name="40% - Accent3 5 5 2 2" xfId="13738"/>
    <cellStyle name="40% - Accent3 5 5 2 2 2" xfId="28220"/>
    <cellStyle name="40% - Accent3 5 5 2 2 2 2" xfId="56918"/>
    <cellStyle name="40% - Accent3 5 5 2 2 3" xfId="42436"/>
    <cellStyle name="40% - Accent3 5 5 2 3" xfId="23206"/>
    <cellStyle name="40% - Accent3 5 5 2 3 2" xfId="51904"/>
    <cellStyle name="40% - Accent3 5 5 2 4" xfId="25485"/>
    <cellStyle name="40% - Accent3 5 5 2 4 2" xfId="54183"/>
    <cellStyle name="40% - Accent3 5 5 2 5" xfId="30066"/>
    <cellStyle name="40% - Accent3 5 5 2 5 2" xfId="58763"/>
    <cellStyle name="40% - Accent3 5 5 2 6" xfId="33227"/>
    <cellStyle name="40% - Accent3 5 5 3" xfId="6126"/>
    <cellStyle name="40% - Accent3 5 5 3 2" xfId="15354"/>
    <cellStyle name="40% - Accent3 5 5 3 2 2" xfId="44052"/>
    <cellStyle name="40% - Accent3 5 5 3 3" xfId="27087"/>
    <cellStyle name="40% - Accent3 5 5 3 3 2" xfId="55785"/>
    <cellStyle name="40% - Accent3 5 5 3 4" xfId="34843"/>
    <cellStyle name="40% - Accent3 5 5 4" xfId="7678"/>
    <cellStyle name="40% - Accent3 5 5 4 2" xfId="16903"/>
    <cellStyle name="40% - Accent3 5 5 4 2 2" xfId="45601"/>
    <cellStyle name="40% - Accent3 5 5 4 3" xfId="36392"/>
    <cellStyle name="40% - Accent3 5 5 5" xfId="8829"/>
    <cellStyle name="40% - Accent3 5 5 5 2" xfId="18052"/>
    <cellStyle name="40% - Accent3 5 5 5 2 2" xfId="46750"/>
    <cellStyle name="40% - Accent3 5 5 5 3" xfId="37541"/>
    <cellStyle name="40% - Accent3 5 5 6" xfId="9895"/>
    <cellStyle name="40% - Accent3 5 5 6 2" xfId="19116"/>
    <cellStyle name="40% - Accent3 5 5 6 2 2" xfId="47814"/>
    <cellStyle name="40% - Accent3 5 5 6 3" xfId="38605"/>
    <cellStyle name="40% - Accent3 5 5 7" xfId="11044"/>
    <cellStyle name="40% - Accent3 5 5 7 2" xfId="20263"/>
    <cellStyle name="40% - Accent3 5 5 7 2 2" xfId="48961"/>
    <cellStyle name="40% - Accent3 5 5 7 3" xfId="39752"/>
    <cellStyle name="40% - Accent3 5 5 8" xfId="12672"/>
    <cellStyle name="40% - Accent3 5 5 8 2" xfId="41370"/>
    <cellStyle name="40% - Accent3 5 5 9" xfId="21396"/>
    <cellStyle name="40% - Accent3 5 5 9 2" xfId="50094"/>
    <cellStyle name="40% - Accent3 5 6" xfId="1976"/>
    <cellStyle name="40% - Accent3 5 6 2" xfId="5452"/>
    <cellStyle name="40% - Accent3 5 6 2 2" xfId="14680"/>
    <cellStyle name="40% - Accent3 5 6 2 2 2" xfId="43378"/>
    <cellStyle name="40% - Accent3 5 6 2 3" xfId="28209"/>
    <cellStyle name="40% - Accent3 5 6 2 3 2" xfId="56907"/>
    <cellStyle name="40% - Accent3 5 6 2 4" xfId="34169"/>
    <cellStyle name="40% - Accent3 5 6 3" xfId="7001"/>
    <cellStyle name="40% - Accent3 5 6 3 2" xfId="16228"/>
    <cellStyle name="40% - Accent3 5 6 3 2 2" xfId="44926"/>
    <cellStyle name="40% - Accent3 5 6 3 3" xfId="35717"/>
    <cellStyle name="40% - Accent3 5 6 4" xfId="11998"/>
    <cellStyle name="40% - Accent3 5 6 4 2" xfId="40696"/>
    <cellStyle name="40% - Accent3 5 6 5" xfId="23207"/>
    <cellStyle name="40% - Accent3 5 6 5 2" xfId="51905"/>
    <cellStyle name="40% - Accent3 5 6 6" xfId="25486"/>
    <cellStyle name="40% - Accent3 5 6 6 2" xfId="54184"/>
    <cellStyle name="40% - Accent3 5 6 7" xfId="30067"/>
    <cellStyle name="40% - Accent3 5 6 7 2" xfId="58764"/>
    <cellStyle name="40% - Accent3 5 6 8" xfId="31487"/>
    <cellStyle name="40% - Accent3 5 7" xfId="4499"/>
    <cellStyle name="40% - Accent3 5 7 2" xfId="13727"/>
    <cellStyle name="40% - Accent3 5 7 2 2" xfId="42425"/>
    <cellStyle name="40% - Accent3 5 7 3" xfId="27076"/>
    <cellStyle name="40% - Accent3 5 7 3 2" xfId="55774"/>
    <cellStyle name="40% - Accent3 5 7 4" xfId="33216"/>
    <cellStyle name="40% - Accent3 5 8" xfId="5025"/>
    <cellStyle name="40% - Accent3 5 8 2" xfId="14253"/>
    <cellStyle name="40% - Accent3 5 8 2 2" xfId="42951"/>
    <cellStyle name="40% - Accent3 5 8 3" xfId="33742"/>
    <cellStyle name="40% - Accent3 5 9" xfId="6574"/>
    <cellStyle name="40% - Accent3 5 9 2" xfId="15801"/>
    <cellStyle name="40% - Accent3 5 9 2 2" xfId="44499"/>
    <cellStyle name="40% - Accent3 5 9 3" xfId="35290"/>
    <cellStyle name="40% - Accent3 50" xfId="11518"/>
    <cellStyle name="40% - Accent3 50 2" xfId="40225"/>
    <cellStyle name="40% - Accent3 51" xfId="28700"/>
    <cellStyle name="40% - Accent3 51 2" xfId="57397"/>
    <cellStyle name="40% - Accent3 52" xfId="28716"/>
    <cellStyle name="40% - Accent3 52 2" xfId="57413"/>
    <cellStyle name="40% - Accent3 53" xfId="31008"/>
    <cellStyle name="40% - Accent3 6" xfId="304"/>
    <cellStyle name="40% - Accent3 6 10" xfId="9896"/>
    <cellStyle name="40% - Accent3 6 10 2" xfId="19117"/>
    <cellStyle name="40% - Accent3 6 10 2 2" xfId="47815"/>
    <cellStyle name="40% - Accent3 6 10 3" xfId="38606"/>
    <cellStyle name="40% - Accent3 6 11" xfId="11045"/>
    <cellStyle name="40% - Accent3 6 11 2" xfId="20264"/>
    <cellStyle name="40% - Accent3 6 11 2 2" xfId="48962"/>
    <cellStyle name="40% - Accent3 6 11 3" xfId="39753"/>
    <cellStyle name="40% - Accent3 6 12" xfId="11614"/>
    <cellStyle name="40% - Accent3 6 12 2" xfId="40312"/>
    <cellStyle name="40% - Accent3 6 13" xfId="21397"/>
    <cellStyle name="40% - Accent3 6 13 2" xfId="50095"/>
    <cellStyle name="40% - Accent3 6 14" xfId="23208"/>
    <cellStyle name="40% - Accent3 6 14 2" xfId="51906"/>
    <cellStyle name="40% - Accent3 6 15" xfId="25487"/>
    <cellStyle name="40% - Accent3 6 15 2" xfId="54185"/>
    <cellStyle name="40% - Accent3 6 16" xfId="30068"/>
    <cellStyle name="40% - Accent3 6 16 2" xfId="58765"/>
    <cellStyle name="40% - Accent3 6 17" xfId="31103"/>
    <cellStyle name="40% - Accent3 6 2" xfId="778"/>
    <cellStyle name="40% - Accent3 6 2 10" xfId="23209"/>
    <cellStyle name="40% - Accent3 6 2 10 2" xfId="51907"/>
    <cellStyle name="40% - Accent3 6 2 11" xfId="25488"/>
    <cellStyle name="40% - Accent3 6 2 11 2" xfId="54186"/>
    <cellStyle name="40% - Accent3 6 2 12" xfId="30069"/>
    <cellStyle name="40% - Accent3 6 2 12 2" xfId="58766"/>
    <cellStyle name="40% - Accent3 6 2 2" xfId="3652"/>
    <cellStyle name="40% - Accent3 6 2 3" xfId="3415"/>
    <cellStyle name="40% - Accent3 6 2 3 10" xfId="23210"/>
    <cellStyle name="40% - Accent3 6 2 3 10 2" xfId="51908"/>
    <cellStyle name="40% - Accent3 6 2 3 11" xfId="25489"/>
    <cellStyle name="40% - Accent3 6 2 3 11 2" xfId="54187"/>
    <cellStyle name="40% - Accent3 6 2 3 12" xfId="30070"/>
    <cellStyle name="40% - Accent3 6 2 3 12 2" xfId="58767"/>
    <cellStyle name="40% - Accent3 6 2 3 13" xfId="32387"/>
    <cellStyle name="40% - Accent3 6 2 3 2" xfId="4513"/>
    <cellStyle name="40% - Accent3 6 2 3 2 2" xfId="13741"/>
    <cellStyle name="40% - Accent3 6 2 3 2 2 2" xfId="28223"/>
    <cellStyle name="40% - Accent3 6 2 3 2 2 2 2" xfId="56921"/>
    <cellStyle name="40% - Accent3 6 2 3 2 2 3" xfId="42439"/>
    <cellStyle name="40% - Accent3 6 2 3 2 3" xfId="23211"/>
    <cellStyle name="40% - Accent3 6 2 3 2 3 2" xfId="51909"/>
    <cellStyle name="40% - Accent3 6 2 3 2 4" xfId="25490"/>
    <cellStyle name="40% - Accent3 6 2 3 2 4 2" xfId="54188"/>
    <cellStyle name="40% - Accent3 6 2 3 2 5" xfId="30071"/>
    <cellStyle name="40% - Accent3 6 2 3 2 5 2" xfId="58768"/>
    <cellStyle name="40% - Accent3 6 2 3 2 6" xfId="33230"/>
    <cellStyle name="40% - Accent3 6 2 3 3" xfId="6352"/>
    <cellStyle name="40% - Accent3 6 2 3 3 2" xfId="15580"/>
    <cellStyle name="40% - Accent3 6 2 3 3 2 2" xfId="44278"/>
    <cellStyle name="40% - Accent3 6 2 3 3 3" xfId="27090"/>
    <cellStyle name="40% - Accent3 6 2 3 3 3 2" xfId="55788"/>
    <cellStyle name="40% - Accent3 6 2 3 3 4" xfId="35069"/>
    <cellStyle name="40% - Accent3 6 2 3 4" xfId="7904"/>
    <cellStyle name="40% - Accent3 6 2 3 4 2" xfId="17129"/>
    <cellStyle name="40% - Accent3 6 2 3 4 2 2" xfId="45827"/>
    <cellStyle name="40% - Accent3 6 2 3 4 3" xfId="36618"/>
    <cellStyle name="40% - Accent3 6 2 3 5" xfId="9055"/>
    <cellStyle name="40% - Accent3 6 2 3 5 2" xfId="18278"/>
    <cellStyle name="40% - Accent3 6 2 3 5 2 2" xfId="46976"/>
    <cellStyle name="40% - Accent3 6 2 3 5 3" xfId="37767"/>
    <cellStyle name="40% - Accent3 6 2 3 6" xfId="9898"/>
    <cellStyle name="40% - Accent3 6 2 3 6 2" xfId="19119"/>
    <cellStyle name="40% - Accent3 6 2 3 6 2 2" xfId="47817"/>
    <cellStyle name="40% - Accent3 6 2 3 6 3" xfId="38608"/>
    <cellStyle name="40% - Accent3 6 2 3 7" xfId="11047"/>
    <cellStyle name="40% - Accent3 6 2 3 7 2" xfId="20266"/>
    <cellStyle name="40% - Accent3 6 2 3 7 2 2" xfId="48964"/>
    <cellStyle name="40% - Accent3 6 2 3 7 3" xfId="39755"/>
    <cellStyle name="40% - Accent3 6 2 3 8" xfId="12898"/>
    <cellStyle name="40% - Accent3 6 2 3 8 2" xfId="41596"/>
    <cellStyle name="40% - Accent3 6 2 3 9" xfId="21399"/>
    <cellStyle name="40% - Accent3 6 2 3 9 2" xfId="50097"/>
    <cellStyle name="40% - Accent3 6 2 4" xfId="2806"/>
    <cellStyle name="40% - Accent3 6 2 4 2" xfId="5971"/>
    <cellStyle name="40% - Accent3 6 2 4 2 2" xfId="15199"/>
    <cellStyle name="40% - Accent3 6 2 4 2 2 2" xfId="43897"/>
    <cellStyle name="40% - Accent3 6 2 4 2 3" xfId="28222"/>
    <cellStyle name="40% - Accent3 6 2 4 2 3 2" xfId="56920"/>
    <cellStyle name="40% - Accent3 6 2 4 2 4" xfId="34688"/>
    <cellStyle name="40% - Accent3 6 2 4 3" xfId="7521"/>
    <cellStyle name="40% - Accent3 6 2 4 3 2" xfId="16747"/>
    <cellStyle name="40% - Accent3 6 2 4 3 2 2" xfId="45445"/>
    <cellStyle name="40% - Accent3 6 2 4 3 3" xfId="36236"/>
    <cellStyle name="40% - Accent3 6 2 4 4" xfId="12517"/>
    <cellStyle name="40% - Accent3 6 2 4 4 2" xfId="41215"/>
    <cellStyle name="40% - Accent3 6 2 4 5" xfId="23212"/>
    <cellStyle name="40% - Accent3 6 2 4 5 2" xfId="51910"/>
    <cellStyle name="40% - Accent3 6 2 4 6" xfId="25491"/>
    <cellStyle name="40% - Accent3 6 2 4 6 2" xfId="54189"/>
    <cellStyle name="40% - Accent3 6 2 4 7" xfId="30072"/>
    <cellStyle name="40% - Accent3 6 2 4 7 2" xfId="58769"/>
    <cellStyle name="40% - Accent3 6 2 4 8" xfId="32006"/>
    <cellStyle name="40% - Accent3 6 2 5" xfId="4512"/>
    <cellStyle name="40% - Accent3 6 2 5 2" xfId="13740"/>
    <cellStyle name="40% - Accent3 6 2 5 2 2" xfId="42438"/>
    <cellStyle name="40% - Accent3 6 2 5 3" xfId="27089"/>
    <cellStyle name="40% - Accent3 6 2 5 3 2" xfId="55787"/>
    <cellStyle name="40% - Accent3 6 2 5 4" xfId="33229"/>
    <cellStyle name="40% - Accent3 6 2 6" xfId="8673"/>
    <cellStyle name="40% - Accent3 6 2 6 2" xfId="17897"/>
    <cellStyle name="40% - Accent3 6 2 6 2 2" xfId="46595"/>
    <cellStyle name="40% - Accent3 6 2 6 3" xfId="37386"/>
    <cellStyle name="40% - Accent3 6 2 7" xfId="9897"/>
    <cellStyle name="40% - Accent3 6 2 7 2" xfId="19118"/>
    <cellStyle name="40% - Accent3 6 2 7 2 2" xfId="47816"/>
    <cellStyle name="40% - Accent3 6 2 7 3" xfId="38607"/>
    <cellStyle name="40% - Accent3 6 2 8" xfId="11046"/>
    <cellStyle name="40% - Accent3 6 2 8 2" xfId="20265"/>
    <cellStyle name="40% - Accent3 6 2 8 2 2" xfId="48963"/>
    <cellStyle name="40% - Accent3 6 2 8 3" xfId="39754"/>
    <cellStyle name="40% - Accent3 6 2 9" xfId="21398"/>
    <cellStyle name="40% - Accent3 6 2 9 2" xfId="50096"/>
    <cellStyle name="40% - Accent3 6 3" xfId="1149"/>
    <cellStyle name="40% - Accent3 6 3 10" xfId="11800"/>
    <cellStyle name="40% - Accent3 6 3 10 2" xfId="40498"/>
    <cellStyle name="40% - Accent3 6 3 11" xfId="21400"/>
    <cellStyle name="40% - Accent3 6 3 11 2" xfId="50098"/>
    <cellStyle name="40% - Accent3 6 3 12" xfId="23213"/>
    <cellStyle name="40% - Accent3 6 3 12 2" xfId="51911"/>
    <cellStyle name="40% - Accent3 6 3 13" xfId="25492"/>
    <cellStyle name="40% - Accent3 6 3 13 2" xfId="54190"/>
    <cellStyle name="40% - Accent3 6 3 14" xfId="30073"/>
    <cellStyle name="40% - Accent3 6 3 14 2" xfId="58770"/>
    <cellStyle name="40% - Accent3 6 3 15" xfId="31289"/>
    <cellStyle name="40% - Accent3 6 3 2" xfId="3653"/>
    <cellStyle name="40% - Accent3 6 3 2 10" xfId="23214"/>
    <cellStyle name="40% - Accent3 6 3 2 10 2" xfId="51912"/>
    <cellStyle name="40% - Accent3 6 3 2 11" xfId="25493"/>
    <cellStyle name="40% - Accent3 6 3 2 11 2" xfId="54191"/>
    <cellStyle name="40% - Accent3 6 3 2 12" xfId="30074"/>
    <cellStyle name="40% - Accent3 6 3 2 12 2" xfId="58771"/>
    <cellStyle name="40% - Accent3 6 3 2 13" xfId="32532"/>
    <cellStyle name="40% - Accent3 6 3 2 2" xfId="4515"/>
    <cellStyle name="40% - Accent3 6 3 2 2 2" xfId="13743"/>
    <cellStyle name="40% - Accent3 6 3 2 2 2 2" xfId="28225"/>
    <cellStyle name="40% - Accent3 6 3 2 2 2 2 2" xfId="56923"/>
    <cellStyle name="40% - Accent3 6 3 2 2 2 3" xfId="42441"/>
    <cellStyle name="40% - Accent3 6 3 2 2 3" xfId="23215"/>
    <cellStyle name="40% - Accent3 6 3 2 2 3 2" xfId="51913"/>
    <cellStyle name="40% - Accent3 6 3 2 2 4" xfId="25494"/>
    <cellStyle name="40% - Accent3 6 3 2 2 4 2" xfId="54192"/>
    <cellStyle name="40% - Accent3 6 3 2 2 5" xfId="30075"/>
    <cellStyle name="40% - Accent3 6 3 2 2 5 2" xfId="58772"/>
    <cellStyle name="40% - Accent3 6 3 2 2 6" xfId="33232"/>
    <cellStyle name="40% - Accent3 6 3 2 3" xfId="6497"/>
    <cellStyle name="40% - Accent3 6 3 2 3 2" xfId="15725"/>
    <cellStyle name="40% - Accent3 6 3 2 3 2 2" xfId="44423"/>
    <cellStyle name="40% - Accent3 6 3 2 3 3" xfId="27092"/>
    <cellStyle name="40% - Accent3 6 3 2 3 3 2" xfId="55790"/>
    <cellStyle name="40% - Accent3 6 3 2 3 4" xfId="35214"/>
    <cellStyle name="40% - Accent3 6 3 2 4" xfId="8049"/>
    <cellStyle name="40% - Accent3 6 3 2 4 2" xfId="17274"/>
    <cellStyle name="40% - Accent3 6 3 2 4 2 2" xfId="45972"/>
    <cellStyle name="40% - Accent3 6 3 2 4 3" xfId="36763"/>
    <cellStyle name="40% - Accent3 6 3 2 5" xfId="9200"/>
    <cellStyle name="40% - Accent3 6 3 2 5 2" xfId="18423"/>
    <cellStyle name="40% - Accent3 6 3 2 5 2 2" xfId="47121"/>
    <cellStyle name="40% - Accent3 6 3 2 5 3" xfId="37912"/>
    <cellStyle name="40% - Accent3 6 3 2 6" xfId="9900"/>
    <cellStyle name="40% - Accent3 6 3 2 6 2" xfId="19121"/>
    <cellStyle name="40% - Accent3 6 3 2 6 2 2" xfId="47819"/>
    <cellStyle name="40% - Accent3 6 3 2 6 3" xfId="38610"/>
    <cellStyle name="40% - Accent3 6 3 2 7" xfId="11049"/>
    <cellStyle name="40% - Accent3 6 3 2 7 2" xfId="20268"/>
    <cellStyle name="40% - Accent3 6 3 2 7 2 2" xfId="48966"/>
    <cellStyle name="40% - Accent3 6 3 2 7 3" xfId="39757"/>
    <cellStyle name="40% - Accent3 6 3 2 8" xfId="13043"/>
    <cellStyle name="40% - Accent3 6 3 2 8 2" xfId="41741"/>
    <cellStyle name="40% - Accent3 6 3 2 9" xfId="21401"/>
    <cellStyle name="40% - Accent3 6 3 2 9 2" xfId="50099"/>
    <cellStyle name="40% - Accent3 6 3 3" xfId="2531"/>
    <cellStyle name="40% - Accent3 6 3 3 2" xfId="5786"/>
    <cellStyle name="40% - Accent3 6 3 3 2 2" xfId="15014"/>
    <cellStyle name="40% - Accent3 6 3 3 2 2 2" xfId="43712"/>
    <cellStyle name="40% - Accent3 6 3 3 2 3" xfId="28224"/>
    <cellStyle name="40% - Accent3 6 3 3 2 3 2" xfId="56922"/>
    <cellStyle name="40% - Accent3 6 3 3 2 4" xfId="34503"/>
    <cellStyle name="40% - Accent3 6 3 3 3" xfId="7336"/>
    <cellStyle name="40% - Accent3 6 3 3 3 2" xfId="16562"/>
    <cellStyle name="40% - Accent3 6 3 3 3 2 2" xfId="45260"/>
    <cellStyle name="40% - Accent3 6 3 3 3 3" xfId="36051"/>
    <cellStyle name="40% - Accent3 6 3 3 4" xfId="12332"/>
    <cellStyle name="40% - Accent3 6 3 3 4 2" xfId="41030"/>
    <cellStyle name="40% - Accent3 6 3 3 5" xfId="23216"/>
    <cellStyle name="40% - Accent3 6 3 3 5 2" xfId="51914"/>
    <cellStyle name="40% - Accent3 6 3 3 6" xfId="25495"/>
    <cellStyle name="40% - Accent3 6 3 3 6 2" xfId="54193"/>
    <cellStyle name="40% - Accent3 6 3 3 7" xfId="30076"/>
    <cellStyle name="40% - Accent3 6 3 3 7 2" xfId="58773"/>
    <cellStyle name="40% - Accent3 6 3 3 8" xfId="31821"/>
    <cellStyle name="40% - Accent3 6 3 4" xfId="4514"/>
    <cellStyle name="40% - Accent3 6 3 4 2" xfId="13742"/>
    <cellStyle name="40% - Accent3 6 3 4 2 2" xfId="42440"/>
    <cellStyle name="40% - Accent3 6 3 4 3" xfId="27091"/>
    <cellStyle name="40% - Accent3 6 3 4 3 2" xfId="55789"/>
    <cellStyle name="40% - Accent3 6 3 4 4" xfId="33231"/>
    <cellStyle name="40% - Accent3 6 3 5" xfId="5254"/>
    <cellStyle name="40% - Accent3 6 3 5 2" xfId="14482"/>
    <cellStyle name="40% - Accent3 6 3 5 2 2" xfId="43180"/>
    <cellStyle name="40% - Accent3 6 3 5 3" xfId="33971"/>
    <cellStyle name="40% - Accent3 6 3 6" xfId="6803"/>
    <cellStyle name="40% - Accent3 6 3 6 2" xfId="16030"/>
    <cellStyle name="40% - Accent3 6 3 6 2 2" xfId="44728"/>
    <cellStyle name="40% - Accent3 6 3 6 3" xfId="35519"/>
    <cellStyle name="40% - Accent3 6 3 7" xfId="8488"/>
    <cellStyle name="40% - Accent3 6 3 7 2" xfId="17712"/>
    <cellStyle name="40% - Accent3 6 3 7 2 2" xfId="46410"/>
    <cellStyle name="40% - Accent3 6 3 7 3" xfId="37201"/>
    <cellStyle name="40% - Accent3 6 3 8" xfId="9899"/>
    <cellStyle name="40% - Accent3 6 3 8 2" xfId="19120"/>
    <cellStyle name="40% - Accent3 6 3 8 2 2" xfId="47818"/>
    <cellStyle name="40% - Accent3 6 3 8 3" xfId="38609"/>
    <cellStyle name="40% - Accent3 6 3 9" xfId="11048"/>
    <cellStyle name="40% - Accent3 6 3 9 2" xfId="20267"/>
    <cellStyle name="40% - Accent3 6 3 9 2 2" xfId="48965"/>
    <cellStyle name="40% - Accent3 6 3 9 3" xfId="39756"/>
    <cellStyle name="40% - Accent3 6 4" xfId="3193"/>
    <cellStyle name="40% - Accent3 6 4 10" xfId="23217"/>
    <cellStyle name="40% - Accent3 6 4 10 2" xfId="51915"/>
    <cellStyle name="40% - Accent3 6 4 11" xfId="25496"/>
    <cellStyle name="40% - Accent3 6 4 11 2" xfId="54194"/>
    <cellStyle name="40% - Accent3 6 4 12" xfId="30077"/>
    <cellStyle name="40% - Accent3 6 4 12 2" xfId="58774"/>
    <cellStyle name="40% - Accent3 6 4 13" xfId="32202"/>
    <cellStyle name="40% - Accent3 6 4 2" xfId="4516"/>
    <cellStyle name="40% - Accent3 6 4 2 2" xfId="13744"/>
    <cellStyle name="40% - Accent3 6 4 2 2 2" xfId="28226"/>
    <cellStyle name="40% - Accent3 6 4 2 2 2 2" xfId="56924"/>
    <cellStyle name="40% - Accent3 6 4 2 2 3" xfId="42442"/>
    <cellStyle name="40% - Accent3 6 4 2 3" xfId="23218"/>
    <cellStyle name="40% - Accent3 6 4 2 3 2" xfId="51916"/>
    <cellStyle name="40% - Accent3 6 4 2 4" xfId="25497"/>
    <cellStyle name="40% - Accent3 6 4 2 4 2" xfId="54195"/>
    <cellStyle name="40% - Accent3 6 4 2 5" xfId="30078"/>
    <cellStyle name="40% - Accent3 6 4 2 5 2" xfId="58775"/>
    <cellStyle name="40% - Accent3 6 4 2 6" xfId="33233"/>
    <cellStyle name="40% - Accent3 6 4 3" xfId="6167"/>
    <cellStyle name="40% - Accent3 6 4 3 2" xfId="15395"/>
    <cellStyle name="40% - Accent3 6 4 3 2 2" xfId="44093"/>
    <cellStyle name="40% - Accent3 6 4 3 3" xfId="27093"/>
    <cellStyle name="40% - Accent3 6 4 3 3 2" xfId="55791"/>
    <cellStyle name="40% - Accent3 6 4 3 4" xfId="34884"/>
    <cellStyle name="40% - Accent3 6 4 4" xfId="7719"/>
    <cellStyle name="40% - Accent3 6 4 4 2" xfId="16944"/>
    <cellStyle name="40% - Accent3 6 4 4 2 2" xfId="45642"/>
    <cellStyle name="40% - Accent3 6 4 4 3" xfId="36433"/>
    <cellStyle name="40% - Accent3 6 4 5" xfId="8870"/>
    <cellStyle name="40% - Accent3 6 4 5 2" xfId="18093"/>
    <cellStyle name="40% - Accent3 6 4 5 2 2" xfId="46791"/>
    <cellStyle name="40% - Accent3 6 4 5 3" xfId="37582"/>
    <cellStyle name="40% - Accent3 6 4 6" xfId="9901"/>
    <cellStyle name="40% - Accent3 6 4 6 2" xfId="19122"/>
    <cellStyle name="40% - Accent3 6 4 6 2 2" xfId="47820"/>
    <cellStyle name="40% - Accent3 6 4 6 3" xfId="38611"/>
    <cellStyle name="40% - Accent3 6 4 7" xfId="11050"/>
    <cellStyle name="40% - Accent3 6 4 7 2" xfId="20269"/>
    <cellStyle name="40% - Accent3 6 4 7 2 2" xfId="48967"/>
    <cellStyle name="40% - Accent3 6 4 7 3" xfId="39758"/>
    <cellStyle name="40% - Accent3 6 4 8" xfId="12713"/>
    <cellStyle name="40% - Accent3 6 4 8 2" xfId="41411"/>
    <cellStyle name="40% - Accent3 6 4 9" xfId="21402"/>
    <cellStyle name="40% - Accent3 6 4 9 2" xfId="50100"/>
    <cellStyle name="40% - Accent3 6 5" xfId="2157"/>
    <cellStyle name="40% - Accent3 6 5 2" xfId="5591"/>
    <cellStyle name="40% - Accent3 6 5 2 2" xfId="14819"/>
    <cellStyle name="40% - Accent3 6 5 2 2 2" xfId="43517"/>
    <cellStyle name="40% - Accent3 6 5 2 3" xfId="28221"/>
    <cellStyle name="40% - Accent3 6 5 2 3 2" xfId="56919"/>
    <cellStyle name="40% - Accent3 6 5 2 4" xfId="34308"/>
    <cellStyle name="40% - Accent3 6 5 3" xfId="7140"/>
    <cellStyle name="40% - Accent3 6 5 3 2" xfId="16367"/>
    <cellStyle name="40% - Accent3 6 5 3 2 2" xfId="45065"/>
    <cellStyle name="40% - Accent3 6 5 3 3" xfId="35856"/>
    <cellStyle name="40% - Accent3 6 5 4" xfId="12137"/>
    <cellStyle name="40% - Accent3 6 5 4 2" xfId="40835"/>
    <cellStyle name="40% - Accent3 6 5 5" xfId="23219"/>
    <cellStyle name="40% - Accent3 6 5 5 2" xfId="51917"/>
    <cellStyle name="40% - Accent3 6 5 6" xfId="25498"/>
    <cellStyle name="40% - Accent3 6 5 6 2" xfId="54196"/>
    <cellStyle name="40% - Accent3 6 5 7" xfId="30079"/>
    <cellStyle name="40% - Accent3 6 5 7 2" xfId="58776"/>
    <cellStyle name="40% - Accent3 6 5 8" xfId="31626"/>
    <cellStyle name="40% - Accent3 6 6" xfId="4511"/>
    <cellStyle name="40% - Accent3 6 6 2" xfId="13739"/>
    <cellStyle name="40% - Accent3 6 6 2 2" xfId="42437"/>
    <cellStyle name="40% - Accent3 6 6 3" xfId="27088"/>
    <cellStyle name="40% - Accent3 6 6 3 2" xfId="55786"/>
    <cellStyle name="40% - Accent3 6 6 4" xfId="33228"/>
    <cellStyle name="40% - Accent3 6 7" xfId="5068"/>
    <cellStyle name="40% - Accent3 6 7 2" xfId="14296"/>
    <cellStyle name="40% - Accent3 6 7 2 2" xfId="42994"/>
    <cellStyle name="40% - Accent3 6 7 3" xfId="33785"/>
    <cellStyle name="40% - Accent3 6 8" xfId="6617"/>
    <cellStyle name="40% - Accent3 6 8 2" xfId="15844"/>
    <cellStyle name="40% - Accent3 6 8 2 2" xfId="44542"/>
    <cellStyle name="40% - Accent3 6 8 3" xfId="35333"/>
    <cellStyle name="40% - Accent3 6 9" xfId="8293"/>
    <cellStyle name="40% - Accent3 6 9 2" xfId="17517"/>
    <cellStyle name="40% - Accent3 6 9 2 2" xfId="46215"/>
    <cellStyle name="40% - Accent3 6 9 3" xfId="37006"/>
    <cellStyle name="40% - Accent3 7" xfId="391"/>
    <cellStyle name="40% - Accent3 7 10" xfId="9902"/>
    <cellStyle name="40% - Accent3 7 10 2" xfId="19123"/>
    <cellStyle name="40% - Accent3 7 10 2 2" xfId="47821"/>
    <cellStyle name="40% - Accent3 7 10 3" xfId="38612"/>
    <cellStyle name="40% - Accent3 7 11" xfId="11051"/>
    <cellStyle name="40% - Accent3 7 11 2" xfId="20270"/>
    <cellStyle name="40% - Accent3 7 11 2 2" xfId="48968"/>
    <cellStyle name="40% - Accent3 7 11 3" xfId="39759"/>
    <cellStyle name="40% - Accent3 7 12" xfId="11701"/>
    <cellStyle name="40% - Accent3 7 12 2" xfId="40399"/>
    <cellStyle name="40% - Accent3 7 13" xfId="21403"/>
    <cellStyle name="40% - Accent3 7 13 2" xfId="50101"/>
    <cellStyle name="40% - Accent3 7 14" xfId="23220"/>
    <cellStyle name="40% - Accent3 7 14 2" xfId="51918"/>
    <cellStyle name="40% - Accent3 7 15" xfId="25499"/>
    <cellStyle name="40% - Accent3 7 15 2" xfId="54197"/>
    <cellStyle name="40% - Accent3 7 16" xfId="30080"/>
    <cellStyle name="40% - Accent3 7 16 2" xfId="58777"/>
    <cellStyle name="40% - Accent3 7 17" xfId="31190"/>
    <cellStyle name="40% - Accent3 7 2" xfId="779"/>
    <cellStyle name="40% - Accent3 7 2 10" xfId="23221"/>
    <cellStyle name="40% - Accent3 7 2 10 2" xfId="51919"/>
    <cellStyle name="40% - Accent3 7 2 11" xfId="25500"/>
    <cellStyle name="40% - Accent3 7 2 11 2" xfId="54198"/>
    <cellStyle name="40% - Accent3 7 2 12" xfId="30081"/>
    <cellStyle name="40% - Accent3 7 2 12 2" xfId="58778"/>
    <cellStyle name="40% - Accent3 7 2 2" xfId="3654"/>
    <cellStyle name="40% - Accent3 7 2 3" xfId="3501"/>
    <cellStyle name="40% - Accent3 7 2 3 10" xfId="23222"/>
    <cellStyle name="40% - Accent3 7 2 3 10 2" xfId="51920"/>
    <cellStyle name="40% - Accent3 7 2 3 11" xfId="25501"/>
    <cellStyle name="40% - Accent3 7 2 3 11 2" xfId="54199"/>
    <cellStyle name="40% - Accent3 7 2 3 12" xfId="30082"/>
    <cellStyle name="40% - Accent3 7 2 3 12 2" xfId="58779"/>
    <cellStyle name="40% - Accent3 7 2 3 13" xfId="32473"/>
    <cellStyle name="40% - Accent3 7 2 3 2" xfId="4519"/>
    <cellStyle name="40% - Accent3 7 2 3 2 2" xfId="13747"/>
    <cellStyle name="40% - Accent3 7 2 3 2 2 2" xfId="28229"/>
    <cellStyle name="40% - Accent3 7 2 3 2 2 2 2" xfId="56927"/>
    <cellStyle name="40% - Accent3 7 2 3 2 2 3" xfId="42445"/>
    <cellStyle name="40% - Accent3 7 2 3 2 3" xfId="23223"/>
    <cellStyle name="40% - Accent3 7 2 3 2 3 2" xfId="51921"/>
    <cellStyle name="40% - Accent3 7 2 3 2 4" xfId="25502"/>
    <cellStyle name="40% - Accent3 7 2 3 2 4 2" xfId="54200"/>
    <cellStyle name="40% - Accent3 7 2 3 2 5" xfId="30083"/>
    <cellStyle name="40% - Accent3 7 2 3 2 5 2" xfId="58780"/>
    <cellStyle name="40% - Accent3 7 2 3 2 6" xfId="33236"/>
    <cellStyle name="40% - Accent3 7 2 3 3" xfId="6438"/>
    <cellStyle name="40% - Accent3 7 2 3 3 2" xfId="15666"/>
    <cellStyle name="40% - Accent3 7 2 3 3 2 2" xfId="44364"/>
    <cellStyle name="40% - Accent3 7 2 3 3 3" xfId="27096"/>
    <cellStyle name="40% - Accent3 7 2 3 3 3 2" xfId="55794"/>
    <cellStyle name="40% - Accent3 7 2 3 3 4" xfId="35155"/>
    <cellStyle name="40% - Accent3 7 2 3 4" xfId="7990"/>
    <cellStyle name="40% - Accent3 7 2 3 4 2" xfId="17215"/>
    <cellStyle name="40% - Accent3 7 2 3 4 2 2" xfId="45913"/>
    <cellStyle name="40% - Accent3 7 2 3 4 3" xfId="36704"/>
    <cellStyle name="40% - Accent3 7 2 3 5" xfId="9141"/>
    <cellStyle name="40% - Accent3 7 2 3 5 2" xfId="18364"/>
    <cellStyle name="40% - Accent3 7 2 3 5 2 2" xfId="47062"/>
    <cellStyle name="40% - Accent3 7 2 3 5 3" xfId="37853"/>
    <cellStyle name="40% - Accent3 7 2 3 6" xfId="9904"/>
    <cellStyle name="40% - Accent3 7 2 3 6 2" xfId="19125"/>
    <cellStyle name="40% - Accent3 7 2 3 6 2 2" xfId="47823"/>
    <cellStyle name="40% - Accent3 7 2 3 6 3" xfId="38614"/>
    <cellStyle name="40% - Accent3 7 2 3 7" xfId="11053"/>
    <cellStyle name="40% - Accent3 7 2 3 7 2" xfId="20272"/>
    <cellStyle name="40% - Accent3 7 2 3 7 2 2" xfId="48970"/>
    <cellStyle name="40% - Accent3 7 2 3 7 3" xfId="39761"/>
    <cellStyle name="40% - Accent3 7 2 3 8" xfId="12984"/>
    <cellStyle name="40% - Accent3 7 2 3 8 2" xfId="41682"/>
    <cellStyle name="40% - Accent3 7 2 3 9" xfId="21405"/>
    <cellStyle name="40% - Accent3 7 2 3 9 2" xfId="50103"/>
    <cellStyle name="40% - Accent3 7 2 4" xfId="2892"/>
    <cellStyle name="40% - Accent3 7 2 4 2" xfId="6057"/>
    <cellStyle name="40% - Accent3 7 2 4 2 2" xfId="15285"/>
    <cellStyle name="40% - Accent3 7 2 4 2 2 2" xfId="43983"/>
    <cellStyle name="40% - Accent3 7 2 4 2 3" xfId="28228"/>
    <cellStyle name="40% - Accent3 7 2 4 2 3 2" xfId="56926"/>
    <cellStyle name="40% - Accent3 7 2 4 2 4" xfId="34774"/>
    <cellStyle name="40% - Accent3 7 2 4 3" xfId="7607"/>
    <cellStyle name="40% - Accent3 7 2 4 3 2" xfId="16833"/>
    <cellStyle name="40% - Accent3 7 2 4 3 2 2" xfId="45531"/>
    <cellStyle name="40% - Accent3 7 2 4 3 3" xfId="36322"/>
    <cellStyle name="40% - Accent3 7 2 4 4" xfId="12603"/>
    <cellStyle name="40% - Accent3 7 2 4 4 2" xfId="41301"/>
    <cellStyle name="40% - Accent3 7 2 4 5" xfId="23224"/>
    <cellStyle name="40% - Accent3 7 2 4 5 2" xfId="51922"/>
    <cellStyle name="40% - Accent3 7 2 4 6" xfId="25503"/>
    <cellStyle name="40% - Accent3 7 2 4 6 2" xfId="54201"/>
    <cellStyle name="40% - Accent3 7 2 4 7" xfId="30084"/>
    <cellStyle name="40% - Accent3 7 2 4 7 2" xfId="58781"/>
    <cellStyle name="40% - Accent3 7 2 4 8" xfId="32092"/>
    <cellStyle name="40% - Accent3 7 2 5" xfId="4518"/>
    <cellStyle name="40% - Accent3 7 2 5 2" xfId="13746"/>
    <cellStyle name="40% - Accent3 7 2 5 2 2" xfId="42444"/>
    <cellStyle name="40% - Accent3 7 2 5 3" xfId="27095"/>
    <cellStyle name="40% - Accent3 7 2 5 3 2" xfId="55793"/>
    <cellStyle name="40% - Accent3 7 2 5 4" xfId="33235"/>
    <cellStyle name="40% - Accent3 7 2 6" xfId="8759"/>
    <cellStyle name="40% - Accent3 7 2 6 2" xfId="17983"/>
    <cellStyle name="40% - Accent3 7 2 6 2 2" xfId="46681"/>
    <cellStyle name="40% - Accent3 7 2 6 3" xfId="37472"/>
    <cellStyle name="40% - Accent3 7 2 7" xfId="9903"/>
    <cellStyle name="40% - Accent3 7 2 7 2" xfId="19124"/>
    <cellStyle name="40% - Accent3 7 2 7 2 2" xfId="47822"/>
    <cellStyle name="40% - Accent3 7 2 7 3" xfId="38613"/>
    <cellStyle name="40% - Accent3 7 2 8" xfId="11052"/>
    <cellStyle name="40% - Accent3 7 2 8 2" xfId="20271"/>
    <cellStyle name="40% - Accent3 7 2 8 2 2" xfId="48969"/>
    <cellStyle name="40% - Accent3 7 2 8 3" xfId="39760"/>
    <cellStyle name="40% - Accent3 7 2 9" xfId="21404"/>
    <cellStyle name="40% - Accent3 7 2 9 2" xfId="50102"/>
    <cellStyle name="40% - Accent3 7 3" xfId="1236"/>
    <cellStyle name="40% - Accent3 7 3 10" xfId="11887"/>
    <cellStyle name="40% - Accent3 7 3 10 2" xfId="40585"/>
    <cellStyle name="40% - Accent3 7 3 11" xfId="21406"/>
    <cellStyle name="40% - Accent3 7 3 11 2" xfId="50104"/>
    <cellStyle name="40% - Accent3 7 3 12" xfId="23225"/>
    <cellStyle name="40% - Accent3 7 3 12 2" xfId="51923"/>
    <cellStyle name="40% - Accent3 7 3 13" xfId="25504"/>
    <cellStyle name="40% - Accent3 7 3 13 2" xfId="54202"/>
    <cellStyle name="40% - Accent3 7 3 14" xfId="30085"/>
    <cellStyle name="40% - Accent3 7 3 14 2" xfId="58782"/>
    <cellStyle name="40% - Accent3 7 3 15" xfId="31376"/>
    <cellStyle name="40% - Accent3 7 3 2" xfId="3655"/>
    <cellStyle name="40% - Accent3 7 3 2 10" xfId="23226"/>
    <cellStyle name="40% - Accent3 7 3 2 10 2" xfId="51924"/>
    <cellStyle name="40% - Accent3 7 3 2 11" xfId="25505"/>
    <cellStyle name="40% - Accent3 7 3 2 11 2" xfId="54203"/>
    <cellStyle name="40% - Accent3 7 3 2 12" xfId="30086"/>
    <cellStyle name="40% - Accent3 7 3 2 12 2" xfId="58783"/>
    <cellStyle name="40% - Accent3 7 3 2 13" xfId="32533"/>
    <cellStyle name="40% - Accent3 7 3 2 2" xfId="4521"/>
    <cellStyle name="40% - Accent3 7 3 2 2 2" xfId="13749"/>
    <cellStyle name="40% - Accent3 7 3 2 2 2 2" xfId="28231"/>
    <cellStyle name="40% - Accent3 7 3 2 2 2 2 2" xfId="56929"/>
    <cellStyle name="40% - Accent3 7 3 2 2 2 3" xfId="42447"/>
    <cellStyle name="40% - Accent3 7 3 2 2 3" xfId="23227"/>
    <cellStyle name="40% - Accent3 7 3 2 2 3 2" xfId="51925"/>
    <cellStyle name="40% - Accent3 7 3 2 2 4" xfId="25506"/>
    <cellStyle name="40% - Accent3 7 3 2 2 4 2" xfId="54204"/>
    <cellStyle name="40% - Accent3 7 3 2 2 5" xfId="30087"/>
    <cellStyle name="40% - Accent3 7 3 2 2 5 2" xfId="58784"/>
    <cellStyle name="40% - Accent3 7 3 2 2 6" xfId="33238"/>
    <cellStyle name="40% - Accent3 7 3 2 3" xfId="6498"/>
    <cellStyle name="40% - Accent3 7 3 2 3 2" xfId="15726"/>
    <cellStyle name="40% - Accent3 7 3 2 3 2 2" xfId="44424"/>
    <cellStyle name="40% - Accent3 7 3 2 3 3" xfId="27098"/>
    <cellStyle name="40% - Accent3 7 3 2 3 3 2" xfId="55796"/>
    <cellStyle name="40% - Accent3 7 3 2 3 4" xfId="35215"/>
    <cellStyle name="40% - Accent3 7 3 2 4" xfId="8050"/>
    <cellStyle name="40% - Accent3 7 3 2 4 2" xfId="17275"/>
    <cellStyle name="40% - Accent3 7 3 2 4 2 2" xfId="45973"/>
    <cellStyle name="40% - Accent3 7 3 2 4 3" xfId="36764"/>
    <cellStyle name="40% - Accent3 7 3 2 5" xfId="9201"/>
    <cellStyle name="40% - Accent3 7 3 2 5 2" xfId="18424"/>
    <cellStyle name="40% - Accent3 7 3 2 5 2 2" xfId="47122"/>
    <cellStyle name="40% - Accent3 7 3 2 5 3" xfId="37913"/>
    <cellStyle name="40% - Accent3 7 3 2 6" xfId="9906"/>
    <cellStyle name="40% - Accent3 7 3 2 6 2" xfId="19127"/>
    <cellStyle name="40% - Accent3 7 3 2 6 2 2" xfId="47825"/>
    <cellStyle name="40% - Accent3 7 3 2 6 3" xfId="38616"/>
    <cellStyle name="40% - Accent3 7 3 2 7" xfId="11055"/>
    <cellStyle name="40% - Accent3 7 3 2 7 2" xfId="20274"/>
    <cellStyle name="40% - Accent3 7 3 2 7 2 2" xfId="48972"/>
    <cellStyle name="40% - Accent3 7 3 2 7 3" xfId="39763"/>
    <cellStyle name="40% - Accent3 7 3 2 8" xfId="13044"/>
    <cellStyle name="40% - Accent3 7 3 2 8 2" xfId="41742"/>
    <cellStyle name="40% - Accent3 7 3 2 9" xfId="21407"/>
    <cellStyle name="40% - Accent3 7 3 2 9 2" xfId="50105"/>
    <cellStyle name="40% - Accent3 7 3 3" xfId="2618"/>
    <cellStyle name="40% - Accent3 7 3 3 2" xfId="5873"/>
    <cellStyle name="40% - Accent3 7 3 3 2 2" xfId="15101"/>
    <cellStyle name="40% - Accent3 7 3 3 2 2 2" xfId="43799"/>
    <cellStyle name="40% - Accent3 7 3 3 2 3" xfId="28230"/>
    <cellStyle name="40% - Accent3 7 3 3 2 3 2" xfId="56928"/>
    <cellStyle name="40% - Accent3 7 3 3 2 4" xfId="34590"/>
    <cellStyle name="40% - Accent3 7 3 3 3" xfId="7423"/>
    <cellStyle name="40% - Accent3 7 3 3 3 2" xfId="16649"/>
    <cellStyle name="40% - Accent3 7 3 3 3 2 2" xfId="45347"/>
    <cellStyle name="40% - Accent3 7 3 3 3 3" xfId="36138"/>
    <cellStyle name="40% - Accent3 7 3 3 4" xfId="12419"/>
    <cellStyle name="40% - Accent3 7 3 3 4 2" xfId="41117"/>
    <cellStyle name="40% - Accent3 7 3 3 5" xfId="23228"/>
    <cellStyle name="40% - Accent3 7 3 3 5 2" xfId="51926"/>
    <cellStyle name="40% - Accent3 7 3 3 6" xfId="25507"/>
    <cellStyle name="40% - Accent3 7 3 3 6 2" xfId="54205"/>
    <cellStyle name="40% - Accent3 7 3 3 7" xfId="30088"/>
    <cellStyle name="40% - Accent3 7 3 3 7 2" xfId="58785"/>
    <cellStyle name="40% - Accent3 7 3 3 8" xfId="31908"/>
    <cellStyle name="40% - Accent3 7 3 4" xfId="4520"/>
    <cellStyle name="40% - Accent3 7 3 4 2" xfId="13748"/>
    <cellStyle name="40% - Accent3 7 3 4 2 2" xfId="42446"/>
    <cellStyle name="40% - Accent3 7 3 4 3" xfId="27097"/>
    <cellStyle name="40% - Accent3 7 3 4 3 2" xfId="55795"/>
    <cellStyle name="40% - Accent3 7 3 4 4" xfId="33237"/>
    <cellStyle name="40% - Accent3 7 3 5" xfId="5341"/>
    <cellStyle name="40% - Accent3 7 3 5 2" xfId="14569"/>
    <cellStyle name="40% - Accent3 7 3 5 2 2" xfId="43267"/>
    <cellStyle name="40% - Accent3 7 3 5 3" xfId="34058"/>
    <cellStyle name="40% - Accent3 7 3 6" xfId="6890"/>
    <cellStyle name="40% - Accent3 7 3 6 2" xfId="16117"/>
    <cellStyle name="40% - Accent3 7 3 6 2 2" xfId="44815"/>
    <cellStyle name="40% - Accent3 7 3 6 3" xfId="35606"/>
    <cellStyle name="40% - Accent3 7 3 7" xfId="8575"/>
    <cellStyle name="40% - Accent3 7 3 7 2" xfId="17799"/>
    <cellStyle name="40% - Accent3 7 3 7 2 2" xfId="46497"/>
    <cellStyle name="40% - Accent3 7 3 7 3" xfId="37288"/>
    <cellStyle name="40% - Accent3 7 3 8" xfId="9905"/>
    <cellStyle name="40% - Accent3 7 3 8 2" xfId="19126"/>
    <cellStyle name="40% - Accent3 7 3 8 2 2" xfId="47824"/>
    <cellStyle name="40% - Accent3 7 3 8 3" xfId="38615"/>
    <cellStyle name="40% - Accent3 7 3 9" xfId="11054"/>
    <cellStyle name="40% - Accent3 7 3 9 2" xfId="20273"/>
    <cellStyle name="40% - Accent3 7 3 9 2 2" xfId="48971"/>
    <cellStyle name="40% - Accent3 7 3 9 3" xfId="39762"/>
    <cellStyle name="40% - Accent3 7 4" xfId="3280"/>
    <cellStyle name="40% - Accent3 7 4 10" xfId="23229"/>
    <cellStyle name="40% - Accent3 7 4 10 2" xfId="51927"/>
    <cellStyle name="40% - Accent3 7 4 11" xfId="25508"/>
    <cellStyle name="40% - Accent3 7 4 11 2" xfId="54206"/>
    <cellStyle name="40% - Accent3 7 4 12" xfId="30089"/>
    <cellStyle name="40% - Accent3 7 4 12 2" xfId="58786"/>
    <cellStyle name="40% - Accent3 7 4 13" xfId="32289"/>
    <cellStyle name="40% - Accent3 7 4 2" xfId="4522"/>
    <cellStyle name="40% - Accent3 7 4 2 2" xfId="13750"/>
    <cellStyle name="40% - Accent3 7 4 2 2 2" xfId="28232"/>
    <cellStyle name="40% - Accent3 7 4 2 2 2 2" xfId="56930"/>
    <cellStyle name="40% - Accent3 7 4 2 2 3" xfId="42448"/>
    <cellStyle name="40% - Accent3 7 4 2 3" xfId="23230"/>
    <cellStyle name="40% - Accent3 7 4 2 3 2" xfId="51928"/>
    <cellStyle name="40% - Accent3 7 4 2 4" xfId="25509"/>
    <cellStyle name="40% - Accent3 7 4 2 4 2" xfId="54207"/>
    <cellStyle name="40% - Accent3 7 4 2 5" xfId="30090"/>
    <cellStyle name="40% - Accent3 7 4 2 5 2" xfId="58787"/>
    <cellStyle name="40% - Accent3 7 4 2 6" xfId="33239"/>
    <cellStyle name="40% - Accent3 7 4 3" xfId="6254"/>
    <cellStyle name="40% - Accent3 7 4 3 2" xfId="15482"/>
    <cellStyle name="40% - Accent3 7 4 3 2 2" xfId="44180"/>
    <cellStyle name="40% - Accent3 7 4 3 3" xfId="27099"/>
    <cellStyle name="40% - Accent3 7 4 3 3 2" xfId="55797"/>
    <cellStyle name="40% - Accent3 7 4 3 4" xfId="34971"/>
    <cellStyle name="40% - Accent3 7 4 4" xfId="7806"/>
    <cellStyle name="40% - Accent3 7 4 4 2" xfId="17031"/>
    <cellStyle name="40% - Accent3 7 4 4 2 2" xfId="45729"/>
    <cellStyle name="40% - Accent3 7 4 4 3" xfId="36520"/>
    <cellStyle name="40% - Accent3 7 4 5" xfId="8957"/>
    <cellStyle name="40% - Accent3 7 4 5 2" xfId="18180"/>
    <cellStyle name="40% - Accent3 7 4 5 2 2" xfId="46878"/>
    <cellStyle name="40% - Accent3 7 4 5 3" xfId="37669"/>
    <cellStyle name="40% - Accent3 7 4 6" xfId="9907"/>
    <cellStyle name="40% - Accent3 7 4 6 2" xfId="19128"/>
    <cellStyle name="40% - Accent3 7 4 6 2 2" xfId="47826"/>
    <cellStyle name="40% - Accent3 7 4 6 3" xfId="38617"/>
    <cellStyle name="40% - Accent3 7 4 7" xfId="11056"/>
    <cellStyle name="40% - Accent3 7 4 7 2" xfId="20275"/>
    <cellStyle name="40% - Accent3 7 4 7 2 2" xfId="48973"/>
    <cellStyle name="40% - Accent3 7 4 7 3" xfId="39764"/>
    <cellStyle name="40% - Accent3 7 4 8" xfId="12800"/>
    <cellStyle name="40% - Accent3 7 4 8 2" xfId="41498"/>
    <cellStyle name="40% - Accent3 7 4 9" xfId="21408"/>
    <cellStyle name="40% - Accent3 7 4 9 2" xfId="50106"/>
    <cellStyle name="40% - Accent3 7 5" xfId="2244"/>
    <cellStyle name="40% - Accent3 7 5 2" xfId="5678"/>
    <cellStyle name="40% - Accent3 7 5 2 2" xfId="14906"/>
    <cellStyle name="40% - Accent3 7 5 2 2 2" xfId="43604"/>
    <cellStyle name="40% - Accent3 7 5 2 3" xfId="28227"/>
    <cellStyle name="40% - Accent3 7 5 2 3 2" xfId="56925"/>
    <cellStyle name="40% - Accent3 7 5 2 4" xfId="34395"/>
    <cellStyle name="40% - Accent3 7 5 3" xfId="7227"/>
    <cellStyle name="40% - Accent3 7 5 3 2" xfId="16454"/>
    <cellStyle name="40% - Accent3 7 5 3 2 2" xfId="45152"/>
    <cellStyle name="40% - Accent3 7 5 3 3" xfId="35943"/>
    <cellStyle name="40% - Accent3 7 5 4" xfId="12224"/>
    <cellStyle name="40% - Accent3 7 5 4 2" xfId="40922"/>
    <cellStyle name="40% - Accent3 7 5 5" xfId="23231"/>
    <cellStyle name="40% - Accent3 7 5 5 2" xfId="51929"/>
    <cellStyle name="40% - Accent3 7 5 6" xfId="25510"/>
    <cellStyle name="40% - Accent3 7 5 6 2" xfId="54208"/>
    <cellStyle name="40% - Accent3 7 5 7" xfId="30091"/>
    <cellStyle name="40% - Accent3 7 5 7 2" xfId="58788"/>
    <cellStyle name="40% - Accent3 7 5 8" xfId="31713"/>
    <cellStyle name="40% - Accent3 7 6" xfId="4517"/>
    <cellStyle name="40% - Accent3 7 6 2" xfId="13745"/>
    <cellStyle name="40% - Accent3 7 6 2 2" xfId="42443"/>
    <cellStyle name="40% - Accent3 7 6 3" xfId="27094"/>
    <cellStyle name="40% - Accent3 7 6 3 2" xfId="55792"/>
    <cellStyle name="40% - Accent3 7 6 4" xfId="33234"/>
    <cellStyle name="40% - Accent3 7 7" xfId="5155"/>
    <cellStyle name="40% - Accent3 7 7 2" xfId="14383"/>
    <cellStyle name="40% - Accent3 7 7 2 2" xfId="43081"/>
    <cellStyle name="40% - Accent3 7 7 3" xfId="33872"/>
    <cellStyle name="40% - Accent3 7 8" xfId="6704"/>
    <cellStyle name="40% - Accent3 7 8 2" xfId="15931"/>
    <cellStyle name="40% - Accent3 7 8 2 2" xfId="44629"/>
    <cellStyle name="40% - Accent3 7 8 3" xfId="35420"/>
    <cellStyle name="40% - Accent3 7 9" xfId="8380"/>
    <cellStyle name="40% - Accent3 7 9 2" xfId="17604"/>
    <cellStyle name="40% - Accent3 7 9 2 2" xfId="46302"/>
    <cellStyle name="40% - Accent3 7 9 3" xfId="37093"/>
    <cellStyle name="40% - Accent3 8" xfId="780"/>
    <cellStyle name="40% - Accent3 8 10" xfId="23232"/>
    <cellStyle name="40% - Accent3 8 10 2" xfId="51930"/>
    <cellStyle name="40% - Accent3 8 11" xfId="25511"/>
    <cellStyle name="40% - Accent3 8 11 2" xfId="54209"/>
    <cellStyle name="40% - Accent3 8 12" xfId="30092"/>
    <cellStyle name="40% - Accent3 8 12 2" xfId="58789"/>
    <cellStyle name="40% - Accent3 8 2" xfId="2720"/>
    <cellStyle name="40% - Accent3 8 2 10" xfId="21410"/>
    <cellStyle name="40% - Accent3 8 2 10 2" xfId="50108"/>
    <cellStyle name="40% - Accent3 8 2 11" xfId="23233"/>
    <cellStyle name="40% - Accent3 8 2 11 2" xfId="51931"/>
    <cellStyle name="40% - Accent3 8 2 12" xfId="25512"/>
    <cellStyle name="40% - Accent3 8 2 12 2" xfId="54210"/>
    <cellStyle name="40% - Accent3 8 2 13" xfId="30093"/>
    <cellStyle name="40% - Accent3 8 2 13 2" xfId="58790"/>
    <cellStyle name="40% - Accent3 8 2 14" xfId="31922"/>
    <cellStyle name="40% - Accent3 8 2 2" xfId="3656"/>
    <cellStyle name="40% - Accent3 8 2 3" xfId="4524"/>
    <cellStyle name="40% - Accent3 8 2 3 2" xfId="13752"/>
    <cellStyle name="40% - Accent3 8 2 3 2 2" xfId="28234"/>
    <cellStyle name="40% - Accent3 8 2 3 2 2 2" xfId="56932"/>
    <cellStyle name="40% - Accent3 8 2 3 2 3" xfId="42450"/>
    <cellStyle name="40% - Accent3 8 2 3 3" xfId="23234"/>
    <cellStyle name="40% - Accent3 8 2 3 3 2" xfId="51932"/>
    <cellStyle name="40% - Accent3 8 2 3 4" xfId="25513"/>
    <cellStyle name="40% - Accent3 8 2 3 4 2" xfId="54211"/>
    <cellStyle name="40% - Accent3 8 2 3 5" xfId="30094"/>
    <cellStyle name="40% - Accent3 8 2 3 5 2" xfId="58791"/>
    <cellStyle name="40% - Accent3 8 2 3 6" xfId="33241"/>
    <cellStyle name="40% - Accent3 8 2 4" xfId="5887"/>
    <cellStyle name="40% - Accent3 8 2 4 2" xfId="15115"/>
    <cellStyle name="40% - Accent3 8 2 4 2 2" xfId="43813"/>
    <cellStyle name="40% - Accent3 8 2 4 3" xfId="27101"/>
    <cellStyle name="40% - Accent3 8 2 4 3 2" xfId="55799"/>
    <cellStyle name="40% - Accent3 8 2 4 4" xfId="34604"/>
    <cellStyle name="40% - Accent3 8 2 5" xfId="7437"/>
    <cellStyle name="40% - Accent3 8 2 5 2" xfId="16663"/>
    <cellStyle name="40% - Accent3 8 2 5 2 2" xfId="45361"/>
    <cellStyle name="40% - Accent3 8 2 5 3" xfId="36152"/>
    <cellStyle name="40% - Accent3 8 2 6" xfId="8589"/>
    <cellStyle name="40% - Accent3 8 2 6 2" xfId="17813"/>
    <cellStyle name="40% - Accent3 8 2 6 2 2" xfId="46511"/>
    <cellStyle name="40% - Accent3 8 2 6 3" xfId="37302"/>
    <cellStyle name="40% - Accent3 8 2 7" xfId="9909"/>
    <cellStyle name="40% - Accent3 8 2 7 2" xfId="19130"/>
    <cellStyle name="40% - Accent3 8 2 7 2 2" xfId="47828"/>
    <cellStyle name="40% - Accent3 8 2 7 3" xfId="38619"/>
    <cellStyle name="40% - Accent3 8 2 8" xfId="11058"/>
    <cellStyle name="40% - Accent3 8 2 8 2" xfId="20277"/>
    <cellStyle name="40% - Accent3 8 2 8 2 2" xfId="48975"/>
    <cellStyle name="40% - Accent3 8 2 8 3" xfId="39766"/>
    <cellStyle name="40% - Accent3 8 2 9" xfId="12433"/>
    <cellStyle name="40% - Accent3 8 2 9 2" xfId="41131"/>
    <cellStyle name="40% - Accent3 8 3" xfId="3330"/>
    <cellStyle name="40% - Accent3 8 3 10" xfId="23235"/>
    <cellStyle name="40% - Accent3 8 3 10 2" xfId="51933"/>
    <cellStyle name="40% - Accent3 8 3 11" xfId="25514"/>
    <cellStyle name="40% - Accent3 8 3 11 2" xfId="54212"/>
    <cellStyle name="40% - Accent3 8 3 12" xfId="30095"/>
    <cellStyle name="40% - Accent3 8 3 12 2" xfId="58792"/>
    <cellStyle name="40% - Accent3 8 3 13" xfId="32303"/>
    <cellStyle name="40% - Accent3 8 3 2" xfId="4525"/>
    <cellStyle name="40% - Accent3 8 3 2 2" xfId="13753"/>
    <cellStyle name="40% - Accent3 8 3 2 2 2" xfId="28235"/>
    <cellStyle name="40% - Accent3 8 3 2 2 2 2" xfId="56933"/>
    <cellStyle name="40% - Accent3 8 3 2 2 3" xfId="42451"/>
    <cellStyle name="40% - Accent3 8 3 2 3" xfId="23236"/>
    <cellStyle name="40% - Accent3 8 3 2 3 2" xfId="51934"/>
    <cellStyle name="40% - Accent3 8 3 2 4" xfId="25515"/>
    <cellStyle name="40% - Accent3 8 3 2 4 2" xfId="54213"/>
    <cellStyle name="40% - Accent3 8 3 2 5" xfId="30096"/>
    <cellStyle name="40% - Accent3 8 3 2 5 2" xfId="58793"/>
    <cellStyle name="40% - Accent3 8 3 2 6" xfId="33242"/>
    <cellStyle name="40% - Accent3 8 3 3" xfId="6268"/>
    <cellStyle name="40% - Accent3 8 3 3 2" xfId="15496"/>
    <cellStyle name="40% - Accent3 8 3 3 2 2" xfId="44194"/>
    <cellStyle name="40% - Accent3 8 3 3 3" xfId="27102"/>
    <cellStyle name="40% - Accent3 8 3 3 3 2" xfId="55800"/>
    <cellStyle name="40% - Accent3 8 3 3 4" xfId="34985"/>
    <cellStyle name="40% - Accent3 8 3 4" xfId="7820"/>
    <cellStyle name="40% - Accent3 8 3 4 2" xfId="17045"/>
    <cellStyle name="40% - Accent3 8 3 4 2 2" xfId="45743"/>
    <cellStyle name="40% - Accent3 8 3 4 3" xfId="36534"/>
    <cellStyle name="40% - Accent3 8 3 5" xfId="8971"/>
    <cellStyle name="40% - Accent3 8 3 5 2" xfId="18194"/>
    <cellStyle name="40% - Accent3 8 3 5 2 2" xfId="46892"/>
    <cellStyle name="40% - Accent3 8 3 5 3" xfId="37683"/>
    <cellStyle name="40% - Accent3 8 3 6" xfId="9910"/>
    <cellStyle name="40% - Accent3 8 3 6 2" xfId="19131"/>
    <cellStyle name="40% - Accent3 8 3 6 2 2" xfId="47829"/>
    <cellStyle name="40% - Accent3 8 3 6 3" xfId="38620"/>
    <cellStyle name="40% - Accent3 8 3 7" xfId="11059"/>
    <cellStyle name="40% - Accent3 8 3 7 2" xfId="20278"/>
    <cellStyle name="40% - Accent3 8 3 7 2 2" xfId="48976"/>
    <cellStyle name="40% - Accent3 8 3 7 3" xfId="39767"/>
    <cellStyle name="40% - Accent3 8 3 8" xfId="12814"/>
    <cellStyle name="40% - Accent3 8 3 8 2" xfId="41512"/>
    <cellStyle name="40% - Accent3 8 3 9" xfId="21411"/>
    <cellStyle name="40% - Accent3 8 3 9 2" xfId="50109"/>
    <cellStyle name="40% - Accent3 8 4" xfId="2032"/>
    <cellStyle name="40% - Accent3 8 4 2" xfId="5507"/>
    <cellStyle name="40% - Accent3 8 4 2 2" xfId="14735"/>
    <cellStyle name="40% - Accent3 8 4 2 2 2" xfId="43433"/>
    <cellStyle name="40% - Accent3 8 4 2 3" xfId="28233"/>
    <cellStyle name="40% - Accent3 8 4 2 3 2" xfId="56931"/>
    <cellStyle name="40% - Accent3 8 4 2 4" xfId="34224"/>
    <cellStyle name="40% - Accent3 8 4 3" xfId="7056"/>
    <cellStyle name="40% - Accent3 8 4 3 2" xfId="16283"/>
    <cellStyle name="40% - Accent3 8 4 3 2 2" xfId="44981"/>
    <cellStyle name="40% - Accent3 8 4 3 3" xfId="35772"/>
    <cellStyle name="40% - Accent3 8 4 4" xfId="12053"/>
    <cellStyle name="40% - Accent3 8 4 4 2" xfId="40751"/>
    <cellStyle name="40% - Accent3 8 4 5" xfId="23237"/>
    <cellStyle name="40% - Accent3 8 4 5 2" xfId="51935"/>
    <cellStyle name="40% - Accent3 8 4 6" xfId="25516"/>
    <cellStyle name="40% - Accent3 8 4 6 2" xfId="54214"/>
    <cellStyle name="40% - Accent3 8 4 7" xfId="30097"/>
    <cellStyle name="40% - Accent3 8 4 7 2" xfId="58794"/>
    <cellStyle name="40% - Accent3 8 4 8" xfId="31542"/>
    <cellStyle name="40% - Accent3 8 5" xfId="4523"/>
    <cellStyle name="40% - Accent3 8 5 2" xfId="13751"/>
    <cellStyle name="40% - Accent3 8 5 2 2" xfId="42449"/>
    <cellStyle name="40% - Accent3 8 5 3" xfId="27100"/>
    <cellStyle name="40% - Accent3 8 5 3 2" xfId="55798"/>
    <cellStyle name="40% - Accent3 8 5 4" xfId="33240"/>
    <cellStyle name="40% - Accent3 8 6" xfId="8209"/>
    <cellStyle name="40% - Accent3 8 6 2" xfId="17433"/>
    <cellStyle name="40% - Accent3 8 6 2 2" xfId="46131"/>
    <cellStyle name="40% - Accent3 8 6 3" xfId="36922"/>
    <cellStyle name="40% - Accent3 8 7" xfId="9908"/>
    <cellStyle name="40% - Accent3 8 7 2" xfId="19129"/>
    <cellStyle name="40% - Accent3 8 7 2 2" xfId="47827"/>
    <cellStyle name="40% - Accent3 8 7 3" xfId="38618"/>
    <cellStyle name="40% - Accent3 8 8" xfId="11057"/>
    <cellStyle name="40% - Accent3 8 8 2" xfId="20276"/>
    <cellStyle name="40% - Accent3 8 8 2 2" xfId="48974"/>
    <cellStyle name="40% - Accent3 8 8 3" xfId="39765"/>
    <cellStyle name="40% - Accent3 8 9" xfId="21409"/>
    <cellStyle name="40% - Accent3 8 9 2" xfId="50107"/>
    <cellStyle name="40% - Accent3 9" xfId="781"/>
    <cellStyle name="40% - Accent3 9 10" xfId="25517"/>
    <cellStyle name="40% - Accent3 9 10 2" xfId="54215"/>
    <cellStyle name="40% - Accent3 9 11" xfId="30098"/>
    <cellStyle name="40% - Accent3 9 11 2" xfId="58795"/>
    <cellStyle name="40% - Accent3 9 2" xfId="3657"/>
    <cellStyle name="40% - Accent3 9 3" xfId="2434"/>
    <cellStyle name="40% - Accent3 9 3 2" xfId="5704"/>
    <cellStyle name="40% - Accent3 9 3 2 2" xfId="14932"/>
    <cellStyle name="40% - Accent3 9 3 2 2 2" xfId="43630"/>
    <cellStyle name="40% - Accent3 9 3 2 3" xfId="28236"/>
    <cellStyle name="40% - Accent3 9 3 2 3 2" xfId="56934"/>
    <cellStyle name="40% - Accent3 9 3 2 4" xfId="34421"/>
    <cellStyle name="40% - Accent3 9 3 3" xfId="7253"/>
    <cellStyle name="40% - Accent3 9 3 3 2" xfId="16480"/>
    <cellStyle name="40% - Accent3 9 3 3 2 2" xfId="45178"/>
    <cellStyle name="40% - Accent3 9 3 3 3" xfId="35969"/>
    <cellStyle name="40% - Accent3 9 3 4" xfId="12250"/>
    <cellStyle name="40% - Accent3 9 3 4 2" xfId="40948"/>
    <cellStyle name="40% - Accent3 9 3 5" xfId="23239"/>
    <cellStyle name="40% - Accent3 9 3 5 2" xfId="51937"/>
    <cellStyle name="40% - Accent3 9 3 6" xfId="25518"/>
    <cellStyle name="40% - Accent3 9 3 6 2" xfId="54216"/>
    <cellStyle name="40% - Accent3 9 3 7" xfId="30099"/>
    <cellStyle name="40% - Accent3 9 3 7 2" xfId="58796"/>
    <cellStyle name="40% - Accent3 9 3 8" xfId="31739"/>
    <cellStyle name="40% - Accent3 9 4" xfId="4526"/>
    <cellStyle name="40% - Accent3 9 4 2" xfId="13754"/>
    <cellStyle name="40% - Accent3 9 4 2 2" xfId="42452"/>
    <cellStyle name="40% - Accent3 9 4 3" xfId="27103"/>
    <cellStyle name="40% - Accent3 9 4 3 2" xfId="55801"/>
    <cellStyle name="40% - Accent3 9 4 4" xfId="33243"/>
    <cellStyle name="40% - Accent3 9 5" xfId="8406"/>
    <cellStyle name="40% - Accent3 9 5 2" xfId="17630"/>
    <cellStyle name="40% - Accent3 9 5 2 2" xfId="46328"/>
    <cellStyle name="40% - Accent3 9 5 3" xfId="37119"/>
    <cellStyle name="40% - Accent3 9 6" xfId="9911"/>
    <cellStyle name="40% - Accent3 9 6 2" xfId="19132"/>
    <cellStyle name="40% - Accent3 9 6 2 2" xfId="47830"/>
    <cellStyle name="40% - Accent3 9 6 3" xfId="38621"/>
    <cellStyle name="40% - Accent3 9 7" xfId="11060"/>
    <cellStyle name="40% - Accent3 9 7 2" xfId="20279"/>
    <cellStyle name="40% - Accent3 9 7 2 2" xfId="48977"/>
    <cellStyle name="40% - Accent3 9 7 3" xfId="39768"/>
    <cellStyle name="40% - Accent3 9 8" xfId="21412"/>
    <cellStyle name="40% - Accent3 9 8 2" xfId="50110"/>
    <cellStyle name="40% - Accent3 9 9" xfId="23238"/>
    <cellStyle name="40% - Accent3 9 9 2" xfId="51936"/>
    <cellStyle name="40% - Accent4" xfId="151" builtinId="43" customBuiltin="1"/>
    <cellStyle name="40% - Accent4 10" xfId="782"/>
    <cellStyle name="40% - Accent4 11" xfId="783"/>
    <cellStyle name="40% - Accent4 12" xfId="784"/>
    <cellStyle name="40% - Accent4 13" xfId="785"/>
    <cellStyle name="40% - Accent4 14" xfId="786"/>
    <cellStyle name="40% - Accent4 15" xfId="787"/>
    <cellStyle name="40% - Accent4 16" xfId="788"/>
    <cellStyle name="40% - Accent4 17" xfId="789"/>
    <cellStyle name="40% - Accent4 18" xfId="790"/>
    <cellStyle name="40% - Accent4 19" xfId="791"/>
    <cellStyle name="40% - Accent4 2" xfId="24"/>
    <cellStyle name="40% - Accent4 2 2" xfId="954"/>
    <cellStyle name="40% - Accent4 2 3" xfId="953"/>
    <cellStyle name="40% - Accent4 20" xfId="792"/>
    <cellStyle name="40% - Accent4 21" xfId="793"/>
    <cellStyle name="40% - Accent4 22" xfId="794"/>
    <cellStyle name="40% - Accent4 23" xfId="795"/>
    <cellStyle name="40% - Accent4 24" xfId="796"/>
    <cellStyle name="40% - Accent4 25" xfId="797"/>
    <cellStyle name="40% - Accent4 26" xfId="798"/>
    <cellStyle name="40% - Accent4 27" xfId="799"/>
    <cellStyle name="40% - Accent4 28" xfId="800"/>
    <cellStyle name="40% - Accent4 29" xfId="801"/>
    <cellStyle name="40% - Accent4 3" xfId="175"/>
    <cellStyle name="40% - Accent4 3 10" xfId="6549"/>
    <cellStyle name="40% - Accent4 3 10 2" xfId="15776"/>
    <cellStyle name="40% - Accent4 3 10 2 2" xfId="44474"/>
    <cellStyle name="40% - Accent4 3 10 3" xfId="35265"/>
    <cellStyle name="40% - Accent4 3 11" xfId="8116"/>
    <cellStyle name="40% - Accent4 3 11 2" xfId="17340"/>
    <cellStyle name="40% - Accent4 3 11 2 2" xfId="46038"/>
    <cellStyle name="40% - Accent4 3 11 3" xfId="36829"/>
    <cellStyle name="40% - Accent4 3 12" xfId="9912"/>
    <cellStyle name="40% - Accent4 3 12 2" xfId="19133"/>
    <cellStyle name="40% - Accent4 3 12 2 2" xfId="47831"/>
    <cellStyle name="40% - Accent4 3 12 3" xfId="38622"/>
    <cellStyle name="40% - Accent4 3 13" xfId="11061"/>
    <cellStyle name="40% - Accent4 3 13 2" xfId="20280"/>
    <cellStyle name="40% - Accent4 3 13 2 2" xfId="48978"/>
    <cellStyle name="40% - Accent4 3 13 3" xfId="39769"/>
    <cellStyle name="40% - Accent4 3 14" xfId="11546"/>
    <cellStyle name="40% - Accent4 3 14 2" xfId="40244"/>
    <cellStyle name="40% - Accent4 3 15" xfId="21413"/>
    <cellStyle name="40% - Accent4 3 15 2" xfId="50111"/>
    <cellStyle name="40% - Accent4 3 16" xfId="23240"/>
    <cellStyle name="40% - Accent4 3 16 2" xfId="51938"/>
    <cellStyle name="40% - Accent4 3 17" xfId="25519"/>
    <cellStyle name="40% - Accent4 3 17 2" xfId="54217"/>
    <cellStyle name="40% - Accent4 3 18" xfId="30100"/>
    <cellStyle name="40% - Accent4 3 18 2" xfId="58797"/>
    <cellStyle name="40% - Accent4 3 19" xfId="31035"/>
    <cellStyle name="40% - Accent4 3 2" xfId="279"/>
    <cellStyle name="40% - Accent4 3 2 10" xfId="8170"/>
    <cellStyle name="40% - Accent4 3 2 10 2" xfId="17394"/>
    <cellStyle name="40% - Accent4 3 2 10 2 2" xfId="46092"/>
    <cellStyle name="40% - Accent4 3 2 10 3" xfId="36883"/>
    <cellStyle name="40% - Accent4 3 2 11" xfId="9913"/>
    <cellStyle name="40% - Accent4 3 2 11 2" xfId="19134"/>
    <cellStyle name="40% - Accent4 3 2 11 2 2" xfId="47832"/>
    <cellStyle name="40% - Accent4 3 2 11 3" xfId="38623"/>
    <cellStyle name="40% - Accent4 3 2 12" xfId="11062"/>
    <cellStyle name="40% - Accent4 3 2 12 2" xfId="20281"/>
    <cellStyle name="40% - Accent4 3 2 12 2 2" xfId="48979"/>
    <cellStyle name="40% - Accent4 3 2 12 3" xfId="39770"/>
    <cellStyle name="40% - Accent4 3 2 13" xfId="11589"/>
    <cellStyle name="40% - Accent4 3 2 13 2" xfId="40287"/>
    <cellStyle name="40% - Accent4 3 2 14" xfId="21414"/>
    <cellStyle name="40% - Accent4 3 2 14 2" xfId="50112"/>
    <cellStyle name="40% - Accent4 3 2 15" xfId="23241"/>
    <cellStyle name="40% - Accent4 3 2 15 2" xfId="51939"/>
    <cellStyle name="40% - Accent4 3 2 16" xfId="25520"/>
    <cellStyle name="40% - Accent4 3 2 16 2" xfId="54218"/>
    <cellStyle name="40% - Accent4 3 2 17" xfId="30101"/>
    <cellStyle name="40% - Accent4 3 2 17 2" xfId="58798"/>
    <cellStyle name="40% - Accent4 3 2 18" xfId="31078"/>
    <cellStyle name="40% - Accent4 3 2 2" xfId="365"/>
    <cellStyle name="40% - Accent4 3 2 2 10" xfId="9914"/>
    <cellStyle name="40% - Accent4 3 2 2 10 2" xfId="19135"/>
    <cellStyle name="40% - Accent4 3 2 2 10 2 2" xfId="47833"/>
    <cellStyle name="40% - Accent4 3 2 2 10 3" xfId="38624"/>
    <cellStyle name="40% - Accent4 3 2 2 11" xfId="11063"/>
    <cellStyle name="40% - Accent4 3 2 2 11 2" xfId="20282"/>
    <cellStyle name="40% - Accent4 3 2 2 11 2 2" xfId="48980"/>
    <cellStyle name="40% - Accent4 3 2 2 11 3" xfId="39771"/>
    <cellStyle name="40% - Accent4 3 2 2 12" xfId="11675"/>
    <cellStyle name="40% - Accent4 3 2 2 12 2" xfId="40373"/>
    <cellStyle name="40% - Accent4 3 2 2 13" xfId="21415"/>
    <cellStyle name="40% - Accent4 3 2 2 13 2" xfId="50113"/>
    <cellStyle name="40% - Accent4 3 2 2 14" xfId="23242"/>
    <cellStyle name="40% - Accent4 3 2 2 14 2" xfId="51940"/>
    <cellStyle name="40% - Accent4 3 2 2 15" xfId="25521"/>
    <cellStyle name="40% - Accent4 3 2 2 15 2" xfId="54219"/>
    <cellStyle name="40% - Accent4 3 2 2 16" xfId="30102"/>
    <cellStyle name="40% - Accent4 3 2 2 16 2" xfId="58799"/>
    <cellStyle name="40% - Accent4 3 2 2 17" xfId="31164"/>
    <cellStyle name="40% - Accent4 3 2 2 2" xfId="1210"/>
    <cellStyle name="40% - Accent4 3 2 2 2 10" xfId="11861"/>
    <cellStyle name="40% - Accent4 3 2 2 2 10 2" xfId="40559"/>
    <cellStyle name="40% - Accent4 3 2 2 2 11" xfId="21416"/>
    <cellStyle name="40% - Accent4 3 2 2 2 11 2" xfId="50114"/>
    <cellStyle name="40% - Accent4 3 2 2 2 12" xfId="23243"/>
    <cellStyle name="40% - Accent4 3 2 2 2 12 2" xfId="51941"/>
    <cellStyle name="40% - Accent4 3 2 2 2 13" xfId="25522"/>
    <cellStyle name="40% - Accent4 3 2 2 2 13 2" xfId="54220"/>
    <cellStyle name="40% - Accent4 3 2 2 2 14" xfId="30103"/>
    <cellStyle name="40% - Accent4 3 2 2 2 14 2" xfId="58800"/>
    <cellStyle name="40% - Accent4 3 2 2 2 15" xfId="31350"/>
    <cellStyle name="40% - Accent4 3 2 2 2 2" xfId="3476"/>
    <cellStyle name="40% - Accent4 3 2 2 2 2 10" xfId="23244"/>
    <cellStyle name="40% - Accent4 3 2 2 2 2 10 2" xfId="51942"/>
    <cellStyle name="40% - Accent4 3 2 2 2 2 11" xfId="25523"/>
    <cellStyle name="40% - Accent4 3 2 2 2 2 11 2" xfId="54221"/>
    <cellStyle name="40% - Accent4 3 2 2 2 2 12" xfId="30104"/>
    <cellStyle name="40% - Accent4 3 2 2 2 2 12 2" xfId="58801"/>
    <cellStyle name="40% - Accent4 3 2 2 2 2 13" xfId="32448"/>
    <cellStyle name="40% - Accent4 3 2 2 2 2 2" xfId="4531"/>
    <cellStyle name="40% - Accent4 3 2 2 2 2 2 2" xfId="13759"/>
    <cellStyle name="40% - Accent4 3 2 2 2 2 2 2 2" xfId="28241"/>
    <cellStyle name="40% - Accent4 3 2 2 2 2 2 2 2 2" xfId="56939"/>
    <cellStyle name="40% - Accent4 3 2 2 2 2 2 2 3" xfId="42457"/>
    <cellStyle name="40% - Accent4 3 2 2 2 2 2 3" xfId="23245"/>
    <cellStyle name="40% - Accent4 3 2 2 2 2 2 3 2" xfId="51943"/>
    <cellStyle name="40% - Accent4 3 2 2 2 2 2 4" xfId="25524"/>
    <cellStyle name="40% - Accent4 3 2 2 2 2 2 4 2" xfId="54222"/>
    <cellStyle name="40% - Accent4 3 2 2 2 2 2 5" xfId="30105"/>
    <cellStyle name="40% - Accent4 3 2 2 2 2 2 5 2" xfId="58802"/>
    <cellStyle name="40% - Accent4 3 2 2 2 2 2 6" xfId="33248"/>
    <cellStyle name="40% - Accent4 3 2 2 2 2 3" xfId="6413"/>
    <cellStyle name="40% - Accent4 3 2 2 2 2 3 2" xfId="15641"/>
    <cellStyle name="40% - Accent4 3 2 2 2 2 3 2 2" xfId="44339"/>
    <cellStyle name="40% - Accent4 3 2 2 2 2 3 3" xfId="27108"/>
    <cellStyle name="40% - Accent4 3 2 2 2 2 3 3 2" xfId="55806"/>
    <cellStyle name="40% - Accent4 3 2 2 2 2 3 4" xfId="35130"/>
    <cellStyle name="40% - Accent4 3 2 2 2 2 4" xfId="7965"/>
    <cellStyle name="40% - Accent4 3 2 2 2 2 4 2" xfId="17190"/>
    <cellStyle name="40% - Accent4 3 2 2 2 2 4 2 2" xfId="45888"/>
    <cellStyle name="40% - Accent4 3 2 2 2 2 4 3" xfId="36679"/>
    <cellStyle name="40% - Accent4 3 2 2 2 2 5" xfId="9116"/>
    <cellStyle name="40% - Accent4 3 2 2 2 2 5 2" xfId="18339"/>
    <cellStyle name="40% - Accent4 3 2 2 2 2 5 2 2" xfId="47037"/>
    <cellStyle name="40% - Accent4 3 2 2 2 2 5 3" xfId="37828"/>
    <cellStyle name="40% - Accent4 3 2 2 2 2 6" xfId="9916"/>
    <cellStyle name="40% - Accent4 3 2 2 2 2 6 2" xfId="19137"/>
    <cellStyle name="40% - Accent4 3 2 2 2 2 6 2 2" xfId="47835"/>
    <cellStyle name="40% - Accent4 3 2 2 2 2 6 3" xfId="38626"/>
    <cellStyle name="40% - Accent4 3 2 2 2 2 7" xfId="11065"/>
    <cellStyle name="40% - Accent4 3 2 2 2 2 7 2" xfId="20284"/>
    <cellStyle name="40% - Accent4 3 2 2 2 2 7 2 2" xfId="48982"/>
    <cellStyle name="40% - Accent4 3 2 2 2 2 7 3" xfId="39773"/>
    <cellStyle name="40% - Accent4 3 2 2 2 2 8" xfId="12959"/>
    <cellStyle name="40% - Accent4 3 2 2 2 2 8 2" xfId="41657"/>
    <cellStyle name="40% - Accent4 3 2 2 2 2 9" xfId="21417"/>
    <cellStyle name="40% - Accent4 3 2 2 2 2 9 2" xfId="50115"/>
    <cellStyle name="40% - Accent4 3 2 2 2 3" xfId="2867"/>
    <cellStyle name="40% - Accent4 3 2 2 2 3 2" xfId="6032"/>
    <cellStyle name="40% - Accent4 3 2 2 2 3 2 2" xfId="15260"/>
    <cellStyle name="40% - Accent4 3 2 2 2 3 2 2 2" xfId="43958"/>
    <cellStyle name="40% - Accent4 3 2 2 2 3 2 3" xfId="28240"/>
    <cellStyle name="40% - Accent4 3 2 2 2 3 2 3 2" xfId="56938"/>
    <cellStyle name="40% - Accent4 3 2 2 2 3 2 4" xfId="34749"/>
    <cellStyle name="40% - Accent4 3 2 2 2 3 3" xfId="7582"/>
    <cellStyle name="40% - Accent4 3 2 2 2 3 3 2" xfId="16808"/>
    <cellStyle name="40% - Accent4 3 2 2 2 3 3 2 2" xfId="45506"/>
    <cellStyle name="40% - Accent4 3 2 2 2 3 3 3" xfId="36297"/>
    <cellStyle name="40% - Accent4 3 2 2 2 3 4" xfId="12578"/>
    <cellStyle name="40% - Accent4 3 2 2 2 3 4 2" xfId="41276"/>
    <cellStyle name="40% - Accent4 3 2 2 2 3 5" xfId="23246"/>
    <cellStyle name="40% - Accent4 3 2 2 2 3 5 2" xfId="51944"/>
    <cellStyle name="40% - Accent4 3 2 2 2 3 6" xfId="25525"/>
    <cellStyle name="40% - Accent4 3 2 2 2 3 6 2" xfId="54223"/>
    <cellStyle name="40% - Accent4 3 2 2 2 3 7" xfId="30106"/>
    <cellStyle name="40% - Accent4 3 2 2 2 3 7 2" xfId="58803"/>
    <cellStyle name="40% - Accent4 3 2 2 2 3 8" xfId="32067"/>
    <cellStyle name="40% - Accent4 3 2 2 2 4" xfId="4530"/>
    <cellStyle name="40% - Accent4 3 2 2 2 4 2" xfId="13758"/>
    <cellStyle name="40% - Accent4 3 2 2 2 4 2 2" xfId="42456"/>
    <cellStyle name="40% - Accent4 3 2 2 2 4 3" xfId="27107"/>
    <cellStyle name="40% - Accent4 3 2 2 2 4 3 2" xfId="55805"/>
    <cellStyle name="40% - Accent4 3 2 2 2 4 4" xfId="33247"/>
    <cellStyle name="40% - Accent4 3 2 2 2 5" xfId="5315"/>
    <cellStyle name="40% - Accent4 3 2 2 2 5 2" xfId="14543"/>
    <cellStyle name="40% - Accent4 3 2 2 2 5 2 2" xfId="43241"/>
    <cellStyle name="40% - Accent4 3 2 2 2 5 3" xfId="34032"/>
    <cellStyle name="40% - Accent4 3 2 2 2 6" xfId="6864"/>
    <cellStyle name="40% - Accent4 3 2 2 2 6 2" xfId="16091"/>
    <cellStyle name="40% - Accent4 3 2 2 2 6 2 2" xfId="44789"/>
    <cellStyle name="40% - Accent4 3 2 2 2 6 3" xfId="35580"/>
    <cellStyle name="40% - Accent4 3 2 2 2 7" xfId="8734"/>
    <cellStyle name="40% - Accent4 3 2 2 2 7 2" xfId="17958"/>
    <cellStyle name="40% - Accent4 3 2 2 2 7 2 2" xfId="46656"/>
    <cellStyle name="40% - Accent4 3 2 2 2 7 3" xfId="37447"/>
    <cellStyle name="40% - Accent4 3 2 2 2 8" xfId="9915"/>
    <cellStyle name="40% - Accent4 3 2 2 2 8 2" xfId="19136"/>
    <cellStyle name="40% - Accent4 3 2 2 2 8 2 2" xfId="47834"/>
    <cellStyle name="40% - Accent4 3 2 2 2 8 3" xfId="38625"/>
    <cellStyle name="40% - Accent4 3 2 2 2 9" xfId="11064"/>
    <cellStyle name="40% - Accent4 3 2 2 2 9 2" xfId="20283"/>
    <cellStyle name="40% - Accent4 3 2 2 2 9 2 2" xfId="48981"/>
    <cellStyle name="40% - Accent4 3 2 2 2 9 3" xfId="39772"/>
    <cellStyle name="40% - Accent4 3 2 2 3" xfId="2592"/>
    <cellStyle name="40% - Accent4 3 2 2 3 10" xfId="23247"/>
    <cellStyle name="40% - Accent4 3 2 2 3 10 2" xfId="51945"/>
    <cellStyle name="40% - Accent4 3 2 2 3 11" xfId="25526"/>
    <cellStyle name="40% - Accent4 3 2 2 3 11 2" xfId="54224"/>
    <cellStyle name="40% - Accent4 3 2 2 3 12" xfId="30107"/>
    <cellStyle name="40% - Accent4 3 2 2 3 12 2" xfId="58804"/>
    <cellStyle name="40% - Accent4 3 2 2 3 13" xfId="31882"/>
    <cellStyle name="40% - Accent4 3 2 2 3 2" xfId="4532"/>
    <cellStyle name="40% - Accent4 3 2 2 3 2 2" xfId="13760"/>
    <cellStyle name="40% - Accent4 3 2 2 3 2 2 2" xfId="28242"/>
    <cellStyle name="40% - Accent4 3 2 2 3 2 2 2 2" xfId="56940"/>
    <cellStyle name="40% - Accent4 3 2 2 3 2 2 3" xfId="42458"/>
    <cellStyle name="40% - Accent4 3 2 2 3 2 3" xfId="23248"/>
    <cellStyle name="40% - Accent4 3 2 2 3 2 3 2" xfId="51946"/>
    <cellStyle name="40% - Accent4 3 2 2 3 2 4" xfId="25527"/>
    <cellStyle name="40% - Accent4 3 2 2 3 2 4 2" xfId="54225"/>
    <cellStyle name="40% - Accent4 3 2 2 3 2 5" xfId="30108"/>
    <cellStyle name="40% - Accent4 3 2 2 3 2 5 2" xfId="58805"/>
    <cellStyle name="40% - Accent4 3 2 2 3 2 6" xfId="33249"/>
    <cellStyle name="40% - Accent4 3 2 2 3 3" xfId="5847"/>
    <cellStyle name="40% - Accent4 3 2 2 3 3 2" xfId="15075"/>
    <cellStyle name="40% - Accent4 3 2 2 3 3 2 2" xfId="43773"/>
    <cellStyle name="40% - Accent4 3 2 2 3 3 3" xfId="27109"/>
    <cellStyle name="40% - Accent4 3 2 2 3 3 3 2" xfId="55807"/>
    <cellStyle name="40% - Accent4 3 2 2 3 3 4" xfId="34564"/>
    <cellStyle name="40% - Accent4 3 2 2 3 4" xfId="7397"/>
    <cellStyle name="40% - Accent4 3 2 2 3 4 2" xfId="16623"/>
    <cellStyle name="40% - Accent4 3 2 2 3 4 2 2" xfId="45321"/>
    <cellStyle name="40% - Accent4 3 2 2 3 4 3" xfId="36112"/>
    <cellStyle name="40% - Accent4 3 2 2 3 5" xfId="8549"/>
    <cellStyle name="40% - Accent4 3 2 2 3 5 2" xfId="17773"/>
    <cellStyle name="40% - Accent4 3 2 2 3 5 2 2" xfId="46471"/>
    <cellStyle name="40% - Accent4 3 2 2 3 5 3" xfId="37262"/>
    <cellStyle name="40% - Accent4 3 2 2 3 6" xfId="9917"/>
    <cellStyle name="40% - Accent4 3 2 2 3 6 2" xfId="19138"/>
    <cellStyle name="40% - Accent4 3 2 2 3 6 2 2" xfId="47836"/>
    <cellStyle name="40% - Accent4 3 2 2 3 6 3" xfId="38627"/>
    <cellStyle name="40% - Accent4 3 2 2 3 7" xfId="11066"/>
    <cellStyle name="40% - Accent4 3 2 2 3 7 2" xfId="20285"/>
    <cellStyle name="40% - Accent4 3 2 2 3 7 2 2" xfId="48983"/>
    <cellStyle name="40% - Accent4 3 2 2 3 7 3" xfId="39774"/>
    <cellStyle name="40% - Accent4 3 2 2 3 8" xfId="12393"/>
    <cellStyle name="40% - Accent4 3 2 2 3 8 2" xfId="41091"/>
    <cellStyle name="40% - Accent4 3 2 2 3 9" xfId="21418"/>
    <cellStyle name="40% - Accent4 3 2 2 3 9 2" xfId="50116"/>
    <cellStyle name="40% - Accent4 3 2 2 4" xfId="3254"/>
    <cellStyle name="40% - Accent4 3 2 2 4 10" xfId="23249"/>
    <cellStyle name="40% - Accent4 3 2 2 4 10 2" xfId="51947"/>
    <cellStyle name="40% - Accent4 3 2 2 4 11" xfId="25528"/>
    <cellStyle name="40% - Accent4 3 2 2 4 11 2" xfId="54226"/>
    <cellStyle name="40% - Accent4 3 2 2 4 12" xfId="30109"/>
    <cellStyle name="40% - Accent4 3 2 2 4 12 2" xfId="58806"/>
    <cellStyle name="40% - Accent4 3 2 2 4 13" xfId="32263"/>
    <cellStyle name="40% - Accent4 3 2 2 4 2" xfId="4533"/>
    <cellStyle name="40% - Accent4 3 2 2 4 2 2" xfId="13761"/>
    <cellStyle name="40% - Accent4 3 2 2 4 2 2 2" xfId="28243"/>
    <cellStyle name="40% - Accent4 3 2 2 4 2 2 2 2" xfId="56941"/>
    <cellStyle name="40% - Accent4 3 2 2 4 2 2 3" xfId="42459"/>
    <cellStyle name="40% - Accent4 3 2 2 4 2 3" xfId="23250"/>
    <cellStyle name="40% - Accent4 3 2 2 4 2 3 2" xfId="51948"/>
    <cellStyle name="40% - Accent4 3 2 2 4 2 4" xfId="25529"/>
    <cellStyle name="40% - Accent4 3 2 2 4 2 4 2" xfId="54227"/>
    <cellStyle name="40% - Accent4 3 2 2 4 2 5" xfId="30110"/>
    <cellStyle name="40% - Accent4 3 2 2 4 2 5 2" xfId="58807"/>
    <cellStyle name="40% - Accent4 3 2 2 4 2 6" xfId="33250"/>
    <cellStyle name="40% - Accent4 3 2 2 4 3" xfId="6228"/>
    <cellStyle name="40% - Accent4 3 2 2 4 3 2" xfId="15456"/>
    <cellStyle name="40% - Accent4 3 2 2 4 3 2 2" xfId="44154"/>
    <cellStyle name="40% - Accent4 3 2 2 4 3 3" xfId="27110"/>
    <cellStyle name="40% - Accent4 3 2 2 4 3 3 2" xfId="55808"/>
    <cellStyle name="40% - Accent4 3 2 2 4 3 4" xfId="34945"/>
    <cellStyle name="40% - Accent4 3 2 2 4 4" xfId="7780"/>
    <cellStyle name="40% - Accent4 3 2 2 4 4 2" xfId="17005"/>
    <cellStyle name="40% - Accent4 3 2 2 4 4 2 2" xfId="45703"/>
    <cellStyle name="40% - Accent4 3 2 2 4 4 3" xfId="36494"/>
    <cellStyle name="40% - Accent4 3 2 2 4 5" xfId="8931"/>
    <cellStyle name="40% - Accent4 3 2 2 4 5 2" xfId="18154"/>
    <cellStyle name="40% - Accent4 3 2 2 4 5 2 2" xfId="46852"/>
    <cellStyle name="40% - Accent4 3 2 2 4 5 3" xfId="37643"/>
    <cellStyle name="40% - Accent4 3 2 2 4 6" xfId="9918"/>
    <cellStyle name="40% - Accent4 3 2 2 4 6 2" xfId="19139"/>
    <cellStyle name="40% - Accent4 3 2 2 4 6 2 2" xfId="47837"/>
    <cellStyle name="40% - Accent4 3 2 2 4 6 3" xfId="38628"/>
    <cellStyle name="40% - Accent4 3 2 2 4 7" xfId="11067"/>
    <cellStyle name="40% - Accent4 3 2 2 4 7 2" xfId="20286"/>
    <cellStyle name="40% - Accent4 3 2 2 4 7 2 2" xfId="48984"/>
    <cellStyle name="40% - Accent4 3 2 2 4 7 3" xfId="39775"/>
    <cellStyle name="40% - Accent4 3 2 2 4 8" xfId="12774"/>
    <cellStyle name="40% - Accent4 3 2 2 4 8 2" xfId="41472"/>
    <cellStyle name="40% - Accent4 3 2 2 4 9" xfId="21419"/>
    <cellStyle name="40% - Accent4 3 2 2 4 9 2" xfId="50117"/>
    <cellStyle name="40% - Accent4 3 2 2 5" xfId="2218"/>
    <cellStyle name="40% - Accent4 3 2 2 5 2" xfId="5652"/>
    <cellStyle name="40% - Accent4 3 2 2 5 2 2" xfId="14880"/>
    <cellStyle name="40% - Accent4 3 2 2 5 2 2 2" xfId="43578"/>
    <cellStyle name="40% - Accent4 3 2 2 5 2 3" xfId="28239"/>
    <cellStyle name="40% - Accent4 3 2 2 5 2 3 2" xfId="56937"/>
    <cellStyle name="40% - Accent4 3 2 2 5 2 4" xfId="34369"/>
    <cellStyle name="40% - Accent4 3 2 2 5 3" xfId="7201"/>
    <cellStyle name="40% - Accent4 3 2 2 5 3 2" xfId="16428"/>
    <cellStyle name="40% - Accent4 3 2 2 5 3 2 2" xfId="45126"/>
    <cellStyle name="40% - Accent4 3 2 2 5 3 3" xfId="35917"/>
    <cellStyle name="40% - Accent4 3 2 2 5 4" xfId="12198"/>
    <cellStyle name="40% - Accent4 3 2 2 5 4 2" xfId="40896"/>
    <cellStyle name="40% - Accent4 3 2 2 5 5" xfId="23251"/>
    <cellStyle name="40% - Accent4 3 2 2 5 5 2" xfId="51949"/>
    <cellStyle name="40% - Accent4 3 2 2 5 6" xfId="25530"/>
    <cellStyle name="40% - Accent4 3 2 2 5 6 2" xfId="54228"/>
    <cellStyle name="40% - Accent4 3 2 2 5 7" xfId="30111"/>
    <cellStyle name="40% - Accent4 3 2 2 5 7 2" xfId="58808"/>
    <cellStyle name="40% - Accent4 3 2 2 5 8" xfId="31687"/>
    <cellStyle name="40% - Accent4 3 2 2 6" xfId="4529"/>
    <cellStyle name="40% - Accent4 3 2 2 6 2" xfId="13757"/>
    <cellStyle name="40% - Accent4 3 2 2 6 2 2" xfId="42455"/>
    <cellStyle name="40% - Accent4 3 2 2 6 3" xfId="27106"/>
    <cellStyle name="40% - Accent4 3 2 2 6 3 2" xfId="55804"/>
    <cellStyle name="40% - Accent4 3 2 2 6 4" xfId="33246"/>
    <cellStyle name="40% - Accent4 3 2 2 7" xfId="5129"/>
    <cellStyle name="40% - Accent4 3 2 2 7 2" xfId="14357"/>
    <cellStyle name="40% - Accent4 3 2 2 7 2 2" xfId="43055"/>
    <cellStyle name="40% - Accent4 3 2 2 7 3" xfId="33846"/>
    <cellStyle name="40% - Accent4 3 2 2 8" xfId="6678"/>
    <cellStyle name="40% - Accent4 3 2 2 8 2" xfId="15905"/>
    <cellStyle name="40% - Accent4 3 2 2 8 2 2" xfId="44603"/>
    <cellStyle name="40% - Accent4 3 2 2 8 3" xfId="35394"/>
    <cellStyle name="40% - Accent4 3 2 2 9" xfId="8354"/>
    <cellStyle name="40% - Accent4 3 2 2 9 2" xfId="17578"/>
    <cellStyle name="40% - Accent4 3 2 2 9 2 2" xfId="46276"/>
    <cellStyle name="40% - Accent4 3 2 2 9 3" xfId="37067"/>
    <cellStyle name="40% - Accent4 3 2 3" xfId="1124"/>
    <cellStyle name="40% - Accent4 3 2 3 10" xfId="11068"/>
    <cellStyle name="40% - Accent4 3 2 3 10 2" xfId="20287"/>
    <cellStyle name="40% - Accent4 3 2 3 10 2 2" xfId="48985"/>
    <cellStyle name="40% - Accent4 3 2 3 10 3" xfId="39776"/>
    <cellStyle name="40% - Accent4 3 2 3 11" xfId="11775"/>
    <cellStyle name="40% - Accent4 3 2 3 11 2" xfId="40473"/>
    <cellStyle name="40% - Accent4 3 2 3 12" xfId="21420"/>
    <cellStyle name="40% - Accent4 3 2 3 12 2" xfId="50118"/>
    <cellStyle name="40% - Accent4 3 2 3 13" xfId="23252"/>
    <cellStyle name="40% - Accent4 3 2 3 13 2" xfId="51950"/>
    <cellStyle name="40% - Accent4 3 2 3 14" xfId="25531"/>
    <cellStyle name="40% - Accent4 3 2 3 14 2" xfId="54229"/>
    <cellStyle name="40% - Accent4 3 2 3 15" xfId="30112"/>
    <cellStyle name="40% - Accent4 3 2 3 15 2" xfId="58809"/>
    <cellStyle name="40% - Accent4 3 2 3 16" xfId="31264"/>
    <cellStyle name="40% - Accent4 3 2 3 2" xfId="2781"/>
    <cellStyle name="40% - Accent4 3 2 3 2 10" xfId="23253"/>
    <cellStyle name="40% - Accent4 3 2 3 2 10 2" xfId="51951"/>
    <cellStyle name="40% - Accent4 3 2 3 2 11" xfId="25532"/>
    <cellStyle name="40% - Accent4 3 2 3 2 11 2" xfId="54230"/>
    <cellStyle name="40% - Accent4 3 2 3 2 12" xfId="30113"/>
    <cellStyle name="40% - Accent4 3 2 3 2 12 2" xfId="58810"/>
    <cellStyle name="40% - Accent4 3 2 3 2 13" xfId="31982"/>
    <cellStyle name="40% - Accent4 3 2 3 2 2" xfId="4535"/>
    <cellStyle name="40% - Accent4 3 2 3 2 2 2" xfId="13763"/>
    <cellStyle name="40% - Accent4 3 2 3 2 2 2 2" xfId="28245"/>
    <cellStyle name="40% - Accent4 3 2 3 2 2 2 2 2" xfId="56943"/>
    <cellStyle name="40% - Accent4 3 2 3 2 2 2 3" xfId="42461"/>
    <cellStyle name="40% - Accent4 3 2 3 2 2 3" xfId="23254"/>
    <cellStyle name="40% - Accent4 3 2 3 2 2 3 2" xfId="51952"/>
    <cellStyle name="40% - Accent4 3 2 3 2 2 4" xfId="25533"/>
    <cellStyle name="40% - Accent4 3 2 3 2 2 4 2" xfId="54231"/>
    <cellStyle name="40% - Accent4 3 2 3 2 2 5" xfId="30114"/>
    <cellStyle name="40% - Accent4 3 2 3 2 2 5 2" xfId="58811"/>
    <cellStyle name="40% - Accent4 3 2 3 2 2 6" xfId="33252"/>
    <cellStyle name="40% - Accent4 3 2 3 2 3" xfId="5947"/>
    <cellStyle name="40% - Accent4 3 2 3 2 3 2" xfId="15175"/>
    <cellStyle name="40% - Accent4 3 2 3 2 3 2 2" xfId="43873"/>
    <cellStyle name="40% - Accent4 3 2 3 2 3 3" xfId="27112"/>
    <cellStyle name="40% - Accent4 3 2 3 2 3 3 2" xfId="55810"/>
    <cellStyle name="40% - Accent4 3 2 3 2 3 4" xfId="34664"/>
    <cellStyle name="40% - Accent4 3 2 3 2 4" xfId="7497"/>
    <cellStyle name="40% - Accent4 3 2 3 2 4 2" xfId="16723"/>
    <cellStyle name="40% - Accent4 3 2 3 2 4 2 2" xfId="45421"/>
    <cellStyle name="40% - Accent4 3 2 3 2 4 3" xfId="36212"/>
    <cellStyle name="40% - Accent4 3 2 3 2 5" xfId="8649"/>
    <cellStyle name="40% - Accent4 3 2 3 2 5 2" xfId="17873"/>
    <cellStyle name="40% - Accent4 3 2 3 2 5 2 2" xfId="46571"/>
    <cellStyle name="40% - Accent4 3 2 3 2 5 3" xfId="37362"/>
    <cellStyle name="40% - Accent4 3 2 3 2 6" xfId="9920"/>
    <cellStyle name="40% - Accent4 3 2 3 2 6 2" xfId="19141"/>
    <cellStyle name="40% - Accent4 3 2 3 2 6 2 2" xfId="47839"/>
    <cellStyle name="40% - Accent4 3 2 3 2 6 3" xfId="38630"/>
    <cellStyle name="40% - Accent4 3 2 3 2 7" xfId="11069"/>
    <cellStyle name="40% - Accent4 3 2 3 2 7 2" xfId="20288"/>
    <cellStyle name="40% - Accent4 3 2 3 2 7 2 2" xfId="48986"/>
    <cellStyle name="40% - Accent4 3 2 3 2 7 3" xfId="39777"/>
    <cellStyle name="40% - Accent4 3 2 3 2 8" xfId="12493"/>
    <cellStyle name="40% - Accent4 3 2 3 2 8 2" xfId="41191"/>
    <cellStyle name="40% - Accent4 3 2 3 2 9" xfId="21421"/>
    <cellStyle name="40% - Accent4 3 2 3 2 9 2" xfId="50119"/>
    <cellStyle name="40% - Accent4 3 2 3 3" xfId="3391"/>
    <cellStyle name="40% - Accent4 3 2 3 3 10" xfId="23255"/>
    <cellStyle name="40% - Accent4 3 2 3 3 10 2" xfId="51953"/>
    <cellStyle name="40% - Accent4 3 2 3 3 11" xfId="25534"/>
    <cellStyle name="40% - Accent4 3 2 3 3 11 2" xfId="54232"/>
    <cellStyle name="40% - Accent4 3 2 3 3 12" xfId="30115"/>
    <cellStyle name="40% - Accent4 3 2 3 3 12 2" xfId="58812"/>
    <cellStyle name="40% - Accent4 3 2 3 3 13" xfId="32363"/>
    <cellStyle name="40% - Accent4 3 2 3 3 2" xfId="4536"/>
    <cellStyle name="40% - Accent4 3 2 3 3 2 2" xfId="13764"/>
    <cellStyle name="40% - Accent4 3 2 3 3 2 2 2" xfId="28246"/>
    <cellStyle name="40% - Accent4 3 2 3 3 2 2 2 2" xfId="56944"/>
    <cellStyle name="40% - Accent4 3 2 3 3 2 2 3" xfId="42462"/>
    <cellStyle name="40% - Accent4 3 2 3 3 2 3" xfId="23256"/>
    <cellStyle name="40% - Accent4 3 2 3 3 2 3 2" xfId="51954"/>
    <cellStyle name="40% - Accent4 3 2 3 3 2 4" xfId="25535"/>
    <cellStyle name="40% - Accent4 3 2 3 3 2 4 2" xfId="54233"/>
    <cellStyle name="40% - Accent4 3 2 3 3 2 5" xfId="30116"/>
    <cellStyle name="40% - Accent4 3 2 3 3 2 5 2" xfId="58813"/>
    <cellStyle name="40% - Accent4 3 2 3 3 2 6" xfId="33253"/>
    <cellStyle name="40% - Accent4 3 2 3 3 3" xfId="6328"/>
    <cellStyle name="40% - Accent4 3 2 3 3 3 2" xfId="15556"/>
    <cellStyle name="40% - Accent4 3 2 3 3 3 2 2" xfId="44254"/>
    <cellStyle name="40% - Accent4 3 2 3 3 3 3" xfId="27113"/>
    <cellStyle name="40% - Accent4 3 2 3 3 3 3 2" xfId="55811"/>
    <cellStyle name="40% - Accent4 3 2 3 3 3 4" xfId="35045"/>
    <cellStyle name="40% - Accent4 3 2 3 3 4" xfId="7880"/>
    <cellStyle name="40% - Accent4 3 2 3 3 4 2" xfId="17105"/>
    <cellStyle name="40% - Accent4 3 2 3 3 4 2 2" xfId="45803"/>
    <cellStyle name="40% - Accent4 3 2 3 3 4 3" xfId="36594"/>
    <cellStyle name="40% - Accent4 3 2 3 3 5" xfId="9031"/>
    <cellStyle name="40% - Accent4 3 2 3 3 5 2" xfId="18254"/>
    <cellStyle name="40% - Accent4 3 2 3 3 5 2 2" xfId="46952"/>
    <cellStyle name="40% - Accent4 3 2 3 3 5 3" xfId="37743"/>
    <cellStyle name="40% - Accent4 3 2 3 3 6" xfId="9921"/>
    <cellStyle name="40% - Accent4 3 2 3 3 6 2" xfId="19142"/>
    <cellStyle name="40% - Accent4 3 2 3 3 6 2 2" xfId="47840"/>
    <cellStyle name="40% - Accent4 3 2 3 3 6 3" xfId="38631"/>
    <cellStyle name="40% - Accent4 3 2 3 3 7" xfId="11070"/>
    <cellStyle name="40% - Accent4 3 2 3 3 7 2" xfId="20289"/>
    <cellStyle name="40% - Accent4 3 2 3 3 7 2 2" xfId="48987"/>
    <cellStyle name="40% - Accent4 3 2 3 3 7 3" xfId="39778"/>
    <cellStyle name="40% - Accent4 3 2 3 3 8" xfId="12874"/>
    <cellStyle name="40% - Accent4 3 2 3 3 8 2" xfId="41572"/>
    <cellStyle name="40% - Accent4 3 2 3 3 9" xfId="21422"/>
    <cellStyle name="40% - Accent4 3 2 3 3 9 2" xfId="50120"/>
    <cellStyle name="40% - Accent4 3 2 3 4" xfId="2133"/>
    <cellStyle name="40% - Accent4 3 2 3 4 2" xfId="5567"/>
    <cellStyle name="40% - Accent4 3 2 3 4 2 2" xfId="14795"/>
    <cellStyle name="40% - Accent4 3 2 3 4 2 2 2" xfId="43493"/>
    <cellStyle name="40% - Accent4 3 2 3 4 2 3" xfId="28244"/>
    <cellStyle name="40% - Accent4 3 2 3 4 2 3 2" xfId="56942"/>
    <cellStyle name="40% - Accent4 3 2 3 4 2 4" xfId="34284"/>
    <cellStyle name="40% - Accent4 3 2 3 4 3" xfId="7116"/>
    <cellStyle name="40% - Accent4 3 2 3 4 3 2" xfId="16343"/>
    <cellStyle name="40% - Accent4 3 2 3 4 3 2 2" xfId="45041"/>
    <cellStyle name="40% - Accent4 3 2 3 4 3 3" xfId="35832"/>
    <cellStyle name="40% - Accent4 3 2 3 4 4" xfId="12113"/>
    <cellStyle name="40% - Accent4 3 2 3 4 4 2" xfId="40811"/>
    <cellStyle name="40% - Accent4 3 2 3 4 5" xfId="23257"/>
    <cellStyle name="40% - Accent4 3 2 3 4 5 2" xfId="51955"/>
    <cellStyle name="40% - Accent4 3 2 3 4 6" xfId="25536"/>
    <cellStyle name="40% - Accent4 3 2 3 4 6 2" xfId="54234"/>
    <cellStyle name="40% - Accent4 3 2 3 4 7" xfId="30117"/>
    <cellStyle name="40% - Accent4 3 2 3 4 7 2" xfId="58814"/>
    <cellStyle name="40% - Accent4 3 2 3 4 8" xfId="31602"/>
    <cellStyle name="40% - Accent4 3 2 3 5" xfId="4534"/>
    <cellStyle name="40% - Accent4 3 2 3 5 2" xfId="13762"/>
    <cellStyle name="40% - Accent4 3 2 3 5 2 2" xfId="42460"/>
    <cellStyle name="40% - Accent4 3 2 3 5 3" xfId="27111"/>
    <cellStyle name="40% - Accent4 3 2 3 5 3 2" xfId="55809"/>
    <cellStyle name="40% - Accent4 3 2 3 5 4" xfId="33251"/>
    <cellStyle name="40% - Accent4 3 2 3 6" xfId="5229"/>
    <cellStyle name="40% - Accent4 3 2 3 6 2" xfId="14457"/>
    <cellStyle name="40% - Accent4 3 2 3 6 2 2" xfId="43155"/>
    <cellStyle name="40% - Accent4 3 2 3 6 3" xfId="33946"/>
    <cellStyle name="40% - Accent4 3 2 3 7" xfId="6778"/>
    <cellStyle name="40% - Accent4 3 2 3 7 2" xfId="16005"/>
    <cellStyle name="40% - Accent4 3 2 3 7 2 2" xfId="44703"/>
    <cellStyle name="40% - Accent4 3 2 3 7 3" xfId="35494"/>
    <cellStyle name="40% - Accent4 3 2 3 8" xfId="8269"/>
    <cellStyle name="40% - Accent4 3 2 3 8 2" xfId="17493"/>
    <cellStyle name="40% - Accent4 3 2 3 8 2 2" xfId="46191"/>
    <cellStyle name="40% - Accent4 3 2 3 8 3" xfId="36982"/>
    <cellStyle name="40% - Accent4 3 2 3 9" xfId="9919"/>
    <cellStyle name="40% - Accent4 3 2 3 9 2" xfId="19140"/>
    <cellStyle name="40% - Accent4 3 2 3 9 2 2" xfId="47838"/>
    <cellStyle name="40% - Accent4 3 2 3 9 3" xfId="38629"/>
    <cellStyle name="40% - Accent4 3 2 4" xfId="2507"/>
    <cellStyle name="40% - Accent4 3 2 4 10" xfId="23258"/>
    <cellStyle name="40% - Accent4 3 2 4 10 2" xfId="51956"/>
    <cellStyle name="40% - Accent4 3 2 4 11" xfId="25537"/>
    <cellStyle name="40% - Accent4 3 2 4 11 2" xfId="54235"/>
    <cellStyle name="40% - Accent4 3 2 4 12" xfId="30118"/>
    <cellStyle name="40% - Accent4 3 2 4 12 2" xfId="58815"/>
    <cellStyle name="40% - Accent4 3 2 4 13" xfId="31797"/>
    <cellStyle name="40% - Accent4 3 2 4 2" xfId="4537"/>
    <cellStyle name="40% - Accent4 3 2 4 2 2" xfId="13765"/>
    <cellStyle name="40% - Accent4 3 2 4 2 2 2" xfId="28247"/>
    <cellStyle name="40% - Accent4 3 2 4 2 2 2 2" xfId="56945"/>
    <cellStyle name="40% - Accent4 3 2 4 2 2 3" xfId="42463"/>
    <cellStyle name="40% - Accent4 3 2 4 2 3" xfId="23259"/>
    <cellStyle name="40% - Accent4 3 2 4 2 3 2" xfId="51957"/>
    <cellStyle name="40% - Accent4 3 2 4 2 4" xfId="25538"/>
    <cellStyle name="40% - Accent4 3 2 4 2 4 2" xfId="54236"/>
    <cellStyle name="40% - Accent4 3 2 4 2 5" xfId="30119"/>
    <cellStyle name="40% - Accent4 3 2 4 2 5 2" xfId="58816"/>
    <cellStyle name="40% - Accent4 3 2 4 2 6" xfId="33254"/>
    <cellStyle name="40% - Accent4 3 2 4 3" xfId="5762"/>
    <cellStyle name="40% - Accent4 3 2 4 3 2" xfId="14990"/>
    <cellStyle name="40% - Accent4 3 2 4 3 2 2" xfId="43688"/>
    <cellStyle name="40% - Accent4 3 2 4 3 3" xfId="27114"/>
    <cellStyle name="40% - Accent4 3 2 4 3 3 2" xfId="55812"/>
    <cellStyle name="40% - Accent4 3 2 4 3 4" xfId="34479"/>
    <cellStyle name="40% - Accent4 3 2 4 4" xfId="7312"/>
    <cellStyle name="40% - Accent4 3 2 4 4 2" xfId="16538"/>
    <cellStyle name="40% - Accent4 3 2 4 4 2 2" xfId="45236"/>
    <cellStyle name="40% - Accent4 3 2 4 4 3" xfId="36027"/>
    <cellStyle name="40% - Accent4 3 2 4 5" xfId="8464"/>
    <cellStyle name="40% - Accent4 3 2 4 5 2" xfId="17688"/>
    <cellStyle name="40% - Accent4 3 2 4 5 2 2" xfId="46386"/>
    <cellStyle name="40% - Accent4 3 2 4 5 3" xfId="37177"/>
    <cellStyle name="40% - Accent4 3 2 4 6" xfId="9922"/>
    <cellStyle name="40% - Accent4 3 2 4 6 2" xfId="19143"/>
    <cellStyle name="40% - Accent4 3 2 4 6 2 2" xfId="47841"/>
    <cellStyle name="40% - Accent4 3 2 4 6 3" xfId="38632"/>
    <cellStyle name="40% - Accent4 3 2 4 7" xfId="11071"/>
    <cellStyle name="40% - Accent4 3 2 4 7 2" xfId="20290"/>
    <cellStyle name="40% - Accent4 3 2 4 7 2 2" xfId="48988"/>
    <cellStyle name="40% - Accent4 3 2 4 7 3" xfId="39779"/>
    <cellStyle name="40% - Accent4 3 2 4 8" xfId="12308"/>
    <cellStyle name="40% - Accent4 3 2 4 8 2" xfId="41006"/>
    <cellStyle name="40% - Accent4 3 2 4 9" xfId="21423"/>
    <cellStyle name="40% - Accent4 3 2 4 9 2" xfId="50121"/>
    <cellStyle name="40% - Accent4 3 2 5" xfId="3169"/>
    <cellStyle name="40% - Accent4 3 2 5 10" xfId="23260"/>
    <cellStyle name="40% - Accent4 3 2 5 10 2" xfId="51958"/>
    <cellStyle name="40% - Accent4 3 2 5 11" xfId="25539"/>
    <cellStyle name="40% - Accent4 3 2 5 11 2" xfId="54237"/>
    <cellStyle name="40% - Accent4 3 2 5 12" xfId="30120"/>
    <cellStyle name="40% - Accent4 3 2 5 12 2" xfId="58817"/>
    <cellStyle name="40% - Accent4 3 2 5 13" xfId="32178"/>
    <cellStyle name="40% - Accent4 3 2 5 2" xfId="4538"/>
    <cellStyle name="40% - Accent4 3 2 5 2 2" xfId="13766"/>
    <cellStyle name="40% - Accent4 3 2 5 2 2 2" xfId="28248"/>
    <cellStyle name="40% - Accent4 3 2 5 2 2 2 2" xfId="56946"/>
    <cellStyle name="40% - Accent4 3 2 5 2 2 3" xfId="42464"/>
    <cellStyle name="40% - Accent4 3 2 5 2 3" xfId="23261"/>
    <cellStyle name="40% - Accent4 3 2 5 2 3 2" xfId="51959"/>
    <cellStyle name="40% - Accent4 3 2 5 2 4" xfId="25540"/>
    <cellStyle name="40% - Accent4 3 2 5 2 4 2" xfId="54238"/>
    <cellStyle name="40% - Accent4 3 2 5 2 5" xfId="30121"/>
    <cellStyle name="40% - Accent4 3 2 5 2 5 2" xfId="58818"/>
    <cellStyle name="40% - Accent4 3 2 5 2 6" xfId="33255"/>
    <cellStyle name="40% - Accent4 3 2 5 3" xfId="6143"/>
    <cellStyle name="40% - Accent4 3 2 5 3 2" xfId="15371"/>
    <cellStyle name="40% - Accent4 3 2 5 3 2 2" xfId="44069"/>
    <cellStyle name="40% - Accent4 3 2 5 3 3" xfId="27115"/>
    <cellStyle name="40% - Accent4 3 2 5 3 3 2" xfId="55813"/>
    <cellStyle name="40% - Accent4 3 2 5 3 4" xfId="34860"/>
    <cellStyle name="40% - Accent4 3 2 5 4" xfId="7695"/>
    <cellStyle name="40% - Accent4 3 2 5 4 2" xfId="16920"/>
    <cellStyle name="40% - Accent4 3 2 5 4 2 2" xfId="45618"/>
    <cellStyle name="40% - Accent4 3 2 5 4 3" xfId="36409"/>
    <cellStyle name="40% - Accent4 3 2 5 5" xfId="8846"/>
    <cellStyle name="40% - Accent4 3 2 5 5 2" xfId="18069"/>
    <cellStyle name="40% - Accent4 3 2 5 5 2 2" xfId="46767"/>
    <cellStyle name="40% - Accent4 3 2 5 5 3" xfId="37558"/>
    <cellStyle name="40% - Accent4 3 2 5 6" xfId="9923"/>
    <cellStyle name="40% - Accent4 3 2 5 6 2" xfId="19144"/>
    <cellStyle name="40% - Accent4 3 2 5 6 2 2" xfId="47842"/>
    <cellStyle name="40% - Accent4 3 2 5 6 3" xfId="38633"/>
    <cellStyle name="40% - Accent4 3 2 5 7" xfId="11072"/>
    <cellStyle name="40% - Accent4 3 2 5 7 2" xfId="20291"/>
    <cellStyle name="40% - Accent4 3 2 5 7 2 2" xfId="48989"/>
    <cellStyle name="40% - Accent4 3 2 5 7 3" xfId="39780"/>
    <cellStyle name="40% - Accent4 3 2 5 8" xfId="12689"/>
    <cellStyle name="40% - Accent4 3 2 5 8 2" xfId="41387"/>
    <cellStyle name="40% - Accent4 3 2 5 9" xfId="21424"/>
    <cellStyle name="40% - Accent4 3 2 5 9 2" xfId="50122"/>
    <cellStyle name="40% - Accent4 3 2 6" xfId="1992"/>
    <cellStyle name="40% - Accent4 3 2 6 2" xfId="5468"/>
    <cellStyle name="40% - Accent4 3 2 6 2 2" xfId="14696"/>
    <cellStyle name="40% - Accent4 3 2 6 2 2 2" xfId="43394"/>
    <cellStyle name="40% - Accent4 3 2 6 2 3" xfId="28238"/>
    <cellStyle name="40% - Accent4 3 2 6 2 3 2" xfId="56936"/>
    <cellStyle name="40% - Accent4 3 2 6 2 4" xfId="34185"/>
    <cellStyle name="40% - Accent4 3 2 6 3" xfId="7017"/>
    <cellStyle name="40% - Accent4 3 2 6 3 2" xfId="16244"/>
    <cellStyle name="40% - Accent4 3 2 6 3 2 2" xfId="44942"/>
    <cellStyle name="40% - Accent4 3 2 6 3 3" xfId="35733"/>
    <cellStyle name="40% - Accent4 3 2 6 4" xfId="12014"/>
    <cellStyle name="40% - Accent4 3 2 6 4 2" xfId="40712"/>
    <cellStyle name="40% - Accent4 3 2 6 5" xfId="23262"/>
    <cellStyle name="40% - Accent4 3 2 6 5 2" xfId="51960"/>
    <cellStyle name="40% - Accent4 3 2 6 6" xfId="25541"/>
    <cellStyle name="40% - Accent4 3 2 6 6 2" xfId="54239"/>
    <cellStyle name="40% - Accent4 3 2 6 7" xfId="30122"/>
    <cellStyle name="40% - Accent4 3 2 6 7 2" xfId="58819"/>
    <cellStyle name="40% - Accent4 3 2 6 8" xfId="31503"/>
    <cellStyle name="40% - Accent4 3 2 7" xfId="4528"/>
    <cellStyle name="40% - Accent4 3 2 7 2" xfId="13756"/>
    <cellStyle name="40% - Accent4 3 2 7 2 2" xfId="42454"/>
    <cellStyle name="40% - Accent4 3 2 7 3" xfId="27105"/>
    <cellStyle name="40% - Accent4 3 2 7 3 2" xfId="55803"/>
    <cellStyle name="40% - Accent4 3 2 7 4" xfId="33245"/>
    <cellStyle name="40% - Accent4 3 2 8" xfId="5043"/>
    <cellStyle name="40% - Accent4 3 2 8 2" xfId="14271"/>
    <cellStyle name="40% - Accent4 3 2 8 2 2" xfId="42969"/>
    <cellStyle name="40% - Accent4 3 2 8 3" xfId="33760"/>
    <cellStyle name="40% - Accent4 3 2 9" xfId="6592"/>
    <cellStyle name="40% - Accent4 3 2 9 2" xfId="15819"/>
    <cellStyle name="40% - Accent4 3 2 9 2 2" xfId="44517"/>
    <cellStyle name="40% - Accent4 3 2 9 3" xfId="35308"/>
    <cellStyle name="40% - Accent4 3 3" xfId="322"/>
    <cellStyle name="40% - Accent4 3 3 10" xfId="9924"/>
    <cellStyle name="40% - Accent4 3 3 10 2" xfId="19145"/>
    <cellStyle name="40% - Accent4 3 3 10 2 2" xfId="47843"/>
    <cellStyle name="40% - Accent4 3 3 10 3" xfId="38634"/>
    <cellStyle name="40% - Accent4 3 3 11" xfId="11073"/>
    <cellStyle name="40% - Accent4 3 3 11 2" xfId="20292"/>
    <cellStyle name="40% - Accent4 3 3 11 2 2" xfId="48990"/>
    <cellStyle name="40% - Accent4 3 3 11 3" xfId="39781"/>
    <cellStyle name="40% - Accent4 3 3 12" xfId="11632"/>
    <cellStyle name="40% - Accent4 3 3 12 2" xfId="40330"/>
    <cellStyle name="40% - Accent4 3 3 13" xfId="21425"/>
    <cellStyle name="40% - Accent4 3 3 13 2" xfId="50123"/>
    <cellStyle name="40% - Accent4 3 3 14" xfId="23263"/>
    <cellStyle name="40% - Accent4 3 3 14 2" xfId="51961"/>
    <cellStyle name="40% - Accent4 3 3 15" xfId="25542"/>
    <cellStyle name="40% - Accent4 3 3 15 2" xfId="54240"/>
    <cellStyle name="40% - Accent4 3 3 16" xfId="30123"/>
    <cellStyle name="40% - Accent4 3 3 16 2" xfId="58820"/>
    <cellStyle name="40% - Accent4 3 3 17" xfId="31121"/>
    <cellStyle name="40% - Accent4 3 3 2" xfId="1167"/>
    <cellStyle name="40% - Accent4 3 3 2 10" xfId="11818"/>
    <cellStyle name="40% - Accent4 3 3 2 10 2" xfId="40516"/>
    <cellStyle name="40% - Accent4 3 3 2 11" xfId="21426"/>
    <cellStyle name="40% - Accent4 3 3 2 11 2" xfId="50124"/>
    <cellStyle name="40% - Accent4 3 3 2 12" xfId="23264"/>
    <cellStyle name="40% - Accent4 3 3 2 12 2" xfId="51962"/>
    <cellStyle name="40% - Accent4 3 3 2 13" xfId="25543"/>
    <cellStyle name="40% - Accent4 3 3 2 13 2" xfId="54241"/>
    <cellStyle name="40% - Accent4 3 3 2 14" xfId="30124"/>
    <cellStyle name="40% - Accent4 3 3 2 14 2" xfId="58821"/>
    <cellStyle name="40% - Accent4 3 3 2 15" xfId="31307"/>
    <cellStyle name="40% - Accent4 3 3 2 2" xfId="3433"/>
    <cellStyle name="40% - Accent4 3 3 2 2 10" xfId="23265"/>
    <cellStyle name="40% - Accent4 3 3 2 2 10 2" xfId="51963"/>
    <cellStyle name="40% - Accent4 3 3 2 2 11" xfId="25544"/>
    <cellStyle name="40% - Accent4 3 3 2 2 11 2" xfId="54242"/>
    <cellStyle name="40% - Accent4 3 3 2 2 12" xfId="30125"/>
    <cellStyle name="40% - Accent4 3 3 2 2 12 2" xfId="58822"/>
    <cellStyle name="40% - Accent4 3 3 2 2 13" xfId="32405"/>
    <cellStyle name="40% - Accent4 3 3 2 2 2" xfId="4541"/>
    <cellStyle name="40% - Accent4 3 3 2 2 2 2" xfId="13769"/>
    <cellStyle name="40% - Accent4 3 3 2 2 2 2 2" xfId="28251"/>
    <cellStyle name="40% - Accent4 3 3 2 2 2 2 2 2" xfId="56949"/>
    <cellStyle name="40% - Accent4 3 3 2 2 2 2 3" xfId="42467"/>
    <cellStyle name="40% - Accent4 3 3 2 2 2 3" xfId="23266"/>
    <cellStyle name="40% - Accent4 3 3 2 2 2 3 2" xfId="51964"/>
    <cellStyle name="40% - Accent4 3 3 2 2 2 4" xfId="25545"/>
    <cellStyle name="40% - Accent4 3 3 2 2 2 4 2" xfId="54243"/>
    <cellStyle name="40% - Accent4 3 3 2 2 2 5" xfId="30126"/>
    <cellStyle name="40% - Accent4 3 3 2 2 2 5 2" xfId="58823"/>
    <cellStyle name="40% - Accent4 3 3 2 2 2 6" xfId="33258"/>
    <cellStyle name="40% - Accent4 3 3 2 2 3" xfId="6370"/>
    <cellStyle name="40% - Accent4 3 3 2 2 3 2" xfId="15598"/>
    <cellStyle name="40% - Accent4 3 3 2 2 3 2 2" xfId="44296"/>
    <cellStyle name="40% - Accent4 3 3 2 2 3 3" xfId="27118"/>
    <cellStyle name="40% - Accent4 3 3 2 2 3 3 2" xfId="55816"/>
    <cellStyle name="40% - Accent4 3 3 2 2 3 4" xfId="35087"/>
    <cellStyle name="40% - Accent4 3 3 2 2 4" xfId="7922"/>
    <cellStyle name="40% - Accent4 3 3 2 2 4 2" xfId="17147"/>
    <cellStyle name="40% - Accent4 3 3 2 2 4 2 2" xfId="45845"/>
    <cellStyle name="40% - Accent4 3 3 2 2 4 3" xfId="36636"/>
    <cellStyle name="40% - Accent4 3 3 2 2 5" xfId="9073"/>
    <cellStyle name="40% - Accent4 3 3 2 2 5 2" xfId="18296"/>
    <cellStyle name="40% - Accent4 3 3 2 2 5 2 2" xfId="46994"/>
    <cellStyle name="40% - Accent4 3 3 2 2 5 3" xfId="37785"/>
    <cellStyle name="40% - Accent4 3 3 2 2 6" xfId="9926"/>
    <cellStyle name="40% - Accent4 3 3 2 2 6 2" xfId="19147"/>
    <cellStyle name="40% - Accent4 3 3 2 2 6 2 2" xfId="47845"/>
    <cellStyle name="40% - Accent4 3 3 2 2 6 3" xfId="38636"/>
    <cellStyle name="40% - Accent4 3 3 2 2 7" xfId="11075"/>
    <cellStyle name="40% - Accent4 3 3 2 2 7 2" xfId="20294"/>
    <cellStyle name="40% - Accent4 3 3 2 2 7 2 2" xfId="48992"/>
    <cellStyle name="40% - Accent4 3 3 2 2 7 3" xfId="39783"/>
    <cellStyle name="40% - Accent4 3 3 2 2 8" xfId="12916"/>
    <cellStyle name="40% - Accent4 3 3 2 2 8 2" xfId="41614"/>
    <cellStyle name="40% - Accent4 3 3 2 2 9" xfId="21427"/>
    <cellStyle name="40% - Accent4 3 3 2 2 9 2" xfId="50125"/>
    <cellStyle name="40% - Accent4 3 3 2 3" xfId="2824"/>
    <cellStyle name="40% - Accent4 3 3 2 3 2" xfId="5989"/>
    <cellStyle name="40% - Accent4 3 3 2 3 2 2" xfId="15217"/>
    <cellStyle name="40% - Accent4 3 3 2 3 2 2 2" xfId="43915"/>
    <cellStyle name="40% - Accent4 3 3 2 3 2 3" xfId="28250"/>
    <cellStyle name="40% - Accent4 3 3 2 3 2 3 2" xfId="56948"/>
    <cellStyle name="40% - Accent4 3 3 2 3 2 4" xfId="34706"/>
    <cellStyle name="40% - Accent4 3 3 2 3 3" xfId="7539"/>
    <cellStyle name="40% - Accent4 3 3 2 3 3 2" xfId="16765"/>
    <cellStyle name="40% - Accent4 3 3 2 3 3 2 2" xfId="45463"/>
    <cellStyle name="40% - Accent4 3 3 2 3 3 3" xfId="36254"/>
    <cellStyle name="40% - Accent4 3 3 2 3 4" xfId="12535"/>
    <cellStyle name="40% - Accent4 3 3 2 3 4 2" xfId="41233"/>
    <cellStyle name="40% - Accent4 3 3 2 3 5" xfId="23267"/>
    <cellStyle name="40% - Accent4 3 3 2 3 5 2" xfId="51965"/>
    <cellStyle name="40% - Accent4 3 3 2 3 6" xfId="25546"/>
    <cellStyle name="40% - Accent4 3 3 2 3 6 2" xfId="54244"/>
    <cellStyle name="40% - Accent4 3 3 2 3 7" xfId="30127"/>
    <cellStyle name="40% - Accent4 3 3 2 3 7 2" xfId="58824"/>
    <cellStyle name="40% - Accent4 3 3 2 3 8" xfId="32024"/>
    <cellStyle name="40% - Accent4 3 3 2 4" xfId="4540"/>
    <cellStyle name="40% - Accent4 3 3 2 4 2" xfId="13768"/>
    <cellStyle name="40% - Accent4 3 3 2 4 2 2" xfId="42466"/>
    <cellStyle name="40% - Accent4 3 3 2 4 3" xfId="27117"/>
    <cellStyle name="40% - Accent4 3 3 2 4 3 2" xfId="55815"/>
    <cellStyle name="40% - Accent4 3 3 2 4 4" xfId="33257"/>
    <cellStyle name="40% - Accent4 3 3 2 5" xfId="5272"/>
    <cellStyle name="40% - Accent4 3 3 2 5 2" xfId="14500"/>
    <cellStyle name="40% - Accent4 3 3 2 5 2 2" xfId="43198"/>
    <cellStyle name="40% - Accent4 3 3 2 5 3" xfId="33989"/>
    <cellStyle name="40% - Accent4 3 3 2 6" xfId="6821"/>
    <cellStyle name="40% - Accent4 3 3 2 6 2" xfId="16048"/>
    <cellStyle name="40% - Accent4 3 3 2 6 2 2" xfId="44746"/>
    <cellStyle name="40% - Accent4 3 3 2 6 3" xfId="35537"/>
    <cellStyle name="40% - Accent4 3 3 2 7" xfId="8691"/>
    <cellStyle name="40% - Accent4 3 3 2 7 2" xfId="17915"/>
    <cellStyle name="40% - Accent4 3 3 2 7 2 2" xfId="46613"/>
    <cellStyle name="40% - Accent4 3 3 2 7 3" xfId="37404"/>
    <cellStyle name="40% - Accent4 3 3 2 8" xfId="9925"/>
    <cellStyle name="40% - Accent4 3 3 2 8 2" xfId="19146"/>
    <cellStyle name="40% - Accent4 3 3 2 8 2 2" xfId="47844"/>
    <cellStyle name="40% - Accent4 3 3 2 8 3" xfId="38635"/>
    <cellStyle name="40% - Accent4 3 3 2 9" xfId="11074"/>
    <cellStyle name="40% - Accent4 3 3 2 9 2" xfId="20293"/>
    <cellStyle name="40% - Accent4 3 3 2 9 2 2" xfId="48991"/>
    <cellStyle name="40% - Accent4 3 3 2 9 3" xfId="39782"/>
    <cellStyle name="40% - Accent4 3 3 3" xfId="2549"/>
    <cellStyle name="40% - Accent4 3 3 3 10" xfId="23268"/>
    <cellStyle name="40% - Accent4 3 3 3 10 2" xfId="51966"/>
    <cellStyle name="40% - Accent4 3 3 3 11" xfId="25547"/>
    <cellStyle name="40% - Accent4 3 3 3 11 2" xfId="54245"/>
    <cellStyle name="40% - Accent4 3 3 3 12" xfId="30128"/>
    <cellStyle name="40% - Accent4 3 3 3 12 2" xfId="58825"/>
    <cellStyle name="40% - Accent4 3 3 3 13" xfId="31839"/>
    <cellStyle name="40% - Accent4 3 3 3 2" xfId="4542"/>
    <cellStyle name="40% - Accent4 3 3 3 2 2" xfId="13770"/>
    <cellStyle name="40% - Accent4 3 3 3 2 2 2" xfId="28252"/>
    <cellStyle name="40% - Accent4 3 3 3 2 2 2 2" xfId="56950"/>
    <cellStyle name="40% - Accent4 3 3 3 2 2 3" xfId="42468"/>
    <cellStyle name="40% - Accent4 3 3 3 2 3" xfId="23269"/>
    <cellStyle name="40% - Accent4 3 3 3 2 3 2" xfId="51967"/>
    <cellStyle name="40% - Accent4 3 3 3 2 4" xfId="25548"/>
    <cellStyle name="40% - Accent4 3 3 3 2 4 2" xfId="54246"/>
    <cellStyle name="40% - Accent4 3 3 3 2 5" xfId="30129"/>
    <cellStyle name="40% - Accent4 3 3 3 2 5 2" xfId="58826"/>
    <cellStyle name="40% - Accent4 3 3 3 2 6" xfId="33259"/>
    <cellStyle name="40% - Accent4 3 3 3 3" xfId="5804"/>
    <cellStyle name="40% - Accent4 3 3 3 3 2" xfId="15032"/>
    <cellStyle name="40% - Accent4 3 3 3 3 2 2" xfId="43730"/>
    <cellStyle name="40% - Accent4 3 3 3 3 3" xfId="27119"/>
    <cellStyle name="40% - Accent4 3 3 3 3 3 2" xfId="55817"/>
    <cellStyle name="40% - Accent4 3 3 3 3 4" xfId="34521"/>
    <cellStyle name="40% - Accent4 3 3 3 4" xfId="7354"/>
    <cellStyle name="40% - Accent4 3 3 3 4 2" xfId="16580"/>
    <cellStyle name="40% - Accent4 3 3 3 4 2 2" xfId="45278"/>
    <cellStyle name="40% - Accent4 3 3 3 4 3" xfId="36069"/>
    <cellStyle name="40% - Accent4 3 3 3 5" xfId="8506"/>
    <cellStyle name="40% - Accent4 3 3 3 5 2" xfId="17730"/>
    <cellStyle name="40% - Accent4 3 3 3 5 2 2" xfId="46428"/>
    <cellStyle name="40% - Accent4 3 3 3 5 3" xfId="37219"/>
    <cellStyle name="40% - Accent4 3 3 3 6" xfId="9927"/>
    <cellStyle name="40% - Accent4 3 3 3 6 2" xfId="19148"/>
    <cellStyle name="40% - Accent4 3 3 3 6 2 2" xfId="47846"/>
    <cellStyle name="40% - Accent4 3 3 3 6 3" xfId="38637"/>
    <cellStyle name="40% - Accent4 3 3 3 7" xfId="11076"/>
    <cellStyle name="40% - Accent4 3 3 3 7 2" xfId="20295"/>
    <cellStyle name="40% - Accent4 3 3 3 7 2 2" xfId="48993"/>
    <cellStyle name="40% - Accent4 3 3 3 7 3" xfId="39784"/>
    <cellStyle name="40% - Accent4 3 3 3 8" xfId="12350"/>
    <cellStyle name="40% - Accent4 3 3 3 8 2" xfId="41048"/>
    <cellStyle name="40% - Accent4 3 3 3 9" xfId="21428"/>
    <cellStyle name="40% - Accent4 3 3 3 9 2" xfId="50126"/>
    <cellStyle name="40% - Accent4 3 3 4" xfId="3211"/>
    <cellStyle name="40% - Accent4 3 3 4 10" xfId="23270"/>
    <cellStyle name="40% - Accent4 3 3 4 10 2" xfId="51968"/>
    <cellStyle name="40% - Accent4 3 3 4 11" xfId="25549"/>
    <cellStyle name="40% - Accent4 3 3 4 11 2" xfId="54247"/>
    <cellStyle name="40% - Accent4 3 3 4 12" xfId="30130"/>
    <cellStyle name="40% - Accent4 3 3 4 12 2" xfId="58827"/>
    <cellStyle name="40% - Accent4 3 3 4 13" xfId="32220"/>
    <cellStyle name="40% - Accent4 3 3 4 2" xfId="4543"/>
    <cellStyle name="40% - Accent4 3 3 4 2 2" xfId="13771"/>
    <cellStyle name="40% - Accent4 3 3 4 2 2 2" xfId="28253"/>
    <cellStyle name="40% - Accent4 3 3 4 2 2 2 2" xfId="56951"/>
    <cellStyle name="40% - Accent4 3 3 4 2 2 3" xfId="42469"/>
    <cellStyle name="40% - Accent4 3 3 4 2 3" xfId="23271"/>
    <cellStyle name="40% - Accent4 3 3 4 2 3 2" xfId="51969"/>
    <cellStyle name="40% - Accent4 3 3 4 2 4" xfId="25550"/>
    <cellStyle name="40% - Accent4 3 3 4 2 4 2" xfId="54248"/>
    <cellStyle name="40% - Accent4 3 3 4 2 5" xfId="30131"/>
    <cellStyle name="40% - Accent4 3 3 4 2 5 2" xfId="58828"/>
    <cellStyle name="40% - Accent4 3 3 4 2 6" xfId="33260"/>
    <cellStyle name="40% - Accent4 3 3 4 3" xfId="6185"/>
    <cellStyle name="40% - Accent4 3 3 4 3 2" xfId="15413"/>
    <cellStyle name="40% - Accent4 3 3 4 3 2 2" xfId="44111"/>
    <cellStyle name="40% - Accent4 3 3 4 3 3" xfId="27120"/>
    <cellStyle name="40% - Accent4 3 3 4 3 3 2" xfId="55818"/>
    <cellStyle name="40% - Accent4 3 3 4 3 4" xfId="34902"/>
    <cellStyle name="40% - Accent4 3 3 4 4" xfId="7737"/>
    <cellStyle name="40% - Accent4 3 3 4 4 2" xfId="16962"/>
    <cellStyle name="40% - Accent4 3 3 4 4 2 2" xfId="45660"/>
    <cellStyle name="40% - Accent4 3 3 4 4 3" xfId="36451"/>
    <cellStyle name="40% - Accent4 3 3 4 5" xfId="8888"/>
    <cellStyle name="40% - Accent4 3 3 4 5 2" xfId="18111"/>
    <cellStyle name="40% - Accent4 3 3 4 5 2 2" xfId="46809"/>
    <cellStyle name="40% - Accent4 3 3 4 5 3" xfId="37600"/>
    <cellStyle name="40% - Accent4 3 3 4 6" xfId="9928"/>
    <cellStyle name="40% - Accent4 3 3 4 6 2" xfId="19149"/>
    <cellStyle name="40% - Accent4 3 3 4 6 2 2" xfId="47847"/>
    <cellStyle name="40% - Accent4 3 3 4 6 3" xfId="38638"/>
    <cellStyle name="40% - Accent4 3 3 4 7" xfId="11077"/>
    <cellStyle name="40% - Accent4 3 3 4 7 2" xfId="20296"/>
    <cellStyle name="40% - Accent4 3 3 4 7 2 2" xfId="48994"/>
    <cellStyle name="40% - Accent4 3 3 4 7 3" xfId="39785"/>
    <cellStyle name="40% - Accent4 3 3 4 8" xfId="12731"/>
    <cellStyle name="40% - Accent4 3 3 4 8 2" xfId="41429"/>
    <cellStyle name="40% - Accent4 3 3 4 9" xfId="21429"/>
    <cellStyle name="40% - Accent4 3 3 4 9 2" xfId="50127"/>
    <cellStyle name="40% - Accent4 3 3 5" xfId="2175"/>
    <cellStyle name="40% - Accent4 3 3 5 2" xfId="5609"/>
    <cellStyle name="40% - Accent4 3 3 5 2 2" xfId="14837"/>
    <cellStyle name="40% - Accent4 3 3 5 2 2 2" xfId="43535"/>
    <cellStyle name="40% - Accent4 3 3 5 2 3" xfId="28249"/>
    <cellStyle name="40% - Accent4 3 3 5 2 3 2" xfId="56947"/>
    <cellStyle name="40% - Accent4 3 3 5 2 4" xfId="34326"/>
    <cellStyle name="40% - Accent4 3 3 5 3" xfId="7158"/>
    <cellStyle name="40% - Accent4 3 3 5 3 2" xfId="16385"/>
    <cellStyle name="40% - Accent4 3 3 5 3 2 2" xfId="45083"/>
    <cellStyle name="40% - Accent4 3 3 5 3 3" xfId="35874"/>
    <cellStyle name="40% - Accent4 3 3 5 4" xfId="12155"/>
    <cellStyle name="40% - Accent4 3 3 5 4 2" xfId="40853"/>
    <cellStyle name="40% - Accent4 3 3 5 5" xfId="23272"/>
    <cellStyle name="40% - Accent4 3 3 5 5 2" xfId="51970"/>
    <cellStyle name="40% - Accent4 3 3 5 6" xfId="25551"/>
    <cellStyle name="40% - Accent4 3 3 5 6 2" xfId="54249"/>
    <cellStyle name="40% - Accent4 3 3 5 7" xfId="30132"/>
    <cellStyle name="40% - Accent4 3 3 5 7 2" xfId="58829"/>
    <cellStyle name="40% - Accent4 3 3 5 8" xfId="31644"/>
    <cellStyle name="40% - Accent4 3 3 6" xfId="4539"/>
    <cellStyle name="40% - Accent4 3 3 6 2" xfId="13767"/>
    <cellStyle name="40% - Accent4 3 3 6 2 2" xfId="42465"/>
    <cellStyle name="40% - Accent4 3 3 6 3" xfId="27116"/>
    <cellStyle name="40% - Accent4 3 3 6 3 2" xfId="55814"/>
    <cellStyle name="40% - Accent4 3 3 6 4" xfId="33256"/>
    <cellStyle name="40% - Accent4 3 3 7" xfId="5086"/>
    <cellStyle name="40% - Accent4 3 3 7 2" xfId="14314"/>
    <cellStyle name="40% - Accent4 3 3 7 2 2" xfId="43012"/>
    <cellStyle name="40% - Accent4 3 3 7 3" xfId="33803"/>
    <cellStyle name="40% - Accent4 3 3 8" xfId="6635"/>
    <cellStyle name="40% - Accent4 3 3 8 2" xfId="15862"/>
    <cellStyle name="40% - Accent4 3 3 8 2 2" xfId="44560"/>
    <cellStyle name="40% - Accent4 3 3 8 3" xfId="35351"/>
    <cellStyle name="40% - Accent4 3 3 9" xfId="8311"/>
    <cellStyle name="40% - Accent4 3 3 9 2" xfId="17535"/>
    <cellStyle name="40% - Accent4 3 3 9 2 2" xfId="46233"/>
    <cellStyle name="40% - Accent4 3 3 9 3" xfId="37024"/>
    <cellStyle name="40% - Accent4 3 4" xfId="402"/>
    <cellStyle name="40% - Accent4 3 4 10" xfId="23273"/>
    <cellStyle name="40% - Accent4 3 4 10 2" xfId="51971"/>
    <cellStyle name="40% - Accent4 3 4 11" xfId="25552"/>
    <cellStyle name="40% - Accent4 3 4 11 2" xfId="54250"/>
    <cellStyle name="40% - Accent4 3 4 12" xfId="30133"/>
    <cellStyle name="40% - Accent4 3 4 12 2" xfId="58830"/>
    <cellStyle name="40% - Accent4 3 4 2" xfId="2739"/>
    <cellStyle name="40% - Accent4 3 4 2 10" xfId="21431"/>
    <cellStyle name="40% - Accent4 3 4 2 10 2" xfId="50129"/>
    <cellStyle name="40% - Accent4 3 4 2 11" xfId="23274"/>
    <cellStyle name="40% - Accent4 3 4 2 11 2" xfId="51972"/>
    <cellStyle name="40% - Accent4 3 4 2 12" xfId="25553"/>
    <cellStyle name="40% - Accent4 3 4 2 12 2" xfId="54251"/>
    <cellStyle name="40% - Accent4 3 4 2 13" xfId="30134"/>
    <cellStyle name="40% - Accent4 3 4 2 13 2" xfId="58831"/>
    <cellStyle name="40% - Accent4 3 4 2 14" xfId="31941"/>
    <cellStyle name="40% - Accent4 3 4 2 2" xfId="3658"/>
    <cellStyle name="40% - Accent4 3 4 2 3" xfId="4545"/>
    <cellStyle name="40% - Accent4 3 4 2 3 2" xfId="13773"/>
    <cellStyle name="40% - Accent4 3 4 2 3 2 2" xfId="28255"/>
    <cellStyle name="40% - Accent4 3 4 2 3 2 2 2" xfId="56953"/>
    <cellStyle name="40% - Accent4 3 4 2 3 2 3" xfId="42471"/>
    <cellStyle name="40% - Accent4 3 4 2 3 3" xfId="23275"/>
    <cellStyle name="40% - Accent4 3 4 2 3 3 2" xfId="51973"/>
    <cellStyle name="40% - Accent4 3 4 2 3 4" xfId="25554"/>
    <cellStyle name="40% - Accent4 3 4 2 3 4 2" xfId="54252"/>
    <cellStyle name="40% - Accent4 3 4 2 3 5" xfId="30135"/>
    <cellStyle name="40% - Accent4 3 4 2 3 5 2" xfId="58832"/>
    <cellStyle name="40% - Accent4 3 4 2 3 6" xfId="33262"/>
    <cellStyle name="40% - Accent4 3 4 2 4" xfId="5906"/>
    <cellStyle name="40% - Accent4 3 4 2 4 2" xfId="15134"/>
    <cellStyle name="40% - Accent4 3 4 2 4 2 2" xfId="43832"/>
    <cellStyle name="40% - Accent4 3 4 2 4 3" xfId="27122"/>
    <cellStyle name="40% - Accent4 3 4 2 4 3 2" xfId="55820"/>
    <cellStyle name="40% - Accent4 3 4 2 4 4" xfId="34623"/>
    <cellStyle name="40% - Accent4 3 4 2 5" xfId="7456"/>
    <cellStyle name="40% - Accent4 3 4 2 5 2" xfId="16682"/>
    <cellStyle name="40% - Accent4 3 4 2 5 2 2" xfId="45380"/>
    <cellStyle name="40% - Accent4 3 4 2 5 3" xfId="36171"/>
    <cellStyle name="40% - Accent4 3 4 2 6" xfId="8608"/>
    <cellStyle name="40% - Accent4 3 4 2 6 2" xfId="17832"/>
    <cellStyle name="40% - Accent4 3 4 2 6 2 2" xfId="46530"/>
    <cellStyle name="40% - Accent4 3 4 2 6 3" xfId="37321"/>
    <cellStyle name="40% - Accent4 3 4 2 7" xfId="9930"/>
    <cellStyle name="40% - Accent4 3 4 2 7 2" xfId="19151"/>
    <cellStyle name="40% - Accent4 3 4 2 7 2 2" xfId="47849"/>
    <cellStyle name="40% - Accent4 3 4 2 7 3" xfId="38640"/>
    <cellStyle name="40% - Accent4 3 4 2 8" xfId="11079"/>
    <cellStyle name="40% - Accent4 3 4 2 8 2" xfId="20298"/>
    <cellStyle name="40% - Accent4 3 4 2 8 2 2" xfId="48996"/>
    <cellStyle name="40% - Accent4 3 4 2 8 3" xfId="39787"/>
    <cellStyle name="40% - Accent4 3 4 2 9" xfId="12452"/>
    <cellStyle name="40% - Accent4 3 4 2 9 2" xfId="41150"/>
    <cellStyle name="40% - Accent4 3 4 3" xfId="3349"/>
    <cellStyle name="40% - Accent4 3 4 3 10" xfId="23276"/>
    <cellStyle name="40% - Accent4 3 4 3 10 2" xfId="51974"/>
    <cellStyle name="40% - Accent4 3 4 3 11" xfId="25555"/>
    <cellStyle name="40% - Accent4 3 4 3 11 2" xfId="54253"/>
    <cellStyle name="40% - Accent4 3 4 3 12" xfId="30136"/>
    <cellStyle name="40% - Accent4 3 4 3 12 2" xfId="58833"/>
    <cellStyle name="40% - Accent4 3 4 3 13" xfId="32322"/>
    <cellStyle name="40% - Accent4 3 4 3 2" xfId="4546"/>
    <cellStyle name="40% - Accent4 3 4 3 2 2" xfId="13774"/>
    <cellStyle name="40% - Accent4 3 4 3 2 2 2" xfId="28256"/>
    <cellStyle name="40% - Accent4 3 4 3 2 2 2 2" xfId="56954"/>
    <cellStyle name="40% - Accent4 3 4 3 2 2 3" xfId="42472"/>
    <cellStyle name="40% - Accent4 3 4 3 2 3" xfId="23277"/>
    <cellStyle name="40% - Accent4 3 4 3 2 3 2" xfId="51975"/>
    <cellStyle name="40% - Accent4 3 4 3 2 4" xfId="25556"/>
    <cellStyle name="40% - Accent4 3 4 3 2 4 2" xfId="54254"/>
    <cellStyle name="40% - Accent4 3 4 3 2 5" xfId="30137"/>
    <cellStyle name="40% - Accent4 3 4 3 2 5 2" xfId="58834"/>
    <cellStyle name="40% - Accent4 3 4 3 2 6" xfId="33263"/>
    <cellStyle name="40% - Accent4 3 4 3 3" xfId="6287"/>
    <cellStyle name="40% - Accent4 3 4 3 3 2" xfId="15515"/>
    <cellStyle name="40% - Accent4 3 4 3 3 2 2" xfId="44213"/>
    <cellStyle name="40% - Accent4 3 4 3 3 3" xfId="27123"/>
    <cellStyle name="40% - Accent4 3 4 3 3 3 2" xfId="55821"/>
    <cellStyle name="40% - Accent4 3 4 3 3 4" xfId="35004"/>
    <cellStyle name="40% - Accent4 3 4 3 4" xfId="7839"/>
    <cellStyle name="40% - Accent4 3 4 3 4 2" xfId="17064"/>
    <cellStyle name="40% - Accent4 3 4 3 4 2 2" xfId="45762"/>
    <cellStyle name="40% - Accent4 3 4 3 4 3" xfId="36553"/>
    <cellStyle name="40% - Accent4 3 4 3 5" xfId="8990"/>
    <cellStyle name="40% - Accent4 3 4 3 5 2" xfId="18213"/>
    <cellStyle name="40% - Accent4 3 4 3 5 2 2" xfId="46911"/>
    <cellStyle name="40% - Accent4 3 4 3 5 3" xfId="37702"/>
    <cellStyle name="40% - Accent4 3 4 3 6" xfId="9931"/>
    <cellStyle name="40% - Accent4 3 4 3 6 2" xfId="19152"/>
    <cellStyle name="40% - Accent4 3 4 3 6 2 2" xfId="47850"/>
    <cellStyle name="40% - Accent4 3 4 3 6 3" xfId="38641"/>
    <cellStyle name="40% - Accent4 3 4 3 7" xfId="11080"/>
    <cellStyle name="40% - Accent4 3 4 3 7 2" xfId="20299"/>
    <cellStyle name="40% - Accent4 3 4 3 7 2 2" xfId="48997"/>
    <cellStyle name="40% - Accent4 3 4 3 7 3" xfId="39788"/>
    <cellStyle name="40% - Accent4 3 4 3 8" xfId="12833"/>
    <cellStyle name="40% - Accent4 3 4 3 8 2" xfId="41531"/>
    <cellStyle name="40% - Accent4 3 4 3 9" xfId="21432"/>
    <cellStyle name="40% - Accent4 3 4 3 9 2" xfId="50130"/>
    <cellStyle name="40% - Accent4 3 4 4" xfId="2048"/>
    <cellStyle name="40% - Accent4 3 4 4 2" xfId="5523"/>
    <cellStyle name="40% - Accent4 3 4 4 2 2" xfId="14751"/>
    <cellStyle name="40% - Accent4 3 4 4 2 2 2" xfId="43449"/>
    <cellStyle name="40% - Accent4 3 4 4 2 3" xfId="28254"/>
    <cellStyle name="40% - Accent4 3 4 4 2 3 2" xfId="56952"/>
    <cellStyle name="40% - Accent4 3 4 4 2 4" xfId="34240"/>
    <cellStyle name="40% - Accent4 3 4 4 3" xfId="7072"/>
    <cellStyle name="40% - Accent4 3 4 4 3 2" xfId="16299"/>
    <cellStyle name="40% - Accent4 3 4 4 3 2 2" xfId="44997"/>
    <cellStyle name="40% - Accent4 3 4 4 3 3" xfId="35788"/>
    <cellStyle name="40% - Accent4 3 4 4 4" xfId="12069"/>
    <cellStyle name="40% - Accent4 3 4 4 4 2" xfId="40767"/>
    <cellStyle name="40% - Accent4 3 4 4 5" xfId="23278"/>
    <cellStyle name="40% - Accent4 3 4 4 5 2" xfId="51976"/>
    <cellStyle name="40% - Accent4 3 4 4 6" xfId="25557"/>
    <cellStyle name="40% - Accent4 3 4 4 6 2" xfId="54255"/>
    <cellStyle name="40% - Accent4 3 4 4 7" xfId="30138"/>
    <cellStyle name="40% - Accent4 3 4 4 7 2" xfId="58835"/>
    <cellStyle name="40% - Accent4 3 4 4 8" xfId="31558"/>
    <cellStyle name="40% - Accent4 3 4 5" xfId="4544"/>
    <cellStyle name="40% - Accent4 3 4 5 2" xfId="13772"/>
    <cellStyle name="40% - Accent4 3 4 5 2 2" xfId="42470"/>
    <cellStyle name="40% - Accent4 3 4 5 3" xfId="27121"/>
    <cellStyle name="40% - Accent4 3 4 5 3 2" xfId="55819"/>
    <cellStyle name="40% - Accent4 3 4 5 4" xfId="33261"/>
    <cellStyle name="40% - Accent4 3 4 6" xfId="8225"/>
    <cellStyle name="40% - Accent4 3 4 6 2" xfId="17449"/>
    <cellStyle name="40% - Accent4 3 4 6 2 2" xfId="46147"/>
    <cellStyle name="40% - Accent4 3 4 6 3" xfId="36938"/>
    <cellStyle name="40% - Accent4 3 4 7" xfId="9929"/>
    <cellStyle name="40% - Accent4 3 4 7 2" xfId="19150"/>
    <cellStyle name="40% - Accent4 3 4 7 2 2" xfId="47848"/>
    <cellStyle name="40% - Accent4 3 4 7 3" xfId="38639"/>
    <cellStyle name="40% - Accent4 3 4 8" xfId="11078"/>
    <cellStyle name="40% - Accent4 3 4 8 2" xfId="20297"/>
    <cellStyle name="40% - Accent4 3 4 8 2 2" xfId="48995"/>
    <cellStyle name="40% - Accent4 3 4 8 3" xfId="39786"/>
    <cellStyle name="40% - Accent4 3 4 9" xfId="21430"/>
    <cellStyle name="40% - Accent4 3 4 9 2" xfId="50128"/>
    <cellStyle name="40% - Accent4 3 5" xfId="1081"/>
    <cellStyle name="40% - Accent4 3 5 10" xfId="11732"/>
    <cellStyle name="40% - Accent4 3 5 10 2" xfId="40430"/>
    <cellStyle name="40% - Accent4 3 5 11" xfId="21433"/>
    <cellStyle name="40% - Accent4 3 5 11 2" xfId="50131"/>
    <cellStyle name="40% - Accent4 3 5 12" xfId="23279"/>
    <cellStyle name="40% - Accent4 3 5 12 2" xfId="51977"/>
    <cellStyle name="40% - Accent4 3 5 13" xfId="25558"/>
    <cellStyle name="40% - Accent4 3 5 13 2" xfId="54256"/>
    <cellStyle name="40% - Accent4 3 5 14" xfId="30139"/>
    <cellStyle name="40% - Accent4 3 5 14 2" xfId="58836"/>
    <cellStyle name="40% - Accent4 3 5 15" xfId="31221"/>
    <cellStyle name="40% - Accent4 3 5 2" xfId="3659"/>
    <cellStyle name="40% - Accent4 3 5 2 10" xfId="23280"/>
    <cellStyle name="40% - Accent4 3 5 2 10 2" xfId="51978"/>
    <cellStyle name="40% - Accent4 3 5 2 11" xfId="25559"/>
    <cellStyle name="40% - Accent4 3 5 2 11 2" xfId="54257"/>
    <cellStyle name="40% - Accent4 3 5 2 12" xfId="30140"/>
    <cellStyle name="40% - Accent4 3 5 2 12 2" xfId="58837"/>
    <cellStyle name="40% - Accent4 3 5 2 13" xfId="32534"/>
    <cellStyle name="40% - Accent4 3 5 2 2" xfId="4548"/>
    <cellStyle name="40% - Accent4 3 5 2 2 2" xfId="13776"/>
    <cellStyle name="40% - Accent4 3 5 2 2 2 2" xfId="28258"/>
    <cellStyle name="40% - Accent4 3 5 2 2 2 2 2" xfId="56956"/>
    <cellStyle name="40% - Accent4 3 5 2 2 2 3" xfId="42474"/>
    <cellStyle name="40% - Accent4 3 5 2 2 3" xfId="23281"/>
    <cellStyle name="40% - Accent4 3 5 2 2 3 2" xfId="51979"/>
    <cellStyle name="40% - Accent4 3 5 2 2 4" xfId="25560"/>
    <cellStyle name="40% - Accent4 3 5 2 2 4 2" xfId="54258"/>
    <cellStyle name="40% - Accent4 3 5 2 2 5" xfId="30141"/>
    <cellStyle name="40% - Accent4 3 5 2 2 5 2" xfId="58838"/>
    <cellStyle name="40% - Accent4 3 5 2 2 6" xfId="33265"/>
    <cellStyle name="40% - Accent4 3 5 2 3" xfId="6499"/>
    <cellStyle name="40% - Accent4 3 5 2 3 2" xfId="15727"/>
    <cellStyle name="40% - Accent4 3 5 2 3 2 2" xfId="44425"/>
    <cellStyle name="40% - Accent4 3 5 2 3 3" xfId="27125"/>
    <cellStyle name="40% - Accent4 3 5 2 3 3 2" xfId="55823"/>
    <cellStyle name="40% - Accent4 3 5 2 3 4" xfId="35216"/>
    <cellStyle name="40% - Accent4 3 5 2 4" xfId="8051"/>
    <cellStyle name="40% - Accent4 3 5 2 4 2" xfId="17276"/>
    <cellStyle name="40% - Accent4 3 5 2 4 2 2" xfId="45974"/>
    <cellStyle name="40% - Accent4 3 5 2 4 3" xfId="36765"/>
    <cellStyle name="40% - Accent4 3 5 2 5" xfId="9202"/>
    <cellStyle name="40% - Accent4 3 5 2 5 2" xfId="18425"/>
    <cellStyle name="40% - Accent4 3 5 2 5 2 2" xfId="47123"/>
    <cellStyle name="40% - Accent4 3 5 2 5 3" xfId="37914"/>
    <cellStyle name="40% - Accent4 3 5 2 6" xfId="9933"/>
    <cellStyle name="40% - Accent4 3 5 2 6 2" xfId="19154"/>
    <cellStyle name="40% - Accent4 3 5 2 6 2 2" xfId="47852"/>
    <cellStyle name="40% - Accent4 3 5 2 6 3" xfId="38643"/>
    <cellStyle name="40% - Accent4 3 5 2 7" xfId="11082"/>
    <cellStyle name="40% - Accent4 3 5 2 7 2" xfId="20301"/>
    <cellStyle name="40% - Accent4 3 5 2 7 2 2" xfId="48999"/>
    <cellStyle name="40% - Accent4 3 5 2 7 3" xfId="39790"/>
    <cellStyle name="40% - Accent4 3 5 2 8" xfId="13045"/>
    <cellStyle name="40% - Accent4 3 5 2 8 2" xfId="41743"/>
    <cellStyle name="40% - Accent4 3 5 2 9" xfId="21434"/>
    <cellStyle name="40% - Accent4 3 5 2 9 2" xfId="50132"/>
    <cellStyle name="40% - Accent4 3 5 3" xfId="2455"/>
    <cellStyle name="40% - Accent4 3 5 3 2" xfId="5720"/>
    <cellStyle name="40% - Accent4 3 5 3 2 2" xfId="14948"/>
    <cellStyle name="40% - Accent4 3 5 3 2 2 2" xfId="43646"/>
    <cellStyle name="40% - Accent4 3 5 3 2 3" xfId="28257"/>
    <cellStyle name="40% - Accent4 3 5 3 2 3 2" xfId="56955"/>
    <cellStyle name="40% - Accent4 3 5 3 2 4" xfId="34437"/>
    <cellStyle name="40% - Accent4 3 5 3 3" xfId="7270"/>
    <cellStyle name="40% - Accent4 3 5 3 3 2" xfId="16496"/>
    <cellStyle name="40% - Accent4 3 5 3 3 2 2" xfId="45194"/>
    <cellStyle name="40% - Accent4 3 5 3 3 3" xfId="35985"/>
    <cellStyle name="40% - Accent4 3 5 3 4" xfId="12266"/>
    <cellStyle name="40% - Accent4 3 5 3 4 2" xfId="40964"/>
    <cellStyle name="40% - Accent4 3 5 3 5" xfId="23282"/>
    <cellStyle name="40% - Accent4 3 5 3 5 2" xfId="51980"/>
    <cellStyle name="40% - Accent4 3 5 3 6" xfId="25561"/>
    <cellStyle name="40% - Accent4 3 5 3 6 2" xfId="54259"/>
    <cellStyle name="40% - Accent4 3 5 3 7" xfId="30142"/>
    <cellStyle name="40% - Accent4 3 5 3 7 2" xfId="58839"/>
    <cellStyle name="40% - Accent4 3 5 3 8" xfId="31755"/>
    <cellStyle name="40% - Accent4 3 5 4" xfId="4547"/>
    <cellStyle name="40% - Accent4 3 5 4 2" xfId="13775"/>
    <cellStyle name="40% - Accent4 3 5 4 2 2" xfId="42473"/>
    <cellStyle name="40% - Accent4 3 5 4 3" xfId="27124"/>
    <cellStyle name="40% - Accent4 3 5 4 3 2" xfId="55822"/>
    <cellStyle name="40% - Accent4 3 5 4 4" xfId="33264"/>
    <cellStyle name="40% - Accent4 3 5 5" xfId="5186"/>
    <cellStyle name="40% - Accent4 3 5 5 2" xfId="14414"/>
    <cellStyle name="40% - Accent4 3 5 5 2 2" xfId="43112"/>
    <cellStyle name="40% - Accent4 3 5 5 3" xfId="33903"/>
    <cellStyle name="40% - Accent4 3 5 6" xfId="6735"/>
    <cellStyle name="40% - Accent4 3 5 6 2" xfId="15962"/>
    <cellStyle name="40% - Accent4 3 5 6 2 2" xfId="44660"/>
    <cellStyle name="40% - Accent4 3 5 6 3" xfId="35451"/>
    <cellStyle name="40% - Accent4 3 5 7" xfId="8422"/>
    <cellStyle name="40% - Accent4 3 5 7 2" xfId="17646"/>
    <cellStyle name="40% - Accent4 3 5 7 2 2" xfId="46344"/>
    <cellStyle name="40% - Accent4 3 5 7 3" xfId="37135"/>
    <cellStyle name="40% - Accent4 3 5 8" xfId="9932"/>
    <cellStyle name="40% - Accent4 3 5 8 2" xfId="19153"/>
    <cellStyle name="40% - Accent4 3 5 8 2 2" xfId="47851"/>
    <cellStyle name="40% - Accent4 3 5 8 3" xfId="38642"/>
    <cellStyle name="40% - Accent4 3 5 9" xfId="11081"/>
    <cellStyle name="40% - Accent4 3 5 9 2" xfId="20300"/>
    <cellStyle name="40% - Accent4 3 5 9 2 2" xfId="48998"/>
    <cellStyle name="40% - Accent4 3 5 9 3" xfId="39789"/>
    <cellStyle name="40% - Accent4 3 6" xfId="3123"/>
    <cellStyle name="40% - Accent4 3 6 10" xfId="23283"/>
    <cellStyle name="40% - Accent4 3 6 10 2" xfId="51981"/>
    <cellStyle name="40% - Accent4 3 6 11" xfId="25562"/>
    <cellStyle name="40% - Accent4 3 6 11 2" xfId="54260"/>
    <cellStyle name="40% - Accent4 3 6 12" xfId="30143"/>
    <cellStyle name="40% - Accent4 3 6 12 2" xfId="58840"/>
    <cellStyle name="40% - Accent4 3 6 13" xfId="32134"/>
    <cellStyle name="40% - Accent4 3 6 2" xfId="4549"/>
    <cellStyle name="40% - Accent4 3 6 2 2" xfId="13777"/>
    <cellStyle name="40% - Accent4 3 6 2 2 2" xfId="28259"/>
    <cellStyle name="40% - Accent4 3 6 2 2 2 2" xfId="56957"/>
    <cellStyle name="40% - Accent4 3 6 2 2 3" xfId="42475"/>
    <cellStyle name="40% - Accent4 3 6 2 3" xfId="23284"/>
    <cellStyle name="40% - Accent4 3 6 2 3 2" xfId="51982"/>
    <cellStyle name="40% - Accent4 3 6 2 4" xfId="25563"/>
    <cellStyle name="40% - Accent4 3 6 2 4 2" xfId="54261"/>
    <cellStyle name="40% - Accent4 3 6 2 5" xfId="30144"/>
    <cellStyle name="40% - Accent4 3 6 2 5 2" xfId="58841"/>
    <cellStyle name="40% - Accent4 3 6 2 6" xfId="33266"/>
    <cellStyle name="40% - Accent4 3 6 3" xfId="6099"/>
    <cellStyle name="40% - Accent4 3 6 3 2" xfId="15327"/>
    <cellStyle name="40% - Accent4 3 6 3 2 2" xfId="44025"/>
    <cellStyle name="40% - Accent4 3 6 3 3" xfId="27126"/>
    <cellStyle name="40% - Accent4 3 6 3 3 2" xfId="55824"/>
    <cellStyle name="40% - Accent4 3 6 3 4" xfId="34816"/>
    <cellStyle name="40% - Accent4 3 6 4" xfId="7651"/>
    <cellStyle name="40% - Accent4 3 6 4 2" xfId="16876"/>
    <cellStyle name="40% - Accent4 3 6 4 2 2" xfId="45574"/>
    <cellStyle name="40% - Accent4 3 6 4 3" xfId="36365"/>
    <cellStyle name="40% - Accent4 3 6 5" xfId="8802"/>
    <cellStyle name="40% - Accent4 3 6 5 2" xfId="18025"/>
    <cellStyle name="40% - Accent4 3 6 5 2 2" xfId="46723"/>
    <cellStyle name="40% - Accent4 3 6 5 3" xfId="37514"/>
    <cellStyle name="40% - Accent4 3 6 6" xfId="9934"/>
    <cellStyle name="40% - Accent4 3 6 6 2" xfId="19155"/>
    <cellStyle name="40% - Accent4 3 6 6 2 2" xfId="47853"/>
    <cellStyle name="40% - Accent4 3 6 6 3" xfId="38644"/>
    <cellStyle name="40% - Accent4 3 6 7" xfId="11083"/>
    <cellStyle name="40% - Accent4 3 6 7 2" xfId="20302"/>
    <cellStyle name="40% - Accent4 3 6 7 2 2" xfId="49000"/>
    <cellStyle name="40% - Accent4 3 6 7 3" xfId="39791"/>
    <cellStyle name="40% - Accent4 3 6 8" xfId="12645"/>
    <cellStyle name="40% - Accent4 3 6 8 2" xfId="41343"/>
    <cellStyle name="40% - Accent4 3 6 9" xfId="21435"/>
    <cellStyle name="40% - Accent4 3 6 9 2" xfId="50133"/>
    <cellStyle name="40% - Accent4 3 7" xfId="1716"/>
    <cellStyle name="40% - Accent4 3 7 2" xfId="5414"/>
    <cellStyle name="40% - Accent4 3 7 2 2" xfId="14642"/>
    <cellStyle name="40% - Accent4 3 7 2 2 2" xfId="43340"/>
    <cellStyle name="40% - Accent4 3 7 2 3" xfId="28237"/>
    <cellStyle name="40% - Accent4 3 7 2 3 2" xfId="56935"/>
    <cellStyle name="40% - Accent4 3 7 2 4" xfId="34131"/>
    <cellStyle name="40% - Accent4 3 7 3" xfId="6963"/>
    <cellStyle name="40% - Accent4 3 7 3 2" xfId="16190"/>
    <cellStyle name="40% - Accent4 3 7 3 2 2" xfId="44888"/>
    <cellStyle name="40% - Accent4 3 7 3 3" xfId="35679"/>
    <cellStyle name="40% - Accent4 3 7 4" xfId="11960"/>
    <cellStyle name="40% - Accent4 3 7 4 2" xfId="40658"/>
    <cellStyle name="40% - Accent4 3 7 5" xfId="23285"/>
    <cellStyle name="40% - Accent4 3 7 5 2" xfId="51983"/>
    <cellStyle name="40% - Accent4 3 7 6" xfId="25564"/>
    <cellStyle name="40% - Accent4 3 7 6 2" xfId="54262"/>
    <cellStyle name="40% - Accent4 3 7 7" xfId="30145"/>
    <cellStyle name="40% - Accent4 3 7 7 2" xfId="58842"/>
    <cellStyle name="40% - Accent4 3 7 8" xfId="31449"/>
    <cellStyle name="40% - Accent4 3 8" xfId="4527"/>
    <cellStyle name="40% - Accent4 3 8 2" xfId="13755"/>
    <cellStyle name="40% - Accent4 3 8 2 2" xfId="42453"/>
    <cellStyle name="40% - Accent4 3 8 3" xfId="27104"/>
    <cellStyle name="40% - Accent4 3 8 3 2" xfId="55802"/>
    <cellStyle name="40% - Accent4 3 8 4" xfId="33244"/>
    <cellStyle name="40% - Accent4 3 9" xfId="5000"/>
    <cellStyle name="40% - Accent4 3 9 2" xfId="14228"/>
    <cellStyle name="40% - Accent4 3 9 2 2" xfId="42926"/>
    <cellStyle name="40% - Accent4 3 9 3" xfId="33717"/>
    <cellStyle name="40% - Accent4 30" xfId="802"/>
    <cellStyle name="40% - Accent4 31" xfId="803"/>
    <cellStyle name="40% - Accent4 32" xfId="804"/>
    <cellStyle name="40% - Accent4 33" xfId="805"/>
    <cellStyle name="40% - Accent4 34" xfId="806"/>
    <cellStyle name="40% - Accent4 35" xfId="807"/>
    <cellStyle name="40% - Accent4 36" xfId="808"/>
    <cellStyle name="40% - Accent4 37" xfId="809"/>
    <cellStyle name="40% - Accent4 38" xfId="810"/>
    <cellStyle name="40% - Accent4 39" xfId="811"/>
    <cellStyle name="40% - Accent4 4" xfId="189"/>
    <cellStyle name="40% - Accent4 4 10" xfId="6563"/>
    <cellStyle name="40% - Accent4 4 10 2" xfId="15790"/>
    <cellStyle name="40% - Accent4 4 10 2 2" xfId="44488"/>
    <cellStyle name="40% - Accent4 4 10 3" xfId="35279"/>
    <cellStyle name="40% - Accent4 4 11" xfId="8130"/>
    <cellStyle name="40% - Accent4 4 11 2" xfId="17354"/>
    <cellStyle name="40% - Accent4 4 11 2 2" xfId="46052"/>
    <cellStyle name="40% - Accent4 4 11 3" xfId="36843"/>
    <cellStyle name="40% - Accent4 4 12" xfId="9935"/>
    <cellStyle name="40% - Accent4 4 12 2" xfId="19156"/>
    <cellStyle name="40% - Accent4 4 12 2 2" xfId="47854"/>
    <cellStyle name="40% - Accent4 4 12 3" xfId="38645"/>
    <cellStyle name="40% - Accent4 4 13" xfId="11084"/>
    <cellStyle name="40% - Accent4 4 13 2" xfId="20303"/>
    <cellStyle name="40% - Accent4 4 13 2 2" xfId="49001"/>
    <cellStyle name="40% - Accent4 4 13 3" xfId="39792"/>
    <cellStyle name="40% - Accent4 4 14" xfId="11560"/>
    <cellStyle name="40% - Accent4 4 14 2" xfId="40258"/>
    <cellStyle name="40% - Accent4 4 15" xfId="21436"/>
    <cellStyle name="40% - Accent4 4 15 2" xfId="50134"/>
    <cellStyle name="40% - Accent4 4 16" xfId="23286"/>
    <cellStyle name="40% - Accent4 4 16 2" xfId="51984"/>
    <cellStyle name="40% - Accent4 4 17" xfId="25565"/>
    <cellStyle name="40% - Accent4 4 17 2" xfId="54263"/>
    <cellStyle name="40% - Accent4 4 18" xfId="30146"/>
    <cellStyle name="40% - Accent4 4 18 2" xfId="58843"/>
    <cellStyle name="40% - Accent4 4 19" xfId="31049"/>
    <cellStyle name="40% - Accent4 4 2" xfId="293"/>
    <cellStyle name="40% - Accent4 4 2 10" xfId="8184"/>
    <cellStyle name="40% - Accent4 4 2 10 2" xfId="17408"/>
    <cellStyle name="40% - Accent4 4 2 10 2 2" xfId="46106"/>
    <cellStyle name="40% - Accent4 4 2 10 3" xfId="36897"/>
    <cellStyle name="40% - Accent4 4 2 11" xfId="9936"/>
    <cellStyle name="40% - Accent4 4 2 11 2" xfId="19157"/>
    <cellStyle name="40% - Accent4 4 2 11 2 2" xfId="47855"/>
    <cellStyle name="40% - Accent4 4 2 11 3" xfId="38646"/>
    <cellStyle name="40% - Accent4 4 2 12" xfId="11085"/>
    <cellStyle name="40% - Accent4 4 2 12 2" xfId="20304"/>
    <cellStyle name="40% - Accent4 4 2 12 2 2" xfId="49002"/>
    <cellStyle name="40% - Accent4 4 2 12 3" xfId="39793"/>
    <cellStyle name="40% - Accent4 4 2 13" xfId="11603"/>
    <cellStyle name="40% - Accent4 4 2 13 2" xfId="40301"/>
    <cellStyle name="40% - Accent4 4 2 14" xfId="21437"/>
    <cellStyle name="40% - Accent4 4 2 14 2" xfId="50135"/>
    <cellStyle name="40% - Accent4 4 2 15" xfId="23287"/>
    <cellStyle name="40% - Accent4 4 2 15 2" xfId="51985"/>
    <cellStyle name="40% - Accent4 4 2 16" xfId="25566"/>
    <cellStyle name="40% - Accent4 4 2 16 2" xfId="54264"/>
    <cellStyle name="40% - Accent4 4 2 17" xfId="30147"/>
    <cellStyle name="40% - Accent4 4 2 17 2" xfId="58844"/>
    <cellStyle name="40% - Accent4 4 2 18" xfId="31092"/>
    <cellStyle name="40% - Accent4 4 2 2" xfId="379"/>
    <cellStyle name="40% - Accent4 4 2 2 10" xfId="9937"/>
    <cellStyle name="40% - Accent4 4 2 2 10 2" xfId="19158"/>
    <cellStyle name="40% - Accent4 4 2 2 10 2 2" xfId="47856"/>
    <cellStyle name="40% - Accent4 4 2 2 10 3" xfId="38647"/>
    <cellStyle name="40% - Accent4 4 2 2 11" xfId="11086"/>
    <cellStyle name="40% - Accent4 4 2 2 11 2" xfId="20305"/>
    <cellStyle name="40% - Accent4 4 2 2 11 2 2" xfId="49003"/>
    <cellStyle name="40% - Accent4 4 2 2 11 3" xfId="39794"/>
    <cellStyle name="40% - Accent4 4 2 2 12" xfId="11689"/>
    <cellStyle name="40% - Accent4 4 2 2 12 2" xfId="40387"/>
    <cellStyle name="40% - Accent4 4 2 2 13" xfId="21438"/>
    <cellStyle name="40% - Accent4 4 2 2 13 2" xfId="50136"/>
    <cellStyle name="40% - Accent4 4 2 2 14" xfId="23288"/>
    <cellStyle name="40% - Accent4 4 2 2 14 2" xfId="51986"/>
    <cellStyle name="40% - Accent4 4 2 2 15" xfId="25567"/>
    <cellStyle name="40% - Accent4 4 2 2 15 2" xfId="54265"/>
    <cellStyle name="40% - Accent4 4 2 2 16" xfId="30148"/>
    <cellStyle name="40% - Accent4 4 2 2 16 2" xfId="58845"/>
    <cellStyle name="40% - Accent4 4 2 2 17" xfId="31178"/>
    <cellStyle name="40% - Accent4 4 2 2 2" xfId="1224"/>
    <cellStyle name="40% - Accent4 4 2 2 2 10" xfId="11875"/>
    <cellStyle name="40% - Accent4 4 2 2 2 10 2" xfId="40573"/>
    <cellStyle name="40% - Accent4 4 2 2 2 11" xfId="21439"/>
    <cellStyle name="40% - Accent4 4 2 2 2 11 2" xfId="50137"/>
    <cellStyle name="40% - Accent4 4 2 2 2 12" xfId="23289"/>
    <cellStyle name="40% - Accent4 4 2 2 2 12 2" xfId="51987"/>
    <cellStyle name="40% - Accent4 4 2 2 2 13" xfId="25568"/>
    <cellStyle name="40% - Accent4 4 2 2 2 13 2" xfId="54266"/>
    <cellStyle name="40% - Accent4 4 2 2 2 14" xfId="30149"/>
    <cellStyle name="40% - Accent4 4 2 2 2 14 2" xfId="58846"/>
    <cellStyle name="40% - Accent4 4 2 2 2 15" xfId="31364"/>
    <cellStyle name="40% - Accent4 4 2 2 2 2" xfId="3490"/>
    <cellStyle name="40% - Accent4 4 2 2 2 2 10" xfId="23290"/>
    <cellStyle name="40% - Accent4 4 2 2 2 2 10 2" xfId="51988"/>
    <cellStyle name="40% - Accent4 4 2 2 2 2 11" xfId="25569"/>
    <cellStyle name="40% - Accent4 4 2 2 2 2 11 2" xfId="54267"/>
    <cellStyle name="40% - Accent4 4 2 2 2 2 12" xfId="30150"/>
    <cellStyle name="40% - Accent4 4 2 2 2 2 12 2" xfId="58847"/>
    <cellStyle name="40% - Accent4 4 2 2 2 2 13" xfId="32462"/>
    <cellStyle name="40% - Accent4 4 2 2 2 2 2" xfId="4554"/>
    <cellStyle name="40% - Accent4 4 2 2 2 2 2 2" xfId="13782"/>
    <cellStyle name="40% - Accent4 4 2 2 2 2 2 2 2" xfId="28264"/>
    <cellStyle name="40% - Accent4 4 2 2 2 2 2 2 2 2" xfId="56962"/>
    <cellStyle name="40% - Accent4 4 2 2 2 2 2 2 3" xfId="42480"/>
    <cellStyle name="40% - Accent4 4 2 2 2 2 2 3" xfId="23291"/>
    <cellStyle name="40% - Accent4 4 2 2 2 2 2 3 2" xfId="51989"/>
    <cellStyle name="40% - Accent4 4 2 2 2 2 2 4" xfId="25570"/>
    <cellStyle name="40% - Accent4 4 2 2 2 2 2 4 2" xfId="54268"/>
    <cellStyle name="40% - Accent4 4 2 2 2 2 2 5" xfId="30151"/>
    <cellStyle name="40% - Accent4 4 2 2 2 2 2 5 2" xfId="58848"/>
    <cellStyle name="40% - Accent4 4 2 2 2 2 2 6" xfId="33271"/>
    <cellStyle name="40% - Accent4 4 2 2 2 2 3" xfId="6427"/>
    <cellStyle name="40% - Accent4 4 2 2 2 2 3 2" xfId="15655"/>
    <cellStyle name="40% - Accent4 4 2 2 2 2 3 2 2" xfId="44353"/>
    <cellStyle name="40% - Accent4 4 2 2 2 2 3 3" xfId="27131"/>
    <cellStyle name="40% - Accent4 4 2 2 2 2 3 3 2" xfId="55829"/>
    <cellStyle name="40% - Accent4 4 2 2 2 2 3 4" xfId="35144"/>
    <cellStyle name="40% - Accent4 4 2 2 2 2 4" xfId="7979"/>
    <cellStyle name="40% - Accent4 4 2 2 2 2 4 2" xfId="17204"/>
    <cellStyle name="40% - Accent4 4 2 2 2 2 4 2 2" xfId="45902"/>
    <cellStyle name="40% - Accent4 4 2 2 2 2 4 3" xfId="36693"/>
    <cellStyle name="40% - Accent4 4 2 2 2 2 5" xfId="9130"/>
    <cellStyle name="40% - Accent4 4 2 2 2 2 5 2" xfId="18353"/>
    <cellStyle name="40% - Accent4 4 2 2 2 2 5 2 2" xfId="47051"/>
    <cellStyle name="40% - Accent4 4 2 2 2 2 5 3" xfId="37842"/>
    <cellStyle name="40% - Accent4 4 2 2 2 2 6" xfId="9939"/>
    <cellStyle name="40% - Accent4 4 2 2 2 2 6 2" xfId="19160"/>
    <cellStyle name="40% - Accent4 4 2 2 2 2 6 2 2" xfId="47858"/>
    <cellStyle name="40% - Accent4 4 2 2 2 2 6 3" xfId="38649"/>
    <cellStyle name="40% - Accent4 4 2 2 2 2 7" xfId="11088"/>
    <cellStyle name="40% - Accent4 4 2 2 2 2 7 2" xfId="20307"/>
    <cellStyle name="40% - Accent4 4 2 2 2 2 7 2 2" xfId="49005"/>
    <cellStyle name="40% - Accent4 4 2 2 2 2 7 3" xfId="39796"/>
    <cellStyle name="40% - Accent4 4 2 2 2 2 8" xfId="12973"/>
    <cellStyle name="40% - Accent4 4 2 2 2 2 8 2" xfId="41671"/>
    <cellStyle name="40% - Accent4 4 2 2 2 2 9" xfId="21440"/>
    <cellStyle name="40% - Accent4 4 2 2 2 2 9 2" xfId="50138"/>
    <cellStyle name="40% - Accent4 4 2 2 2 3" xfId="2881"/>
    <cellStyle name="40% - Accent4 4 2 2 2 3 2" xfId="6046"/>
    <cellStyle name="40% - Accent4 4 2 2 2 3 2 2" xfId="15274"/>
    <cellStyle name="40% - Accent4 4 2 2 2 3 2 2 2" xfId="43972"/>
    <cellStyle name="40% - Accent4 4 2 2 2 3 2 3" xfId="28263"/>
    <cellStyle name="40% - Accent4 4 2 2 2 3 2 3 2" xfId="56961"/>
    <cellStyle name="40% - Accent4 4 2 2 2 3 2 4" xfId="34763"/>
    <cellStyle name="40% - Accent4 4 2 2 2 3 3" xfId="7596"/>
    <cellStyle name="40% - Accent4 4 2 2 2 3 3 2" xfId="16822"/>
    <cellStyle name="40% - Accent4 4 2 2 2 3 3 2 2" xfId="45520"/>
    <cellStyle name="40% - Accent4 4 2 2 2 3 3 3" xfId="36311"/>
    <cellStyle name="40% - Accent4 4 2 2 2 3 4" xfId="12592"/>
    <cellStyle name="40% - Accent4 4 2 2 2 3 4 2" xfId="41290"/>
    <cellStyle name="40% - Accent4 4 2 2 2 3 5" xfId="23292"/>
    <cellStyle name="40% - Accent4 4 2 2 2 3 5 2" xfId="51990"/>
    <cellStyle name="40% - Accent4 4 2 2 2 3 6" xfId="25571"/>
    <cellStyle name="40% - Accent4 4 2 2 2 3 6 2" xfId="54269"/>
    <cellStyle name="40% - Accent4 4 2 2 2 3 7" xfId="30152"/>
    <cellStyle name="40% - Accent4 4 2 2 2 3 7 2" xfId="58849"/>
    <cellStyle name="40% - Accent4 4 2 2 2 3 8" xfId="32081"/>
    <cellStyle name="40% - Accent4 4 2 2 2 4" xfId="4553"/>
    <cellStyle name="40% - Accent4 4 2 2 2 4 2" xfId="13781"/>
    <cellStyle name="40% - Accent4 4 2 2 2 4 2 2" xfId="42479"/>
    <cellStyle name="40% - Accent4 4 2 2 2 4 3" xfId="27130"/>
    <cellStyle name="40% - Accent4 4 2 2 2 4 3 2" xfId="55828"/>
    <cellStyle name="40% - Accent4 4 2 2 2 4 4" xfId="33270"/>
    <cellStyle name="40% - Accent4 4 2 2 2 5" xfId="5329"/>
    <cellStyle name="40% - Accent4 4 2 2 2 5 2" xfId="14557"/>
    <cellStyle name="40% - Accent4 4 2 2 2 5 2 2" xfId="43255"/>
    <cellStyle name="40% - Accent4 4 2 2 2 5 3" xfId="34046"/>
    <cellStyle name="40% - Accent4 4 2 2 2 6" xfId="6878"/>
    <cellStyle name="40% - Accent4 4 2 2 2 6 2" xfId="16105"/>
    <cellStyle name="40% - Accent4 4 2 2 2 6 2 2" xfId="44803"/>
    <cellStyle name="40% - Accent4 4 2 2 2 6 3" xfId="35594"/>
    <cellStyle name="40% - Accent4 4 2 2 2 7" xfId="8748"/>
    <cellStyle name="40% - Accent4 4 2 2 2 7 2" xfId="17972"/>
    <cellStyle name="40% - Accent4 4 2 2 2 7 2 2" xfId="46670"/>
    <cellStyle name="40% - Accent4 4 2 2 2 7 3" xfId="37461"/>
    <cellStyle name="40% - Accent4 4 2 2 2 8" xfId="9938"/>
    <cellStyle name="40% - Accent4 4 2 2 2 8 2" xfId="19159"/>
    <cellStyle name="40% - Accent4 4 2 2 2 8 2 2" xfId="47857"/>
    <cellStyle name="40% - Accent4 4 2 2 2 8 3" xfId="38648"/>
    <cellStyle name="40% - Accent4 4 2 2 2 9" xfId="11087"/>
    <cellStyle name="40% - Accent4 4 2 2 2 9 2" xfId="20306"/>
    <cellStyle name="40% - Accent4 4 2 2 2 9 2 2" xfId="49004"/>
    <cellStyle name="40% - Accent4 4 2 2 2 9 3" xfId="39795"/>
    <cellStyle name="40% - Accent4 4 2 2 3" xfId="2606"/>
    <cellStyle name="40% - Accent4 4 2 2 3 10" xfId="23293"/>
    <cellStyle name="40% - Accent4 4 2 2 3 10 2" xfId="51991"/>
    <cellStyle name="40% - Accent4 4 2 2 3 11" xfId="25572"/>
    <cellStyle name="40% - Accent4 4 2 2 3 11 2" xfId="54270"/>
    <cellStyle name="40% - Accent4 4 2 2 3 12" xfId="30153"/>
    <cellStyle name="40% - Accent4 4 2 2 3 12 2" xfId="58850"/>
    <cellStyle name="40% - Accent4 4 2 2 3 13" xfId="31896"/>
    <cellStyle name="40% - Accent4 4 2 2 3 2" xfId="4555"/>
    <cellStyle name="40% - Accent4 4 2 2 3 2 2" xfId="13783"/>
    <cellStyle name="40% - Accent4 4 2 2 3 2 2 2" xfId="28265"/>
    <cellStyle name="40% - Accent4 4 2 2 3 2 2 2 2" xfId="56963"/>
    <cellStyle name="40% - Accent4 4 2 2 3 2 2 3" xfId="42481"/>
    <cellStyle name="40% - Accent4 4 2 2 3 2 3" xfId="23294"/>
    <cellStyle name="40% - Accent4 4 2 2 3 2 3 2" xfId="51992"/>
    <cellStyle name="40% - Accent4 4 2 2 3 2 4" xfId="25573"/>
    <cellStyle name="40% - Accent4 4 2 2 3 2 4 2" xfId="54271"/>
    <cellStyle name="40% - Accent4 4 2 2 3 2 5" xfId="30154"/>
    <cellStyle name="40% - Accent4 4 2 2 3 2 5 2" xfId="58851"/>
    <cellStyle name="40% - Accent4 4 2 2 3 2 6" xfId="33272"/>
    <cellStyle name="40% - Accent4 4 2 2 3 3" xfId="5861"/>
    <cellStyle name="40% - Accent4 4 2 2 3 3 2" xfId="15089"/>
    <cellStyle name="40% - Accent4 4 2 2 3 3 2 2" xfId="43787"/>
    <cellStyle name="40% - Accent4 4 2 2 3 3 3" xfId="27132"/>
    <cellStyle name="40% - Accent4 4 2 2 3 3 3 2" xfId="55830"/>
    <cellStyle name="40% - Accent4 4 2 2 3 3 4" xfId="34578"/>
    <cellStyle name="40% - Accent4 4 2 2 3 4" xfId="7411"/>
    <cellStyle name="40% - Accent4 4 2 2 3 4 2" xfId="16637"/>
    <cellStyle name="40% - Accent4 4 2 2 3 4 2 2" xfId="45335"/>
    <cellStyle name="40% - Accent4 4 2 2 3 4 3" xfId="36126"/>
    <cellStyle name="40% - Accent4 4 2 2 3 5" xfId="8563"/>
    <cellStyle name="40% - Accent4 4 2 2 3 5 2" xfId="17787"/>
    <cellStyle name="40% - Accent4 4 2 2 3 5 2 2" xfId="46485"/>
    <cellStyle name="40% - Accent4 4 2 2 3 5 3" xfId="37276"/>
    <cellStyle name="40% - Accent4 4 2 2 3 6" xfId="9940"/>
    <cellStyle name="40% - Accent4 4 2 2 3 6 2" xfId="19161"/>
    <cellStyle name="40% - Accent4 4 2 2 3 6 2 2" xfId="47859"/>
    <cellStyle name="40% - Accent4 4 2 2 3 6 3" xfId="38650"/>
    <cellStyle name="40% - Accent4 4 2 2 3 7" xfId="11089"/>
    <cellStyle name="40% - Accent4 4 2 2 3 7 2" xfId="20308"/>
    <cellStyle name="40% - Accent4 4 2 2 3 7 2 2" xfId="49006"/>
    <cellStyle name="40% - Accent4 4 2 2 3 7 3" xfId="39797"/>
    <cellStyle name="40% - Accent4 4 2 2 3 8" xfId="12407"/>
    <cellStyle name="40% - Accent4 4 2 2 3 8 2" xfId="41105"/>
    <cellStyle name="40% - Accent4 4 2 2 3 9" xfId="21441"/>
    <cellStyle name="40% - Accent4 4 2 2 3 9 2" xfId="50139"/>
    <cellStyle name="40% - Accent4 4 2 2 4" xfId="3268"/>
    <cellStyle name="40% - Accent4 4 2 2 4 10" xfId="23295"/>
    <cellStyle name="40% - Accent4 4 2 2 4 10 2" xfId="51993"/>
    <cellStyle name="40% - Accent4 4 2 2 4 11" xfId="25574"/>
    <cellStyle name="40% - Accent4 4 2 2 4 11 2" xfId="54272"/>
    <cellStyle name="40% - Accent4 4 2 2 4 12" xfId="30155"/>
    <cellStyle name="40% - Accent4 4 2 2 4 12 2" xfId="58852"/>
    <cellStyle name="40% - Accent4 4 2 2 4 13" xfId="32277"/>
    <cellStyle name="40% - Accent4 4 2 2 4 2" xfId="4556"/>
    <cellStyle name="40% - Accent4 4 2 2 4 2 2" xfId="13784"/>
    <cellStyle name="40% - Accent4 4 2 2 4 2 2 2" xfId="28266"/>
    <cellStyle name="40% - Accent4 4 2 2 4 2 2 2 2" xfId="56964"/>
    <cellStyle name="40% - Accent4 4 2 2 4 2 2 3" xfId="42482"/>
    <cellStyle name="40% - Accent4 4 2 2 4 2 3" xfId="23296"/>
    <cellStyle name="40% - Accent4 4 2 2 4 2 3 2" xfId="51994"/>
    <cellStyle name="40% - Accent4 4 2 2 4 2 4" xfId="25575"/>
    <cellStyle name="40% - Accent4 4 2 2 4 2 4 2" xfId="54273"/>
    <cellStyle name="40% - Accent4 4 2 2 4 2 5" xfId="30156"/>
    <cellStyle name="40% - Accent4 4 2 2 4 2 5 2" xfId="58853"/>
    <cellStyle name="40% - Accent4 4 2 2 4 2 6" xfId="33273"/>
    <cellStyle name="40% - Accent4 4 2 2 4 3" xfId="6242"/>
    <cellStyle name="40% - Accent4 4 2 2 4 3 2" xfId="15470"/>
    <cellStyle name="40% - Accent4 4 2 2 4 3 2 2" xfId="44168"/>
    <cellStyle name="40% - Accent4 4 2 2 4 3 3" xfId="27133"/>
    <cellStyle name="40% - Accent4 4 2 2 4 3 3 2" xfId="55831"/>
    <cellStyle name="40% - Accent4 4 2 2 4 3 4" xfId="34959"/>
    <cellStyle name="40% - Accent4 4 2 2 4 4" xfId="7794"/>
    <cellStyle name="40% - Accent4 4 2 2 4 4 2" xfId="17019"/>
    <cellStyle name="40% - Accent4 4 2 2 4 4 2 2" xfId="45717"/>
    <cellStyle name="40% - Accent4 4 2 2 4 4 3" xfId="36508"/>
    <cellStyle name="40% - Accent4 4 2 2 4 5" xfId="8945"/>
    <cellStyle name="40% - Accent4 4 2 2 4 5 2" xfId="18168"/>
    <cellStyle name="40% - Accent4 4 2 2 4 5 2 2" xfId="46866"/>
    <cellStyle name="40% - Accent4 4 2 2 4 5 3" xfId="37657"/>
    <cellStyle name="40% - Accent4 4 2 2 4 6" xfId="9941"/>
    <cellStyle name="40% - Accent4 4 2 2 4 6 2" xfId="19162"/>
    <cellStyle name="40% - Accent4 4 2 2 4 6 2 2" xfId="47860"/>
    <cellStyle name="40% - Accent4 4 2 2 4 6 3" xfId="38651"/>
    <cellStyle name="40% - Accent4 4 2 2 4 7" xfId="11090"/>
    <cellStyle name="40% - Accent4 4 2 2 4 7 2" xfId="20309"/>
    <cellStyle name="40% - Accent4 4 2 2 4 7 2 2" xfId="49007"/>
    <cellStyle name="40% - Accent4 4 2 2 4 7 3" xfId="39798"/>
    <cellStyle name="40% - Accent4 4 2 2 4 8" xfId="12788"/>
    <cellStyle name="40% - Accent4 4 2 2 4 8 2" xfId="41486"/>
    <cellStyle name="40% - Accent4 4 2 2 4 9" xfId="21442"/>
    <cellStyle name="40% - Accent4 4 2 2 4 9 2" xfId="50140"/>
    <cellStyle name="40% - Accent4 4 2 2 5" xfId="2232"/>
    <cellStyle name="40% - Accent4 4 2 2 5 2" xfId="5666"/>
    <cellStyle name="40% - Accent4 4 2 2 5 2 2" xfId="14894"/>
    <cellStyle name="40% - Accent4 4 2 2 5 2 2 2" xfId="43592"/>
    <cellStyle name="40% - Accent4 4 2 2 5 2 3" xfId="28262"/>
    <cellStyle name="40% - Accent4 4 2 2 5 2 3 2" xfId="56960"/>
    <cellStyle name="40% - Accent4 4 2 2 5 2 4" xfId="34383"/>
    <cellStyle name="40% - Accent4 4 2 2 5 3" xfId="7215"/>
    <cellStyle name="40% - Accent4 4 2 2 5 3 2" xfId="16442"/>
    <cellStyle name="40% - Accent4 4 2 2 5 3 2 2" xfId="45140"/>
    <cellStyle name="40% - Accent4 4 2 2 5 3 3" xfId="35931"/>
    <cellStyle name="40% - Accent4 4 2 2 5 4" xfId="12212"/>
    <cellStyle name="40% - Accent4 4 2 2 5 4 2" xfId="40910"/>
    <cellStyle name="40% - Accent4 4 2 2 5 5" xfId="23297"/>
    <cellStyle name="40% - Accent4 4 2 2 5 5 2" xfId="51995"/>
    <cellStyle name="40% - Accent4 4 2 2 5 6" xfId="25576"/>
    <cellStyle name="40% - Accent4 4 2 2 5 6 2" xfId="54274"/>
    <cellStyle name="40% - Accent4 4 2 2 5 7" xfId="30157"/>
    <cellStyle name="40% - Accent4 4 2 2 5 7 2" xfId="58854"/>
    <cellStyle name="40% - Accent4 4 2 2 5 8" xfId="31701"/>
    <cellStyle name="40% - Accent4 4 2 2 6" xfId="4552"/>
    <cellStyle name="40% - Accent4 4 2 2 6 2" xfId="13780"/>
    <cellStyle name="40% - Accent4 4 2 2 6 2 2" xfId="42478"/>
    <cellStyle name="40% - Accent4 4 2 2 6 3" xfId="27129"/>
    <cellStyle name="40% - Accent4 4 2 2 6 3 2" xfId="55827"/>
    <cellStyle name="40% - Accent4 4 2 2 6 4" xfId="33269"/>
    <cellStyle name="40% - Accent4 4 2 2 7" xfId="5143"/>
    <cellStyle name="40% - Accent4 4 2 2 7 2" xfId="14371"/>
    <cellStyle name="40% - Accent4 4 2 2 7 2 2" xfId="43069"/>
    <cellStyle name="40% - Accent4 4 2 2 7 3" xfId="33860"/>
    <cellStyle name="40% - Accent4 4 2 2 8" xfId="6692"/>
    <cellStyle name="40% - Accent4 4 2 2 8 2" xfId="15919"/>
    <cellStyle name="40% - Accent4 4 2 2 8 2 2" xfId="44617"/>
    <cellStyle name="40% - Accent4 4 2 2 8 3" xfId="35408"/>
    <cellStyle name="40% - Accent4 4 2 2 9" xfId="8368"/>
    <cellStyle name="40% - Accent4 4 2 2 9 2" xfId="17592"/>
    <cellStyle name="40% - Accent4 4 2 2 9 2 2" xfId="46290"/>
    <cellStyle name="40% - Accent4 4 2 2 9 3" xfId="37081"/>
    <cellStyle name="40% - Accent4 4 2 3" xfId="1138"/>
    <cellStyle name="40% - Accent4 4 2 3 10" xfId="11091"/>
    <cellStyle name="40% - Accent4 4 2 3 10 2" xfId="20310"/>
    <cellStyle name="40% - Accent4 4 2 3 10 2 2" xfId="49008"/>
    <cellStyle name="40% - Accent4 4 2 3 10 3" xfId="39799"/>
    <cellStyle name="40% - Accent4 4 2 3 11" xfId="11789"/>
    <cellStyle name="40% - Accent4 4 2 3 11 2" xfId="40487"/>
    <cellStyle name="40% - Accent4 4 2 3 12" xfId="21443"/>
    <cellStyle name="40% - Accent4 4 2 3 12 2" xfId="50141"/>
    <cellStyle name="40% - Accent4 4 2 3 13" xfId="23298"/>
    <cellStyle name="40% - Accent4 4 2 3 13 2" xfId="51996"/>
    <cellStyle name="40% - Accent4 4 2 3 14" xfId="25577"/>
    <cellStyle name="40% - Accent4 4 2 3 14 2" xfId="54275"/>
    <cellStyle name="40% - Accent4 4 2 3 15" xfId="30158"/>
    <cellStyle name="40% - Accent4 4 2 3 15 2" xfId="58855"/>
    <cellStyle name="40% - Accent4 4 2 3 16" xfId="31278"/>
    <cellStyle name="40% - Accent4 4 2 3 2" xfId="2795"/>
    <cellStyle name="40% - Accent4 4 2 3 2 10" xfId="23299"/>
    <cellStyle name="40% - Accent4 4 2 3 2 10 2" xfId="51997"/>
    <cellStyle name="40% - Accent4 4 2 3 2 11" xfId="25578"/>
    <cellStyle name="40% - Accent4 4 2 3 2 11 2" xfId="54276"/>
    <cellStyle name="40% - Accent4 4 2 3 2 12" xfId="30159"/>
    <cellStyle name="40% - Accent4 4 2 3 2 12 2" xfId="58856"/>
    <cellStyle name="40% - Accent4 4 2 3 2 13" xfId="31996"/>
    <cellStyle name="40% - Accent4 4 2 3 2 2" xfId="4558"/>
    <cellStyle name="40% - Accent4 4 2 3 2 2 2" xfId="13786"/>
    <cellStyle name="40% - Accent4 4 2 3 2 2 2 2" xfId="28268"/>
    <cellStyle name="40% - Accent4 4 2 3 2 2 2 2 2" xfId="56966"/>
    <cellStyle name="40% - Accent4 4 2 3 2 2 2 3" xfId="42484"/>
    <cellStyle name="40% - Accent4 4 2 3 2 2 3" xfId="23300"/>
    <cellStyle name="40% - Accent4 4 2 3 2 2 3 2" xfId="51998"/>
    <cellStyle name="40% - Accent4 4 2 3 2 2 4" xfId="25579"/>
    <cellStyle name="40% - Accent4 4 2 3 2 2 4 2" xfId="54277"/>
    <cellStyle name="40% - Accent4 4 2 3 2 2 5" xfId="30160"/>
    <cellStyle name="40% - Accent4 4 2 3 2 2 5 2" xfId="58857"/>
    <cellStyle name="40% - Accent4 4 2 3 2 2 6" xfId="33275"/>
    <cellStyle name="40% - Accent4 4 2 3 2 3" xfId="5961"/>
    <cellStyle name="40% - Accent4 4 2 3 2 3 2" xfId="15189"/>
    <cellStyle name="40% - Accent4 4 2 3 2 3 2 2" xfId="43887"/>
    <cellStyle name="40% - Accent4 4 2 3 2 3 3" xfId="27135"/>
    <cellStyle name="40% - Accent4 4 2 3 2 3 3 2" xfId="55833"/>
    <cellStyle name="40% - Accent4 4 2 3 2 3 4" xfId="34678"/>
    <cellStyle name="40% - Accent4 4 2 3 2 4" xfId="7511"/>
    <cellStyle name="40% - Accent4 4 2 3 2 4 2" xfId="16737"/>
    <cellStyle name="40% - Accent4 4 2 3 2 4 2 2" xfId="45435"/>
    <cellStyle name="40% - Accent4 4 2 3 2 4 3" xfId="36226"/>
    <cellStyle name="40% - Accent4 4 2 3 2 5" xfId="8663"/>
    <cellStyle name="40% - Accent4 4 2 3 2 5 2" xfId="17887"/>
    <cellStyle name="40% - Accent4 4 2 3 2 5 2 2" xfId="46585"/>
    <cellStyle name="40% - Accent4 4 2 3 2 5 3" xfId="37376"/>
    <cellStyle name="40% - Accent4 4 2 3 2 6" xfId="9943"/>
    <cellStyle name="40% - Accent4 4 2 3 2 6 2" xfId="19164"/>
    <cellStyle name="40% - Accent4 4 2 3 2 6 2 2" xfId="47862"/>
    <cellStyle name="40% - Accent4 4 2 3 2 6 3" xfId="38653"/>
    <cellStyle name="40% - Accent4 4 2 3 2 7" xfId="11092"/>
    <cellStyle name="40% - Accent4 4 2 3 2 7 2" xfId="20311"/>
    <cellStyle name="40% - Accent4 4 2 3 2 7 2 2" xfId="49009"/>
    <cellStyle name="40% - Accent4 4 2 3 2 7 3" xfId="39800"/>
    <cellStyle name="40% - Accent4 4 2 3 2 8" xfId="12507"/>
    <cellStyle name="40% - Accent4 4 2 3 2 8 2" xfId="41205"/>
    <cellStyle name="40% - Accent4 4 2 3 2 9" xfId="21444"/>
    <cellStyle name="40% - Accent4 4 2 3 2 9 2" xfId="50142"/>
    <cellStyle name="40% - Accent4 4 2 3 3" xfId="3405"/>
    <cellStyle name="40% - Accent4 4 2 3 3 10" xfId="23301"/>
    <cellStyle name="40% - Accent4 4 2 3 3 10 2" xfId="51999"/>
    <cellStyle name="40% - Accent4 4 2 3 3 11" xfId="25580"/>
    <cellStyle name="40% - Accent4 4 2 3 3 11 2" xfId="54278"/>
    <cellStyle name="40% - Accent4 4 2 3 3 12" xfId="30161"/>
    <cellStyle name="40% - Accent4 4 2 3 3 12 2" xfId="58858"/>
    <cellStyle name="40% - Accent4 4 2 3 3 13" xfId="32377"/>
    <cellStyle name="40% - Accent4 4 2 3 3 2" xfId="4559"/>
    <cellStyle name="40% - Accent4 4 2 3 3 2 2" xfId="13787"/>
    <cellStyle name="40% - Accent4 4 2 3 3 2 2 2" xfId="28269"/>
    <cellStyle name="40% - Accent4 4 2 3 3 2 2 2 2" xfId="56967"/>
    <cellStyle name="40% - Accent4 4 2 3 3 2 2 3" xfId="42485"/>
    <cellStyle name="40% - Accent4 4 2 3 3 2 3" xfId="23302"/>
    <cellStyle name="40% - Accent4 4 2 3 3 2 3 2" xfId="52000"/>
    <cellStyle name="40% - Accent4 4 2 3 3 2 4" xfId="25581"/>
    <cellStyle name="40% - Accent4 4 2 3 3 2 4 2" xfId="54279"/>
    <cellStyle name="40% - Accent4 4 2 3 3 2 5" xfId="30162"/>
    <cellStyle name="40% - Accent4 4 2 3 3 2 5 2" xfId="58859"/>
    <cellStyle name="40% - Accent4 4 2 3 3 2 6" xfId="33276"/>
    <cellStyle name="40% - Accent4 4 2 3 3 3" xfId="6342"/>
    <cellStyle name="40% - Accent4 4 2 3 3 3 2" xfId="15570"/>
    <cellStyle name="40% - Accent4 4 2 3 3 3 2 2" xfId="44268"/>
    <cellStyle name="40% - Accent4 4 2 3 3 3 3" xfId="27136"/>
    <cellStyle name="40% - Accent4 4 2 3 3 3 3 2" xfId="55834"/>
    <cellStyle name="40% - Accent4 4 2 3 3 3 4" xfId="35059"/>
    <cellStyle name="40% - Accent4 4 2 3 3 4" xfId="7894"/>
    <cellStyle name="40% - Accent4 4 2 3 3 4 2" xfId="17119"/>
    <cellStyle name="40% - Accent4 4 2 3 3 4 2 2" xfId="45817"/>
    <cellStyle name="40% - Accent4 4 2 3 3 4 3" xfId="36608"/>
    <cellStyle name="40% - Accent4 4 2 3 3 5" xfId="9045"/>
    <cellStyle name="40% - Accent4 4 2 3 3 5 2" xfId="18268"/>
    <cellStyle name="40% - Accent4 4 2 3 3 5 2 2" xfId="46966"/>
    <cellStyle name="40% - Accent4 4 2 3 3 5 3" xfId="37757"/>
    <cellStyle name="40% - Accent4 4 2 3 3 6" xfId="9944"/>
    <cellStyle name="40% - Accent4 4 2 3 3 6 2" xfId="19165"/>
    <cellStyle name="40% - Accent4 4 2 3 3 6 2 2" xfId="47863"/>
    <cellStyle name="40% - Accent4 4 2 3 3 6 3" xfId="38654"/>
    <cellStyle name="40% - Accent4 4 2 3 3 7" xfId="11093"/>
    <cellStyle name="40% - Accent4 4 2 3 3 7 2" xfId="20312"/>
    <cellStyle name="40% - Accent4 4 2 3 3 7 2 2" xfId="49010"/>
    <cellStyle name="40% - Accent4 4 2 3 3 7 3" xfId="39801"/>
    <cellStyle name="40% - Accent4 4 2 3 3 8" xfId="12888"/>
    <cellStyle name="40% - Accent4 4 2 3 3 8 2" xfId="41586"/>
    <cellStyle name="40% - Accent4 4 2 3 3 9" xfId="21445"/>
    <cellStyle name="40% - Accent4 4 2 3 3 9 2" xfId="50143"/>
    <cellStyle name="40% - Accent4 4 2 3 4" xfId="2146"/>
    <cellStyle name="40% - Accent4 4 2 3 4 2" xfId="5580"/>
    <cellStyle name="40% - Accent4 4 2 3 4 2 2" xfId="14808"/>
    <cellStyle name="40% - Accent4 4 2 3 4 2 2 2" xfId="43506"/>
    <cellStyle name="40% - Accent4 4 2 3 4 2 3" xfId="28267"/>
    <cellStyle name="40% - Accent4 4 2 3 4 2 3 2" xfId="56965"/>
    <cellStyle name="40% - Accent4 4 2 3 4 2 4" xfId="34297"/>
    <cellStyle name="40% - Accent4 4 2 3 4 3" xfId="7129"/>
    <cellStyle name="40% - Accent4 4 2 3 4 3 2" xfId="16356"/>
    <cellStyle name="40% - Accent4 4 2 3 4 3 2 2" xfId="45054"/>
    <cellStyle name="40% - Accent4 4 2 3 4 3 3" xfId="35845"/>
    <cellStyle name="40% - Accent4 4 2 3 4 4" xfId="12126"/>
    <cellStyle name="40% - Accent4 4 2 3 4 4 2" xfId="40824"/>
    <cellStyle name="40% - Accent4 4 2 3 4 5" xfId="23303"/>
    <cellStyle name="40% - Accent4 4 2 3 4 5 2" xfId="52001"/>
    <cellStyle name="40% - Accent4 4 2 3 4 6" xfId="25582"/>
    <cellStyle name="40% - Accent4 4 2 3 4 6 2" xfId="54280"/>
    <cellStyle name="40% - Accent4 4 2 3 4 7" xfId="30163"/>
    <cellStyle name="40% - Accent4 4 2 3 4 7 2" xfId="58860"/>
    <cellStyle name="40% - Accent4 4 2 3 4 8" xfId="31615"/>
    <cellStyle name="40% - Accent4 4 2 3 5" xfId="4557"/>
    <cellStyle name="40% - Accent4 4 2 3 5 2" xfId="13785"/>
    <cellStyle name="40% - Accent4 4 2 3 5 2 2" xfId="42483"/>
    <cellStyle name="40% - Accent4 4 2 3 5 3" xfId="27134"/>
    <cellStyle name="40% - Accent4 4 2 3 5 3 2" xfId="55832"/>
    <cellStyle name="40% - Accent4 4 2 3 5 4" xfId="33274"/>
    <cellStyle name="40% - Accent4 4 2 3 6" xfId="5243"/>
    <cellStyle name="40% - Accent4 4 2 3 6 2" xfId="14471"/>
    <cellStyle name="40% - Accent4 4 2 3 6 2 2" xfId="43169"/>
    <cellStyle name="40% - Accent4 4 2 3 6 3" xfId="33960"/>
    <cellStyle name="40% - Accent4 4 2 3 7" xfId="6792"/>
    <cellStyle name="40% - Accent4 4 2 3 7 2" xfId="16019"/>
    <cellStyle name="40% - Accent4 4 2 3 7 2 2" xfId="44717"/>
    <cellStyle name="40% - Accent4 4 2 3 7 3" xfId="35508"/>
    <cellStyle name="40% - Accent4 4 2 3 8" xfId="8282"/>
    <cellStyle name="40% - Accent4 4 2 3 8 2" xfId="17506"/>
    <cellStyle name="40% - Accent4 4 2 3 8 2 2" xfId="46204"/>
    <cellStyle name="40% - Accent4 4 2 3 8 3" xfId="36995"/>
    <cellStyle name="40% - Accent4 4 2 3 9" xfId="9942"/>
    <cellStyle name="40% - Accent4 4 2 3 9 2" xfId="19163"/>
    <cellStyle name="40% - Accent4 4 2 3 9 2 2" xfId="47861"/>
    <cellStyle name="40% - Accent4 4 2 3 9 3" xfId="38652"/>
    <cellStyle name="40% - Accent4 4 2 4" xfId="2520"/>
    <cellStyle name="40% - Accent4 4 2 4 10" xfId="23304"/>
    <cellStyle name="40% - Accent4 4 2 4 10 2" xfId="52002"/>
    <cellStyle name="40% - Accent4 4 2 4 11" xfId="25583"/>
    <cellStyle name="40% - Accent4 4 2 4 11 2" xfId="54281"/>
    <cellStyle name="40% - Accent4 4 2 4 12" xfId="30164"/>
    <cellStyle name="40% - Accent4 4 2 4 12 2" xfId="58861"/>
    <cellStyle name="40% - Accent4 4 2 4 13" xfId="31810"/>
    <cellStyle name="40% - Accent4 4 2 4 2" xfId="4560"/>
    <cellStyle name="40% - Accent4 4 2 4 2 2" xfId="13788"/>
    <cellStyle name="40% - Accent4 4 2 4 2 2 2" xfId="28270"/>
    <cellStyle name="40% - Accent4 4 2 4 2 2 2 2" xfId="56968"/>
    <cellStyle name="40% - Accent4 4 2 4 2 2 3" xfId="42486"/>
    <cellStyle name="40% - Accent4 4 2 4 2 3" xfId="23305"/>
    <cellStyle name="40% - Accent4 4 2 4 2 3 2" xfId="52003"/>
    <cellStyle name="40% - Accent4 4 2 4 2 4" xfId="25584"/>
    <cellStyle name="40% - Accent4 4 2 4 2 4 2" xfId="54282"/>
    <cellStyle name="40% - Accent4 4 2 4 2 5" xfId="30165"/>
    <cellStyle name="40% - Accent4 4 2 4 2 5 2" xfId="58862"/>
    <cellStyle name="40% - Accent4 4 2 4 2 6" xfId="33277"/>
    <cellStyle name="40% - Accent4 4 2 4 3" xfId="5775"/>
    <cellStyle name="40% - Accent4 4 2 4 3 2" xfId="15003"/>
    <cellStyle name="40% - Accent4 4 2 4 3 2 2" xfId="43701"/>
    <cellStyle name="40% - Accent4 4 2 4 3 3" xfId="27137"/>
    <cellStyle name="40% - Accent4 4 2 4 3 3 2" xfId="55835"/>
    <cellStyle name="40% - Accent4 4 2 4 3 4" xfId="34492"/>
    <cellStyle name="40% - Accent4 4 2 4 4" xfId="7325"/>
    <cellStyle name="40% - Accent4 4 2 4 4 2" xfId="16551"/>
    <cellStyle name="40% - Accent4 4 2 4 4 2 2" xfId="45249"/>
    <cellStyle name="40% - Accent4 4 2 4 4 3" xfId="36040"/>
    <cellStyle name="40% - Accent4 4 2 4 5" xfId="8477"/>
    <cellStyle name="40% - Accent4 4 2 4 5 2" xfId="17701"/>
    <cellStyle name="40% - Accent4 4 2 4 5 2 2" xfId="46399"/>
    <cellStyle name="40% - Accent4 4 2 4 5 3" xfId="37190"/>
    <cellStyle name="40% - Accent4 4 2 4 6" xfId="9945"/>
    <cellStyle name="40% - Accent4 4 2 4 6 2" xfId="19166"/>
    <cellStyle name="40% - Accent4 4 2 4 6 2 2" xfId="47864"/>
    <cellStyle name="40% - Accent4 4 2 4 6 3" xfId="38655"/>
    <cellStyle name="40% - Accent4 4 2 4 7" xfId="11094"/>
    <cellStyle name="40% - Accent4 4 2 4 7 2" xfId="20313"/>
    <cellStyle name="40% - Accent4 4 2 4 7 2 2" xfId="49011"/>
    <cellStyle name="40% - Accent4 4 2 4 7 3" xfId="39802"/>
    <cellStyle name="40% - Accent4 4 2 4 8" xfId="12321"/>
    <cellStyle name="40% - Accent4 4 2 4 8 2" xfId="41019"/>
    <cellStyle name="40% - Accent4 4 2 4 9" xfId="21446"/>
    <cellStyle name="40% - Accent4 4 2 4 9 2" xfId="50144"/>
    <cellStyle name="40% - Accent4 4 2 5" xfId="3182"/>
    <cellStyle name="40% - Accent4 4 2 5 10" xfId="23306"/>
    <cellStyle name="40% - Accent4 4 2 5 10 2" xfId="52004"/>
    <cellStyle name="40% - Accent4 4 2 5 11" xfId="25585"/>
    <cellStyle name="40% - Accent4 4 2 5 11 2" xfId="54283"/>
    <cellStyle name="40% - Accent4 4 2 5 12" xfId="30166"/>
    <cellStyle name="40% - Accent4 4 2 5 12 2" xfId="58863"/>
    <cellStyle name="40% - Accent4 4 2 5 13" xfId="32191"/>
    <cellStyle name="40% - Accent4 4 2 5 2" xfId="4561"/>
    <cellStyle name="40% - Accent4 4 2 5 2 2" xfId="13789"/>
    <cellStyle name="40% - Accent4 4 2 5 2 2 2" xfId="28271"/>
    <cellStyle name="40% - Accent4 4 2 5 2 2 2 2" xfId="56969"/>
    <cellStyle name="40% - Accent4 4 2 5 2 2 3" xfId="42487"/>
    <cellStyle name="40% - Accent4 4 2 5 2 3" xfId="23307"/>
    <cellStyle name="40% - Accent4 4 2 5 2 3 2" xfId="52005"/>
    <cellStyle name="40% - Accent4 4 2 5 2 4" xfId="25586"/>
    <cellStyle name="40% - Accent4 4 2 5 2 4 2" xfId="54284"/>
    <cellStyle name="40% - Accent4 4 2 5 2 5" xfId="30167"/>
    <cellStyle name="40% - Accent4 4 2 5 2 5 2" xfId="58864"/>
    <cellStyle name="40% - Accent4 4 2 5 2 6" xfId="33278"/>
    <cellStyle name="40% - Accent4 4 2 5 3" xfId="6156"/>
    <cellStyle name="40% - Accent4 4 2 5 3 2" xfId="15384"/>
    <cellStyle name="40% - Accent4 4 2 5 3 2 2" xfId="44082"/>
    <cellStyle name="40% - Accent4 4 2 5 3 3" xfId="27138"/>
    <cellStyle name="40% - Accent4 4 2 5 3 3 2" xfId="55836"/>
    <cellStyle name="40% - Accent4 4 2 5 3 4" xfId="34873"/>
    <cellStyle name="40% - Accent4 4 2 5 4" xfId="7708"/>
    <cellStyle name="40% - Accent4 4 2 5 4 2" xfId="16933"/>
    <cellStyle name="40% - Accent4 4 2 5 4 2 2" xfId="45631"/>
    <cellStyle name="40% - Accent4 4 2 5 4 3" xfId="36422"/>
    <cellStyle name="40% - Accent4 4 2 5 5" xfId="8859"/>
    <cellStyle name="40% - Accent4 4 2 5 5 2" xfId="18082"/>
    <cellStyle name="40% - Accent4 4 2 5 5 2 2" xfId="46780"/>
    <cellStyle name="40% - Accent4 4 2 5 5 3" xfId="37571"/>
    <cellStyle name="40% - Accent4 4 2 5 6" xfId="9946"/>
    <cellStyle name="40% - Accent4 4 2 5 6 2" xfId="19167"/>
    <cellStyle name="40% - Accent4 4 2 5 6 2 2" xfId="47865"/>
    <cellStyle name="40% - Accent4 4 2 5 6 3" xfId="38656"/>
    <cellStyle name="40% - Accent4 4 2 5 7" xfId="11095"/>
    <cellStyle name="40% - Accent4 4 2 5 7 2" xfId="20314"/>
    <cellStyle name="40% - Accent4 4 2 5 7 2 2" xfId="49012"/>
    <cellStyle name="40% - Accent4 4 2 5 7 3" xfId="39803"/>
    <cellStyle name="40% - Accent4 4 2 5 8" xfId="12702"/>
    <cellStyle name="40% - Accent4 4 2 5 8 2" xfId="41400"/>
    <cellStyle name="40% - Accent4 4 2 5 9" xfId="21447"/>
    <cellStyle name="40% - Accent4 4 2 5 9 2" xfId="50145"/>
    <cellStyle name="40% - Accent4 4 2 6" xfId="2006"/>
    <cellStyle name="40% - Accent4 4 2 6 2" xfId="5482"/>
    <cellStyle name="40% - Accent4 4 2 6 2 2" xfId="14710"/>
    <cellStyle name="40% - Accent4 4 2 6 2 2 2" xfId="43408"/>
    <cellStyle name="40% - Accent4 4 2 6 2 3" xfId="28261"/>
    <cellStyle name="40% - Accent4 4 2 6 2 3 2" xfId="56959"/>
    <cellStyle name="40% - Accent4 4 2 6 2 4" xfId="34199"/>
    <cellStyle name="40% - Accent4 4 2 6 3" xfId="7031"/>
    <cellStyle name="40% - Accent4 4 2 6 3 2" xfId="16258"/>
    <cellStyle name="40% - Accent4 4 2 6 3 2 2" xfId="44956"/>
    <cellStyle name="40% - Accent4 4 2 6 3 3" xfId="35747"/>
    <cellStyle name="40% - Accent4 4 2 6 4" xfId="12028"/>
    <cellStyle name="40% - Accent4 4 2 6 4 2" xfId="40726"/>
    <cellStyle name="40% - Accent4 4 2 6 5" xfId="23308"/>
    <cellStyle name="40% - Accent4 4 2 6 5 2" xfId="52006"/>
    <cellStyle name="40% - Accent4 4 2 6 6" xfId="25587"/>
    <cellStyle name="40% - Accent4 4 2 6 6 2" xfId="54285"/>
    <cellStyle name="40% - Accent4 4 2 6 7" xfId="30168"/>
    <cellStyle name="40% - Accent4 4 2 6 7 2" xfId="58865"/>
    <cellStyle name="40% - Accent4 4 2 6 8" xfId="31517"/>
    <cellStyle name="40% - Accent4 4 2 7" xfId="4551"/>
    <cellStyle name="40% - Accent4 4 2 7 2" xfId="13779"/>
    <cellStyle name="40% - Accent4 4 2 7 2 2" xfId="42477"/>
    <cellStyle name="40% - Accent4 4 2 7 3" xfId="27128"/>
    <cellStyle name="40% - Accent4 4 2 7 3 2" xfId="55826"/>
    <cellStyle name="40% - Accent4 4 2 7 4" xfId="33268"/>
    <cellStyle name="40% - Accent4 4 2 8" xfId="5057"/>
    <cellStyle name="40% - Accent4 4 2 8 2" xfId="14285"/>
    <cellStyle name="40% - Accent4 4 2 8 2 2" xfId="42983"/>
    <cellStyle name="40% - Accent4 4 2 8 3" xfId="33774"/>
    <cellStyle name="40% - Accent4 4 2 9" xfId="6606"/>
    <cellStyle name="40% - Accent4 4 2 9 2" xfId="15833"/>
    <cellStyle name="40% - Accent4 4 2 9 2 2" xfId="44531"/>
    <cellStyle name="40% - Accent4 4 2 9 3" xfId="35322"/>
    <cellStyle name="40% - Accent4 4 3" xfId="336"/>
    <cellStyle name="40% - Accent4 4 3 10" xfId="9947"/>
    <cellStyle name="40% - Accent4 4 3 10 2" xfId="19168"/>
    <cellStyle name="40% - Accent4 4 3 10 2 2" xfId="47866"/>
    <cellStyle name="40% - Accent4 4 3 10 3" xfId="38657"/>
    <cellStyle name="40% - Accent4 4 3 11" xfId="11096"/>
    <cellStyle name="40% - Accent4 4 3 11 2" xfId="20315"/>
    <cellStyle name="40% - Accent4 4 3 11 2 2" xfId="49013"/>
    <cellStyle name="40% - Accent4 4 3 11 3" xfId="39804"/>
    <cellStyle name="40% - Accent4 4 3 12" xfId="11646"/>
    <cellStyle name="40% - Accent4 4 3 12 2" xfId="40344"/>
    <cellStyle name="40% - Accent4 4 3 13" xfId="21448"/>
    <cellStyle name="40% - Accent4 4 3 13 2" xfId="50146"/>
    <cellStyle name="40% - Accent4 4 3 14" xfId="23309"/>
    <cellStyle name="40% - Accent4 4 3 14 2" xfId="52007"/>
    <cellStyle name="40% - Accent4 4 3 15" xfId="25588"/>
    <cellStyle name="40% - Accent4 4 3 15 2" xfId="54286"/>
    <cellStyle name="40% - Accent4 4 3 16" xfId="30169"/>
    <cellStyle name="40% - Accent4 4 3 16 2" xfId="58866"/>
    <cellStyle name="40% - Accent4 4 3 17" xfId="31135"/>
    <cellStyle name="40% - Accent4 4 3 2" xfId="1181"/>
    <cellStyle name="40% - Accent4 4 3 2 10" xfId="11832"/>
    <cellStyle name="40% - Accent4 4 3 2 10 2" xfId="40530"/>
    <cellStyle name="40% - Accent4 4 3 2 11" xfId="21449"/>
    <cellStyle name="40% - Accent4 4 3 2 11 2" xfId="50147"/>
    <cellStyle name="40% - Accent4 4 3 2 12" xfId="23310"/>
    <cellStyle name="40% - Accent4 4 3 2 12 2" xfId="52008"/>
    <cellStyle name="40% - Accent4 4 3 2 13" xfId="25589"/>
    <cellStyle name="40% - Accent4 4 3 2 13 2" xfId="54287"/>
    <cellStyle name="40% - Accent4 4 3 2 14" xfId="30170"/>
    <cellStyle name="40% - Accent4 4 3 2 14 2" xfId="58867"/>
    <cellStyle name="40% - Accent4 4 3 2 15" xfId="31321"/>
    <cellStyle name="40% - Accent4 4 3 2 2" xfId="3447"/>
    <cellStyle name="40% - Accent4 4 3 2 2 10" xfId="23311"/>
    <cellStyle name="40% - Accent4 4 3 2 2 10 2" xfId="52009"/>
    <cellStyle name="40% - Accent4 4 3 2 2 11" xfId="25590"/>
    <cellStyle name="40% - Accent4 4 3 2 2 11 2" xfId="54288"/>
    <cellStyle name="40% - Accent4 4 3 2 2 12" xfId="30171"/>
    <cellStyle name="40% - Accent4 4 3 2 2 12 2" xfId="58868"/>
    <cellStyle name="40% - Accent4 4 3 2 2 13" xfId="32419"/>
    <cellStyle name="40% - Accent4 4 3 2 2 2" xfId="4564"/>
    <cellStyle name="40% - Accent4 4 3 2 2 2 2" xfId="13792"/>
    <cellStyle name="40% - Accent4 4 3 2 2 2 2 2" xfId="28274"/>
    <cellStyle name="40% - Accent4 4 3 2 2 2 2 2 2" xfId="56972"/>
    <cellStyle name="40% - Accent4 4 3 2 2 2 2 3" xfId="42490"/>
    <cellStyle name="40% - Accent4 4 3 2 2 2 3" xfId="23312"/>
    <cellStyle name="40% - Accent4 4 3 2 2 2 3 2" xfId="52010"/>
    <cellStyle name="40% - Accent4 4 3 2 2 2 4" xfId="25591"/>
    <cellStyle name="40% - Accent4 4 3 2 2 2 4 2" xfId="54289"/>
    <cellStyle name="40% - Accent4 4 3 2 2 2 5" xfId="30172"/>
    <cellStyle name="40% - Accent4 4 3 2 2 2 5 2" xfId="58869"/>
    <cellStyle name="40% - Accent4 4 3 2 2 2 6" xfId="33281"/>
    <cellStyle name="40% - Accent4 4 3 2 2 3" xfId="6384"/>
    <cellStyle name="40% - Accent4 4 3 2 2 3 2" xfId="15612"/>
    <cellStyle name="40% - Accent4 4 3 2 2 3 2 2" xfId="44310"/>
    <cellStyle name="40% - Accent4 4 3 2 2 3 3" xfId="27141"/>
    <cellStyle name="40% - Accent4 4 3 2 2 3 3 2" xfId="55839"/>
    <cellStyle name="40% - Accent4 4 3 2 2 3 4" xfId="35101"/>
    <cellStyle name="40% - Accent4 4 3 2 2 4" xfId="7936"/>
    <cellStyle name="40% - Accent4 4 3 2 2 4 2" xfId="17161"/>
    <cellStyle name="40% - Accent4 4 3 2 2 4 2 2" xfId="45859"/>
    <cellStyle name="40% - Accent4 4 3 2 2 4 3" xfId="36650"/>
    <cellStyle name="40% - Accent4 4 3 2 2 5" xfId="9087"/>
    <cellStyle name="40% - Accent4 4 3 2 2 5 2" xfId="18310"/>
    <cellStyle name="40% - Accent4 4 3 2 2 5 2 2" xfId="47008"/>
    <cellStyle name="40% - Accent4 4 3 2 2 5 3" xfId="37799"/>
    <cellStyle name="40% - Accent4 4 3 2 2 6" xfId="9949"/>
    <cellStyle name="40% - Accent4 4 3 2 2 6 2" xfId="19170"/>
    <cellStyle name="40% - Accent4 4 3 2 2 6 2 2" xfId="47868"/>
    <cellStyle name="40% - Accent4 4 3 2 2 6 3" xfId="38659"/>
    <cellStyle name="40% - Accent4 4 3 2 2 7" xfId="11098"/>
    <cellStyle name="40% - Accent4 4 3 2 2 7 2" xfId="20317"/>
    <cellStyle name="40% - Accent4 4 3 2 2 7 2 2" xfId="49015"/>
    <cellStyle name="40% - Accent4 4 3 2 2 7 3" xfId="39806"/>
    <cellStyle name="40% - Accent4 4 3 2 2 8" xfId="12930"/>
    <cellStyle name="40% - Accent4 4 3 2 2 8 2" xfId="41628"/>
    <cellStyle name="40% - Accent4 4 3 2 2 9" xfId="21450"/>
    <cellStyle name="40% - Accent4 4 3 2 2 9 2" xfId="50148"/>
    <cellStyle name="40% - Accent4 4 3 2 3" xfId="2838"/>
    <cellStyle name="40% - Accent4 4 3 2 3 2" xfId="6003"/>
    <cellStyle name="40% - Accent4 4 3 2 3 2 2" xfId="15231"/>
    <cellStyle name="40% - Accent4 4 3 2 3 2 2 2" xfId="43929"/>
    <cellStyle name="40% - Accent4 4 3 2 3 2 3" xfId="28273"/>
    <cellStyle name="40% - Accent4 4 3 2 3 2 3 2" xfId="56971"/>
    <cellStyle name="40% - Accent4 4 3 2 3 2 4" xfId="34720"/>
    <cellStyle name="40% - Accent4 4 3 2 3 3" xfId="7553"/>
    <cellStyle name="40% - Accent4 4 3 2 3 3 2" xfId="16779"/>
    <cellStyle name="40% - Accent4 4 3 2 3 3 2 2" xfId="45477"/>
    <cellStyle name="40% - Accent4 4 3 2 3 3 3" xfId="36268"/>
    <cellStyle name="40% - Accent4 4 3 2 3 4" xfId="12549"/>
    <cellStyle name="40% - Accent4 4 3 2 3 4 2" xfId="41247"/>
    <cellStyle name="40% - Accent4 4 3 2 3 5" xfId="23313"/>
    <cellStyle name="40% - Accent4 4 3 2 3 5 2" xfId="52011"/>
    <cellStyle name="40% - Accent4 4 3 2 3 6" xfId="25592"/>
    <cellStyle name="40% - Accent4 4 3 2 3 6 2" xfId="54290"/>
    <cellStyle name="40% - Accent4 4 3 2 3 7" xfId="30173"/>
    <cellStyle name="40% - Accent4 4 3 2 3 7 2" xfId="58870"/>
    <cellStyle name="40% - Accent4 4 3 2 3 8" xfId="32038"/>
    <cellStyle name="40% - Accent4 4 3 2 4" xfId="4563"/>
    <cellStyle name="40% - Accent4 4 3 2 4 2" xfId="13791"/>
    <cellStyle name="40% - Accent4 4 3 2 4 2 2" xfId="42489"/>
    <cellStyle name="40% - Accent4 4 3 2 4 3" xfId="27140"/>
    <cellStyle name="40% - Accent4 4 3 2 4 3 2" xfId="55838"/>
    <cellStyle name="40% - Accent4 4 3 2 4 4" xfId="33280"/>
    <cellStyle name="40% - Accent4 4 3 2 5" xfId="5286"/>
    <cellStyle name="40% - Accent4 4 3 2 5 2" xfId="14514"/>
    <cellStyle name="40% - Accent4 4 3 2 5 2 2" xfId="43212"/>
    <cellStyle name="40% - Accent4 4 3 2 5 3" xfId="34003"/>
    <cellStyle name="40% - Accent4 4 3 2 6" xfId="6835"/>
    <cellStyle name="40% - Accent4 4 3 2 6 2" xfId="16062"/>
    <cellStyle name="40% - Accent4 4 3 2 6 2 2" xfId="44760"/>
    <cellStyle name="40% - Accent4 4 3 2 6 3" xfId="35551"/>
    <cellStyle name="40% - Accent4 4 3 2 7" xfId="8705"/>
    <cellStyle name="40% - Accent4 4 3 2 7 2" xfId="17929"/>
    <cellStyle name="40% - Accent4 4 3 2 7 2 2" xfId="46627"/>
    <cellStyle name="40% - Accent4 4 3 2 7 3" xfId="37418"/>
    <cellStyle name="40% - Accent4 4 3 2 8" xfId="9948"/>
    <cellStyle name="40% - Accent4 4 3 2 8 2" xfId="19169"/>
    <cellStyle name="40% - Accent4 4 3 2 8 2 2" xfId="47867"/>
    <cellStyle name="40% - Accent4 4 3 2 8 3" xfId="38658"/>
    <cellStyle name="40% - Accent4 4 3 2 9" xfId="11097"/>
    <cellStyle name="40% - Accent4 4 3 2 9 2" xfId="20316"/>
    <cellStyle name="40% - Accent4 4 3 2 9 2 2" xfId="49014"/>
    <cellStyle name="40% - Accent4 4 3 2 9 3" xfId="39805"/>
    <cellStyle name="40% - Accent4 4 3 3" xfId="2563"/>
    <cellStyle name="40% - Accent4 4 3 3 10" xfId="23314"/>
    <cellStyle name="40% - Accent4 4 3 3 10 2" xfId="52012"/>
    <cellStyle name="40% - Accent4 4 3 3 11" xfId="25593"/>
    <cellStyle name="40% - Accent4 4 3 3 11 2" xfId="54291"/>
    <cellStyle name="40% - Accent4 4 3 3 12" xfId="30174"/>
    <cellStyle name="40% - Accent4 4 3 3 12 2" xfId="58871"/>
    <cellStyle name="40% - Accent4 4 3 3 13" xfId="31853"/>
    <cellStyle name="40% - Accent4 4 3 3 2" xfId="4565"/>
    <cellStyle name="40% - Accent4 4 3 3 2 2" xfId="13793"/>
    <cellStyle name="40% - Accent4 4 3 3 2 2 2" xfId="28275"/>
    <cellStyle name="40% - Accent4 4 3 3 2 2 2 2" xfId="56973"/>
    <cellStyle name="40% - Accent4 4 3 3 2 2 3" xfId="42491"/>
    <cellStyle name="40% - Accent4 4 3 3 2 3" xfId="23315"/>
    <cellStyle name="40% - Accent4 4 3 3 2 3 2" xfId="52013"/>
    <cellStyle name="40% - Accent4 4 3 3 2 4" xfId="25594"/>
    <cellStyle name="40% - Accent4 4 3 3 2 4 2" xfId="54292"/>
    <cellStyle name="40% - Accent4 4 3 3 2 5" xfId="30175"/>
    <cellStyle name="40% - Accent4 4 3 3 2 5 2" xfId="58872"/>
    <cellStyle name="40% - Accent4 4 3 3 2 6" xfId="33282"/>
    <cellStyle name="40% - Accent4 4 3 3 3" xfId="5818"/>
    <cellStyle name="40% - Accent4 4 3 3 3 2" xfId="15046"/>
    <cellStyle name="40% - Accent4 4 3 3 3 2 2" xfId="43744"/>
    <cellStyle name="40% - Accent4 4 3 3 3 3" xfId="27142"/>
    <cellStyle name="40% - Accent4 4 3 3 3 3 2" xfId="55840"/>
    <cellStyle name="40% - Accent4 4 3 3 3 4" xfId="34535"/>
    <cellStyle name="40% - Accent4 4 3 3 4" xfId="7368"/>
    <cellStyle name="40% - Accent4 4 3 3 4 2" xfId="16594"/>
    <cellStyle name="40% - Accent4 4 3 3 4 2 2" xfId="45292"/>
    <cellStyle name="40% - Accent4 4 3 3 4 3" xfId="36083"/>
    <cellStyle name="40% - Accent4 4 3 3 5" xfId="8520"/>
    <cellStyle name="40% - Accent4 4 3 3 5 2" xfId="17744"/>
    <cellStyle name="40% - Accent4 4 3 3 5 2 2" xfId="46442"/>
    <cellStyle name="40% - Accent4 4 3 3 5 3" xfId="37233"/>
    <cellStyle name="40% - Accent4 4 3 3 6" xfId="9950"/>
    <cellStyle name="40% - Accent4 4 3 3 6 2" xfId="19171"/>
    <cellStyle name="40% - Accent4 4 3 3 6 2 2" xfId="47869"/>
    <cellStyle name="40% - Accent4 4 3 3 6 3" xfId="38660"/>
    <cellStyle name="40% - Accent4 4 3 3 7" xfId="11099"/>
    <cellStyle name="40% - Accent4 4 3 3 7 2" xfId="20318"/>
    <cellStyle name="40% - Accent4 4 3 3 7 2 2" xfId="49016"/>
    <cellStyle name="40% - Accent4 4 3 3 7 3" xfId="39807"/>
    <cellStyle name="40% - Accent4 4 3 3 8" xfId="12364"/>
    <cellStyle name="40% - Accent4 4 3 3 8 2" xfId="41062"/>
    <cellStyle name="40% - Accent4 4 3 3 9" xfId="21451"/>
    <cellStyle name="40% - Accent4 4 3 3 9 2" xfId="50149"/>
    <cellStyle name="40% - Accent4 4 3 4" xfId="3225"/>
    <cellStyle name="40% - Accent4 4 3 4 10" xfId="23316"/>
    <cellStyle name="40% - Accent4 4 3 4 10 2" xfId="52014"/>
    <cellStyle name="40% - Accent4 4 3 4 11" xfId="25595"/>
    <cellStyle name="40% - Accent4 4 3 4 11 2" xfId="54293"/>
    <cellStyle name="40% - Accent4 4 3 4 12" xfId="30176"/>
    <cellStyle name="40% - Accent4 4 3 4 12 2" xfId="58873"/>
    <cellStyle name="40% - Accent4 4 3 4 13" xfId="32234"/>
    <cellStyle name="40% - Accent4 4 3 4 2" xfId="4566"/>
    <cellStyle name="40% - Accent4 4 3 4 2 2" xfId="13794"/>
    <cellStyle name="40% - Accent4 4 3 4 2 2 2" xfId="28276"/>
    <cellStyle name="40% - Accent4 4 3 4 2 2 2 2" xfId="56974"/>
    <cellStyle name="40% - Accent4 4 3 4 2 2 3" xfId="42492"/>
    <cellStyle name="40% - Accent4 4 3 4 2 3" xfId="23317"/>
    <cellStyle name="40% - Accent4 4 3 4 2 3 2" xfId="52015"/>
    <cellStyle name="40% - Accent4 4 3 4 2 4" xfId="25596"/>
    <cellStyle name="40% - Accent4 4 3 4 2 4 2" xfId="54294"/>
    <cellStyle name="40% - Accent4 4 3 4 2 5" xfId="30177"/>
    <cellStyle name="40% - Accent4 4 3 4 2 5 2" xfId="58874"/>
    <cellStyle name="40% - Accent4 4 3 4 2 6" xfId="33283"/>
    <cellStyle name="40% - Accent4 4 3 4 3" xfId="6199"/>
    <cellStyle name="40% - Accent4 4 3 4 3 2" xfId="15427"/>
    <cellStyle name="40% - Accent4 4 3 4 3 2 2" xfId="44125"/>
    <cellStyle name="40% - Accent4 4 3 4 3 3" xfId="27143"/>
    <cellStyle name="40% - Accent4 4 3 4 3 3 2" xfId="55841"/>
    <cellStyle name="40% - Accent4 4 3 4 3 4" xfId="34916"/>
    <cellStyle name="40% - Accent4 4 3 4 4" xfId="7751"/>
    <cellStyle name="40% - Accent4 4 3 4 4 2" xfId="16976"/>
    <cellStyle name="40% - Accent4 4 3 4 4 2 2" xfId="45674"/>
    <cellStyle name="40% - Accent4 4 3 4 4 3" xfId="36465"/>
    <cellStyle name="40% - Accent4 4 3 4 5" xfId="8902"/>
    <cellStyle name="40% - Accent4 4 3 4 5 2" xfId="18125"/>
    <cellStyle name="40% - Accent4 4 3 4 5 2 2" xfId="46823"/>
    <cellStyle name="40% - Accent4 4 3 4 5 3" xfId="37614"/>
    <cellStyle name="40% - Accent4 4 3 4 6" xfId="9951"/>
    <cellStyle name="40% - Accent4 4 3 4 6 2" xfId="19172"/>
    <cellStyle name="40% - Accent4 4 3 4 6 2 2" xfId="47870"/>
    <cellStyle name="40% - Accent4 4 3 4 6 3" xfId="38661"/>
    <cellStyle name="40% - Accent4 4 3 4 7" xfId="11100"/>
    <cellStyle name="40% - Accent4 4 3 4 7 2" xfId="20319"/>
    <cellStyle name="40% - Accent4 4 3 4 7 2 2" xfId="49017"/>
    <cellStyle name="40% - Accent4 4 3 4 7 3" xfId="39808"/>
    <cellStyle name="40% - Accent4 4 3 4 8" xfId="12745"/>
    <cellStyle name="40% - Accent4 4 3 4 8 2" xfId="41443"/>
    <cellStyle name="40% - Accent4 4 3 4 9" xfId="21452"/>
    <cellStyle name="40% - Accent4 4 3 4 9 2" xfId="50150"/>
    <cellStyle name="40% - Accent4 4 3 5" xfId="2189"/>
    <cellStyle name="40% - Accent4 4 3 5 2" xfId="5623"/>
    <cellStyle name="40% - Accent4 4 3 5 2 2" xfId="14851"/>
    <cellStyle name="40% - Accent4 4 3 5 2 2 2" xfId="43549"/>
    <cellStyle name="40% - Accent4 4 3 5 2 3" xfId="28272"/>
    <cellStyle name="40% - Accent4 4 3 5 2 3 2" xfId="56970"/>
    <cellStyle name="40% - Accent4 4 3 5 2 4" xfId="34340"/>
    <cellStyle name="40% - Accent4 4 3 5 3" xfId="7172"/>
    <cellStyle name="40% - Accent4 4 3 5 3 2" xfId="16399"/>
    <cellStyle name="40% - Accent4 4 3 5 3 2 2" xfId="45097"/>
    <cellStyle name="40% - Accent4 4 3 5 3 3" xfId="35888"/>
    <cellStyle name="40% - Accent4 4 3 5 4" xfId="12169"/>
    <cellStyle name="40% - Accent4 4 3 5 4 2" xfId="40867"/>
    <cellStyle name="40% - Accent4 4 3 5 5" xfId="23318"/>
    <cellStyle name="40% - Accent4 4 3 5 5 2" xfId="52016"/>
    <cellStyle name="40% - Accent4 4 3 5 6" xfId="25597"/>
    <cellStyle name="40% - Accent4 4 3 5 6 2" xfId="54295"/>
    <cellStyle name="40% - Accent4 4 3 5 7" xfId="30178"/>
    <cellStyle name="40% - Accent4 4 3 5 7 2" xfId="58875"/>
    <cellStyle name="40% - Accent4 4 3 5 8" xfId="31658"/>
    <cellStyle name="40% - Accent4 4 3 6" xfId="4562"/>
    <cellStyle name="40% - Accent4 4 3 6 2" xfId="13790"/>
    <cellStyle name="40% - Accent4 4 3 6 2 2" xfId="42488"/>
    <cellStyle name="40% - Accent4 4 3 6 3" xfId="27139"/>
    <cellStyle name="40% - Accent4 4 3 6 3 2" xfId="55837"/>
    <cellStyle name="40% - Accent4 4 3 6 4" xfId="33279"/>
    <cellStyle name="40% - Accent4 4 3 7" xfId="5100"/>
    <cellStyle name="40% - Accent4 4 3 7 2" xfId="14328"/>
    <cellStyle name="40% - Accent4 4 3 7 2 2" xfId="43026"/>
    <cellStyle name="40% - Accent4 4 3 7 3" xfId="33817"/>
    <cellStyle name="40% - Accent4 4 3 8" xfId="6649"/>
    <cellStyle name="40% - Accent4 4 3 8 2" xfId="15876"/>
    <cellStyle name="40% - Accent4 4 3 8 2 2" xfId="44574"/>
    <cellStyle name="40% - Accent4 4 3 8 3" xfId="35365"/>
    <cellStyle name="40% - Accent4 4 3 9" xfId="8325"/>
    <cellStyle name="40% - Accent4 4 3 9 2" xfId="17549"/>
    <cellStyle name="40% - Accent4 4 3 9 2 2" xfId="46247"/>
    <cellStyle name="40% - Accent4 4 3 9 3" xfId="37038"/>
    <cellStyle name="40% - Accent4 4 4" xfId="812"/>
    <cellStyle name="40% - Accent4 4 4 10" xfId="23319"/>
    <cellStyle name="40% - Accent4 4 4 10 2" xfId="52017"/>
    <cellStyle name="40% - Accent4 4 4 11" xfId="25598"/>
    <cellStyle name="40% - Accent4 4 4 11 2" xfId="54296"/>
    <cellStyle name="40% - Accent4 4 4 12" xfId="30179"/>
    <cellStyle name="40% - Accent4 4 4 12 2" xfId="58876"/>
    <cellStyle name="40% - Accent4 4 4 2" xfId="2753"/>
    <cellStyle name="40% - Accent4 4 4 2 10" xfId="21454"/>
    <cellStyle name="40% - Accent4 4 4 2 10 2" xfId="50152"/>
    <cellStyle name="40% - Accent4 4 4 2 11" xfId="23320"/>
    <cellStyle name="40% - Accent4 4 4 2 11 2" xfId="52018"/>
    <cellStyle name="40% - Accent4 4 4 2 12" xfId="25599"/>
    <cellStyle name="40% - Accent4 4 4 2 12 2" xfId="54297"/>
    <cellStyle name="40% - Accent4 4 4 2 13" xfId="30180"/>
    <cellStyle name="40% - Accent4 4 4 2 13 2" xfId="58877"/>
    <cellStyle name="40% - Accent4 4 4 2 14" xfId="31955"/>
    <cellStyle name="40% - Accent4 4 4 2 2" xfId="3660"/>
    <cellStyle name="40% - Accent4 4 4 2 3" xfId="4568"/>
    <cellStyle name="40% - Accent4 4 4 2 3 2" xfId="13796"/>
    <cellStyle name="40% - Accent4 4 4 2 3 2 2" xfId="28278"/>
    <cellStyle name="40% - Accent4 4 4 2 3 2 2 2" xfId="56976"/>
    <cellStyle name="40% - Accent4 4 4 2 3 2 3" xfId="42494"/>
    <cellStyle name="40% - Accent4 4 4 2 3 3" xfId="23321"/>
    <cellStyle name="40% - Accent4 4 4 2 3 3 2" xfId="52019"/>
    <cellStyle name="40% - Accent4 4 4 2 3 4" xfId="25600"/>
    <cellStyle name="40% - Accent4 4 4 2 3 4 2" xfId="54298"/>
    <cellStyle name="40% - Accent4 4 4 2 3 5" xfId="30181"/>
    <cellStyle name="40% - Accent4 4 4 2 3 5 2" xfId="58878"/>
    <cellStyle name="40% - Accent4 4 4 2 3 6" xfId="33285"/>
    <cellStyle name="40% - Accent4 4 4 2 4" xfId="5920"/>
    <cellStyle name="40% - Accent4 4 4 2 4 2" xfId="15148"/>
    <cellStyle name="40% - Accent4 4 4 2 4 2 2" xfId="43846"/>
    <cellStyle name="40% - Accent4 4 4 2 4 3" xfId="27145"/>
    <cellStyle name="40% - Accent4 4 4 2 4 3 2" xfId="55843"/>
    <cellStyle name="40% - Accent4 4 4 2 4 4" xfId="34637"/>
    <cellStyle name="40% - Accent4 4 4 2 5" xfId="7470"/>
    <cellStyle name="40% - Accent4 4 4 2 5 2" xfId="16696"/>
    <cellStyle name="40% - Accent4 4 4 2 5 2 2" xfId="45394"/>
    <cellStyle name="40% - Accent4 4 4 2 5 3" xfId="36185"/>
    <cellStyle name="40% - Accent4 4 4 2 6" xfId="8622"/>
    <cellStyle name="40% - Accent4 4 4 2 6 2" xfId="17846"/>
    <cellStyle name="40% - Accent4 4 4 2 6 2 2" xfId="46544"/>
    <cellStyle name="40% - Accent4 4 4 2 6 3" xfId="37335"/>
    <cellStyle name="40% - Accent4 4 4 2 7" xfId="9953"/>
    <cellStyle name="40% - Accent4 4 4 2 7 2" xfId="19174"/>
    <cellStyle name="40% - Accent4 4 4 2 7 2 2" xfId="47872"/>
    <cellStyle name="40% - Accent4 4 4 2 7 3" xfId="38663"/>
    <cellStyle name="40% - Accent4 4 4 2 8" xfId="11102"/>
    <cellStyle name="40% - Accent4 4 4 2 8 2" xfId="20321"/>
    <cellStyle name="40% - Accent4 4 4 2 8 2 2" xfId="49019"/>
    <cellStyle name="40% - Accent4 4 4 2 8 3" xfId="39810"/>
    <cellStyle name="40% - Accent4 4 4 2 9" xfId="12466"/>
    <cellStyle name="40% - Accent4 4 4 2 9 2" xfId="41164"/>
    <cellStyle name="40% - Accent4 4 4 3" xfId="3363"/>
    <cellStyle name="40% - Accent4 4 4 3 10" xfId="23322"/>
    <cellStyle name="40% - Accent4 4 4 3 10 2" xfId="52020"/>
    <cellStyle name="40% - Accent4 4 4 3 11" xfId="25601"/>
    <cellStyle name="40% - Accent4 4 4 3 11 2" xfId="54299"/>
    <cellStyle name="40% - Accent4 4 4 3 12" xfId="30182"/>
    <cellStyle name="40% - Accent4 4 4 3 12 2" xfId="58879"/>
    <cellStyle name="40% - Accent4 4 4 3 13" xfId="32336"/>
    <cellStyle name="40% - Accent4 4 4 3 2" xfId="4569"/>
    <cellStyle name="40% - Accent4 4 4 3 2 2" xfId="13797"/>
    <cellStyle name="40% - Accent4 4 4 3 2 2 2" xfId="28279"/>
    <cellStyle name="40% - Accent4 4 4 3 2 2 2 2" xfId="56977"/>
    <cellStyle name="40% - Accent4 4 4 3 2 2 3" xfId="42495"/>
    <cellStyle name="40% - Accent4 4 4 3 2 3" xfId="23323"/>
    <cellStyle name="40% - Accent4 4 4 3 2 3 2" xfId="52021"/>
    <cellStyle name="40% - Accent4 4 4 3 2 4" xfId="25602"/>
    <cellStyle name="40% - Accent4 4 4 3 2 4 2" xfId="54300"/>
    <cellStyle name="40% - Accent4 4 4 3 2 5" xfId="30183"/>
    <cellStyle name="40% - Accent4 4 4 3 2 5 2" xfId="58880"/>
    <cellStyle name="40% - Accent4 4 4 3 2 6" xfId="33286"/>
    <cellStyle name="40% - Accent4 4 4 3 3" xfId="6301"/>
    <cellStyle name="40% - Accent4 4 4 3 3 2" xfId="15529"/>
    <cellStyle name="40% - Accent4 4 4 3 3 2 2" xfId="44227"/>
    <cellStyle name="40% - Accent4 4 4 3 3 3" xfId="27146"/>
    <cellStyle name="40% - Accent4 4 4 3 3 3 2" xfId="55844"/>
    <cellStyle name="40% - Accent4 4 4 3 3 4" xfId="35018"/>
    <cellStyle name="40% - Accent4 4 4 3 4" xfId="7853"/>
    <cellStyle name="40% - Accent4 4 4 3 4 2" xfId="17078"/>
    <cellStyle name="40% - Accent4 4 4 3 4 2 2" xfId="45776"/>
    <cellStyle name="40% - Accent4 4 4 3 4 3" xfId="36567"/>
    <cellStyle name="40% - Accent4 4 4 3 5" xfId="9004"/>
    <cellStyle name="40% - Accent4 4 4 3 5 2" xfId="18227"/>
    <cellStyle name="40% - Accent4 4 4 3 5 2 2" xfId="46925"/>
    <cellStyle name="40% - Accent4 4 4 3 5 3" xfId="37716"/>
    <cellStyle name="40% - Accent4 4 4 3 6" xfId="9954"/>
    <cellStyle name="40% - Accent4 4 4 3 6 2" xfId="19175"/>
    <cellStyle name="40% - Accent4 4 4 3 6 2 2" xfId="47873"/>
    <cellStyle name="40% - Accent4 4 4 3 6 3" xfId="38664"/>
    <cellStyle name="40% - Accent4 4 4 3 7" xfId="11103"/>
    <cellStyle name="40% - Accent4 4 4 3 7 2" xfId="20322"/>
    <cellStyle name="40% - Accent4 4 4 3 7 2 2" xfId="49020"/>
    <cellStyle name="40% - Accent4 4 4 3 7 3" xfId="39811"/>
    <cellStyle name="40% - Accent4 4 4 3 8" xfId="12847"/>
    <cellStyle name="40% - Accent4 4 4 3 8 2" xfId="41545"/>
    <cellStyle name="40% - Accent4 4 4 3 9" xfId="21455"/>
    <cellStyle name="40% - Accent4 4 4 3 9 2" xfId="50153"/>
    <cellStyle name="40% - Accent4 4 4 4" xfId="2062"/>
    <cellStyle name="40% - Accent4 4 4 4 2" xfId="5537"/>
    <cellStyle name="40% - Accent4 4 4 4 2 2" xfId="14765"/>
    <cellStyle name="40% - Accent4 4 4 4 2 2 2" xfId="43463"/>
    <cellStyle name="40% - Accent4 4 4 4 2 3" xfId="28277"/>
    <cellStyle name="40% - Accent4 4 4 4 2 3 2" xfId="56975"/>
    <cellStyle name="40% - Accent4 4 4 4 2 4" xfId="34254"/>
    <cellStyle name="40% - Accent4 4 4 4 3" xfId="7086"/>
    <cellStyle name="40% - Accent4 4 4 4 3 2" xfId="16313"/>
    <cellStyle name="40% - Accent4 4 4 4 3 2 2" xfId="45011"/>
    <cellStyle name="40% - Accent4 4 4 4 3 3" xfId="35802"/>
    <cellStyle name="40% - Accent4 4 4 4 4" xfId="12083"/>
    <cellStyle name="40% - Accent4 4 4 4 4 2" xfId="40781"/>
    <cellStyle name="40% - Accent4 4 4 4 5" xfId="23324"/>
    <cellStyle name="40% - Accent4 4 4 4 5 2" xfId="52022"/>
    <cellStyle name="40% - Accent4 4 4 4 6" xfId="25603"/>
    <cellStyle name="40% - Accent4 4 4 4 6 2" xfId="54301"/>
    <cellStyle name="40% - Accent4 4 4 4 7" xfId="30184"/>
    <cellStyle name="40% - Accent4 4 4 4 7 2" xfId="58881"/>
    <cellStyle name="40% - Accent4 4 4 4 8" xfId="31572"/>
    <cellStyle name="40% - Accent4 4 4 5" xfId="4567"/>
    <cellStyle name="40% - Accent4 4 4 5 2" xfId="13795"/>
    <cellStyle name="40% - Accent4 4 4 5 2 2" xfId="42493"/>
    <cellStyle name="40% - Accent4 4 4 5 3" xfId="27144"/>
    <cellStyle name="40% - Accent4 4 4 5 3 2" xfId="55842"/>
    <cellStyle name="40% - Accent4 4 4 5 4" xfId="33284"/>
    <cellStyle name="40% - Accent4 4 4 6" xfId="8239"/>
    <cellStyle name="40% - Accent4 4 4 6 2" xfId="17463"/>
    <cellStyle name="40% - Accent4 4 4 6 2 2" xfId="46161"/>
    <cellStyle name="40% - Accent4 4 4 6 3" xfId="36952"/>
    <cellStyle name="40% - Accent4 4 4 7" xfId="9952"/>
    <cellStyle name="40% - Accent4 4 4 7 2" xfId="19173"/>
    <cellStyle name="40% - Accent4 4 4 7 2 2" xfId="47871"/>
    <cellStyle name="40% - Accent4 4 4 7 3" xfId="38662"/>
    <cellStyle name="40% - Accent4 4 4 8" xfId="11101"/>
    <cellStyle name="40% - Accent4 4 4 8 2" xfId="20320"/>
    <cellStyle name="40% - Accent4 4 4 8 2 2" xfId="49018"/>
    <cellStyle name="40% - Accent4 4 4 8 3" xfId="39809"/>
    <cellStyle name="40% - Accent4 4 4 9" xfId="21453"/>
    <cellStyle name="40% - Accent4 4 4 9 2" xfId="50151"/>
    <cellStyle name="40% - Accent4 4 5" xfId="1095"/>
    <cellStyle name="40% - Accent4 4 5 10" xfId="11746"/>
    <cellStyle name="40% - Accent4 4 5 10 2" xfId="40444"/>
    <cellStyle name="40% - Accent4 4 5 11" xfId="21456"/>
    <cellStyle name="40% - Accent4 4 5 11 2" xfId="50154"/>
    <cellStyle name="40% - Accent4 4 5 12" xfId="23325"/>
    <cellStyle name="40% - Accent4 4 5 12 2" xfId="52023"/>
    <cellStyle name="40% - Accent4 4 5 13" xfId="25604"/>
    <cellStyle name="40% - Accent4 4 5 13 2" xfId="54302"/>
    <cellStyle name="40% - Accent4 4 5 14" xfId="30185"/>
    <cellStyle name="40% - Accent4 4 5 14 2" xfId="58882"/>
    <cellStyle name="40% - Accent4 4 5 15" xfId="31235"/>
    <cellStyle name="40% - Accent4 4 5 2" xfId="3661"/>
    <cellStyle name="40% - Accent4 4 5 2 10" xfId="23326"/>
    <cellStyle name="40% - Accent4 4 5 2 10 2" xfId="52024"/>
    <cellStyle name="40% - Accent4 4 5 2 11" xfId="25605"/>
    <cellStyle name="40% - Accent4 4 5 2 11 2" xfId="54303"/>
    <cellStyle name="40% - Accent4 4 5 2 12" xfId="30186"/>
    <cellStyle name="40% - Accent4 4 5 2 12 2" xfId="58883"/>
    <cellStyle name="40% - Accent4 4 5 2 13" xfId="32535"/>
    <cellStyle name="40% - Accent4 4 5 2 2" xfId="4571"/>
    <cellStyle name="40% - Accent4 4 5 2 2 2" xfId="13799"/>
    <cellStyle name="40% - Accent4 4 5 2 2 2 2" xfId="28281"/>
    <cellStyle name="40% - Accent4 4 5 2 2 2 2 2" xfId="56979"/>
    <cellStyle name="40% - Accent4 4 5 2 2 2 3" xfId="42497"/>
    <cellStyle name="40% - Accent4 4 5 2 2 3" xfId="23327"/>
    <cellStyle name="40% - Accent4 4 5 2 2 3 2" xfId="52025"/>
    <cellStyle name="40% - Accent4 4 5 2 2 4" xfId="25606"/>
    <cellStyle name="40% - Accent4 4 5 2 2 4 2" xfId="54304"/>
    <cellStyle name="40% - Accent4 4 5 2 2 5" xfId="30187"/>
    <cellStyle name="40% - Accent4 4 5 2 2 5 2" xfId="58884"/>
    <cellStyle name="40% - Accent4 4 5 2 2 6" xfId="33288"/>
    <cellStyle name="40% - Accent4 4 5 2 3" xfId="6500"/>
    <cellStyle name="40% - Accent4 4 5 2 3 2" xfId="15728"/>
    <cellStyle name="40% - Accent4 4 5 2 3 2 2" xfId="44426"/>
    <cellStyle name="40% - Accent4 4 5 2 3 3" xfId="27148"/>
    <cellStyle name="40% - Accent4 4 5 2 3 3 2" xfId="55846"/>
    <cellStyle name="40% - Accent4 4 5 2 3 4" xfId="35217"/>
    <cellStyle name="40% - Accent4 4 5 2 4" xfId="8052"/>
    <cellStyle name="40% - Accent4 4 5 2 4 2" xfId="17277"/>
    <cellStyle name="40% - Accent4 4 5 2 4 2 2" xfId="45975"/>
    <cellStyle name="40% - Accent4 4 5 2 4 3" xfId="36766"/>
    <cellStyle name="40% - Accent4 4 5 2 5" xfId="9203"/>
    <cellStyle name="40% - Accent4 4 5 2 5 2" xfId="18426"/>
    <cellStyle name="40% - Accent4 4 5 2 5 2 2" xfId="47124"/>
    <cellStyle name="40% - Accent4 4 5 2 5 3" xfId="37915"/>
    <cellStyle name="40% - Accent4 4 5 2 6" xfId="9956"/>
    <cellStyle name="40% - Accent4 4 5 2 6 2" xfId="19177"/>
    <cellStyle name="40% - Accent4 4 5 2 6 2 2" xfId="47875"/>
    <cellStyle name="40% - Accent4 4 5 2 6 3" xfId="38666"/>
    <cellStyle name="40% - Accent4 4 5 2 7" xfId="11105"/>
    <cellStyle name="40% - Accent4 4 5 2 7 2" xfId="20324"/>
    <cellStyle name="40% - Accent4 4 5 2 7 2 2" xfId="49022"/>
    <cellStyle name="40% - Accent4 4 5 2 7 3" xfId="39813"/>
    <cellStyle name="40% - Accent4 4 5 2 8" xfId="13046"/>
    <cellStyle name="40% - Accent4 4 5 2 8 2" xfId="41744"/>
    <cellStyle name="40% - Accent4 4 5 2 9" xfId="21457"/>
    <cellStyle name="40% - Accent4 4 5 2 9 2" xfId="50155"/>
    <cellStyle name="40% - Accent4 4 5 3" xfId="2469"/>
    <cellStyle name="40% - Accent4 4 5 3 2" xfId="5734"/>
    <cellStyle name="40% - Accent4 4 5 3 2 2" xfId="14962"/>
    <cellStyle name="40% - Accent4 4 5 3 2 2 2" xfId="43660"/>
    <cellStyle name="40% - Accent4 4 5 3 2 3" xfId="28280"/>
    <cellStyle name="40% - Accent4 4 5 3 2 3 2" xfId="56978"/>
    <cellStyle name="40% - Accent4 4 5 3 2 4" xfId="34451"/>
    <cellStyle name="40% - Accent4 4 5 3 3" xfId="7284"/>
    <cellStyle name="40% - Accent4 4 5 3 3 2" xfId="16510"/>
    <cellStyle name="40% - Accent4 4 5 3 3 2 2" xfId="45208"/>
    <cellStyle name="40% - Accent4 4 5 3 3 3" xfId="35999"/>
    <cellStyle name="40% - Accent4 4 5 3 4" xfId="12280"/>
    <cellStyle name="40% - Accent4 4 5 3 4 2" xfId="40978"/>
    <cellStyle name="40% - Accent4 4 5 3 5" xfId="23328"/>
    <cellStyle name="40% - Accent4 4 5 3 5 2" xfId="52026"/>
    <cellStyle name="40% - Accent4 4 5 3 6" xfId="25607"/>
    <cellStyle name="40% - Accent4 4 5 3 6 2" xfId="54305"/>
    <cellStyle name="40% - Accent4 4 5 3 7" xfId="30188"/>
    <cellStyle name="40% - Accent4 4 5 3 7 2" xfId="58885"/>
    <cellStyle name="40% - Accent4 4 5 3 8" xfId="31769"/>
    <cellStyle name="40% - Accent4 4 5 4" xfId="4570"/>
    <cellStyle name="40% - Accent4 4 5 4 2" xfId="13798"/>
    <cellStyle name="40% - Accent4 4 5 4 2 2" xfId="42496"/>
    <cellStyle name="40% - Accent4 4 5 4 3" xfId="27147"/>
    <cellStyle name="40% - Accent4 4 5 4 3 2" xfId="55845"/>
    <cellStyle name="40% - Accent4 4 5 4 4" xfId="33287"/>
    <cellStyle name="40% - Accent4 4 5 5" xfId="5200"/>
    <cellStyle name="40% - Accent4 4 5 5 2" xfId="14428"/>
    <cellStyle name="40% - Accent4 4 5 5 2 2" xfId="43126"/>
    <cellStyle name="40% - Accent4 4 5 5 3" xfId="33917"/>
    <cellStyle name="40% - Accent4 4 5 6" xfId="6749"/>
    <cellStyle name="40% - Accent4 4 5 6 2" xfId="15976"/>
    <cellStyle name="40% - Accent4 4 5 6 2 2" xfId="44674"/>
    <cellStyle name="40% - Accent4 4 5 6 3" xfId="35465"/>
    <cellStyle name="40% - Accent4 4 5 7" xfId="8436"/>
    <cellStyle name="40% - Accent4 4 5 7 2" xfId="17660"/>
    <cellStyle name="40% - Accent4 4 5 7 2 2" xfId="46358"/>
    <cellStyle name="40% - Accent4 4 5 7 3" xfId="37149"/>
    <cellStyle name="40% - Accent4 4 5 8" xfId="9955"/>
    <cellStyle name="40% - Accent4 4 5 8 2" xfId="19176"/>
    <cellStyle name="40% - Accent4 4 5 8 2 2" xfId="47874"/>
    <cellStyle name="40% - Accent4 4 5 8 3" xfId="38665"/>
    <cellStyle name="40% - Accent4 4 5 9" xfId="11104"/>
    <cellStyle name="40% - Accent4 4 5 9 2" xfId="20323"/>
    <cellStyle name="40% - Accent4 4 5 9 2 2" xfId="49021"/>
    <cellStyle name="40% - Accent4 4 5 9 3" xfId="39812"/>
    <cellStyle name="40% - Accent4 4 6" xfId="3137"/>
    <cellStyle name="40% - Accent4 4 6 10" xfId="23329"/>
    <cellStyle name="40% - Accent4 4 6 10 2" xfId="52027"/>
    <cellStyle name="40% - Accent4 4 6 11" xfId="25608"/>
    <cellStyle name="40% - Accent4 4 6 11 2" xfId="54306"/>
    <cellStyle name="40% - Accent4 4 6 12" xfId="30189"/>
    <cellStyle name="40% - Accent4 4 6 12 2" xfId="58886"/>
    <cellStyle name="40% - Accent4 4 6 13" xfId="32148"/>
    <cellStyle name="40% - Accent4 4 6 2" xfId="4572"/>
    <cellStyle name="40% - Accent4 4 6 2 2" xfId="13800"/>
    <cellStyle name="40% - Accent4 4 6 2 2 2" xfId="28282"/>
    <cellStyle name="40% - Accent4 4 6 2 2 2 2" xfId="56980"/>
    <cellStyle name="40% - Accent4 4 6 2 2 3" xfId="42498"/>
    <cellStyle name="40% - Accent4 4 6 2 3" xfId="23330"/>
    <cellStyle name="40% - Accent4 4 6 2 3 2" xfId="52028"/>
    <cellStyle name="40% - Accent4 4 6 2 4" xfId="25609"/>
    <cellStyle name="40% - Accent4 4 6 2 4 2" xfId="54307"/>
    <cellStyle name="40% - Accent4 4 6 2 5" xfId="30190"/>
    <cellStyle name="40% - Accent4 4 6 2 5 2" xfId="58887"/>
    <cellStyle name="40% - Accent4 4 6 2 6" xfId="33289"/>
    <cellStyle name="40% - Accent4 4 6 3" xfId="6113"/>
    <cellStyle name="40% - Accent4 4 6 3 2" xfId="15341"/>
    <cellStyle name="40% - Accent4 4 6 3 2 2" xfId="44039"/>
    <cellStyle name="40% - Accent4 4 6 3 3" xfId="27149"/>
    <cellStyle name="40% - Accent4 4 6 3 3 2" xfId="55847"/>
    <cellStyle name="40% - Accent4 4 6 3 4" xfId="34830"/>
    <cellStyle name="40% - Accent4 4 6 4" xfId="7665"/>
    <cellStyle name="40% - Accent4 4 6 4 2" xfId="16890"/>
    <cellStyle name="40% - Accent4 4 6 4 2 2" xfId="45588"/>
    <cellStyle name="40% - Accent4 4 6 4 3" xfId="36379"/>
    <cellStyle name="40% - Accent4 4 6 5" xfId="8816"/>
    <cellStyle name="40% - Accent4 4 6 5 2" xfId="18039"/>
    <cellStyle name="40% - Accent4 4 6 5 2 2" xfId="46737"/>
    <cellStyle name="40% - Accent4 4 6 5 3" xfId="37528"/>
    <cellStyle name="40% - Accent4 4 6 6" xfId="9957"/>
    <cellStyle name="40% - Accent4 4 6 6 2" xfId="19178"/>
    <cellStyle name="40% - Accent4 4 6 6 2 2" xfId="47876"/>
    <cellStyle name="40% - Accent4 4 6 6 3" xfId="38667"/>
    <cellStyle name="40% - Accent4 4 6 7" xfId="11106"/>
    <cellStyle name="40% - Accent4 4 6 7 2" xfId="20325"/>
    <cellStyle name="40% - Accent4 4 6 7 2 2" xfId="49023"/>
    <cellStyle name="40% - Accent4 4 6 7 3" xfId="39814"/>
    <cellStyle name="40% - Accent4 4 6 8" xfId="12659"/>
    <cellStyle name="40% - Accent4 4 6 8 2" xfId="41357"/>
    <cellStyle name="40% - Accent4 4 6 9" xfId="21458"/>
    <cellStyle name="40% - Accent4 4 6 9 2" xfId="50156"/>
    <cellStyle name="40% - Accent4 4 7" xfId="1730"/>
    <cellStyle name="40% - Accent4 4 7 2" xfId="5428"/>
    <cellStyle name="40% - Accent4 4 7 2 2" xfId="14656"/>
    <cellStyle name="40% - Accent4 4 7 2 2 2" xfId="43354"/>
    <cellStyle name="40% - Accent4 4 7 2 3" xfId="28260"/>
    <cellStyle name="40% - Accent4 4 7 2 3 2" xfId="56958"/>
    <cellStyle name="40% - Accent4 4 7 2 4" xfId="34145"/>
    <cellStyle name="40% - Accent4 4 7 3" xfId="6977"/>
    <cellStyle name="40% - Accent4 4 7 3 2" xfId="16204"/>
    <cellStyle name="40% - Accent4 4 7 3 2 2" xfId="44902"/>
    <cellStyle name="40% - Accent4 4 7 3 3" xfId="35693"/>
    <cellStyle name="40% - Accent4 4 7 4" xfId="11974"/>
    <cellStyle name="40% - Accent4 4 7 4 2" xfId="40672"/>
    <cellStyle name="40% - Accent4 4 7 5" xfId="23331"/>
    <cellStyle name="40% - Accent4 4 7 5 2" xfId="52029"/>
    <cellStyle name="40% - Accent4 4 7 6" xfId="25610"/>
    <cellStyle name="40% - Accent4 4 7 6 2" xfId="54308"/>
    <cellStyle name="40% - Accent4 4 7 7" xfId="30191"/>
    <cellStyle name="40% - Accent4 4 7 7 2" xfId="58888"/>
    <cellStyle name="40% - Accent4 4 7 8" xfId="31463"/>
    <cellStyle name="40% - Accent4 4 8" xfId="4550"/>
    <cellStyle name="40% - Accent4 4 8 2" xfId="13778"/>
    <cellStyle name="40% - Accent4 4 8 2 2" xfId="42476"/>
    <cellStyle name="40% - Accent4 4 8 3" xfId="27127"/>
    <cellStyle name="40% - Accent4 4 8 3 2" xfId="55825"/>
    <cellStyle name="40% - Accent4 4 8 4" xfId="33267"/>
    <cellStyle name="40% - Accent4 4 9" xfId="5014"/>
    <cellStyle name="40% - Accent4 4 9 2" xfId="14242"/>
    <cellStyle name="40% - Accent4 4 9 2 2" xfId="42940"/>
    <cellStyle name="40% - Accent4 4 9 3" xfId="33731"/>
    <cellStyle name="40% - Accent4 40" xfId="813"/>
    <cellStyle name="40% - Accent4 41" xfId="814"/>
    <cellStyle name="40% - Accent4 42" xfId="1065"/>
    <cellStyle name="40% - Accent4 42 10" xfId="21459"/>
    <cellStyle name="40% - Accent4 42 10 2" xfId="50157"/>
    <cellStyle name="40% - Accent4 42 11" xfId="23332"/>
    <cellStyle name="40% - Accent4 42 11 2" xfId="52030"/>
    <cellStyle name="40% - Accent4 42 12" xfId="25611"/>
    <cellStyle name="40% - Accent4 42 12 2" xfId="54309"/>
    <cellStyle name="40% - Accent4 42 13" xfId="30192"/>
    <cellStyle name="40% - Accent4 42 13 2" xfId="58889"/>
    <cellStyle name="40% - Accent4 42 14" xfId="31205"/>
    <cellStyle name="40% - Accent4 42 2" xfId="3662"/>
    <cellStyle name="40% - Accent4 42 2 2" xfId="6501"/>
    <cellStyle name="40% - Accent4 42 2 2 2" xfId="15729"/>
    <cellStyle name="40% - Accent4 42 2 2 2 2" xfId="44427"/>
    <cellStyle name="40% - Accent4 42 2 2 3" xfId="28283"/>
    <cellStyle name="40% - Accent4 42 2 2 3 2" xfId="56981"/>
    <cellStyle name="40% - Accent4 42 2 2 4" xfId="35218"/>
    <cellStyle name="40% - Accent4 42 2 3" xfId="8053"/>
    <cellStyle name="40% - Accent4 42 2 3 2" xfId="17278"/>
    <cellStyle name="40% - Accent4 42 2 3 2 2" xfId="45976"/>
    <cellStyle name="40% - Accent4 42 2 3 3" xfId="36767"/>
    <cellStyle name="40% - Accent4 42 2 4" xfId="13047"/>
    <cellStyle name="40% - Accent4 42 2 4 2" xfId="41745"/>
    <cellStyle name="40% - Accent4 42 2 5" xfId="23333"/>
    <cellStyle name="40% - Accent4 42 2 5 2" xfId="52031"/>
    <cellStyle name="40% - Accent4 42 2 6" xfId="25612"/>
    <cellStyle name="40% - Accent4 42 2 6 2" xfId="54310"/>
    <cellStyle name="40% - Accent4 42 2 7" xfId="30193"/>
    <cellStyle name="40% - Accent4 42 2 7 2" xfId="58890"/>
    <cellStyle name="40% - Accent4 42 2 8" xfId="32536"/>
    <cellStyle name="40% - Accent4 42 3" xfId="4573"/>
    <cellStyle name="40% - Accent4 42 3 2" xfId="13801"/>
    <cellStyle name="40% - Accent4 42 3 2 2" xfId="42499"/>
    <cellStyle name="40% - Accent4 42 3 3" xfId="27150"/>
    <cellStyle name="40% - Accent4 42 3 3 2" xfId="55848"/>
    <cellStyle name="40% - Accent4 42 3 4" xfId="33290"/>
    <cellStyle name="40% - Accent4 42 4" xfId="5170"/>
    <cellStyle name="40% - Accent4 42 4 2" xfId="14398"/>
    <cellStyle name="40% - Accent4 42 4 2 2" xfId="43096"/>
    <cellStyle name="40% - Accent4 42 4 3" xfId="33887"/>
    <cellStyle name="40% - Accent4 42 5" xfId="6719"/>
    <cellStyle name="40% - Accent4 42 5 2" xfId="15946"/>
    <cellStyle name="40% - Accent4 42 5 2 2" xfId="44644"/>
    <cellStyle name="40% - Accent4 42 5 3" xfId="35435"/>
    <cellStyle name="40% - Accent4 42 6" xfId="9204"/>
    <cellStyle name="40% - Accent4 42 6 2" xfId="18427"/>
    <cellStyle name="40% - Accent4 42 6 2 2" xfId="47125"/>
    <cellStyle name="40% - Accent4 42 6 3" xfId="37916"/>
    <cellStyle name="40% - Accent4 42 7" xfId="9958"/>
    <cellStyle name="40% - Accent4 42 7 2" xfId="19179"/>
    <cellStyle name="40% - Accent4 42 7 2 2" xfId="47877"/>
    <cellStyle name="40% - Accent4 42 7 3" xfId="38668"/>
    <cellStyle name="40% - Accent4 42 8" xfId="11107"/>
    <cellStyle name="40% - Accent4 42 8 2" xfId="20326"/>
    <cellStyle name="40% - Accent4 42 8 2 2" xfId="49024"/>
    <cellStyle name="40% - Accent4 42 8 3" xfId="39815"/>
    <cellStyle name="40% - Accent4 42 9" xfId="11716"/>
    <cellStyle name="40% - Accent4 42 9 2" xfId="40414"/>
    <cellStyle name="40% - Accent4 43" xfId="1290"/>
    <cellStyle name="40% - Accent4 43 10" xfId="21460"/>
    <cellStyle name="40% - Accent4 43 10 2" xfId="50158"/>
    <cellStyle name="40% - Accent4 43 11" xfId="23334"/>
    <cellStyle name="40% - Accent4 43 11 2" xfId="52032"/>
    <cellStyle name="40% - Accent4 43 12" xfId="25613"/>
    <cellStyle name="40% - Accent4 43 12 2" xfId="54311"/>
    <cellStyle name="40% - Accent4 43 13" xfId="30194"/>
    <cellStyle name="40% - Accent4 43 13 2" xfId="58891"/>
    <cellStyle name="40% - Accent4 43 14" xfId="31392"/>
    <cellStyle name="40% - Accent4 43 2" xfId="3109"/>
    <cellStyle name="40% - Accent4 43 2 2" xfId="6085"/>
    <cellStyle name="40% - Accent4 43 2 2 2" xfId="15313"/>
    <cellStyle name="40% - Accent4 43 2 2 2 2" xfId="44011"/>
    <cellStyle name="40% - Accent4 43 2 2 3" xfId="28284"/>
    <cellStyle name="40% - Accent4 43 2 2 3 2" xfId="56982"/>
    <cellStyle name="40% - Accent4 43 2 2 4" xfId="34802"/>
    <cellStyle name="40% - Accent4 43 2 3" xfId="7637"/>
    <cellStyle name="40% - Accent4 43 2 3 2" xfId="16862"/>
    <cellStyle name="40% - Accent4 43 2 3 2 2" xfId="45560"/>
    <cellStyle name="40% - Accent4 43 2 3 3" xfId="36351"/>
    <cellStyle name="40% - Accent4 43 2 4" xfId="12631"/>
    <cellStyle name="40% - Accent4 43 2 4 2" xfId="41329"/>
    <cellStyle name="40% - Accent4 43 2 5" xfId="23335"/>
    <cellStyle name="40% - Accent4 43 2 5 2" xfId="52033"/>
    <cellStyle name="40% - Accent4 43 2 6" xfId="25614"/>
    <cellStyle name="40% - Accent4 43 2 6 2" xfId="54312"/>
    <cellStyle name="40% - Accent4 43 2 7" xfId="30195"/>
    <cellStyle name="40% - Accent4 43 2 7 2" xfId="58892"/>
    <cellStyle name="40% - Accent4 43 2 8" xfId="32120"/>
    <cellStyle name="40% - Accent4 43 3" xfId="4574"/>
    <cellStyle name="40% - Accent4 43 3 2" xfId="13802"/>
    <cellStyle name="40% - Accent4 43 3 2 2" xfId="42500"/>
    <cellStyle name="40% - Accent4 43 3 3" xfId="27151"/>
    <cellStyle name="40% - Accent4 43 3 3 2" xfId="55849"/>
    <cellStyle name="40% - Accent4 43 3 4" xfId="33291"/>
    <cellStyle name="40% - Accent4 43 4" xfId="5357"/>
    <cellStyle name="40% - Accent4 43 4 2" xfId="14585"/>
    <cellStyle name="40% - Accent4 43 4 2 2" xfId="43283"/>
    <cellStyle name="40% - Accent4 43 4 3" xfId="34074"/>
    <cellStyle name="40% - Accent4 43 5" xfId="6906"/>
    <cellStyle name="40% - Accent4 43 5 2" xfId="16133"/>
    <cellStyle name="40% - Accent4 43 5 2 2" xfId="44831"/>
    <cellStyle name="40% - Accent4 43 5 3" xfId="35622"/>
    <cellStyle name="40% - Accent4 43 6" xfId="8788"/>
    <cellStyle name="40% - Accent4 43 6 2" xfId="18011"/>
    <cellStyle name="40% - Accent4 43 6 2 2" xfId="46709"/>
    <cellStyle name="40% - Accent4 43 6 3" xfId="37500"/>
    <cellStyle name="40% - Accent4 43 7" xfId="9959"/>
    <cellStyle name="40% - Accent4 43 7 2" xfId="19180"/>
    <cellStyle name="40% - Accent4 43 7 2 2" xfId="47878"/>
    <cellStyle name="40% - Accent4 43 7 3" xfId="38669"/>
    <cellStyle name="40% - Accent4 43 8" xfId="11108"/>
    <cellStyle name="40% - Accent4 43 8 2" xfId="20327"/>
    <cellStyle name="40% - Accent4 43 8 2 2" xfId="49025"/>
    <cellStyle name="40% - Accent4 43 8 3" xfId="39816"/>
    <cellStyle name="40% - Accent4 43 9" xfId="11903"/>
    <cellStyle name="40% - Accent4 43 9 2" xfId="40601"/>
    <cellStyle name="40% - Accent4 44" xfId="1304"/>
    <cellStyle name="40% - Accent4 44 2" xfId="5371"/>
    <cellStyle name="40% - Accent4 44 2 2" xfId="14599"/>
    <cellStyle name="40% - Accent4 44 2 2 2" xfId="43297"/>
    <cellStyle name="40% - Accent4 44 2 3" xfId="34088"/>
    <cellStyle name="40% - Accent4 44 3" xfId="6920"/>
    <cellStyle name="40% - Accent4 44 3 2" xfId="16147"/>
    <cellStyle name="40% - Accent4 44 3 2 2" xfId="44845"/>
    <cellStyle name="40% - Accent4 44 3 3" xfId="35636"/>
    <cellStyle name="40% - Accent4 44 4" xfId="11917"/>
    <cellStyle name="40% - Accent4 44 4 2" xfId="40615"/>
    <cellStyle name="40% - Accent4 44 5" xfId="23336"/>
    <cellStyle name="40% - Accent4 44 5 2" xfId="52034"/>
    <cellStyle name="40% - Accent4 44 6" xfId="25615"/>
    <cellStyle name="40% - Accent4 44 6 2" xfId="54313"/>
    <cellStyle name="40% - Accent4 44 7" xfId="30196"/>
    <cellStyle name="40% - Accent4 44 7 2" xfId="58893"/>
    <cellStyle name="40% - Accent4 44 8" xfId="31406"/>
    <cellStyle name="40% - Accent4 45" xfId="1317"/>
    <cellStyle name="40% - Accent4 45 2" xfId="5384"/>
    <cellStyle name="40% - Accent4 45 2 2" xfId="14612"/>
    <cellStyle name="40% - Accent4 45 2 2 2" xfId="43310"/>
    <cellStyle name="40% - Accent4 45 2 3" xfId="34101"/>
    <cellStyle name="40% - Accent4 45 3" xfId="6933"/>
    <cellStyle name="40% - Accent4 45 3 2" xfId="16160"/>
    <cellStyle name="40% - Accent4 45 3 2 2" xfId="44858"/>
    <cellStyle name="40% - Accent4 45 3 3" xfId="35649"/>
    <cellStyle name="40% - Accent4 45 4" xfId="11930"/>
    <cellStyle name="40% - Accent4 45 4 2" xfId="40628"/>
    <cellStyle name="40% - Accent4 45 5" xfId="31419"/>
    <cellStyle name="40% - Accent4 46" xfId="4984"/>
    <cellStyle name="40% - Accent4 46 2" xfId="14212"/>
    <cellStyle name="40% - Accent4 46 2 2" xfId="42910"/>
    <cellStyle name="40% - Accent4 46 3" xfId="33701"/>
    <cellStyle name="40% - Accent4 47" xfId="6533"/>
    <cellStyle name="40% - Accent4 47 2" xfId="15760"/>
    <cellStyle name="40% - Accent4 47 2 2" xfId="44458"/>
    <cellStyle name="40% - Accent4 47 3" xfId="35249"/>
    <cellStyle name="40% - Accent4 48" xfId="8086"/>
    <cellStyle name="40% - Accent4 48 2" xfId="17310"/>
    <cellStyle name="40% - Accent4 48 2 2" xfId="46008"/>
    <cellStyle name="40% - Accent4 48 3" xfId="36799"/>
    <cellStyle name="40% - Accent4 49" xfId="10372"/>
    <cellStyle name="40% - Accent4 49 2" xfId="19591"/>
    <cellStyle name="40% - Accent4 49 2 2" xfId="48289"/>
    <cellStyle name="40% - Accent4 49 3" xfId="39080"/>
    <cellStyle name="40% - Accent4 5" xfId="263"/>
    <cellStyle name="40% - Accent4 5 10" xfId="8156"/>
    <cellStyle name="40% - Accent4 5 10 2" xfId="17380"/>
    <cellStyle name="40% - Accent4 5 10 2 2" xfId="46078"/>
    <cellStyle name="40% - Accent4 5 10 3" xfId="36869"/>
    <cellStyle name="40% - Accent4 5 11" xfId="9960"/>
    <cellStyle name="40% - Accent4 5 11 2" xfId="19181"/>
    <cellStyle name="40% - Accent4 5 11 2 2" xfId="47879"/>
    <cellStyle name="40% - Accent4 5 11 3" xfId="38670"/>
    <cellStyle name="40% - Accent4 5 12" xfId="11109"/>
    <cellStyle name="40% - Accent4 5 12 2" xfId="20328"/>
    <cellStyle name="40% - Accent4 5 12 2 2" xfId="49026"/>
    <cellStyle name="40% - Accent4 5 12 3" xfId="39817"/>
    <cellStyle name="40% - Accent4 5 13" xfId="11573"/>
    <cellStyle name="40% - Accent4 5 13 2" xfId="40271"/>
    <cellStyle name="40% - Accent4 5 14" xfId="21461"/>
    <cellStyle name="40% - Accent4 5 14 2" xfId="50159"/>
    <cellStyle name="40% - Accent4 5 15" xfId="23337"/>
    <cellStyle name="40% - Accent4 5 15 2" xfId="52035"/>
    <cellStyle name="40% - Accent4 5 16" xfId="25616"/>
    <cellStyle name="40% - Accent4 5 16 2" xfId="54314"/>
    <cellStyle name="40% - Accent4 5 17" xfId="30197"/>
    <cellStyle name="40% - Accent4 5 17 2" xfId="58894"/>
    <cellStyle name="40% - Accent4 5 18" xfId="31062"/>
    <cellStyle name="40% - Accent4 5 2" xfId="349"/>
    <cellStyle name="40% - Accent4 5 2 10" xfId="9961"/>
    <cellStyle name="40% - Accent4 5 2 10 2" xfId="19182"/>
    <cellStyle name="40% - Accent4 5 2 10 2 2" xfId="47880"/>
    <cellStyle name="40% - Accent4 5 2 10 3" xfId="38671"/>
    <cellStyle name="40% - Accent4 5 2 11" xfId="11110"/>
    <cellStyle name="40% - Accent4 5 2 11 2" xfId="20329"/>
    <cellStyle name="40% - Accent4 5 2 11 2 2" xfId="49027"/>
    <cellStyle name="40% - Accent4 5 2 11 3" xfId="39818"/>
    <cellStyle name="40% - Accent4 5 2 12" xfId="11659"/>
    <cellStyle name="40% - Accent4 5 2 12 2" xfId="40357"/>
    <cellStyle name="40% - Accent4 5 2 13" xfId="21462"/>
    <cellStyle name="40% - Accent4 5 2 13 2" xfId="50160"/>
    <cellStyle name="40% - Accent4 5 2 14" xfId="23338"/>
    <cellStyle name="40% - Accent4 5 2 14 2" xfId="52036"/>
    <cellStyle name="40% - Accent4 5 2 15" xfId="25617"/>
    <cellStyle name="40% - Accent4 5 2 15 2" xfId="54315"/>
    <cellStyle name="40% - Accent4 5 2 16" xfId="30198"/>
    <cellStyle name="40% - Accent4 5 2 16 2" xfId="58895"/>
    <cellStyle name="40% - Accent4 5 2 17" xfId="31148"/>
    <cellStyle name="40% - Accent4 5 2 2" xfId="1194"/>
    <cellStyle name="40% - Accent4 5 2 2 10" xfId="11845"/>
    <cellStyle name="40% - Accent4 5 2 2 10 2" xfId="40543"/>
    <cellStyle name="40% - Accent4 5 2 2 11" xfId="21463"/>
    <cellStyle name="40% - Accent4 5 2 2 11 2" xfId="50161"/>
    <cellStyle name="40% - Accent4 5 2 2 12" xfId="23339"/>
    <cellStyle name="40% - Accent4 5 2 2 12 2" xfId="52037"/>
    <cellStyle name="40% - Accent4 5 2 2 13" xfId="25618"/>
    <cellStyle name="40% - Accent4 5 2 2 13 2" xfId="54316"/>
    <cellStyle name="40% - Accent4 5 2 2 14" xfId="30199"/>
    <cellStyle name="40% - Accent4 5 2 2 14 2" xfId="58896"/>
    <cellStyle name="40% - Accent4 5 2 2 15" xfId="31334"/>
    <cellStyle name="40% - Accent4 5 2 2 2" xfId="3460"/>
    <cellStyle name="40% - Accent4 5 2 2 2 10" xfId="23340"/>
    <cellStyle name="40% - Accent4 5 2 2 2 10 2" xfId="52038"/>
    <cellStyle name="40% - Accent4 5 2 2 2 11" xfId="25619"/>
    <cellStyle name="40% - Accent4 5 2 2 2 11 2" xfId="54317"/>
    <cellStyle name="40% - Accent4 5 2 2 2 12" xfId="30200"/>
    <cellStyle name="40% - Accent4 5 2 2 2 12 2" xfId="58897"/>
    <cellStyle name="40% - Accent4 5 2 2 2 13" xfId="32432"/>
    <cellStyle name="40% - Accent4 5 2 2 2 2" xfId="4578"/>
    <cellStyle name="40% - Accent4 5 2 2 2 2 2" xfId="13806"/>
    <cellStyle name="40% - Accent4 5 2 2 2 2 2 2" xfId="28288"/>
    <cellStyle name="40% - Accent4 5 2 2 2 2 2 2 2" xfId="56986"/>
    <cellStyle name="40% - Accent4 5 2 2 2 2 2 3" xfId="42504"/>
    <cellStyle name="40% - Accent4 5 2 2 2 2 3" xfId="23341"/>
    <cellStyle name="40% - Accent4 5 2 2 2 2 3 2" xfId="52039"/>
    <cellStyle name="40% - Accent4 5 2 2 2 2 4" xfId="25620"/>
    <cellStyle name="40% - Accent4 5 2 2 2 2 4 2" xfId="54318"/>
    <cellStyle name="40% - Accent4 5 2 2 2 2 5" xfId="30201"/>
    <cellStyle name="40% - Accent4 5 2 2 2 2 5 2" xfId="58898"/>
    <cellStyle name="40% - Accent4 5 2 2 2 2 6" xfId="33295"/>
    <cellStyle name="40% - Accent4 5 2 2 2 3" xfId="6397"/>
    <cellStyle name="40% - Accent4 5 2 2 2 3 2" xfId="15625"/>
    <cellStyle name="40% - Accent4 5 2 2 2 3 2 2" xfId="44323"/>
    <cellStyle name="40% - Accent4 5 2 2 2 3 3" xfId="27155"/>
    <cellStyle name="40% - Accent4 5 2 2 2 3 3 2" xfId="55853"/>
    <cellStyle name="40% - Accent4 5 2 2 2 3 4" xfId="35114"/>
    <cellStyle name="40% - Accent4 5 2 2 2 4" xfId="7949"/>
    <cellStyle name="40% - Accent4 5 2 2 2 4 2" xfId="17174"/>
    <cellStyle name="40% - Accent4 5 2 2 2 4 2 2" xfId="45872"/>
    <cellStyle name="40% - Accent4 5 2 2 2 4 3" xfId="36663"/>
    <cellStyle name="40% - Accent4 5 2 2 2 5" xfId="9100"/>
    <cellStyle name="40% - Accent4 5 2 2 2 5 2" xfId="18323"/>
    <cellStyle name="40% - Accent4 5 2 2 2 5 2 2" xfId="47021"/>
    <cellStyle name="40% - Accent4 5 2 2 2 5 3" xfId="37812"/>
    <cellStyle name="40% - Accent4 5 2 2 2 6" xfId="9963"/>
    <cellStyle name="40% - Accent4 5 2 2 2 6 2" xfId="19184"/>
    <cellStyle name="40% - Accent4 5 2 2 2 6 2 2" xfId="47882"/>
    <cellStyle name="40% - Accent4 5 2 2 2 6 3" xfId="38673"/>
    <cellStyle name="40% - Accent4 5 2 2 2 7" xfId="11112"/>
    <cellStyle name="40% - Accent4 5 2 2 2 7 2" xfId="20331"/>
    <cellStyle name="40% - Accent4 5 2 2 2 7 2 2" xfId="49029"/>
    <cellStyle name="40% - Accent4 5 2 2 2 7 3" xfId="39820"/>
    <cellStyle name="40% - Accent4 5 2 2 2 8" xfId="12943"/>
    <cellStyle name="40% - Accent4 5 2 2 2 8 2" xfId="41641"/>
    <cellStyle name="40% - Accent4 5 2 2 2 9" xfId="21464"/>
    <cellStyle name="40% - Accent4 5 2 2 2 9 2" xfId="50162"/>
    <cellStyle name="40% - Accent4 5 2 2 3" xfId="2851"/>
    <cellStyle name="40% - Accent4 5 2 2 3 2" xfId="6016"/>
    <cellStyle name="40% - Accent4 5 2 2 3 2 2" xfId="15244"/>
    <cellStyle name="40% - Accent4 5 2 2 3 2 2 2" xfId="43942"/>
    <cellStyle name="40% - Accent4 5 2 2 3 2 3" xfId="28287"/>
    <cellStyle name="40% - Accent4 5 2 2 3 2 3 2" xfId="56985"/>
    <cellStyle name="40% - Accent4 5 2 2 3 2 4" xfId="34733"/>
    <cellStyle name="40% - Accent4 5 2 2 3 3" xfId="7566"/>
    <cellStyle name="40% - Accent4 5 2 2 3 3 2" xfId="16792"/>
    <cellStyle name="40% - Accent4 5 2 2 3 3 2 2" xfId="45490"/>
    <cellStyle name="40% - Accent4 5 2 2 3 3 3" xfId="36281"/>
    <cellStyle name="40% - Accent4 5 2 2 3 4" xfId="12562"/>
    <cellStyle name="40% - Accent4 5 2 2 3 4 2" xfId="41260"/>
    <cellStyle name="40% - Accent4 5 2 2 3 5" xfId="23342"/>
    <cellStyle name="40% - Accent4 5 2 2 3 5 2" xfId="52040"/>
    <cellStyle name="40% - Accent4 5 2 2 3 6" xfId="25621"/>
    <cellStyle name="40% - Accent4 5 2 2 3 6 2" xfId="54319"/>
    <cellStyle name="40% - Accent4 5 2 2 3 7" xfId="30202"/>
    <cellStyle name="40% - Accent4 5 2 2 3 7 2" xfId="58899"/>
    <cellStyle name="40% - Accent4 5 2 2 3 8" xfId="32051"/>
    <cellStyle name="40% - Accent4 5 2 2 4" xfId="4577"/>
    <cellStyle name="40% - Accent4 5 2 2 4 2" xfId="13805"/>
    <cellStyle name="40% - Accent4 5 2 2 4 2 2" xfId="42503"/>
    <cellStyle name="40% - Accent4 5 2 2 4 3" xfId="27154"/>
    <cellStyle name="40% - Accent4 5 2 2 4 3 2" xfId="55852"/>
    <cellStyle name="40% - Accent4 5 2 2 4 4" xfId="33294"/>
    <cellStyle name="40% - Accent4 5 2 2 5" xfId="5299"/>
    <cellStyle name="40% - Accent4 5 2 2 5 2" xfId="14527"/>
    <cellStyle name="40% - Accent4 5 2 2 5 2 2" xfId="43225"/>
    <cellStyle name="40% - Accent4 5 2 2 5 3" xfId="34016"/>
    <cellStyle name="40% - Accent4 5 2 2 6" xfId="6848"/>
    <cellStyle name="40% - Accent4 5 2 2 6 2" xfId="16075"/>
    <cellStyle name="40% - Accent4 5 2 2 6 2 2" xfId="44773"/>
    <cellStyle name="40% - Accent4 5 2 2 6 3" xfId="35564"/>
    <cellStyle name="40% - Accent4 5 2 2 7" xfId="8718"/>
    <cellStyle name="40% - Accent4 5 2 2 7 2" xfId="17942"/>
    <cellStyle name="40% - Accent4 5 2 2 7 2 2" xfId="46640"/>
    <cellStyle name="40% - Accent4 5 2 2 7 3" xfId="37431"/>
    <cellStyle name="40% - Accent4 5 2 2 8" xfId="9962"/>
    <cellStyle name="40% - Accent4 5 2 2 8 2" xfId="19183"/>
    <cellStyle name="40% - Accent4 5 2 2 8 2 2" xfId="47881"/>
    <cellStyle name="40% - Accent4 5 2 2 8 3" xfId="38672"/>
    <cellStyle name="40% - Accent4 5 2 2 9" xfId="11111"/>
    <cellStyle name="40% - Accent4 5 2 2 9 2" xfId="20330"/>
    <cellStyle name="40% - Accent4 5 2 2 9 2 2" xfId="49028"/>
    <cellStyle name="40% - Accent4 5 2 2 9 3" xfId="39819"/>
    <cellStyle name="40% - Accent4 5 2 3" xfId="2576"/>
    <cellStyle name="40% - Accent4 5 2 3 10" xfId="23343"/>
    <cellStyle name="40% - Accent4 5 2 3 10 2" xfId="52041"/>
    <cellStyle name="40% - Accent4 5 2 3 11" xfId="25622"/>
    <cellStyle name="40% - Accent4 5 2 3 11 2" xfId="54320"/>
    <cellStyle name="40% - Accent4 5 2 3 12" xfId="30203"/>
    <cellStyle name="40% - Accent4 5 2 3 12 2" xfId="58900"/>
    <cellStyle name="40% - Accent4 5 2 3 13" xfId="31866"/>
    <cellStyle name="40% - Accent4 5 2 3 2" xfId="4579"/>
    <cellStyle name="40% - Accent4 5 2 3 2 2" xfId="13807"/>
    <cellStyle name="40% - Accent4 5 2 3 2 2 2" xfId="28289"/>
    <cellStyle name="40% - Accent4 5 2 3 2 2 2 2" xfId="56987"/>
    <cellStyle name="40% - Accent4 5 2 3 2 2 3" xfId="42505"/>
    <cellStyle name="40% - Accent4 5 2 3 2 3" xfId="23344"/>
    <cellStyle name="40% - Accent4 5 2 3 2 3 2" xfId="52042"/>
    <cellStyle name="40% - Accent4 5 2 3 2 4" xfId="25623"/>
    <cellStyle name="40% - Accent4 5 2 3 2 4 2" xfId="54321"/>
    <cellStyle name="40% - Accent4 5 2 3 2 5" xfId="30204"/>
    <cellStyle name="40% - Accent4 5 2 3 2 5 2" xfId="58901"/>
    <cellStyle name="40% - Accent4 5 2 3 2 6" xfId="33296"/>
    <cellStyle name="40% - Accent4 5 2 3 3" xfId="5831"/>
    <cellStyle name="40% - Accent4 5 2 3 3 2" xfId="15059"/>
    <cellStyle name="40% - Accent4 5 2 3 3 2 2" xfId="43757"/>
    <cellStyle name="40% - Accent4 5 2 3 3 3" xfId="27156"/>
    <cellStyle name="40% - Accent4 5 2 3 3 3 2" xfId="55854"/>
    <cellStyle name="40% - Accent4 5 2 3 3 4" xfId="34548"/>
    <cellStyle name="40% - Accent4 5 2 3 4" xfId="7381"/>
    <cellStyle name="40% - Accent4 5 2 3 4 2" xfId="16607"/>
    <cellStyle name="40% - Accent4 5 2 3 4 2 2" xfId="45305"/>
    <cellStyle name="40% - Accent4 5 2 3 4 3" xfId="36096"/>
    <cellStyle name="40% - Accent4 5 2 3 5" xfId="8533"/>
    <cellStyle name="40% - Accent4 5 2 3 5 2" xfId="17757"/>
    <cellStyle name="40% - Accent4 5 2 3 5 2 2" xfId="46455"/>
    <cellStyle name="40% - Accent4 5 2 3 5 3" xfId="37246"/>
    <cellStyle name="40% - Accent4 5 2 3 6" xfId="9964"/>
    <cellStyle name="40% - Accent4 5 2 3 6 2" xfId="19185"/>
    <cellStyle name="40% - Accent4 5 2 3 6 2 2" xfId="47883"/>
    <cellStyle name="40% - Accent4 5 2 3 6 3" xfId="38674"/>
    <cellStyle name="40% - Accent4 5 2 3 7" xfId="11113"/>
    <cellStyle name="40% - Accent4 5 2 3 7 2" xfId="20332"/>
    <cellStyle name="40% - Accent4 5 2 3 7 2 2" xfId="49030"/>
    <cellStyle name="40% - Accent4 5 2 3 7 3" xfId="39821"/>
    <cellStyle name="40% - Accent4 5 2 3 8" xfId="12377"/>
    <cellStyle name="40% - Accent4 5 2 3 8 2" xfId="41075"/>
    <cellStyle name="40% - Accent4 5 2 3 9" xfId="21465"/>
    <cellStyle name="40% - Accent4 5 2 3 9 2" xfId="50163"/>
    <cellStyle name="40% - Accent4 5 2 4" xfId="3238"/>
    <cellStyle name="40% - Accent4 5 2 4 10" xfId="23345"/>
    <cellStyle name="40% - Accent4 5 2 4 10 2" xfId="52043"/>
    <cellStyle name="40% - Accent4 5 2 4 11" xfId="25624"/>
    <cellStyle name="40% - Accent4 5 2 4 11 2" xfId="54322"/>
    <cellStyle name="40% - Accent4 5 2 4 12" xfId="30205"/>
    <cellStyle name="40% - Accent4 5 2 4 12 2" xfId="58902"/>
    <cellStyle name="40% - Accent4 5 2 4 13" xfId="32247"/>
    <cellStyle name="40% - Accent4 5 2 4 2" xfId="4580"/>
    <cellStyle name="40% - Accent4 5 2 4 2 2" xfId="13808"/>
    <cellStyle name="40% - Accent4 5 2 4 2 2 2" xfId="28290"/>
    <cellStyle name="40% - Accent4 5 2 4 2 2 2 2" xfId="56988"/>
    <cellStyle name="40% - Accent4 5 2 4 2 2 3" xfId="42506"/>
    <cellStyle name="40% - Accent4 5 2 4 2 3" xfId="23346"/>
    <cellStyle name="40% - Accent4 5 2 4 2 3 2" xfId="52044"/>
    <cellStyle name="40% - Accent4 5 2 4 2 4" xfId="25625"/>
    <cellStyle name="40% - Accent4 5 2 4 2 4 2" xfId="54323"/>
    <cellStyle name="40% - Accent4 5 2 4 2 5" xfId="30206"/>
    <cellStyle name="40% - Accent4 5 2 4 2 5 2" xfId="58903"/>
    <cellStyle name="40% - Accent4 5 2 4 2 6" xfId="33297"/>
    <cellStyle name="40% - Accent4 5 2 4 3" xfId="6212"/>
    <cellStyle name="40% - Accent4 5 2 4 3 2" xfId="15440"/>
    <cellStyle name="40% - Accent4 5 2 4 3 2 2" xfId="44138"/>
    <cellStyle name="40% - Accent4 5 2 4 3 3" xfId="27157"/>
    <cellStyle name="40% - Accent4 5 2 4 3 3 2" xfId="55855"/>
    <cellStyle name="40% - Accent4 5 2 4 3 4" xfId="34929"/>
    <cellStyle name="40% - Accent4 5 2 4 4" xfId="7764"/>
    <cellStyle name="40% - Accent4 5 2 4 4 2" xfId="16989"/>
    <cellStyle name="40% - Accent4 5 2 4 4 2 2" xfId="45687"/>
    <cellStyle name="40% - Accent4 5 2 4 4 3" xfId="36478"/>
    <cellStyle name="40% - Accent4 5 2 4 5" xfId="8915"/>
    <cellStyle name="40% - Accent4 5 2 4 5 2" xfId="18138"/>
    <cellStyle name="40% - Accent4 5 2 4 5 2 2" xfId="46836"/>
    <cellStyle name="40% - Accent4 5 2 4 5 3" xfId="37627"/>
    <cellStyle name="40% - Accent4 5 2 4 6" xfId="9965"/>
    <cellStyle name="40% - Accent4 5 2 4 6 2" xfId="19186"/>
    <cellStyle name="40% - Accent4 5 2 4 6 2 2" xfId="47884"/>
    <cellStyle name="40% - Accent4 5 2 4 6 3" xfId="38675"/>
    <cellStyle name="40% - Accent4 5 2 4 7" xfId="11114"/>
    <cellStyle name="40% - Accent4 5 2 4 7 2" xfId="20333"/>
    <cellStyle name="40% - Accent4 5 2 4 7 2 2" xfId="49031"/>
    <cellStyle name="40% - Accent4 5 2 4 7 3" xfId="39822"/>
    <cellStyle name="40% - Accent4 5 2 4 8" xfId="12758"/>
    <cellStyle name="40% - Accent4 5 2 4 8 2" xfId="41456"/>
    <cellStyle name="40% - Accent4 5 2 4 9" xfId="21466"/>
    <cellStyle name="40% - Accent4 5 2 4 9 2" xfId="50164"/>
    <cellStyle name="40% - Accent4 5 2 5" xfId="2202"/>
    <cellStyle name="40% - Accent4 5 2 5 2" xfId="5636"/>
    <cellStyle name="40% - Accent4 5 2 5 2 2" xfId="14864"/>
    <cellStyle name="40% - Accent4 5 2 5 2 2 2" xfId="43562"/>
    <cellStyle name="40% - Accent4 5 2 5 2 3" xfId="28286"/>
    <cellStyle name="40% - Accent4 5 2 5 2 3 2" xfId="56984"/>
    <cellStyle name="40% - Accent4 5 2 5 2 4" xfId="34353"/>
    <cellStyle name="40% - Accent4 5 2 5 3" xfId="7185"/>
    <cellStyle name="40% - Accent4 5 2 5 3 2" xfId="16412"/>
    <cellStyle name="40% - Accent4 5 2 5 3 2 2" xfId="45110"/>
    <cellStyle name="40% - Accent4 5 2 5 3 3" xfId="35901"/>
    <cellStyle name="40% - Accent4 5 2 5 4" xfId="12182"/>
    <cellStyle name="40% - Accent4 5 2 5 4 2" xfId="40880"/>
    <cellStyle name="40% - Accent4 5 2 5 5" xfId="23347"/>
    <cellStyle name="40% - Accent4 5 2 5 5 2" xfId="52045"/>
    <cellStyle name="40% - Accent4 5 2 5 6" xfId="25626"/>
    <cellStyle name="40% - Accent4 5 2 5 6 2" xfId="54324"/>
    <cellStyle name="40% - Accent4 5 2 5 7" xfId="30207"/>
    <cellStyle name="40% - Accent4 5 2 5 7 2" xfId="58904"/>
    <cellStyle name="40% - Accent4 5 2 5 8" xfId="31671"/>
    <cellStyle name="40% - Accent4 5 2 6" xfId="4576"/>
    <cellStyle name="40% - Accent4 5 2 6 2" xfId="13804"/>
    <cellStyle name="40% - Accent4 5 2 6 2 2" xfId="42502"/>
    <cellStyle name="40% - Accent4 5 2 6 3" xfId="27153"/>
    <cellStyle name="40% - Accent4 5 2 6 3 2" xfId="55851"/>
    <cellStyle name="40% - Accent4 5 2 6 4" xfId="33293"/>
    <cellStyle name="40% - Accent4 5 2 7" xfId="5113"/>
    <cellStyle name="40% - Accent4 5 2 7 2" xfId="14341"/>
    <cellStyle name="40% - Accent4 5 2 7 2 2" xfId="43039"/>
    <cellStyle name="40% - Accent4 5 2 7 3" xfId="33830"/>
    <cellStyle name="40% - Accent4 5 2 8" xfId="6662"/>
    <cellStyle name="40% - Accent4 5 2 8 2" xfId="15889"/>
    <cellStyle name="40% - Accent4 5 2 8 2 2" xfId="44587"/>
    <cellStyle name="40% - Accent4 5 2 8 3" xfId="35378"/>
    <cellStyle name="40% - Accent4 5 2 9" xfId="8338"/>
    <cellStyle name="40% - Accent4 5 2 9 2" xfId="17562"/>
    <cellStyle name="40% - Accent4 5 2 9 2 2" xfId="46260"/>
    <cellStyle name="40% - Accent4 5 2 9 3" xfId="37051"/>
    <cellStyle name="40% - Accent4 5 3" xfId="815"/>
    <cellStyle name="40% - Accent4 5 3 10" xfId="23348"/>
    <cellStyle name="40% - Accent4 5 3 10 2" xfId="52046"/>
    <cellStyle name="40% - Accent4 5 3 11" xfId="25627"/>
    <cellStyle name="40% - Accent4 5 3 11 2" xfId="54325"/>
    <cellStyle name="40% - Accent4 5 3 12" xfId="30208"/>
    <cellStyle name="40% - Accent4 5 3 12 2" xfId="58905"/>
    <cellStyle name="40% - Accent4 5 3 2" xfId="2765"/>
    <cellStyle name="40% - Accent4 5 3 2 10" xfId="21468"/>
    <cellStyle name="40% - Accent4 5 3 2 10 2" xfId="50166"/>
    <cellStyle name="40% - Accent4 5 3 2 11" xfId="23349"/>
    <cellStyle name="40% - Accent4 5 3 2 11 2" xfId="52047"/>
    <cellStyle name="40% - Accent4 5 3 2 12" xfId="25628"/>
    <cellStyle name="40% - Accent4 5 3 2 12 2" xfId="54326"/>
    <cellStyle name="40% - Accent4 5 3 2 13" xfId="30209"/>
    <cellStyle name="40% - Accent4 5 3 2 13 2" xfId="58906"/>
    <cellStyle name="40% - Accent4 5 3 2 14" xfId="31967"/>
    <cellStyle name="40% - Accent4 5 3 2 2" xfId="3663"/>
    <cellStyle name="40% - Accent4 5 3 2 3" xfId="4582"/>
    <cellStyle name="40% - Accent4 5 3 2 3 2" xfId="13810"/>
    <cellStyle name="40% - Accent4 5 3 2 3 2 2" xfId="28292"/>
    <cellStyle name="40% - Accent4 5 3 2 3 2 2 2" xfId="56990"/>
    <cellStyle name="40% - Accent4 5 3 2 3 2 3" xfId="42508"/>
    <cellStyle name="40% - Accent4 5 3 2 3 3" xfId="23350"/>
    <cellStyle name="40% - Accent4 5 3 2 3 3 2" xfId="52048"/>
    <cellStyle name="40% - Accent4 5 3 2 3 4" xfId="25629"/>
    <cellStyle name="40% - Accent4 5 3 2 3 4 2" xfId="54327"/>
    <cellStyle name="40% - Accent4 5 3 2 3 5" xfId="30210"/>
    <cellStyle name="40% - Accent4 5 3 2 3 5 2" xfId="58907"/>
    <cellStyle name="40% - Accent4 5 3 2 3 6" xfId="33299"/>
    <cellStyle name="40% - Accent4 5 3 2 4" xfId="5932"/>
    <cellStyle name="40% - Accent4 5 3 2 4 2" xfId="15160"/>
    <cellStyle name="40% - Accent4 5 3 2 4 2 2" xfId="43858"/>
    <cellStyle name="40% - Accent4 5 3 2 4 3" xfId="27159"/>
    <cellStyle name="40% - Accent4 5 3 2 4 3 2" xfId="55857"/>
    <cellStyle name="40% - Accent4 5 3 2 4 4" xfId="34649"/>
    <cellStyle name="40% - Accent4 5 3 2 5" xfId="7482"/>
    <cellStyle name="40% - Accent4 5 3 2 5 2" xfId="16708"/>
    <cellStyle name="40% - Accent4 5 3 2 5 2 2" xfId="45406"/>
    <cellStyle name="40% - Accent4 5 3 2 5 3" xfId="36197"/>
    <cellStyle name="40% - Accent4 5 3 2 6" xfId="8634"/>
    <cellStyle name="40% - Accent4 5 3 2 6 2" xfId="17858"/>
    <cellStyle name="40% - Accent4 5 3 2 6 2 2" xfId="46556"/>
    <cellStyle name="40% - Accent4 5 3 2 6 3" xfId="37347"/>
    <cellStyle name="40% - Accent4 5 3 2 7" xfId="9967"/>
    <cellStyle name="40% - Accent4 5 3 2 7 2" xfId="19188"/>
    <cellStyle name="40% - Accent4 5 3 2 7 2 2" xfId="47886"/>
    <cellStyle name="40% - Accent4 5 3 2 7 3" xfId="38677"/>
    <cellStyle name="40% - Accent4 5 3 2 8" xfId="11116"/>
    <cellStyle name="40% - Accent4 5 3 2 8 2" xfId="20335"/>
    <cellStyle name="40% - Accent4 5 3 2 8 2 2" xfId="49033"/>
    <cellStyle name="40% - Accent4 5 3 2 8 3" xfId="39824"/>
    <cellStyle name="40% - Accent4 5 3 2 9" xfId="12478"/>
    <cellStyle name="40% - Accent4 5 3 2 9 2" xfId="41176"/>
    <cellStyle name="40% - Accent4 5 3 3" xfId="3375"/>
    <cellStyle name="40% - Accent4 5 3 3 10" xfId="23351"/>
    <cellStyle name="40% - Accent4 5 3 3 10 2" xfId="52049"/>
    <cellStyle name="40% - Accent4 5 3 3 11" xfId="25630"/>
    <cellStyle name="40% - Accent4 5 3 3 11 2" xfId="54328"/>
    <cellStyle name="40% - Accent4 5 3 3 12" xfId="30211"/>
    <cellStyle name="40% - Accent4 5 3 3 12 2" xfId="58908"/>
    <cellStyle name="40% - Accent4 5 3 3 13" xfId="32348"/>
    <cellStyle name="40% - Accent4 5 3 3 2" xfId="4583"/>
    <cellStyle name="40% - Accent4 5 3 3 2 2" xfId="13811"/>
    <cellStyle name="40% - Accent4 5 3 3 2 2 2" xfId="28293"/>
    <cellStyle name="40% - Accent4 5 3 3 2 2 2 2" xfId="56991"/>
    <cellStyle name="40% - Accent4 5 3 3 2 2 3" xfId="42509"/>
    <cellStyle name="40% - Accent4 5 3 3 2 3" xfId="23352"/>
    <cellStyle name="40% - Accent4 5 3 3 2 3 2" xfId="52050"/>
    <cellStyle name="40% - Accent4 5 3 3 2 4" xfId="25631"/>
    <cellStyle name="40% - Accent4 5 3 3 2 4 2" xfId="54329"/>
    <cellStyle name="40% - Accent4 5 3 3 2 5" xfId="30212"/>
    <cellStyle name="40% - Accent4 5 3 3 2 5 2" xfId="58909"/>
    <cellStyle name="40% - Accent4 5 3 3 2 6" xfId="33300"/>
    <cellStyle name="40% - Accent4 5 3 3 3" xfId="6313"/>
    <cellStyle name="40% - Accent4 5 3 3 3 2" xfId="15541"/>
    <cellStyle name="40% - Accent4 5 3 3 3 2 2" xfId="44239"/>
    <cellStyle name="40% - Accent4 5 3 3 3 3" xfId="27160"/>
    <cellStyle name="40% - Accent4 5 3 3 3 3 2" xfId="55858"/>
    <cellStyle name="40% - Accent4 5 3 3 3 4" xfId="35030"/>
    <cellStyle name="40% - Accent4 5 3 3 4" xfId="7865"/>
    <cellStyle name="40% - Accent4 5 3 3 4 2" xfId="17090"/>
    <cellStyle name="40% - Accent4 5 3 3 4 2 2" xfId="45788"/>
    <cellStyle name="40% - Accent4 5 3 3 4 3" xfId="36579"/>
    <cellStyle name="40% - Accent4 5 3 3 5" xfId="9016"/>
    <cellStyle name="40% - Accent4 5 3 3 5 2" xfId="18239"/>
    <cellStyle name="40% - Accent4 5 3 3 5 2 2" xfId="46937"/>
    <cellStyle name="40% - Accent4 5 3 3 5 3" xfId="37728"/>
    <cellStyle name="40% - Accent4 5 3 3 6" xfId="9968"/>
    <cellStyle name="40% - Accent4 5 3 3 6 2" xfId="19189"/>
    <cellStyle name="40% - Accent4 5 3 3 6 2 2" xfId="47887"/>
    <cellStyle name="40% - Accent4 5 3 3 6 3" xfId="38678"/>
    <cellStyle name="40% - Accent4 5 3 3 7" xfId="11117"/>
    <cellStyle name="40% - Accent4 5 3 3 7 2" xfId="20336"/>
    <cellStyle name="40% - Accent4 5 3 3 7 2 2" xfId="49034"/>
    <cellStyle name="40% - Accent4 5 3 3 7 3" xfId="39825"/>
    <cellStyle name="40% - Accent4 5 3 3 8" xfId="12859"/>
    <cellStyle name="40% - Accent4 5 3 3 8 2" xfId="41557"/>
    <cellStyle name="40% - Accent4 5 3 3 9" xfId="21469"/>
    <cellStyle name="40% - Accent4 5 3 3 9 2" xfId="50167"/>
    <cellStyle name="40% - Accent4 5 3 4" xfId="2118"/>
    <cellStyle name="40% - Accent4 5 3 4 2" xfId="5552"/>
    <cellStyle name="40% - Accent4 5 3 4 2 2" xfId="14780"/>
    <cellStyle name="40% - Accent4 5 3 4 2 2 2" xfId="43478"/>
    <cellStyle name="40% - Accent4 5 3 4 2 3" xfId="28291"/>
    <cellStyle name="40% - Accent4 5 3 4 2 3 2" xfId="56989"/>
    <cellStyle name="40% - Accent4 5 3 4 2 4" xfId="34269"/>
    <cellStyle name="40% - Accent4 5 3 4 3" xfId="7101"/>
    <cellStyle name="40% - Accent4 5 3 4 3 2" xfId="16328"/>
    <cellStyle name="40% - Accent4 5 3 4 3 2 2" xfId="45026"/>
    <cellStyle name="40% - Accent4 5 3 4 3 3" xfId="35817"/>
    <cellStyle name="40% - Accent4 5 3 4 4" xfId="12098"/>
    <cellStyle name="40% - Accent4 5 3 4 4 2" xfId="40796"/>
    <cellStyle name="40% - Accent4 5 3 4 5" xfId="23353"/>
    <cellStyle name="40% - Accent4 5 3 4 5 2" xfId="52051"/>
    <cellStyle name="40% - Accent4 5 3 4 6" xfId="25632"/>
    <cellStyle name="40% - Accent4 5 3 4 6 2" xfId="54330"/>
    <cellStyle name="40% - Accent4 5 3 4 7" xfId="30213"/>
    <cellStyle name="40% - Accent4 5 3 4 7 2" xfId="58910"/>
    <cellStyle name="40% - Accent4 5 3 4 8" xfId="31587"/>
    <cellStyle name="40% - Accent4 5 3 5" xfId="4581"/>
    <cellStyle name="40% - Accent4 5 3 5 2" xfId="13809"/>
    <cellStyle name="40% - Accent4 5 3 5 2 2" xfId="42507"/>
    <cellStyle name="40% - Accent4 5 3 5 3" xfId="27158"/>
    <cellStyle name="40% - Accent4 5 3 5 3 2" xfId="55856"/>
    <cellStyle name="40% - Accent4 5 3 5 4" xfId="33298"/>
    <cellStyle name="40% - Accent4 5 3 6" xfId="8254"/>
    <cellStyle name="40% - Accent4 5 3 6 2" xfId="17478"/>
    <cellStyle name="40% - Accent4 5 3 6 2 2" xfId="46176"/>
    <cellStyle name="40% - Accent4 5 3 6 3" xfId="36967"/>
    <cellStyle name="40% - Accent4 5 3 7" xfId="9966"/>
    <cellStyle name="40% - Accent4 5 3 7 2" xfId="19187"/>
    <cellStyle name="40% - Accent4 5 3 7 2 2" xfId="47885"/>
    <cellStyle name="40% - Accent4 5 3 7 3" xfId="38676"/>
    <cellStyle name="40% - Accent4 5 3 8" xfId="11115"/>
    <cellStyle name="40% - Accent4 5 3 8 2" xfId="20334"/>
    <cellStyle name="40% - Accent4 5 3 8 2 2" xfId="49032"/>
    <cellStyle name="40% - Accent4 5 3 8 3" xfId="39823"/>
    <cellStyle name="40% - Accent4 5 3 9" xfId="21467"/>
    <cellStyle name="40% - Accent4 5 3 9 2" xfId="50165"/>
    <cellStyle name="40% - Accent4 5 4" xfId="1108"/>
    <cellStyle name="40% - Accent4 5 4 10" xfId="11759"/>
    <cellStyle name="40% - Accent4 5 4 10 2" xfId="40457"/>
    <cellStyle name="40% - Accent4 5 4 11" xfId="21470"/>
    <cellStyle name="40% - Accent4 5 4 11 2" xfId="50168"/>
    <cellStyle name="40% - Accent4 5 4 12" xfId="23354"/>
    <cellStyle name="40% - Accent4 5 4 12 2" xfId="52052"/>
    <cellStyle name="40% - Accent4 5 4 13" xfId="25633"/>
    <cellStyle name="40% - Accent4 5 4 13 2" xfId="54331"/>
    <cellStyle name="40% - Accent4 5 4 14" xfId="30214"/>
    <cellStyle name="40% - Accent4 5 4 14 2" xfId="58911"/>
    <cellStyle name="40% - Accent4 5 4 15" xfId="31248"/>
    <cellStyle name="40% - Accent4 5 4 2" xfId="3664"/>
    <cellStyle name="40% - Accent4 5 4 2 10" xfId="23355"/>
    <cellStyle name="40% - Accent4 5 4 2 10 2" xfId="52053"/>
    <cellStyle name="40% - Accent4 5 4 2 11" xfId="25634"/>
    <cellStyle name="40% - Accent4 5 4 2 11 2" xfId="54332"/>
    <cellStyle name="40% - Accent4 5 4 2 12" xfId="30215"/>
    <cellStyle name="40% - Accent4 5 4 2 12 2" xfId="58912"/>
    <cellStyle name="40% - Accent4 5 4 2 13" xfId="32537"/>
    <cellStyle name="40% - Accent4 5 4 2 2" xfId="4585"/>
    <cellStyle name="40% - Accent4 5 4 2 2 2" xfId="13813"/>
    <cellStyle name="40% - Accent4 5 4 2 2 2 2" xfId="28295"/>
    <cellStyle name="40% - Accent4 5 4 2 2 2 2 2" xfId="56993"/>
    <cellStyle name="40% - Accent4 5 4 2 2 2 3" xfId="42511"/>
    <cellStyle name="40% - Accent4 5 4 2 2 3" xfId="23356"/>
    <cellStyle name="40% - Accent4 5 4 2 2 3 2" xfId="52054"/>
    <cellStyle name="40% - Accent4 5 4 2 2 4" xfId="25635"/>
    <cellStyle name="40% - Accent4 5 4 2 2 4 2" xfId="54333"/>
    <cellStyle name="40% - Accent4 5 4 2 2 5" xfId="30216"/>
    <cellStyle name="40% - Accent4 5 4 2 2 5 2" xfId="58913"/>
    <cellStyle name="40% - Accent4 5 4 2 2 6" xfId="33302"/>
    <cellStyle name="40% - Accent4 5 4 2 3" xfId="6502"/>
    <cellStyle name="40% - Accent4 5 4 2 3 2" xfId="15730"/>
    <cellStyle name="40% - Accent4 5 4 2 3 2 2" xfId="44428"/>
    <cellStyle name="40% - Accent4 5 4 2 3 3" xfId="27162"/>
    <cellStyle name="40% - Accent4 5 4 2 3 3 2" xfId="55860"/>
    <cellStyle name="40% - Accent4 5 4 2 3 4" xfId="35219"/>
    <cellStyle name="40% - Accent4 5 4 2 4" xfId="8054"/>
    <cellStyle name="40% - Accent4 5 4 2 4 2" xfId="17279"/>
    <cellStyle name="40% - Accent4 5 4 2 4 2 2" xfId="45977"/>
    <cellStyle name="40% - Accent4 5 4 2 4 3" xfId="36768"/>
    <cellStyle name="40% - Accent4 5 4 2 5" xfId="9205"/>
    <cellStyle name="40% - Accent4 5 4 2 5 2" xfId="18428"/>
    <cellStyle name="40% - Accent4 5 4 2 5 2 2" xfId="47126"/>
    <cellStyle name="40% - Accent4 5 4 2 5 3" xfId="37917"/>
    <cellStyle name="40% - Accent4 5 4 2 6" xfId="9970"/>
    <cellStyle name="40% - Accent4 5 4 2 6 2" xfId="19191"/>
    <cellStyle name="40% - Accent4 5 4 2 6 2 2" xfId="47889"/>
    <cellStyle name="40% - Accent4 5 4 2 6 3" xfId="38680"/>
    <cellStyle name="40% - Accent4 5 4 2 7" xfId="11119"/>
    <cellStyle name="40% - Accent4 5 4 2 7 2" xfId="20338"/>
    <cellStyle name="40% - Accent4 5 4 2 7 2 2" xfId="49036"/>
    <cellStyle name="40% - Accent4 5 4 2 7 3" xfId="39827"/>
    <cellStyle name="40% - Accent4 5 4 2 8" xfId="13048"/>
    <cellStyle name="40% - Accent4 5 4 2 8 2" xfId="41746"/>
    <cellStyle name="40% - Accent4 5 4 2 9" xfId="21471"/>
    <cellStyle name="40% - Accent4 5 4 2 9 2" xfId="50169"/>
    <cellStyle name="40% - Accent4 5 4 3" xfId="2492"/>
    <cellStyle name="40% - Accent4 5 4 3 2" xfId="5747"/>
    <cellStyle name="40% - Accent4 5 4 3 2 2" xfId="14975"/>
    <cellStyle name="40% - Accent4 5 4 3 2 2 2" xfId="43673"/>
    <cellStyle name="40% - Accent4 5 4 3 2 3" xfId="28294"/>
    <cellStyle name="40% - Accent4 5 4 3 2 3 2" xfId="56992"/>
    <cellStyle name="40% - Accent4 5 4 3 2 4" xfId="34464"/>
    <cellStyle name="40% - Accent4 5 4 3 3" xfId="7297"/>
    <cellStyle name="40% - Accent4 5 4 3 3 2" xfId="16523"/>
    <cellStyle name="40% - Accent4 5 4 3 3 2 2" xfId="45221"/>
    <cellStyle name="40% - Accent4 5 4 3 3 3" xfId="36012"/>
    <cellStyle name="40% - Accent4 5 4 3 4" xfId="12293"/>
    <cellStyle name="40% - Accent4 5 4 3 4 2" xfId="40991"/>
    <cellStyle name="40% - Accent4 5 4 3 5" xfId="23357"/>
    <cellStyle name="40% - Accent4 5 4 3 5 2" xfId="52055"/>
    <cellStyle name="40% - Accent4 5 4 3 6" xfId="25636"/>
    <cellStyle name="40% - Accent4 5 4 3 6 2" xfId="54334"/>
    <cellStyle name="40% - Accent4 5 4 3 7" xfId="30217"/>
    <cellStyle name="40% - Accent4 5 4 3 7 2" xfId="58914"/>
    <cellStyle name="40% - Accent4 5 4 3 8" xfId="31782"/>
    <cellStyle name="40% - Accent4 5 4 4" xfId="4584"/>
    <cellStyle name="40% - Accent4 5 4 4 2" xfId="13812"/>
    <cellStyle name="40% - Accent4 5 4 4 2 2" xfId="42510"/>
    <cellStyle name="40% - Accent4 5 4 4 3" xfId="27161"/>
    <cellStyle name="40% - Accent4 5 4 4 3 2" xfId="55859"/>
    <cellStyle name="40% - Accent4 5 4 4 4" xfId="33301"/>
    <cellStyle name="40% - Accent4 5 4 5" xfId="5213"/>
    <cellStyle name="40% - Accent4 5 4 5 2" xfId="14441"/>
    <cellStyle name="40% - Accent4 5 4 5 2 2" xfId="43139"/>
    <cellStyle name="40% - Accent4 5 4 5 3" xfId="33930"/>
    <cellStyle name="40% - Accent4 5 4 6" xfId="6762"/>
    <cellStyle name="40% - Accent4 5 4 6 2" xfId="15989"/>
    <cellStyle name="40% - Accent4 5 4 6 2 2" xfId="44687"/>
    <cellStyle name="40% - Accent4 5 4 6 3" xfId="35478"/>
    <cellStyle name="40% - Accent4 5 4 7" xfId="8449"/>
    <cellStyle name="40% - Accent4 5 4 7 2" xfId="17673"/>
    <cellStyle name="40% - Accent4 5 4 7 2 2" xfId="46371"/>
    <cellStyle name="40% - Accent4 5 4 7 3" xfId="37162"/>
    <cellStyle name="40% - Accent4 5 4 8" xfId="9969"/>
    <cellStyle name="40% - Accent4 5 4 8 2" xfId="19190"/>
    <cellStyle name="40% - Accent4 5 4 8 2 2" xfId="47888"/>
    <cellStyle name="40% - Accent4 5 4 8 3" xfId="38679"/>
    <cellStyle name="40% - Accent4 5 4 9" xfId="11118"/>
    <cellStyle name="40% - Accent4 5 4 9 2" xfId="20337"/>
    <cellStyle name="40% - Accent4 5 4 9 2 2" xfId="49035"/>
    <cellStyle name="40% - Accent4 5 4 9 3" xfId="39826"/>
    <cellStyle name="40% - Accent4 5 5" xfId="3154"/>
    <cellStyle name="40% - Accent4 5 5 10" xfId="23358"/>
    <cellStyle name="40% - Accent4 5 5 10 2" xfId="52056"/>
    <cellStyle name="40% - Accent4 5 5 11" xfId="25637"/>
    <cellStyle name="40% - Accent4 5 5 11 2" xfId="54335"/>
    <cellStyle name="40% - Accent4 5 5 12" xfId="30218"/>
    <cellStyle name="40% - Accent4 5 5 12 2" xfId="58915"/>
    <cellStyle name="40% - Accent4 5 5 13" xfId="32163"/>
    <cellStyle name="40% - Accent4 5 5 2" xfId="4586"/>
    <cellStyle name="40% - Accent4 5 5 2 2" xfId="13814"/>
    <cellStyle name="40% - Accent4 5 5 2 2 2" xfId="28296"/>
    <cellStyle name="40% - Accent4 5 5 2 2 2 2" xfId="56994"/>
    <cellStyle name="40% - Accent4 5 5 2 2 3" xfId="42512"/>
    <cellStyle name="40% - Accent4 5 5 2 3" xfId="23359"/>
    <cellStyle name="40% - Accent4 5 5 2 3 2" xfId="52057"/>
    <cellStyle name="40% - Accent4 5 5 2 4" xfId="25638"/>
    <cellStyle name="40% - Accent4 5 5 2 4 2" xfId="54336"/>
    <cellStyle name="40% - Accent4 5 5 2 5" xfId="30219"/>
    <cellStyle name="40% - Accent4 5 5 2 5 2" xfId="58916"/>
    <cellStyle name="40% - Accent4 5 5 2 6" xfId="33303"/>
    <cellStyle name="40% - Accent4 5 5 3" xfId="6128"/>
    <cellStyle name="40% - Accent4 5 5 3 2" xfId="15356"/>
    <cellStyle name="40% - Accent4 5 5 3 2 2" xfId="44054"/>
    <cellStyle name="40% - Accent4 5 5 3 3" xfId="27163"/>
    <cellStyle name="40% - Accent4 5 5 3 3 2" xfId="55861"/>
    <cellStyle name="40% - Accent4 5 5 3 4" xfId="34845"/>
    <cellStyle name="40% - Accent4 5 5 4" xfId="7680"/>
    <cellStyle name="40% - Accent4 5 5 4 2" xfId="16905"/>
    <cellStyle name="40% - Accent4 5 5 4 2 2" xfId="45603"/>
    <cellStyle name="40% - Accent4 5 5 4 3" xfId="36394"/>
    <cellStyle name="40% - Accent4 5 5 5" xfId="8831"/>
    <cellStyle name="40% - Accent4 5 5 5 2" xfId="18054"/>
    <cellStyle name="40% - Accent4 5 5 5 2 2" xfId="46752"/>
    <cellStyle name="40% - Accent4 5 5 5 3" xfId="37543"/>
    <cellStyle name="40% - Accent4 5 5 6" xfId="9971"/>
    <cellStyle name="40% - Accent4 5 5 6 2" xfId="19192"/>
    <cellStyle name="40% - Accent4 5 5 6 2 2" xfId="47890"/>
    <cellStyle name="40% - Accent4 5 5 6 3" xfId="38681"/>
    <cellStyle name="40% - Accent4 5 5 7" xfId="11120"/>
    <cellStyle name="40% - Accent4 5 5 7 2" xfId="20339"/>
    <cellStyle name="40% - Accent4 5 5 7 2 2" xfId="49037"/>
    <cellStyle name="40% - Accent4 5 5 7 3" xfId="39828"/>
    <cellStyle name="40% - Accent4 5 5 8" xfId="12674"/>
    <cellStyle name="40% - Accent4 5 5 8 2" xfId="41372"/>
    <cellStyle name="40% - Accent4 5 5 9" xfId="21472"/>
    <cellStyle name="40% - Accent4 5 5 9 2" xfId="50170"/>
    <cellStyle name="40% - Accent4 5 6" xfId="1978"/>
    <cellStyle name="40% - Accent4 5 6 2" xfId="5454"/>
    <cellStyle name="40% - Accent4 5 6 2 2" xfId="14682"/>
    <cellStyle name="40% - Accent4 5 6 2 2 2" xfId="43380"/>
    <cellStyle name="40% - Accent4 5 6 2 3" xfId="28285"/>
    <cellStyle name="40% - Accent4 5 6 2 3 2" xfId="56983"/>
    <cellStyle name="40% - Accent4 5 6 2 4" xfId="34171"/>
    <cellStyle name="40% - Accent4 5 6 3" xfId="7003"/>
    <cellStyle name="40% - Accent4 5 6 3 2" xfId="16230"/>
    <cellStyle name="40% - Accent4 5 6 3 2 2" xfId="44928"/>
    <cellStyle name="40% - Accent4 5 6 3 3" xfId="35719"/>
    <cellStyle name="40% - Accent4 5 6 4" xfId="12000"/>
    <cellStyle name="40% - Accent4 5 6 4 2" xfId="40698"/>
    <cellStyle name="40% - Accent4 5 6 5" xfId="23360"/>
    <cellStyle name="40% - Accent4 5 6 5 2" xfId="52058"/>
    <cellStyle name="40% - Accent4 5 6 6" xfId="25639"/>
    <cellStyle name="40% - Accent4 5 6 6 2" xfId="54337"/>
    <cellStyle name="40% - Accent4 5 6 7" xfId="30220"/>
    <cellStyle name="40% - Accent4 5 6 7 2" xfId="58917"/>
    <cellStyle name="40% - Accent4 5 6 8" xfId="31489"/>
    <cellStyle name="40% - Accent4 5 7" xfId="4575"/>
    <cellStyle name="40% - Accent4 5 7 2" xfId="13803"/>
    <cellStyle name="40% - Accent4 5 7 2 2" xfId="42501"/>
    <cellStyle name="40% - Accent4 5 7 3" xfId="27152"/>
    <cellStyle name="40% - Accent4 5 7 3 2" xfId="55850"/>
    <cellStyle name="40% - Accent4 5 7 4" xfId="33292"/>
    <cellStyle name="40% - Accent4 5 8" xfId="5027"/>
    <cellStyle name="40% - Accent4 5 8 2" xfId="14255"/>
    <cellStyle name="40% - Accent4 5 8 2 2" xfId="42953"/>
    <cellStyle name="40% - Accent4 5 8 3" xfId="33744"/>
    <cellStyle name="40% - Accent4 5 9" xfId="6576"/>
    <cellStyle name="40% - Accent4 5 9 2" xfId="15803"/>
    <cellStyle name="40% - Accent4 5 9 2 2" xfId="44501"/>
    <cellStyle name="40% - Accent4 5 9 3" xfId="35292"/>
    <cellStyle name="40% - Accent4 50" xfId="11520"/>
    <cellStyle name="40% - Accent4 50 2" xfId="40227"/>
    <cellStyle name="40% - Accent4 51" xfId="28702"/>
    <cellStyle name="40% - Accent4 51 2" xfId="57399"/>
    <cellStyle name="40% - Accent4 52" xfId="28718"/>
    <cellStyle name="40% - Accent4 52 2" xfId="57415"/>
    <cellStyle name="40% - Accent4 53" xfId="31010"/>
    <cellStyle name="40% - Accent4 6" xfId="306"/>
    <cellStyle name="40% - Accent4 6 10" xfId="9972"/>
    <cellStyle name="40% - Accent4 6 10 2" xfId="19193"/>
    <cellStyle name="40% - Accent4 6 10 2 2" xfId="47891"/>
    <cellStyle name="40% - Accent4 6 10 3" xfId="38682"/>
    <cellStyle name="40% - Accent4 6 11" xfId="11121"/>
    <cellStyle name="40% - Accent4 6 11 2" xfId="20340"/>
    <cellStyle name="40% - Accent4 6 11 2 2" xfId="49038"/>
    <cellStyle name="40% - Accent4 6 11 3" xfId="39829"/>
    <cellStyle name="40% - Accent4 6 12" xfId="11616"/>
    <cellStyle name="40% - Accent4 6 12 2" xfId="40314"/>
    <cellStyle name="40% - Accent4 6 13" xfId="21473"/>
    <cellStyle name="40% - Accent4 6 13 2" xfId="50171"/>
    <cellStyle name="40% - Accent4 6 14" xfId="23361"/>
    <cellStyle name="40% - Accent4 6 14 2" xfId="52059"/>
    <cellStyle name="40% - Accent4 6 15" xfId="25640"/>
    <cellStyle name="40% - Accent4 6 15 2" xfId="54338"/>
    <cellStyle name="40% - Accent4 6 16" xfId="30221"/>
    <cellStyle name="40% - Accent4 6 16 2" xfId="58918"/>
    <cellStyle name="40% - Accent4 6 17" xfId="31105"/>
    <cellStyle name="40% - Accent4 6 2" xfId="816"/>
    <cellStyle name="40% - Accent4 6 2 10" xfId="23362"/>
    <cellStyle name="40% - Accent4 6 2 10 2" xfId="52060"/>
    <cellStyle name="40% - Accent4 6 2 11" xfId="25641"/>
    <cellStyle name="40% - Accent4 6 2 11 2" xfId="54339"/>
    <cellStyle name="40% - Accent4 6 2 12" xfId="30222"/>
    <cellStyle name="40% - Accent4 6 2 12 2" xfId="58919"/>
    <cellStyle name="40% - Accent4 6 2 2" xfId="3665"/>
    <cellStyle name="40% - Accent4 6 2 3" xfId="3417"/>
    <cellStyle name="40% - Accent4 6 2 3 10" xfId="23363"/>
    <cellStyle name="40% - Accent4 6 2 3 10 2" xfId="52061"/>
    <cellStyle name="40% - Accent4 6 2 3 11" xfId="25642"/>
    <cellStyle name="40% - Accent4 6 2 3 11 2" xfId="54340"/>
    <cellStyle name="40% - Accent4 6 2 3 12" xfId="30223"/>
    <cellStyle name="40% - Accent4 6 2 3 12 2" xfId="58920"/>
    <cellStyle name="40% - Accent4 6 2 3 13" xfId="32389"/>
    <cellStyle name="40% - Accent4 6 2 3 2" xfId="4589"/>
    <cellStyle name="40% - Accent4 6 2 3 2 2" xfId="13817"/>
    <cellStyle name="40% - Accent4 6 2 3 2 2 2" xfId="28299"/>
    <cellStyle name="40% - Accent4 6 2 3 2 2 2 2" xfId="56997"/>
    <cellStyle name="40% - Accent4 6 2 3 2 2 3" xfId="42515"/>
    <cellStyle name="40% - Accent4 6 2 3 2 3" xfId="23364"/>
    <cellStyle name="40% - Accent4 6 2 3 2 3 2" xfId="52062"/>
    <cellStyle name="40% - Accent4 6 2 3 2 4" xfId="25643"/>
    <cellStyle name="40% - Accent4 6 2 3 2 4 2" xfId="54341"/>
    <cellStyle name="40% - Accent4 6 2 3 2 5" xfId="30224"/>
    <cellStyle name="40% - Accent4 6 2 3 2 5 2" xfId="58921"/>
    <cellStyle name="40% - Accent4 6 2 3 2 6" xfId="33306"/>
    <cellStyle name="40% - Accent4 6 2 3 3" xfId="6354"/>
    <cellStyle name="40% - Accent4 6 2 3 3 2" xfId="15582"/>
    <cellStyle name="40% - Accent4 6 2 3 3 2 2" xfId="44280"/>
    <cellStyle name="40% - Accent4 6 2 3 3 3" xfId="27166"/>
    <cellStyle name="40% - Accent4 6 2 3 3 3 2" xfId="55864"/>
    <cellStyle name="40% - Accent4 6 2 3 3 4" xfId="35071"/>
    <cellStyle name="40% - Accent4 6 2 3 4" xfId="7906"/>
    <cellStyle name="40% - Accent4 6 2 3 4 2" xfId="17131"/>
    <cellStyle name="40% - Accent4 6 2 3 4 2 2" xfId="45829"/>
    <cellStyle name="40% - Accent4 6 2 3 4 3" xfId="36620"/>
    <cellStyle name="40% - Accent4 6 2 3 5" xfId="9057"/>
    <cellStyle name="40% - Accent4 6 2 3 5 2" xfId="18280"/>
    <cellStyle name="40% - Accent4 6 2 3 5 2 2" xfId="46978"/>
    <cellStyle name="40% - Accent4 6 2 3 5 3" xfId="37769"/>
    <cellStyle name="40% - Accent4 6 2 3 6" xfId="9974"/>
    <cellStyle name="40% - Accent4 6 2 3 6 2" xfId="19195"/>
    <cellStyle name="40% - Accent4 6 2 3 6 2 2" xfId="47893"/>
    <cellStyle name="40% - Accent4 6 2 3 6 3" xfId="38684"/>
    <cellStyle name="40% - Accent4 6 2 3 7" xfId="11123"/>
    <cellStyle name="40% - Accent4 6 2 3 7 2" xfId="20342"/>
    <cellStyle name="40% - Accent4 6 2 3 7 2 2" xfId="49040"/>
    <cellStyle name="40% - Accent4 6 2 3 7 3" xfId="39831"/>
    <cellStyle name="40% - Accent4 6 2 3 8" xfId="12900"/>
    <cellStyle name="40% - Accent4 6 2 3 8 2" xfId="41598"/>
    <cellStyle name="40% - Accent4 6 2 3 9" xfId="21475"/>
    <cellStyle name="40% - Accent4 6 2 3 9 2" xfId="50173"/>
    <cellStyle name="40% - Accent4 6 2 4" xfId="2808"/>
    <cellStyle name="40% - Accent4 6 2 4 2" xfId="5973"/>
    <cellStyle name="40% - Accent4 6 2 4 2 2" xfId="15201"/>
    <cellStyle name="40% - Accent4 6 2 4 2 2 2" xfId="43899"/>
    <cellStyle name="40% - Accent4 6 2 4 2 3" xfId="28298"/>
    <cellStyle name="40% - Accent4 6 2 4 2 3 2" xfId="56996"/>
    <cellStyle name="40% - Accent4 6 2 4 2 4" xfId="34690"/>
    <cellStyle name="40% - Accent4 6 2 4 3" xfId="7523"/>
    <cellStyle name="40% - Accent4 6 2 4 3 2" xfId="16749"/>
    <cellStyle name="40% - Accent4 6 2 4 3 2 2" xfId="45447"/>
    <cellStyle name="40% - Accent4 6 2 4 3 3" xfId="36238"/>
    <cellStyle name="40% - Accent4 6 2 4 4" xfId="12519"/>
    <cellStyle name="40% - Accent4 6 2 4 4 2" xfId="41217"/>
    <cellStyle name="40% - Accent4 6 2 4 5" xfId="23365"/>
    <cellStyle name="40% - Accent4 6 2 4 5 2" xfId="52063"/>
    <cellStyle name="40% - Accent4 6 2 4 6" xfId="25644"/>
    <cellStyle name="40% - Accent4 6 2 4 6 2" xfId="54342"/>
    <cellStyle name="40% - Accent4 6 2 4 7" xfId="30225"/>
    <cellStyle name="40% - Accent4 6 2 4 7 2" xfId="58922"/>
    <cellStyle name="40% - Accent4 6 2 4 8" xfId="32008"/>
    <cellStyle name="40% - Accent4 6 2 5" xfId="4588"/>
    <cellStyle name="40% - Accent4 6 2 5 2" xfId="13816"/>
    <cellStyle name="40% - Accent4 6 2 5 2 2" xfId="42514"/>
    <cellStyle name="40% - Accent4 6 2 5 3" xfId="27165"/>
    <cellStyle name="40% - Accent4 6 2 5 3 2" xfId="55863"/>
    <cellStyle name="40% - Accent4 6 2 5 4" xfId="33305"/>
    <cellStyle name="40% - Accent4 6 2 6" xfId="8675"/>
    <cellStyle name="40% - Accent4 6 2 6 2" xfId="17899"/>
    <cellStyle name="40% - Accent4 6 2 6 2 2" xfId="46597"/>
    <cellStyle name="40% - Accent4 6 2 6 3" xfId="37388"/>
    <cellStyle name="40% - Accent4 6 2 7" xfId="9973"/>
    <cellStyle name="40% - Accent4 6 2 7 2" xfId="19194"/>
    <cellStyle name="40% - Accent4 6 2 7 2 2" xfId="47892"/>
    <cellStyle name="40% - Accent4 6 2 7 3" xfId="38683"/>
    <cellStyle name="40% - Accent4 6 2 8" xfId="11122"/>
    <cellStyle name="40% - Accent4 6 2 8 2" xfId="20341"/>
    <cellStyle name="40% - Accent4 6 2 8 2 2" xfId="49039"/>
    <cellStyle name="40% - Accent4 6 2 8 3" xfId="39830"/>
    <cellStyle name="40% - Accent4 6 2 9" xfId="21474"/>
    <cellStyle name="40% - Accent4 6 2 9 2" xfId="50172"/>
    <cellStyle name="40% - Accent4 6 3" xfId="1151"/>
    <cellStyle name="40% - Accent4 6 3 10" xfId="11802"/>
    <cellStyle name="40% - Accent4 6 3 10 2" xfId="40500"/>
    <cellStyle name="40% - Accent4 6 3 11" xfId="21476"/>
    <cellStyle name="40% - Accent4 6 3 11 2" xfId="50174"/>
    <cellStyle name="40% - Accent4 6 3 12" xfId="23366"/>
    <cellStyle name="40% - Accent4 6 3 12 2" xfId="52064"/>
    <cellStyle name="40% - Accent4 6 3 13" xfId="25645"/>
    <cellStyle name="40% - Accent4 6 3 13 2" xfId="54343"/>
    <cellStyle name="40% - Accent4 6 3 14" xfId="30226"/>
    <cellStyle name="40% - Accent4 6 3 14 2" xfId="58923"/>
    <cellStyle name="40% - Accent4 6 3 15" xfId="31291"/>
    <cellStyle name="40% - Accent4 6 3 2" xfId="3666"/>
    <cellStyle name="40% - Accent4 6 3 2 10" xfId="23367"/>
    <cellStyle name="40% - Accent4 6 3 2 10 2" xfId="52065"/>
    <cellStyle name="40% - Accent4 6 3 2 11" xfId="25646"/>
    <cellStyle name="40% - Accent4 6 3 2 11 2" xfId="54344"/>
    <cellStyle name="40% - Accent4 6 3 2 12" xfId="30227"/>
    <cellStyle name="40% - Accent4 6 3 2 12 2" xfId="58924"/>
    <cellStyle name="40% - Accent4 6 3 2 13" xfId="32538"/>
    <cellStyle name="40% - Accent4 6 3 2 2" xfId="4591"/>
    <cellStyle name="40% - Accent4 6 3 2 2 2" xfId="13819"/>
    <cellStyle name="40% - Accent4 6 3 2 2 2 2" xfId="28301"/>
    <cellStyle name="40% - Accent4 6 3 2 2 2 2 2" xfId="56999"/>
    <cellStyle name="40% - Accent4 6 3 2 2 2 3" xfId="42517"/>
    <cellStyle name="40% - Accent4 6 3 2 2 3" xfId="23368"/>
    <cellStyle name="40% - Accent4 6 3 2 2 3 2" xfId="52066"/>
    <cellStyle name="40% - Accent4 6 3 2 2 4" xfId="25647"/>
    <cellStyle name="40% - Accent4 6 3 2 2 4 2" xfId="54345"/>
    <cellStyle name="40% - Accent4 6 3 2 2 5" xfId="30228"/>
    <cellStyle name="40% - Accent4 6 3 2 2 5 2" xfId="58925"/>
    <cellStyle name="40% - Accent4 6 3 2 2 6" xfId="33308"/>
    <cellStyle name="40% - Accent4 6 3 2 3" xfId="6503"/>
    <cellStyle name="40% - Accent4 6 3 2 3 2" xfId="15731"/>
    <cellStyle name="40% - Accent4 6 3 2 3 2 2" xfId="44429"/>
    <cellStyle name="40% - Accent4 6 3 2 3 3" xfId="27168"/>
    <cellStyle name="40% - Accent4 6 3 2 3 3 2" xfId="55866"/>
    <cellStyle name="40% - Accent4 6 3 2 3 4" xfId="35220"/>
    <cellStyle name="40% - Accent4 6 3 2 4" xfId="8055"/>
    <cellStyle name="40% - Accent4 6 3 2 4 2" xfId="17280"/>
    <cellStyle name="40% - Accent4 6 3 2 4 2 2" xfId="45978"/>
    <cellStyle name="40% - Accent4 6 3 2 4 3" xfId="36769"/>
    <cellStyle name="40% - Accent4 6 3 2 5" xfId="9206"/>
    <cellStyle name="40% - Accent4 6 3 2 5 2" xfId="18429"/>
    <cellStyle name="40% - Accent4 6 3 2 5 2 2" xfId="47127"/>
    <cellStyle name="40% - Accent4 6 3 2 5 3" xfId="37918"/>
    <cellStyle name="40% - Accent4 6 3 2 6" xfId="9976"/>
    <cellStyle name="40% - Accent4 6 3 2 6 2" xfId="19197"/>
    <cellStyle name="40% - Accent4 6 3 2 6 2 2" xfId="47895"/>
    <cellStyle name="40% - Accent4 6 3 2 6 3" xfId="38686"/>
    <cellStyle name="40% - Accent4 6 3 2 7" xfId="11125"/>
    <cellStyle name="40% - Accent4 6 3 2 7 2" xfId="20344"/>
    <cellStyle name="40% - Accent4 6 3 2 7 2 2" xfId="49042"/>
    <cellStyle name="40% - Accent4 6 3 2 7 3" xfId="39833"/>
    <cellStyle name="40% - Accent4 6 3 2 8" xfId="13049"/>
    <cellStyle name="40% - Accent4 6 3 2 8 2" xfId="41747"/>
    <cellStyle name="40% - Accent4 6 3 2 9" xfId="21477"/>
    <cellStyle name="40% - Accent4 6 3 2 9 2" xfId="50175"/>
    <cellStyle name="40% - Accent4 6 3 3" xfId="2533"/>
    <cellStyle name="40% - Accent4 6 3 3 2" xfId="5788"/>
    <cellStyle name="40% - Accent4 6 3 3 2 2" xfId="15016"/>
    <cellStyle name="40% - Accent4 6 3 3 2 2 2" xfId="43714"/>
    <cellStyle name="40% - Accent4 6 3 3 2 3" xfId="28300"/>
    <cellStyle name="40% - Accent4 6 3 3 2 3 2" xfId="56998"/>
    <cellStyle name="40% - Accent4 6 3 3 2 4" xfId="34505"/>
    <cellStyle name="40% - Accent4 6 3 3 3" xfId="7338"/>
    <cellStyle name="40% - Accent4 6 3 3 3 2" xfId="16564"/>
    <cellStyle name="40% - Accent4 6 3 3 3 2 2" xfId="45262"/>
    <cellStyle name="40% - Accent4 6 3 3 3 3" xfId="36053"/>
    <cellStyle name="40% - Accent4 6 3 3 4" xfId="12334"/>
    <cellStyle name="40% - Accent4 6 3 3 4 2" xfId="41032"/>
    <cellStyle name="40% - Accent4 6 3 3 5" xfId="23369"/>
    <cellStyle name="40% - Accent4 6 3 3 5 2" xfId="52067"/>
    <cellStyle name="40% - Accent4 6 3 3 6" xfId="25648"/>
    <cellStyle name="40% - Accent4 6 3 3 6 2" xfId="54346"/>
    <cellStyle name="40% - Accent4 6 3 3 7" xfId="30229"/>
    <cellStyle name="40% - Accent4 6 3 3 7 2" xfId="58926"/>
    <cellStyle name="40% - Accent4 6 3 3 8" xfId="31823"/>
    <cellStyle name="40% - Accent4 6 3 4" xfId="4590"/>
    <cellStyle name="40% - Accent4 6 3 4 2" xfId="13818"/>
    <cellStyle name="40% - Accent4 6 3 4 2 2" xfId="42516"/>
    <cellStyle name="40% - Accent4 6 3 4 3" xfId="27167"/>
    <cellStyle name="40% - Accent4 6 3 4 3 2" xfId="55865"/>
    <cellStyle name="40% - Accent4 6 3 4 4" xfId="33307"/>
    <cellStyle name="40% - Accent4 6 3 5" xfId="5256"/>
    <cellStyle name="40% - Accent4 6 3 5 2" xfId="14484"/>
    <cellStyle name="40% - Accent4 6 3 5 2 2" xfId="43182"/>
    <cellStyle name="40% - Accent4 6 3 5 3" xfId="33973"/>
    <cellStyle name="40% - Accent4 6 3 6" xfId="6805"/>
    <cellStyle name="40% - Accent4 6 3 6 2" xfId="16032"/>
    <cellStyle name="40% - Accent4 6 3 6 2 2" xfId="44730"/>
    <cellStyle name="40% - Accent4 6 3 6 3" xfId="35521"/>
    <cellStyle name="40% - Accent4 6 3 7" xfId="8490"/>
    <cellStyle name="40% - Accent4 6 3 7 2" xfId="17714"/>
    <cellStyle name="40% - Accent4 6 3 7 2 2" xfId="46412"/>
    <cellStyle name="40% - Accent4 6 3 7 3" xfId="37203"/>
    <cellStyle name="40% - Accent4 6 3 8" xfId="9975"/>
    <cellStyle name="40% - Accent4 6 3 8 2" xfId="19196"/>
    <cellStyle name="40% - Accent4 6 3 8 2 2" xfId="47894"/>
    <cellStyle name="40% - Accent4 6 3 8 3" xfId="38685"/>
    <cellStyle name="40% - Accent4 6 3 9" xfId="11124"/>
    <cellStyle name="40% - Accent4 6 3 9 2" xfId="20343"/>
    <cellStyle name="40% - Accent4 6 3 9 2 2" xfId="49041"/>
    <cellStyle name="40% - Accent4 6 3 9 3" xfId="39832"/>
    <cellStyle name="40% - Accent4 6 4" xfId="3195"/>
    <cellStyle name="40% - Accent4 6 4 10" xfId="23370"/>
    <cellStyle name="40% - Accent4 6 4 10 2" xfId="52068"/>
    <cellStyle name="40% - Accent4 6 4 11" xfId="25649"/>
    <cellStyle name="40% - Accent4 6 4 11 2" xfId="54347"/>
    <cellStyle name="40% - Accent4 6 4 12" xfId="30230"/>
    <cellStyle name="40% - Accent4 6 4 12 2" xfId="58927"/>
    <cellStyle name="40% - Accent4 6 4 13" xfId="32204"/>
    <cellStyle name="40% - Accent4 6 4 2" xfId="4592"/>
    <cellStyle name="40% - Accent4 6 4 2 2" xfId="13820"/>
    <cellStyle name="40% - Accent4 6 4 2 2 2" xfId="28302"/>
    <cellStyle name="40% - Accent4 6 4 2 2 2 2" xfId="57000"/>
    <cellStyle name="40% - Accent4 6 4 2 2 3" xfId="42518"/>
    <cellStyle name="40% - Accent4 6 4 2 3" xfId="23371"/>
    <cellStyle name="40% - Accent4 6 4 2 3 2" xfId="52069"/>
    <cellStyle name="40% - Accent4 6 4 2 4" xfId="25650"/>
    <cellStyle name="40% - Accent4 6 4 2 4 2" xfId="54348"/>
    <cellStyle name="40% - Accent4 6 4 2 5" xfId="30231"/>
    <cellStyle name="40% - Accent4 6 4 2 5 2" xfId="58928"/>
    <cellStyle name="40% - Accent4 6 4 2 6" xfId="33309"/>
    <cellStyle name="40% - Accent4 6 4 3" xfId="6169"/>
    <cellStyle name="40% - Accent4 6 4 3 2" xfId="15397"/>
    <cellStyle name="40% - Accent4 6 4 3 2 2" xfId="44095"/>
    <cellStyle name="40% - Accent4 6 4 3 3" xfId="27169"/>
    <cellStyle name="40% - Accent4 6 4 3 3 2" xfId="55867"/>
    <cellStyle name="40% - Accent4 6 4 3 4" xfId="34886"/>
    <cellStyle name="40% - Accent4 6 4 4" xfId="7721"/>
    <cellStyle name="40% - Accent4 6 4 4 2" xfId="16946"/>
    <cellStyle name="40% - Accent4 6 4 4 2 2" xfId="45644"/>
    <cellStyle name="40% - Accent4 6 4 4 3" xfId="36435"/>
    <cellStyle name="40% - Accent4 6 4 5" xfId="8872"/>
    <cellStyle name="40% - Accent4 6 4 5 2" xfId="18095"/>
    <cellStyle name="40% - Accent4 6 4 5 2 2" xfId="46793"/>
    <cellStyle name="40% - Accent4 6 4 5 3" xfId="37584"/>
    <cellStyle name="40% - Accent4 6 4 6" xfId="9977"/>
    <cellStyle name="40% - Accent4 6 4 6 2" xfId="19198"/>
    <cellStyle name="40% - Accent4 6 4 6 2 2" xfId="47896"/>
    <cellStyle name="40% - Accent4 6 4 6 3" xfId="38687"/>
    <cellStyle name="40% - Accent4 6 4 7" xfId="11126"/>
    <cellStyle name="40% - Accent4 6 4 7 2" xfId="20345"/>
    <cellStyle name="40% - Accent4 6 4 7 2 2" xfId="49043"/>
    <cellStyle name="40% - Accent4 6 4 7 3" xfId="39834"/>
    <cellStyle name="40% - Accent4 6 4 8" xfId="12715"/>
    <cellStyle name="40% - Accent4 6 4 8 2" xfId="41413"/>
    <cellStyle name="40% - Accent4 6 4 9" xfId="21478"/>
    <cellStyle name="40% - Accent4 6 4 9 2" xfId="50176"/>
    <cellStyle name="40% - Accent4 6 5" xfId="2159"/>
    <cellStyle name="40% - Accent4 6 5 2" xfId="5593"/>
    <cellStyle name="40% - Accent4 6 5 2 2" xfId="14821"/>
    <cellStyle name="40% - Accent4 6 5 2 2 2" xfId="43519"/>
    <cellStyle name="40% - Accent4 6 5 2 3" xfId="28297"/>
    <cellStyle name="40% - Accent4 6 5 2 3 2" xfId="56995"/>
    <cellStyle name="40% - Accent4 6 5 2 4" xfId="34310"/>
    <cellStyle name="40% - Accent4 6 5 3" xfId="7142"/>
    <cellStyle name="40% - Accent4 6 5 3 2" xfId="16369"/>
    <cellStyle name="40% - Accent4 6 5 3 2 2" xfId="45067"/>
    <cellStyle name="40% - Accent4 6 5 3 3" xfId="35858"/>
    <cellStyle name="40% - Accent4 6 5 4" xfId="12139"/>
    <cellStyle name="40% - Accent4 6 5 4 2" xfId="40837"/>
    <cellStyle name="40% - Accent4 6 5 5" xfId="23372"/>
    <cellStyle name="40% - Accent4 6 5 5 2" xfId="52070"/>
    <cellStyle name="40% - Accent4 6 5 6" xfId="25651"/>
    <cellStyle name="40% - Accent4 6 5 6 2" xfId="54349"/>
    <cellStyle name="40% - Accent4 6 5 7" xfId="30232"/>
    <cellStyle name="40% - Accent4 6 5 7 2" xfId="58929"/>
    <cellStyle name="40% - Accent4 6 5 8" xfId="31628"/>
    <cellStyle name="40% - Accent4 6 6" xfId="4587"/>
    <cellStyle name="40% - Accent4 6 6 2" xfId="13815"/>
    <cellStyle name="40% - Accent4 6 6 2 2" xfId="42513"/>
    <cellStyle name="40% - Accent4 6 6 3" xfId="27164"/>
    <cellStyle name="40% - Accent4 6 6 3 2" xfId="55862"/>
    <cellStyle name="40% - Accent4 6 6 4" xfId="33304"/>
    <cellStyle name="40% - Accent4 6 7" xfId="5070"/>
    <cellStyle name="40% - Accent4 6 7 2" xfId="14298"/>
    <cellStyle name="40% - Accent4 6 7 2 2" xfId="42996"/>
    <cellStyle name="40% - Accent4 6 7 3" xfId="33787"/>
    <cellStyle name="40% - Accent4 6 8" xfId="6619"/>
    <cellStyle name="40% - Accent4 6 8 2" xfId="15846"/>
    <cellStyle name="40% - Accent4 6 8 2 2" xfId="44544"/>
    <cellStyle name="40% - Accent4 6 8 3" xfId="35335"/>
    <cellStyle name="40% - Accent4 6 9" xfId="8295"/>
    <cellStyle name="40% - Accent4 6 9 2" xfId="17519"/>
    <cellStyle name="40% - Accent4 6 9 2 2" xfId="46217"/>
    <cellStyle name="40% - Accent4 6 9 3" xfId="37008"/>
    <cellStyle name="40% - Accent4 7" xfId="393"/>
    <cellStyle name="40% - Accent4 7 10" xfId="9978"/>
    <cellStyle name="40% - Accent4 7 10 2" xfId="19199"/>
    <cellStyle name="40% - Accent4 7 10 2 2" xfId="47897"/>
    <cellStyle name="40% - Accent4 7 10 3" xfId="38688"/>
    <cellStyle name="40% - Accent4 7 11" xfId="11127"/>
    <cellStyle name="40% - Accent4 7 11 2" xfId="20346"/>
    <cellStyle name="40% - Accent4 7 11 2 2" xfId="49044"/>
    <cellStyle name="40% - Accent4 7 11 3" xfId="39835"/>
    <cellStyle name="40% - Accent4 7 12" xfId="11703"/>
    <cellStyle name="40% - Accent4 7 12 2" xfId="40401"/>
    <cellStyle name="40% - Accent4 7 13" xfId="21479"/>
    <cellStyle name="40% - Accent4 7 13 2" xfId="50177"/>
    <cellStyle name="40% - Accent4 7 14" xfId="23373"/>
    <cellStyle name="40% - Accent4 7 14 2" xfId="52071"/>
    <cellStyle name="40% - Accent4 7 15" xfId="25652"/>
    <cellStyle name="40% - Accent4 7 15 2" xfId="54350"/>
    <cellStyle name="40% - Accent4 7 16" xfId="30233"/>
    <cellStyle name="40% - Accent4 7 16 2" xfId="58930"/>
    <cellStyle name="40% - Accent4 7 17" xfId="31192"/>
    <cellStyle name="40% - Accent4 7 2" xfId="817"/>
    <cellStyle name="40% - Accent4 7 2 10" xfId="23374"/>
    <cellStyle name="40% - Accent4 7 2 10 2" xfId="52072"/>
    <cellStyle name="40% - Accent4 7 2 11" xfId="25653"/>
    <cellStyle name="40% - Accent4 7 2 11 2" xfId="54351"/>
    <cellStyle name="40% - Accent4 7 2 12" xfId="30234"/>
    <cellStyle name="40% - Accent4 7 2 12 2" xfId="58931"/>
    <cellStyle name="40% - Accent4 7 2 2" xfId="3667"/>
    <cellStyle name="40% - Accent4 7 2 3" xfId="3503"/>
    <cellStyle name="40% - Accent4 7 2 3 10" xfId="23375"/>
    <cellStyle name="40% - Accent4 7 2 3 10 2" xfId="52073"/>
    <cellStyle name="40% - Accent4 7 2 3 11" xfId="25654"/>
    <cellStyle name="40% - Accent4 7 2 3 11 2" xfId="54352"/>
    <cellStyle name="40% - Accent4 7 2 3 12" xfId="30235"/>
    <cellStyle name="40% - Accent4 7 2 3 12 2" xfId="58932"/>
    <cellStyle name="40% - Accent4 7 2 3 13" xfId="32475"/>
    <cellStyle name="40% - Accent4 7 2 3 2" xfId="4595"/>
    <cellStyle name="40% - Accent4 7 2 3 2 2" xfId="13823"/>
    <cellStyle name="40% - Accent4 7 2 3 2 2 2" xfId="28305"/>
    <cellStyle name="40% - Accent4 7 2 3 2 2 2 2" xfId="57003"/>
    <cellStyle name="40% - Accent4 7 2 3 2 2 3" xfId="42521"/>
    <cellStyle name="40% - Accent4 7 2 3 2 3" xfId="23376"/>
    <cellStyle name="40% - Accent4 7 2 3 2 3 2" xfId="52074"/>
    <cellStyle name="40% - Accent4 7 2 3 2 4" xfId="25655"/>
    <cellStyle name="40% - Accent4 7 2 3 2 4 2" xfId="54353"/>
    <cellStyle name="40% - Accent4 7 2 3 2 5" xfId="30236"/>
    <cellStyle name="40% - Accent4 7 2 3 2 5 2" xfId="58933"/>
    <cellStyle name="40% - Accent4 7 2 3 2 6" xfId="33312"/>
    <cellStyle name="40% - Accent4 7 2 3 3" xfId="6440"/>
    <cellStyle name="40% - Accent4 7 2 3 3 2" xfId="15668"/>
    <cellStyle name="40% - Accent4 7 2 3 3 2 2" xfId="44366"/>
    <cellStyle name="40% - Accent4 7 2 3 3 3" xfId="27172"/>
    <cellStyle name="40% - Accent4 7 2 3 3 3 2" xfId="55870"/>
    <cellStyle name="40% - Accent4 7 2 3 3 4" xfId="35157"/>
    <cellStyle name="40% - Accent4 7 2 3 4" xfId="7992"/>
    <cellStyle name="40% - Accent4 7 2 3 4 2" xfId="17217"/>
    <cellStyle name="40% - Accent4 7 2 3 4 2 2" xfId="45915"/>
    <cellStyle name="40% - Accent4 7 2 3 4 3" xfId="36706"/>
    <cellStyle name="40% - Accent4 7 2 3 5" xfId="9143"/>
    <cellStyle name="40% - Accent4 7 2 3 5 2" xfId="18366"/>
    <cellStyle name="40% - Accent4 7 2 3 5 2 2" xfId="47064"/>
    <cellStyle name="40% - Accent4 7 2 3 5 3" xfId="37855"/>
    <cellStyle name="40% - Accent4 7 2 3 6" xfId="9980"/>
    <cellStyle name="40% - Accent4 7 2 3 6 2" xfId="19201"/>
    <cellStyle name="40% - Accent4 7 2 3 6 2 2" xfId="47899"/>
    <cellStyle name="40% - Accent4 7 2 3 6 3" xfId="38690"/>
    <cellStyle name="40% - Accent4 7 2 3 7" xfId="11129"/>
    <cellStyle name="40% - Accent4 7 2 3 7 2" xfId="20348"/>
    <cellStyle name="40% - Accent4 7 2 3 7 2 2" xfId="49046"/>
    <cellStyle name="40% - Accent4 7 2 3 7 3" xfId="39837"/>
    <cellStyle name="40% - Accent4 7 2 3 8" xfId="12986"/>
    <cellStyle name="40% - Accent4 7 2 3 8 2" xfId="41684"/>
    <cellStyle name="40% - Accent4 7 2 3 9" xfId="21481"/>
    <cellStyle name="40% - Accent4 7 2 3 9 2" xfId="50179"/>
    <cellStyle name="40% - Accent4 7 2 4" xfId="2894"/>
    <cellStyle name="40% - Accent4 7 2 4 2" xfId="6059"/>
    <cellStyle name="40% - Accent4 7 2 4 2 2" xfId="15287"/>
    <cellStyle name="40% - Accent4 7 2 4 2 2 2" xfId="43985"/>
    <cellStyle name="40% - Accent4 7 2 4 2 3" xfId="28304"/>
    <cellStyle name="40% - Accent4 7 2 4 2 3 2" xfId="57002"/>
    <cellStyle name="40% - Accent4 7 2 4 2 4" xfId="34776"/>
    <cellStyle name="40% - Accent4 7 2 4 3" xfId="7609"/>
    <cellStyle name="40% - Accent4 7 2 4 3 2" xfId="16835"/>
    <cellStyle name="40% - Accent4 7 2 4 3 2 2" xfId="45533"/>
    <cellStyle name="40% - Accent4 7 2 4 3 3" xfId="36324"/>
    <cellStyle name="40% - Accent4 7 2 4 4" xfId="12605"/>
    <cellStyle name="40% - Accent4 7 2 4 4 2" xfId="41303"/>
    <cellStyle name="40% - Accent4 7 2 4 5" xfId="23377"/>
    <cellStyle name="40% - Accent4 7 2 4 5 2" xfId="52075"/>
    <cellStyle name="40% - Accent4 7 2 4 6" xfId="25656"/>
    <cellStyle name="40% - Accent4 7 2 4 6 2" xfId="54354"/>
    <cellStyle name="40% - Accent4 7 2 4 7" xfId="30237"/>
    <cellStyle name="40% - Accent4 7 2 4 7 2" xfId="58934"/>
    <cellStyle name="40% - Accent4 7 2 4 8" xfId="32094"/>
    <cellStyle name="40% - Accent4 7 2 5" xfId="4594"/>
    <cellStyle name="40% - Accent4 7 2 5 2" xfId="13822"/>
    <cellStyle name="40% - Accent4 7 2 5 2 2" xfId="42520"/>
    <cellStyle name="40% - Accent4 7 2 5 3" xfId="27171"/>
    <cellStyle name="40% - Accent4 7 2 5 3 2" xfId="55869"/>
    <cellStyle name="40% - Accent4 7 2 5 4" xfId="33311"/>
    <cellStyle name="40% - Accent4 7 2 6" xfId="8761"/>
    <cellStyle name="40% - Accent4 7 2 6 2" xfId="17985"/>
    <cellStyle name="40% - Accent4 7 2 6 2 2" xfId="46683"/>
    <cellStyle name="40% - Accent4 7 2 6 3" xfId="37474"/>
    <cellStyle name="40% - Accent4 7 2 7" xfId="9979"/>
    <cellStyle name="40% - Accent4 7 2 7 2" xfId="19200"/>
    <cellStyle name="40% - Accent4 7 2 7 2 2" xfId="47898"/>
    <cellStyle name="40% - Accent4 7 2 7 3" xfId="38689"/>
    <cellStyle name="40% - Accent4 7 2 8" xfId="11128"/>
    <cellStyle name="40% - Accent4 7 2 8 2" xfId="20347"/>
    <cellStyle name="40% - Accent4 7 2 8 2 2" xfId="49045"/>
    <cellStyle name="40% - Accent4 7 2 8 3" xfId="39836"/>
    <cellStyle name="40% - Accent4 7 2 9" xfId="21480"/>
    <cellStyle name="40% - Accent4 7 2 9 2" xfId="50178"/>
    <cellStyle name="40% - Accent4 7 3" xfId="1238"/>
    <cellStyle name="40% - Accent4 7 3 10" xfId="11889"/>
    <cellStyle name="40% - Accent4 7 3 10 2" xfId="40587"/>
    <cellStyle name="40% - Accent4 7 3 11" xfId="21482"/>
    <cellStyle name="40% - Accent4 7 3 11 2" xfId="50180"/>
    <cellStyle name="40% - Accent4 7 3 12" xfId="23378"/>
    <cellStyle name="40% - Accent4 7 3 12 2" xfId="52076"/>
    <cellStyle name="40% - Accent4 7 3 13" xfId="25657"/>
    <cellStyle name="40% - Accent4 7 3 13 2" xfId="54355"/>
    <cellStyle name="40% - Accent4 7 3 14" xfId="30238"/>
    <cellStyle name="40% - Accent4 7 3 14 2" xfId="58935"/>
    <cellStyle name="40% - Accent4 7 3 15" xfId="31378"/>
    <cellStyle name="40% - Accent4 7 3 2" xfId="3668"/>
    <cellStyle name="40% - Accent4 7 3 2 10" xfId="23379"/>
    <cellStyle name="40% - Accent4 7 3 2 10 2" xfId="52077"/>
    <cellStyle name="40% - Accent4 7 3 2 11" xfId="25658"/>
    <cellStyle name="40% - Accent4 7 3 2 11 2" xfId="54356"/>
    <cellStyle name="40% - Accent4 7 3 2 12" xfId="30239"/>
    <cellStyle name="40% - Accent4 7 3 2 12 2" xfId="58936"/>
    <cellStyle name="40% - Accent4 7 3 2 13" xfId="32539"/>
    <cellStyle name="40% - Accent4 7 3 2 2" xfId="4597"/>
    <cellStyle name="40% - Accent4 7 3 2 2 2" xfId="13825"/>
    <cellStyle name="40% - Accent4 7 3 2 2 2 2" xfId="28307"/>
    <cellStyle name="40% - Accent4 7 3 2 2 2 2 2" xfId="57005"/>
    <cellStyle name="40% - Accent4 7 3 2 2 2 3" xfId="42523"/>
    <cellStyle name="40% - Accent4 7 3 2 2 3" xfId="23380"/>
    <cellStyle name="40% - Accent4 7 3 2 2 3 2" xfId="52078"/>
    <cellStyle name="40% - Accent4 7 3 2 2 4" xfId="25659"/>
    <cellStyle name="40% - Accent4 7 3 2 2 4 2" xfId="54357"/>
    <cellStyle name="40% - Accent4 7 3 2 2 5" xfId="30240"/>
    <cellStyle name="40% - Accent4 7 3 2 2 5 2" xfId="58937"/>
    <cellStyle name="40% - Accent4 7 3 2 2 6" xfId="33314"/>
    <cellStyle name="40% - Accent4 7 3 2 3" xfId="6504"/>
    <cellStyle name="40% - Accent4 7 3 2 3 2" xfId="15732"/>
    <cellStyle name="40% - Accent4 7 3 2 3 2 2" xfId="44430"/>
    <cellStyle name="40% - Accent4 7 3 2 3 3" xfId="27174"/>
    <cellStyle name="40% - Accent4 7 3 2 3 3 2" xfId="55872"/>
    <cellStyle name="40% - Accent4 7 3 2 3 4" xfId="35221"/>
    <cellStyle name="40% - Accent4 7 3 2 4" xfId="8056"/>
    <cellStyle name="40% - Accent4 7 3 2 4 2" xfId="17281"/>
    <cellStyle name="40% - Accent4 7 3 2 4 2 2" xfId="45979"/>
    <cellStyle name="40% - Accent4 7 3 2 4 3" xfId="36770"/>
    <cellStyle name="40% - Accent4 7 3 2 5" xfId="9207"/>
    <cellStyle name="40% - Accent4 7 3 2 5 2" xfId="18430"/>
    <cellStyle name="40% - Accent4 7 3 2 5 2 2" xfId="47128"/>
    <cellStyle name="40% - Accent4 7 3 2 5 3" xfId="37919"/>
    <cellStyle name="40% - Accent4 7 3 2 6" xfId="9982"/>
    <cellStyle name="40% - Accent4 7 3 2 6 2" xfId="19203"/>
    <cellStyle name="40% - Accent4 7 3 2 6 2 2" xfId="47901"/>
    <cellStyle name="40% - Accent4 7 3 2 6 3" xfId="38692"/>
    <cellStyle name="40% - Accent4 7 3 2 7" xfId="11131"/>
    <cellStyle name="40% - Accent4 7 3 2 7 2" xfId="20350"/>
    <cellStyle name="40% - Accent4 7 3 2 7 2 2" xfId="49048"/>
    <cellStyle name="40% - Accent4 7 3 2 7 3" xfId="39839"/>
    <cellStyle name="40% - Accent4 7 3 2 8" xfId="13050"/>
    <cellStyle name="40% - Accent4 7 3 2 8 2" xfId="41748"/>
    <cellStyle name="40% - Accent4 7 3 2 9" xfId="21483"/>
    <cellStyle name="40% - Accent4 7 3 2 9 2" xfId="50181"/>
    <cellStyle name="40% - Accent4 7 3 3" xfId="2620"/>
    <cellStyle name="40% - Accent4 7 3 3 2" xfId="5875"/>
    <cellStyle name="40% - Accent4 7 3 3 2 2" xfId="15103"/>
    <cellStyle name="40% - Accent4 7 3 3 2 2 2" xfId="43801"/>
    <cellStyle name="40% - Accent4 7 3 3 2 3" xfId="28306"/>
    <cellStyle name="40% - Accent4 7 3 3 2 3 2" xfId="57004"/>
    <cellStyle name="40% - Accent4 7 3 3 2 4" xfId="34592"/>
    <cellStyle name="40% - Accent4 7 3 3 3" xfId="7425"/>
    <cellStyle name="40% - Accent4 7 3 3 3 2" xfId="16651"/>
    <cellStyle name="40% - Accent4 7 3 3 3 2 2" xfId="45349"/>
    <cellStyle name="40% - Accent4 7 3 3 3 3" xfId="36140"/>
    <cellStyle name="40% - Accent4 7 3 3 4" xfId="12421"/>
    <cellStyle name="40% - Accent4 7 3 3 4 2" xfId="41119"/>
    <cellStyle name="40% - Accent4 7 3 3 5" xfId="23381"/>
    <cellStyle name="40% - Accent4 7 3 3 5 2" xfId="52079"/>
    <cellStyle name="40% - Accent4 7 3 3 6" xfId="25660"/>
    <cellStyle name="40% - Accent4 7 3 3 6 2" xfId="54358"/>
    <cellStyle name="40% - Accent4 7 3 3 7" xfId="30241"/>
    <cellStyle name="40% - Accent4 7 3 3 7 2" xfId="58938"/>
    <cellStyle name="40% - Accent4 7 3 3 8" xfId="31910"/>
    <cellStyle name="40% - Accent4 7 3 4" xfId="4596"/>
    <cellStyle name="40% - Accent4 7 3 4 2" xfId="13824"/>
    <cellStyle name="40% - Accent4 7 3 4 2 2" xfId="42522"/>
    <cellStyle name="40% - Accent4 7 3 4 3" xfId="27173"/>
    <cellStyle name="40% - Accent4 7 3 4 3 2" xfId="55871"/>
    <cellStyle name="40% - Accent4 7 3 4 4" xfId="33313"/>
    <cellStyle name="40% - Accent4 7 3 5" xfId="5343"/>
    <cellStyle name="40% - Accent4 7 3 5 2" xfId="14571"/>
    <cellStyle name="40% - Accent4 7 3 5 2 2" xfId="43269"/>
    <cellStyle name="40% - Accent4 7 3 5 3" xfId="34060"/>
    <cellStyle name="40% - Accent4 7 3 6" xfId="6892"/>
    <cellStyle name="40% - Accent4 7 3 6 2" xfId="16119"/>
    <cellStyle name="40% - Accent4 7 3 6 2 2" xfId="44817"/>
    <cellStyle name="40% - Accent4 7 3 6 3" xfId="35608"/>
    <cellStyle name="40% - Accent4 7 3 7" xfId="8577"/>
    <cellStyle name="40% - Accent4 7 3 7 2" xfId="17801"/>
    <cellStyle name="40% - Accent4 7 3 7 2 2" xfId="46499"/>
    <cellStyle name="40% - Accent4 7 3 7 3" xfId="37290"/>
    <cellStyle name="40% - Accent4 7 3 8" xfId="9981"/>
    <cellStyle name="40% - Accent4 7 3 8 2" xfId="19202"/>
    <cellStyle name="40% - Accent4 7 3 8 2 2" xfId="47900"/>
    <cellStyle name="40% - Accent4 7 3 8 3" xfId="38691"/>
    <cellStyle name="40% - Accent4 7 3 9" xfId="11130"/>
    <cellStyle name="40% - Accent4 7 3 9 2" xfId="20349"/>
    <cellStyle name="40% - Accent4 7 3 9 2 2" xfId="49047"/>
    <cellStyle name="40% - Accent4 7 3 9 3" xfId="39838"/>
    <cellStyle name="40% - Accent4 7 4" xfId="3282"/>
    <cellStyle name="40% - Accent4 7 4 10" xfId="23382"/>
    <cellStyle name="40% - Accent4 7 4 10 2" xfId="52080"/>
    <cellStyle name="40% - Accent4 7 4 11" xfId="25661"/>
    <cellStyle name="40% - Accent4 7 4 11 2" xfId="54359"/>
    <cellStyle name="40% - Accent4 7 4 12" xfId="30242"/>
    <cellStyle name="40% - Accent4 7 4 12 2" xfId="58939"/>
    <cellStyle name="40% - Accent4 7 4 13" xfId="32291"/>
    <cellStyle name="40% - Accent4 7 4 2" xfId="4598"/>
    <cellStyle name="40% - Accent4 7 4 2 2" xfId="13826"/>
    <cellStyle name="40% - Accent4 7 4 2 2 2" xfId="28308"/>
    <cellStyle name="40% - Accent4 7 4 2 2 2 2" xfId="57006"/>
    <cellStyle name="40% - Accent4 7 4 2 2 3" xfId="42524"/>
    <cellStyle name="40% - Accent4 7 4 2 3" xfId="23383"/>
    <cellStyle name="40% - Accent4 7 4 2 3 2" xfId="52081"/>
    <cellStyle name="40% - Accent4 7 4 2 4" xfId="25662"/>
    <cellStyle name="40% - Accent4 7 4 2 4 2" xfId="54360"/>
    <cellStyle name="40% - Accent4 7 4 2 5" xfId="30243"/>
    <cellStyle name="40% - Accent4 7 4 2 5 2" xfId="58940"/>
    <cellStyle name="40% - Accent4 7 4 2 6" xfId="33315"/>
    <cellStyle name="40% - Accent4 7 4 3" xfId="6256"/>
    <cellStyle name="40% - Accent4 7 4 3 2" xfId="15484"/>
    <cellStyle name="40% - Accent4 7 4 3 2 2" xfId="44182"/>
    <cellStyle name="40% - Accent4 7 4 3 3" xfId="27175"/>
    <cellStyle name="40% - Accent4 7 4 3 3 2" xfId="55873"/>
    <cellStyle name="40% - Accent4 7 4 3 4" xfId="34973"/>
    <cellStyle name="40% - Accent4 7 4 4" xfId="7808"/>
    <cellStyle name="40% - Accent4 7 4 4 2" xfId="17033"/>
    <cellStyle name="40% - Accent4 7 4 4 2 2" xfId="45731"/>
    <cellStyle name="40% - Accent4 7 4 4 3" xfId="36522"/>
    <cellStyle name="40% - Accent4 7 4 5" xfId="8959"/>
    <cellStyle name="40% - Accent4 7 4 5 2" xfId="18182"/>
    <cellStyle name="40% - Accent4 7 4 5 2 2" xfId="46880"/>
    <cellStyle name="40% - Accent4 7 4 5 3" xfId="37671"/>
    <cellStyle name="40% - Accent4 7 4 6" xfId="9983"/>
    <cellStyle name="40% - Accent4 7 4 6 2" xfId="19204"/>
    <cellStyle name="40% - Accent4 7 4 6 2 2" xfId="47902"/>
    <cellStyle name="40% - Accent4 7 4 6 3" xfId="38693"/>
    <cellStyle name="40% - Accent4 7 4 7" xfId="11132"/>
    <cellStyle name="40% - Accent4 7 4 7 2" xfId="20351"/>
    <cellStyle name="40% - Accent4 7 4 7 2 2" xfId="49049"/>
    <cellStyle name="40% - Accent4 7 4 7 3" xfId="39840"/>
    <cellStyle name="40% - Accent4 7 4 8" xfId="12802"/>
    <cellStyle name="40% - Accent4 7 4 8 2" xfId="41500"/>
    <cellStyle name="40% - Accent4 7 4 9" xfId="21484"/>
    <cellStyle name="40% - Accent4 7 4 9 2" xfId="50182"/>
    <cellStyle name="40% - Accent4 7 5" xfId="2246"/>
    <cellStyle name="40% - Accent4 7 5 2" xfId="5680"/>
    <cellStyle name="40% - Accent4 7 5 2 2" xfId="14908"/>
    <cellStyle name="40% - Accent4 7 5 2 2 2" xfId="43606"/>
    <cellStyle name="40% - Accent4 7 5 2 3" xfId="28303"/>
    <cellStyle name="40% - Accent4 7 5 2 3 2" xfId="57001"/>
    <cellStyle name="40% - Accent4 7 5 2 4" xfId="34397"/>
    <cellStyle name="40% - Accent4 7 5 3" xfId="7229"/>
    <cellStyle name="40% - Accent4 7 5 3 2" xfId="16456"/>
    <cellStyle name="40% - Accent4 7 5 3 2 2" xfId="45154"/>
    <cellStyle name="40% - Accent4 7 5 3 3" xfId="35945"/>
    <cellStyle name="40% - Accent4 7 5 4" xfId="12226"/>
    <cellStyle name="40% - Accent4 7 5 4 2" xfId="40924"/>
    <cellStyle name="40% - Accent4 7 5 5" xfId="23384"/>
    <cellStyle name="40% - Accent4 7 5 5 2" xfId="52082"/>
    <cellStyle name="40% - Accent4 7 5 6" xfId="25663"/>
    <cellStyle name="40% - Accent4 7 5 6 2" xfId="54361"/>
    <cellStyle name="40% - Accent4 7 5 7" xfId="30244"/>
    <cellStyle name="40% - Accent4 7 5 7 2" xfId="58941"/>
    <cellStyle name="40% - Accent4 7 5 8" xfId="31715"/>
    <cellStyle name="40% - Accent4 7 6" xfId="4593"/>
    <cellStyle name="40% - Accent4 7 6 2" xfId="13821"/>
    <cellStyle name="40% - Accent4 7 6 2 2" xfId="42519"/>
    <cellStyle name="40% - Accent4 7 6 3" xfId="27170"/>
    <cellStyle name="40% - Accent4 7 6 3 2" xfId="55868"/>
    <cellStyle name="40% - Accent4 7 6 4" xfId="33310"/>
    <cellStyle name="40% - Accent4 7 7" xfId="5157"/>
    <cellStyle name="40% - Accent4 7 7 2" xfId="14385"/>
    <cellStyle name="40% - Accent4 7 7 2 2" xfId="43083"/>
    <cellStyle name="40% - Accent4 7 7 3" xfId="33874"/>
    <cellStyle name="40% - Accent4 7 8" xfId="6706"/>
    <cellStyle name="40% - Accent4 7 8 2" xfId="15933"/>
    <cellStyle name="40% - Accent4 7 8 2 2" xfId="44631"/>
    <cellStyle name="40% - Accent4 7 8 3" xfId="35422"/>
    <cellStyle name="40% - Accent4 7 9" xfId="8382"/>
    <cellStyle name="40% - Accent4 7 9 2" xfId="17606"/>
    <cellStyle name="40% - Accent4 7 9 2 2" xfId="46304"/>
    <cellStyle name="40% - Accent4 7 9 3" xfId="37095"/>
    <cellStyle name="40% - Accent4 8" xfId="818"/>
    <cellStyle name="40% - Accent4 8 10" xfId="23385"/>
    <cellStyle name="40% - Accent4 8 10 2" xfId="52083"/>
    <cellStyle name="40% - Accent4 8 11" xfId="25664"/>
    <cellStyle name="40% - Accent4 8 11 2" xfId="54362"/>
    <cellStyle name="40% - Accent4 8 12" xfId="30245"/>
    <cellStyle name="40% - Accent4 8 12 2" xfId="58942"/>
    <cellStyle name="40% - Accent4 8 2" xfId="2722"/>
    <cellStyle name="40% - Accent4 8 2 10" xfId="21486"/>
    <cellStyle name="40% - Accent4 8 2 10 2" xfId="50184"/>
    <cellStyle name="40% - Accent4 8 2 11" xfId="23386"/>
    <cellStyle name="40% - Accent4 8 2 11 2" xfId="52084"/>
    <cellStyle name="40% - Accent4 8 2 12" xfId="25665"/>
    <cellStyle name="40% - Accent4 8 2 12 2" xfId="54363"/>
    <cellStyle name="40% - Accent4 8 2 13" xfId="30246"/>
    <cellStyle name="40% - Accent4 8 2 13 2" xfId="58943"/>
    <cellStyle name="40% - Accent4 8 2 14" xfId="31924"/>
    <cellStyle name="40% - Accent4 8 2 2" xfId="3669"/>
    <cellStyle name="40% - Accent4 8 2 3" xfId="4600"/>
    <cellStyle name="40% - Accent4 8 2 3 2" xfId="13828"/>
    <cellStyle name="40% - Accent4 8 2 3 2 2" xfId="28310"/>
    <cellStyle name="40% - Accent4 8 2 3 2 2 2" xfId="57008"/>
    <cellStyle name="40% - Accent4 8 2 3 2 3" xfId="42526"/>
    <cellStyle name="40% - Accent4 8 2 3 3" xfId="23387"/>
    <cellStyle name="40% - Accent4 8 2 3 3 2" xfId="52085"/>
    <cellStyle name="40% - Accent4 8 2 3 4" xfId="25666"/>
    <cellStyle name="40% - Accent4 8 2 3 4 2" xfId="54364"/>
    <cellStyle name="40% - Accent4 8 2 3 5" xfId="30247"/>
    <cellStyle name="40% - Accent4 8 2 3 5 2" xfId="58944"/>
    <cellStyle name="40% - Accent4 8 2 3 6" xfId="33317"/>
    <cellStyle name="40% - Accent4 8 2 4" xfId="5889"/>
    <cellStyle name="40% - Accent4 8 2 4 2" xfId="15117"/>
    <cellStyle name="40% - Accent4 8 2 4 2 2" xfId="43815"/>
    <cellStyle name="40% - Accent4 8 2 4 3" xfId="27177"/>
    <cellStyle name="40% - Accent4 8 2 4 3 2" xfId="55875"/>
    <cellStyle name="40% - Accent4 8 2 4 4" xfId="34606"/>
    <cellStyle name="40% - Accent4 8 2 5" xfId="7439"/>
    <cellStyle name="40% - Accent4 8 2 5 2" xfId="16665"/>
    <cellStyle name="40% - Accent4 8 2 5 2 2" xfId="45363"/>
    <cellStyle name="40% - Accent4 8 2 5 3" xfId="36154"/>
    <cellStyle name="40% - Accent4 8 2 6" xfId="8591"/>
    <cellStyle name="40% - Accent4 8 2 6 2" xfId="17815"/>
    <cellStyle name="40% - Accent4 8 2 6 2 2" xfId="46513"/>
    <cellStyle name="40% - Accent4 8 2 6 3" xfId="37304"/>
    <cellStyle name="40% - Accent4 8 2 7" xfId="9985"/>
    <cellStyle name="40% - Accent4 8 2 7 2" xfId="19206"/>
    <cellStyle name="40% - Accent4 8 2 7 2 2" xfId="47904"/>
    <cellStyle name="40% - Accent4 8 2 7 3" xfId="38695"/>
    <cellStyle name="40% - Accent4 8 2 8" xfId="11134"/>
    <cellStyle name="40% - Accent4 8 2 8 2" xfId="20353"/>
    <cellStyle name="40% - Accent4 8 2 8 2 2" xfId="49051"/>
    <cellStyle name="40% - Accent4 8 2 8 3" xfId="39842"/>
    <cellStyle name="40% - Accent4 8 2 9" xfId="12435"/>
    <cellStyle name="40% - Accent4 8 2 9 2" xfId="41133"/>
    <cellStyle name="40% - Accent4 8 3" xfId="3332"/>
    <cellStyle name="40% - Accent4 8 3 10" xfId="23388"/>
    <cellStyle name="40% - Accent4 8 3 10 2" xfId="52086"/>
    <cellStyle name="40% - Accent4 8 3 11" xfId="25667"/>
    <cellStyle name="40% - Accent4 8 3 11 2" xfId="54365"/>
    <cellStyle name="40% - Accent4 8 3 12" xfId="30248"/>
    <cellStyle name="40% - Accent4 8 3 12 2" xfId="58945"/>
    <cellStyle name="40% - Accent4 8 3 13" xfId="32305"/>
    <cellStyle name="40% - Accent4 8 3 2" xfId="4601"/>
    <cellStyle name="40% - Accent4 8 3 2 2" xfId="13829"/>
    <cellStyle name="40% - Accent4 8 3 2 2 2" xfId="28311"/>
    <cellStyle name="40% - Accent4 8 3 2 2 2 2" xfId="57009"/>
    <cellStyle name="40% - Accent4 8 3 2 2 3" xfId="42527"/>
    <cellStyle name="40% - Accent4 8 3 2 3" xfId="23389"/>
    <cellStyle name="40% - Accent4 8 3 2 3 2" xfId="52087"/>
    <cellStyle name="40% - Accent4 8 3 2 4" xfId="25668"/>
    <cellStyle name="40% - Accent4 8 3 2 4 2" xfId="54366"/>
    <cellStyle name="40% - Accent4 8 3 2 5" xfId="30249"/>
    <cellStyle name="40% - Accent4 8 3 2 5 2" xfId="58946"/>
    <cellStyle name="40% - Accent4 8 3 2 6" xfId="33318"/>
    <cellStyle name="40% - Accent4 8 3 3" xfId="6270"/>
    <cellStyle name="40% - Accent4 8 3 3 2" xfId="15498"/>
    <cellStyle name="40% - Accent4 8 3 3 2 2" xfId="44196"/>
    <cellStyle name="40% - Accent4 8 3 3 3" xfId="27178"/>
    <cellStyle name="40% - Accent4 8 3 3 3 2" xfId="55876"/>
    <cellStyle name="40% - Accent4 8 3 3 4" xfId="34987"/>
    <cellStyle name="40% - Accent4 8 3 4" xfId="7822"/>
    <cellStyle name="40% - Accent4 8 3 4 2" xfId="17047"/>
    <cellStyle name="40% - Accent4 8 3 4 2 2" xfId="45745"/>
    <cellStyle name="40% - Accent4 8 3 4 3" xfId="36536"/>
    <cellStyle name="40% - Accent4 8 3 5" xfId="8973"/>
    <cellStyle name="40% - Accent4 8 3 5 2" xfId="18196"/>
    <cellStyle name="40% - Accent4 8 3 5 2 2" xfId="46894"/>
    <cellStyle name="40% - Accent4 8 3 5 3" xfId="37685"/>
    <cellStyle name="40% - Accent4 8 3 6" xfId="9986"/>
    <cellStyle name="40% - Accent4 8 3 6 2" xfId="19207"/>
    <cellStyle name="40% - Accent4 8 3 6 2 2" xfId="47905"/>
    <cellStyle name="40% - Accent4 8 3 6 3" xfId="38696"/>
    <cellStyle name="40% - Accent4 8 3 7" xfId="11135"/>
    <cellStyle name="40% - Accent4 8 3 7 2" xfId="20354"/>
    <cellStyle name="40% - Accent4 8 3 7 2 2" xfId="49052"/>
    <cellStyle name="40% - Accent4 8 3 7 3" xfId="39843"/>
    <cellStyle name="40% - Accent4 8 3 8" xfId="12816"/>
    <cellStyle name="40% - Accent4 8 3 8 2" xfId="41514"/>
    <cellStyle name="40% - Accent4 8 3 9" xfId="21487"/>
    <cellStyle name="40% - Accent4 8 3 9 2" xfId="50185"/>
    <cellStyle name="40% - Accent4 8 4" xfId="2034"/>
    <cellStyle name="40% - Accent4 8 4 2" xfId="5509"/>
    <cellStyle name="40% - Accent4 8 4 2 2" xfId="14737"/>
    <cellStyle name="40% - Accent4 8 4 2 2 2" xfId="43435"/>
    <cellStyle name="40% - Accent4 8 4 2 3" xfId="28309"/>
    <cellStyle name="40% - Accent4 8 4 2 3 2" xfId="57007"/>
    <cellStyle name="40% - Accent4 8 4 2 4" xfId="34226"/>
    <cellStyle name="40% - Accent4 8 4 3" xfId="7058"/>
    <cellStyle name="40% - Accent4 8 4 3 2" xfId="16285"/>
    <cellStyle name="40% - Accent4 8 4 3 2 2" xfId="44983"/>
    <cellStyle name="40% - Accent4 8 4 3 3" xfId="35774"/>
    <cellStyle name="40% - Accent4 8 4 4" xfId="12055"/>
    <cellStyle name="40% - Accent4 8 4 4 2" xfId="40753"/>
    <cellStyle name="40% - Accent4 8 4 5" xfId="23390"/>
    <cellStyle name="40% - Accent4 8 4 5 2" xfId="52088"/>
    <cellStyle name="40% - Accent4 8 4 6" xfId="25669"/>
    <cellStyle name="40% - Accent4 8 4 6 2" xfId="54367"/>
    <cellStyle name="40% - Accent4 8 4 7" xfId="30250"/>
    <cellStyle name="40% - Accent4 8 4 7 2" xfId="58947"/>
    <cellStyle name="40% - Accent4 8 4 8" xfId="31544"/>
    <cellStyle name="40% - Accent4 8 5" xfId="4599"/>
    <cellStyle name="40% - Accent4 8 5 2" xfId="13827"/>
    <cellStyle name="40% - Accent4 8 5 2 2" xfId="42525"/>
    <cellStyle name="40% - Accent4 8 5 3" xfId="27176"/>
    <cellStyle name="40% - Accent4 8 5 3 2" xfId="55874"/>
    <cellStyle name="40% - Accent4 8 5 4" xfId="33316"/>
    <cellStyle name="40% - Accent4 8 6" xfId="8211"/>
    <cellStyle name="40% - Accent4 8 6 2" xfId="17435"/>
    <cellStyle name="40% - Accent4 8 6 2 2" xfId="46133"/>
    <cellStyle name="40% - Accent4 8 6 3" xfId="36924"/>
    <cellStyle name="40% - Accent4 8 7" xfId="9984"/>
    <cellStyle name="40% - Accent4 8 7 2" xfId="19205"/>
    <cellStyle name="40% - Accent4 8 7 2 2" xfId="47903"/>
    <cellStyle name="40% - Accent4 8 7 3" xfId="38694"/>
    <cellStyle name="40% - Accent4 8 8" xfId="11133"/>
    <cellStyle name="40% - Accent4 8 8 2" xfId="20352"/>
    <cellStyle name="40% - Accent4 8 8 2 2" xfId="49050"/>
    <cellStyle name="40% - Accent4 8 8 3" xfId="39841"/>
    <cellStyle name="40% - Accent4 8 9" xfId="21485"/>
    <cellStyle name="40% - Accent4 8 9 2" xfId="50183"/>
    <cellStyle name="40% - Accent4 9" xfId="819"/>
    <cellStyle name="40% - Accent4 9 10" xfId="25670"/>
    <cellStyle name="40% - Accent4 9 10 2" xfId="54368"/>
    <cellStyle name="40% - Accent4 9 11" xfId="30251"/>
    <cellStyle name="40% - Accent4 9 11 2" xfId="58948"/>
    <cellStyle name="40% - Accent4 9 2" xfId="3670"/>
    <cellStyle name="40% - Accent4 9 3" xfId="2436"/>
    <cellStyle name="40% - Accent4 9 3 2" xfId="5706"/>
    <cellStyle name="40% - Accent4 9 3 2 2" xfId="14934"/>
    <cellStyle name="40% - Accent4 9 3 2 2 2" xfId="43632"/>
    <cellStyle name="40% - Accent4 9 3 2 3" xfId="28312"/>
    <cellStyle name="40% - Accent4 9 3 2 3 2" xfId="57010"/>
    <cellStyle name="40% - Accent4 9 3 2 4" xfId="34423"/>
    <cellStyle name="40% - Accent4 9 3 3" xfId="7255"/>
    <cellStyle name="40% - Accent4 9 3 3 2" xfId="16482"/>
    <cellStyle name="40% - Accent4 9 3 3 2 2" xfId="45180"/>
    <cellStyle name="40% - Accent4 9 3 3 3" xfId="35971"/>
    <cellStyle name="40% - Accent4 9 3 4" xfId="12252"/>
    <cellStyle name="40% - Accent4 9 3 4 2" xfId="40950"/>
    <cellStyle name="40% - Accent4 9 3 5" xfId="23392"/>
    <cellStyle name="40% - Accent4 9 3 5 2" xfId="52090"/>
    <cellStyle name="40% - Accent4 9 3 6" xfId="25671"/>
    <cellStyle name="40% - Accent4 9 3 6 2" xfId="54369"/>
    <cellStyle name="40% - Accent4 9 3 7" xfId="30252"/>
    <cellStyle name="40% - Accent4 9 3 7 2" xfId="58949"/>
    <cellStyle name="40% - Accent4 9 3 8" xfId="31741"/>
    <cellStyle name="40% - Accent4 9 4" xfId="4602"/>
    <cellStyle name="40% - Accent4 9 4 2" xfId="13830"/>
    <cellStyle name="40% - Accent4 9 4 2 2" xfId="42528"/>
    <cellStyle name="40% - Accent4 9 4 3" xfId="27179"/>
    <cellStyle name="40% - Accent4 9 4 3 2" xfId="55877"/>
    <cellStyle name="40% - Accent4 9 4 4" xfId="33319"/>
    <cellStyle name="40% - Accent4 9 5" xfId="8408"/>
    <cellStyle name="40% - Accent4 9 5 2" xfId="17632"/>
    <cellStyle name="40% - Accent4 9 5 2 2" xfId="46330"/>
    <cellStyle name="40% - Accent4 9 5 3" xfId="37121"/>
    <cellStyle name="40% - Accent4 9 6" xfId="9987"/>
    <cellStyle name="40% - Accent4 9 6 2" xfId="19208"/>
    <cellStyle name="40% - Accent4 9 6 2 2" xfId="47906"/>
    <cellStyle name="40% - Accent4 9 6 3" xfId="38697"/>
    <cellStyle name="40% - Accent4 9 7" xfId="11136"/>
    <cellStyle name="40% - Accent4 9 7 2" xfId="20355"/>
    <cellStyle name="40% - Accent4 9 7 2 2" xfId="49053"/>
    <cellStyle name="40% - Accent4 9 7 3" xfId="39844"/>
    <cellStyle name="40% - Accent4 9 8" xfId="21488"/>
    <cellStyle name="40% - Accent4 9 8 2" xfId="50186"/>
    <cellStyle name="40% - Accent4 9 9" xfId="23391"/>
    <cellStyle name="40% - Accent4 9 9 2" xfId="52089"/>
    <cellStyle name="40% - Accent5" xfId="155" builtinId="47" customBuiltin="1"/>
    <cellStyle name="40% - Accent5 10" xfId="820"/>
    <cellStyle name="40% - Accent5 11" xfId="821"/>
    <cellStyle name="40% - Accent5 12" xfId="822"/>
    <cellStyle name="40% - Accent5 13" xfId="823"/>
    <cellStyle name="40% - Accent5 14" xfId="824"/>
    <cellStyle name="40% - Accent5 15" xfId="825"/>
    <cellStyle name="40% - Accent5 16" xfId="826"/>
    <cellStyle name="40% - Accent5 17" xfId="827"/>
    <cellStyle name="40% - Accent5 18" xfId="828"/>
    <cellStyle name="40% - Accent5 19" xfId="829"/>
    <cellStyle name="40% - Accent5 2" xfId="25"/>
    <cellStyle name="40% - Accent5 2 2" xfId="955"/>
    <cellStyle name="40% - Accent5 20" xfId="830"/>
    <cellStyle name="40% - Accent5 21" xfId="831"/>
    <cellStyle name="40% - Accent5 22" xfId="832"/>
    <cellStyle name="40% - Accent5 23" xfId="833"/>
    <cellStyle name="40% - Accent5 24" xfId="834"/>
    <cellStyle name="40% - Accent5 25" xfId="835"/>
    <cellStyle name="40% - Accent5 26" xfId="836"/>
    <cellStyle name="40% - Accent5 27" xfId="837"/>
    <cellStyle name="40% - Accent5 28" xfId="838"/>
    <cellStyle name="40% - Accent5 29" xfId="839"/>
    <cellStyle name="40% - Accent5 3" xfId="177"/>
    <cellStyle name="40% - Accent5 3 10" xfId="6551"/>
    <cellStyle name="40% - Accent5 3 10 2" xfId="15778"/>
    <cellStyle name="40% - Accent5 3 10 2 2" xfId="44476"/>
    <cellStyle name="40% - Accent5 3 10 3" xfId="35267"/>
    <cellStyle name="40% - Accent5 3 11" xfId="8118"/>
    <cellStyle name="40% - Accent5 3 11 2" xfId="17342"/>
    <cellStyle name="40% - Accent5 3 11 2 2" xfId="46040"/>
    <cellStyle name="40% - Accent5 3 11 3" xfId="36831"/>
    <cellStyle name="40% - Accent5 3 12" xfId="9988"/>
    <cellStyle name="40% - Accent5 3 12 2" xfId="19209"/>
    <cellStyle name="40% - Accent5 3 12 2 2" xfId="47907"/>
    <cellStyle name="40% - Accent5 3 12 3" xfId="38698"/>
    <cellStyle name="40% - Accent5 3 13" xfId="11137"/>
    <cellStyle name="40% - Accent5 3 13 2" xfId="20356"/>
    <cellStyle name="40% - Accent5 3 13 2 2" xfId="49054"/>
    <cellStyle name="40% - Accent5 3 13 3" xfId="39845"/>
    <cellStyle name="40% - Accent5 3 14" xfId="11548"/>
    <cellStyle name="40% - Accent5 3 14 2" xfId="40246"/>
    <cellStyle name="40% - Accent5 3 15" xfId="21489"/>
    <cellStyle name="40% - Accent5 3 15 2" xfId="50187"/>
    <cellStyle name="40% - Accent5 3 16" xfId="23393"/>
    <cellStyle name="40% - Accent5 3 16 2" xfId="52091"/>
    <cellStyle name="40% - Accent5 3 17" xfId="25672"/>
    <cellStyle name="40% - Accent5 3 17 2" xfId="54370"/>
    <cellStyle name="40% - Accent5 3 18" xfId="30253"/>
    <cellStyle name="40% - Accent5 3 18 2" xfId="58950"/>
    <cellStyle name="40% - Accent5 3 19" xfId="31037"/>
    <cellStyle name="40% - Accent5 3 2" xfId="281"/>
    <cellStyle name="40% - Accent5 3 2 10" xfId="8172"/>
    <cellStyle name="40% - Accent5 3 2 10 2" xfId="17396"/>
    <cellStyle name="40% - Accent5 3 2 10 2 2" xfId="46094"/>
    <cellStyle name="40% - Accent5 3 2 10 3" xfId="36885"/>
    <cellStyle name="40% - Accent5 3 2 11" xfId="9989"/>
    <cellStyle name="40% - Accent5 3 2 11 2" xfId="19210"/>
    <cellStyle name="40% - Accent5 3 2 11 2 2" xfId="47908"/>
    <cellStyle name="40% - Accent5 3 2 11 3" xfId="38699"/>
    <cellStyle name="40% - Accent5 3 2 12" xfId="11138"/>
    <cellStyle name="40% - Accent5 3 2 12 2" xfId="20357"/>
    <cellStyle name="40% - Accent5 3 2 12 2 2" xfId="49055"/>
    <cellStyle name="40% - Accent5 3 2 12 3" xfId="39846"/>
    <cellStyle name="40% - Accent5 3 2 13" xfId="11591"/>
    <cellStyle name="40% - Accent5 3 2 13 2" xfId="40289"/>
    <cellStyle name="40% - Accent5 3 2 14" xfId="21490"/>
    <cellStyle name="40% - Accent5 3 2 14 2" xfId="50188"/>
    <cellStyle name="40% - Accent5 3 2 15" xfId="23394"/>
    <cellStyle name="40% - Accent5 3 2 15 2" xfId="52092"/>
    <cellStyle name="40% - Accent5 3 2 16" xfId="25673"/>
    <cellStyle name="40% - Accent5 3 2 16 2" xfId="54371"/>
    <cellStyle name="40% - Accent5 3 2 17" xfId="30254"/>
    <cellStyle name="40% - Accent5 3 2 17 2" xfId="58951"/>
    <cellStyle name="40% - Accent5 3 2 18" xfId="31080"/>
    <cellStyle name="40% - Accent5 3 2 2" xfId="367"/>
    <cellStyle name="40% - Accent5 3 2 2 10" xfId="9990"/>
    <cellStyle name="40% - Accent5 3 2 2 10 2" xfId="19211"/>
    <cellStyle name="40% - Accent5 3 2 2 10 2 2" xfId="47909"/>
    <cellStyle name="40% - Accent5 3 2 2 10 3" xfId="38700"/>
    <cellStyle name="40% - Accent5 3 2 2 11" xfId="11139"/>
    <cellStyle name="40% - Accent5 3 2 2 11 2" xfId="20358"/>
    <cellStyle name="40% - Accent5 3 2 2 11 2 2" xfId="49056"/>
    <cellStyle name="40% - Accent5 3 2 2 11 3" xfId="39847"/>
    <cellStyle name="40% - Accent5 3 2 2 12" xfId="11677"/>
    <cellStyle name="40% - Accent5 3 2 2 12 2" xfId="40375"/>
    <cellStyle name="40% - Accent5 3 2 2 13" xfId="21491"/>
    <cellStyle name="40% - Accent5 3 2 2 13 2" xfId="50189"/>
    <cellStyle name="40% - Accent5 3 2 2 14" xfId="23395"/>
    <cellStyle name="40% - Accent5 3 2 2 14 2" xfId="52093"/>
    <cellStyle name="40% - Accent5 3 2 2 15" xfId="25674"/>
    <cellStyle name="40% - Accent5 3 2 2 15 2" xfId="54372"/>
    <cellStyle name="40% - Accent5 3 2 2 16" xfId="30255"/>
    <cellStyle name="40% - Accent5 3 2 2 16 2" xfId="58952"/>
    <cellStyle name="40% - Accent5 3 2 2 17" xfId="31166"/>
    <cellStyle name="40% - Accent5 3 2 2 2" xfId="1212"/>
    <cellStyle name="40% - Accent5 3 2 2 2 10" xfId="11863"/>
    <cellStyle name="40% - Accent5 3 2 2 2 10 2" xfId="40561"/>
    <cellStyle name="40% - Accent5 3 2 2 2 11" xfId="21492"/>
    <cellStyle name="40% - Accent5 3 2 2 2 11 2" xfId="50190"/>
    <cellStyle name="40% - Accent5 3 2 2 2 12" xfId="23396"/>
    <cellStyle name="40% - Accent5 3 2 2 2 12 2" xfId="52094"/>
    <cellStyle name="40% - Accent5 3 2 2 2 13" xfId="25675"/>
    <cellStyle name="40% - Accent5 3 2 2 2 13 2" xfId="54373"/>
    <cellStyle name="40% - Accent5 3 2 2 2 14" xfId="30256"/>
    <cellStyle name="40% - Accent5 3 2 2 2 14 2" xfId="58953"/>
    <cellStyle name="40% - Accent5 3 2 2 2 15" xfId="31352"/>
    <cellStyle name="40% - Accent5 3 2 2 2 2" xfId="3478"/>
    <cellStyle name="40% - Accent5 3 2 2 2 2 10" xfId="23397"/>
    <cellStyle name="40% - Accent5 3 2 2 2 2 10 2" xfId="52095"/>
    <cellStyle name="40% - Accent5 3 2 2 2 2 11" xfId="25676"/>
    <cellStyle name="40% - Accent5 3 2 2 2 2 11 2" xfId="54374"/>
    <cellStyle name="40% - Accent5 3 2 2 2 2 12" xfId="30257"/>
    <cellStyle name="40% - Accent5 3 2 2 2 2 12 2" xfId="58954"/>
    <cellStyle name="40% - Accent5 3 2 2 2 2 13" xfId="32450"/>
    <cellStyle name="40% - Accent5 3 2 2 2 2 2" xfId="4607"/>
    <cellStyle name="40% - Accent5 3 2 2 2 2 2 2" xfId="13835"/>
    <cellStyle name="40% - Accent5 3 2 2 2 2 2 2 2" xfId="28317"/>
    <cellStyle name="40% - Accent5 3 2 2 2 2 2 2 2 2" xfId="57015"/>
    <cellStyle name="40% - Accent5 3 2 2 2 2 2 2 3" xfId="42533"/>
    <cellStyle name="40% - Accent5 3 2 2 2 2 2 3" xfId="23398"/>
    <cellStyle name="40% - Accent5 3 2 2 2 2 2 3 2" xfId="52096"/>
    <cellStyle name="40% - Accent5 3 2 2 2 2 2 4" xfId="25677"/>
    <cellStyle name="40% - Accent5 3 2 2 2 2 2 4 2" xfId="54375"/>
    <cellStyle name="40% - Accent5 3 2 2 2 2 2 5" xfId="30258"/>
    <cellStyle name="40% - Accent5 3 2 2 2 2 2 5 2" xfId="58955"/>
    <cellStyle name="40% - Accent5 3 2 2 2 2 2 6" xfId="33324"/>
    <cellStyle name="40% - Accent5 3 2 2 2 2 3" xfId="6415"/>
    <cellStyle name="40% - Accent5 3 2 2 2 2 3 2" xfId="15643"/>
    <cellStyle name="40% - Accent5 3 2 2 2 2 3 2 2" xfId="44341"/>
    <cellStyle name="40% - Accent5 3 2 2 2 2 3 3" xfId="27184"/>
    <cellStyle name="40% - Accent5 3 2 2 2 2 3 3 2" xfId="55882"/>
    <cellStyle name="40% - Accent5 3 2 2 2 2 3 4" xfId="35132"/>
    <cellStyle name="40% - Accent5 3 2 2 2 2 4" xfId="7967"/>
    <cellStyle name="40% - Accent5 3 2 2 2 2 4 2" xfId="17192"/>
    <cellStyle name="40% - Accent5 3 2 2 2 2 4 2 2" xfId="45890"/>
    <cellStyle name="40% - Accent5 3 2 2 2 2 4 3" xfId="36681"/>
    <cellStyle name="40% - Accent5 3 2 2 2 2 5" xfId="9118"/>
    <cellStyle name="40% - Accent5 3 2 2 2 2 5 2" xfId="18341"/>
    <cellStyle name="40% - Accent5 3 2 2 2 2 5 2 2" xfId="47039"/>
    <cellStyle name="40% - Accent5 3 2 2 2 2 5 3" xfId="37830"/>
    <cellStyle name="40% - Accent5 3 2 2 2 2 6" xfId="9992"/>
    <cellStyle name="40% - Accent5 3 2 2 2 2 6 2" xfId="19213"/>
    <cellStyle name="40% - Accent5 3 2 2 2 2 6 2 2" xfId="47911"/>
    <cellStyle name="40% - Accent5 3 2 2 2 2 6 3" xfId="38702"/>
    <cellStyle name="40% - Accent5 3 2 2 2 2 7" xfId="11141"/>
    <cellStyle name="40% - Accent5 3 2 2 2 2 7 2" xfId="20360"/>
    <cellStyle name="40% - Accent5 3 2 2 2 2 7 2 2" xfId="49058"/>
    <cellStyle name="40% - Accent5 3 2 2 2 2 7 3" xfId="39849"/>
    <cellStyle name="40% - Accent5 3 2 2 2 2 8" xfId="12961"/>
    <cellStyle name="40% - Accent5 3 2 2 2 2 8 2" xfId="41659"/>
    <cellStyle name="40% - Accent5 3 2 2 2 2 9" xfId="21493"/>
    <cellStyle name="40% - Accent5 3 2 2 2 2 9 2" xfId="50191"/>
    <cellStyle name="40% - Accent5 3 2 2 2 3" xfId="2869"/>
    <cellStyle name="40% - Accent5 3 2 2 2 3 2" xfId="6034"/>
    <cellStyle name="40% - Accent5 3 2 2 2 3 2 2" xfId="15262"/>
    <cellStyle name="40% - Accent5 3 2 2 2 3 2 2 2" xfId="43960"/>
    <cellStyle name="40% - Accent5 3 2 2 2 3 2 3" xfId="28316"/>
    <cellStyle name="40% - Accent5 3 2 2 2 3 2 3 2" xfId="57014"/>
    <cellStyle name="40% - Accent5 3 2 2 2 3 2 4" xfId="34751"/>
    <cellStyle name="40% - Accent5 3 2 2 2 3 3" xfId="7584"/>
    <cellStyle name="40% - Accent5 3 2 2 2 3 3 2" xfId="16810"/>
    <cellStyle name="40% - Accent5 3 2 2 2 3 3 2 2" xfId="45508"/>
    <cellStyle name="40% - Accent5 3 2 2 2 3 3 3" xfId="36299"/>
    <cellStyle name="40% - Accent5 3 2 2 2 3 4" xfId="12580"/>
    <cellStyle name="40% - Accent5 3 2 2 2 3 4 2" xfId="41278"/>
    <cellStyle name="40% - Accent5 3 2 2 2 3 5" xfId="23399"/>
    <cellStyle name="40% - Accent5 3 2 2 2 3 5 2" xfId="52097"/>
    <cellStyle name="40% - Accent5 3 2 2 2 3 6" xfId="25678"/>
    <cellStyle name="40% - Accent5 3 2 2 2 3 6 2" xfId="54376"/>
    <cellStyle name="40% - Accent5 3 2 2 2 3 7" xfId="30259"/>
    <cellStyle name="40% - Accent5 3 2 2 2 3 7 2" xfId="58956"/>
    <cellStyle name="40% - Accent5 3 2 2 2 3 8" xfId="32069"/>
    <cellStyle name="40% - Accent5 3 2 2 2 4" xfId="4606"/>
    <cellStyle name="40% - Accent5 3 2 2 2 4 2" xfId="13834"/>
    <cellStyle name="40% - Accent5 3 2 2 2 4 2 2" xfId="42532"/>
    <cellStyle name="40% - Accent5 3 2 2 2 4 3" xfId="27183"/>
    <cellStyle name="40% - Accent5 3 2 2 2 4 3 2" xfId="55881"/>
    <cellStyle name="40% - Accent5 3 2 2 2 4 4" xfId="33323"/>
    <cellStyle name="40% - Accent5 3 2 2 2 5" xfId="5317"/>
    <cellStyle name="40% - Accent5 3 2 2 2 5 2" xfId="14545"/>
    <cellStyle name="40% - Accent5 3 2 2 2 5 2 2" xfId="43243"/>
    <cellStyle name="40% - Accent5 3 2 2 2 5 3" xfId="34034"/>
    <cellStyle name="40% - Accent5 3 2 2 2 6" xfId="6866"/>
    <cellStyle name="40% - Accent5 3 2 2 2 6 2" xfId="16093"/>
    <cellStyle name="40% - Accent5 3 2 2 2 6 2 2" xfId="44791"/>
    <cellStyle name="40% - Accent5 3 2 2 2 6 3" xfId="35582"/>
    <cellStyle name="40% - Accent5 3 2 2 2 7" xfId="8736"/>
    <cellStyle name="40% - Accent5 3 2 2 2 7 2" xfId="17960"/>
    <cellStyle name="40% - Accent5 3 2 2 2 7 2 2" xfId="46658"/>
    <cellStyle name="40% - Accent5 3 2 2 2 7 3" xfId="37449"/>
    <cellStyle name="40% - Accent5 3 2 2 2 8" xfId="9991"/>
    <cellStyle name="40% - Accent5 3 2 2 2 8 2" xfId="19212"/>
    <cellStyle name="40% - Accent5 3 2 2 2 8 2 2" xfId="47910"/>
    <cellStyle name="40% - Accent5 3 2 2 2 8 3" xfId="38701"/>
    <cellStyle name="40% - Accent5 3 2 2 2 9" xfId="11140"/>
    <cellStyle name="40% - Accent5 3 2 2 2 9 2" xfId="20359"/>
    <cellStyle name="40% - Accent5 3 2 2 2 9 2 2" xfId="49057"/>
    <cellStyle name="40% - Accent5 3 2 2 2 9 3" xfId="39848"/>
    <cellStyle name="40% - Accent5 3 2 2 3" xfId="2594"/>
    <cellStyle name="40% - Accent5 3 2 2 3 10" xfId="23400"/>
    <cellStyle name="40% - Accent5 3 2 2 3 10 2" xfId="52098"/>
    <cellStyle name="40% - Accent5 3 2 2 3 11" xfId="25679"/>
    <cellStyle name="40% - Accent5 3 2 2 3 11 2" xfId="54377"/>
    <cellStyle name="40% - Accent5 3 2 2 3 12" xfId="30260"/>
    <cellStyle name="40% - Accent5 3 2 2 3 12 2" xfId="58957"/>
    <cellStyle name="40% - Accent5 3 2 2 3 13" xfId="31884"/>
    <cellStyle name="40% - Accent5 3 2 2 3 2" xfId="4608"/>
    <cellStyle name="40% - Accent5 3 2 2 3 2 2" xfId="13836"/>
    <cellStyle name="40% - Accent5 3 2 2 3 2 2 2" xfId="28318"/>
    <cellStyle name="40% - Accent5 3 2 2 3 2 2 2 2" xfId="57016"/>
    <cellStyle name="40% - Accent5 3 2 2 3 2 2 3" xfId="42534"/>
    <cellStyle name="40% - Accent5 3 2 2 3 2 3" xfId="23401"/>
    <cellStyle name="40% - Accent5 3 2 2 3 2 3 2" xfId="52099"/>
    <cellStyle name="40% - Accent5 3 2 2 3 2 4" xfId="25680"/>
    <cellStyle name="40% - Accent5 3 2 2 3 2 4 2" xfId="54378"/>
    <cellStyle name="40% - Accent5 3 2 2 3 2 5" xfId="30261"/>
    <cellStyle name="40% - Accent5 3 2 2 3 2 5 2" xfId="58958"/>
    <cellStyle name="40% - Accent5 3 2 2 3 2 6" xfId="33325"/>
    <cellStyle name="40% - Accent5 3 2 2 3 3" xfId="5849"/>
    <cellStyle name="40% - Accent5 3 2 2 3 3 2" xfId="15077"/>
    <cellStyle name="40% - Accent5 3 2 2 3 3 2 2" xfId="43775"/>
    <cellStyle name="40% - Accent5 3 2 2 3 3 3" xfId="27185"/>
    <cellStyle name="40% - Accent5 3 2 2 3 3 3 2" xfId="55883"/>
    <cellStyle name="40% - Accent5 3 2 2 3 3 4" xfId="34566"/>
    <cellStyle name="40% - Accent5 3 2 2 3 4" xfId="7399"/>
    <cellStyle name="40% - Accent5 3 2 2 3 4 2" xfId="16625"/>
    <cellStyle name="40% - Accent5 3 2 2 3 4 2 2" xfId="45323"/>
    <cellStyle name="40% - Accent5 3 2 2 3 4 3" xfId="36114"/>
    <cellStyle name="40% - Accent5 3 2 2 3 5" xfId="8551"/>
    <cellStyle name="40% - Accent5 3 2 2 3 5 2" xfId="17775"/>
    <cellStyle name="40% - Accent5 3 2 2 3 5 2 2" xfId="46473"/>
    <cellStyle name="40% - Accent5 3 2 2 3 5 3" xfId="37264"/>
    <cellStyle name="40% - Accent5 3 2 2 3 6" xfId="9993"/>
    <cellStyle name="40% - Accent5 3 2 2 3 6 2" xfId="19214"/>
    <cellStyle name="40% - Accent5 3 2 2 3 6 2 2" xfId="47912"/>
    <cellStyle name="40% - Accent5 3 2 2 3 6 3" xfId="38703"/>
    <cellStyle name="40% - Accent5 3 2 2 3 7" xfId="11142"/>
    <cellStyle name="40% - Accent5 3 2 2 3 7 2" xfId="20361"/>
    <cellStyle name="40% - Accent5 3 2 2 3 7 2 2" xfId="49059"/>
    <cellStyle name="40% - Accent5 3 2 2 3 7 3" xfId="39850"/>
    <cellStyle name="40% - Accent5 3 2 2 3 8" xfId="12395"/>
    <cellStyle name="40% - Accent5 3 2 2 3 8 2" xfId="41093"/>
    <cellStyle name="40% - Accent5 3 2 2 3 9" xfId="21494"/>
    <cellStyle name="40% - Accent5 3 2 2 3 9 2" xfId="50192"/>
    <cellStyle name="40% - Accent5 3 2 2 4" xfId="3256"/>
    <cellStyle name="40% - Accent5 3 2 2 4 10" xfId="23402"/>
    <cellStyle name="40% - Accent5 3 2 2 4 10 2" xfId="52100"/>
    <cellStyle name="40% - Accent5 3 2 2 4 11" xfId="25681"/>
    <cellStyle name="40% - Accent5 3 2 2 4 11 2" xfId="54379"/>
    <cellStyle name="40% - Accent5 3 2 2 4 12" xfId="30262"/>
    <cellStyle name="40% - Accent5 3 2 2 4 12 2" xfId="58959"/>
    <cellStyle name="40% - Accent5 3 2 2 4 13" xfId="32265"/>
    <cellStyle name="40% - Accent5 3 2 2 4 2" xfId="4609"/>
    <cellStyle name="40% - Accent5 3 2 2 4 2 2" xfId="13837"/>
    <cellStyle name="40% - Accent5 3 2 2 4 2 2 2" xfId="28319"/>
    <cellStyle name="40% - Accent5 3 2 2 4 2 2 2 2" xfId="57017"/>
    <cellStyle name="40% - Accent5 3 2 2 4 2 2 3" xfId="42535"/>
    <cellStyle name="40% - Accent5 3 2 2 4 2 3" xfId="23403"/>
    <cellStyle name="40% - Accent5 3 2 2 4 2 3 2" xfId="52101"/>
    <cellStyle name="40% - Accent5 3 2 2 4 2 4" xfId="25682"/>
    <cellStyle name="40% - Accent5 3 2 2 4 2 4 2" xfId="54380"/>
    <cellStyle name="40% - Accent5 3 2 2 4 2 5" xfId="30263"/>
    <cellStyle name="40% - Accent5 3 2 2 4 2 5 2" xfId="58960"/>
    <cellStyle name="40% - Accent5 3 2 2 4 2 6" xfId="33326"/>
    <cellStyle name="40% - Accent5 3 2 2 4 3" xfId="6230"/>
    <cellStyle name="40% - Accent5 3 2 2 4 3 2" xfId="15458"/>
    <cellStyle name="40% - Accent5 3 2 2 4 3 2 2" xfId="44156"/>
    <cellStyle name="40% - Accent5 3 2 2 4 3 3" xfId="27186"/>
    <cellStyle name="40% - Accent5 3 2 2 4 3 3 2" xfId="55884"/>
    <cellStyle name="40% - Accent5 3 2 2 4 3 4" xfId="34947"/>
    <cellStyle name="40% - Accent5 3 2 2 4 4" xfId="7782"/>
    <cellStyle name="40% - Accent5 3 2 2 4 4 2" xfId="17007"/>
    <cellStyle name="40% - Accent5 3 2 2 4 4 2 2" xfId="45705"/>
    <cellStyle name="40% - Accent5 3 2 2 4 4 3" xfId="36496"/>
    <cellStyle name="40% - Accent5 3 2 2 4 5" xfId="8933"/>
    <cellStyle name="40% - Accent5 3 2 2 4 5 2" xfId="18156"/>
    <cellStyle name="40% - Accent5 3 2 2 4 5 2 2" xfId="46854"/>
    <cellStyle name="40% - Accent5 3 2 2 4 5 3" xfId="37645"/>
    <cellStyle name="40% - Accent5 3 2 2 4 6" xfId="9994"/>
    <cellStyle name="40% - Accent5 3 2 2 4 6 2" xfId="19215"/>
    <cellStyle name="40% - Accent5 3 2 2 4 6 2 2" xfId="47913"/>
    <cellStyle name="40% - Accent5 3 2 2 4 6 3" xfId="38704"/>
    <cellStyle name="40% - Accent5 3 2 2 4 7" xfId="11143"/>
    <cellStyle name="40% - Accent5 3 2 2 4 7 2" xfId="20362"/>
    <cellStyle name="40% - Accent5 3 2 2 4 7 2 2" xfId="49060"/>
    <cellStyle name="40% - Accent5 3 2 2 4 7 3" xfId="39851"/>
    <cellStyle name="40% - Accent5 3 2 2 4 8" xfId="12776"/>
    <cellStyle name="40% - Accent5 3 2 2 4 8 2" xfId="41474"/>
    <cellStyle name="40% - Accent5 3 2 2 4 9" xfId="21495"/>
    <cellStyle name="40% - Accent5 3 2 2 4 9 2" xfId="50193"/>
    <cellStyle name="40% - Accent5 3 2 2 5" xfId="2220"/>
    <cellStyle name="40% - Accent5 3 2 2 5 2" xfId="5654"/>
    <cellStyle name="40% - Accent5 3 2 2 5 2 2" xfId="14882"/>
    <cellStyle name="40% - Accent5 3 2 2 5 2 2 2" xfId="43580"/>
    <cellStyle name="40% - Accent5 3 2 2 5 2 3" xfId="28315"/>
    <cellStyle name="40% - Accent5 3 2 2 5 2 3 2" xfId="57013"/>
    <cellStyle name="40% - Accent5 3 2 2 5 2 4" xfId="34371"/>
    <cellStyle name="40% - Accent5 3 2 2 5 3" xfId="7203"/>
    <cellStyle name="40% - Accent5 3 2 2 5 3 2" xfId="16430"/>
    <cellStyle name="40% - Accent5 3 2 2 5 3 2 2" xfId="45128"/>
    <cellStyle name="40% - Accent5 3 2 2 5 3 3" xfId="35919"/>
    <cellStyle name="40% - Accent5 3 2 2 5 4" xfId="12200"/>
    <cellStyle name="40% - Accent5 3 2 2 5 4 2" xfId="40898"/>
    <cellStyle name="40% - Accent5 3 2 2 5 5" xfId="23404"/>
    <cellStyle name="40% - Accent5 3 2 2 5 5 2" xfId="52102"/>
    <cellStyle name="40% - Accent5 3 2 2 5 6" xfId="25683"/>
    <cellStyle name="40% - Accent5 3 2 2 5 6 2" xfId="54381"/>
    <cellStyle name="40% - Accent5 3 2 2 5 7" xfId="30264"/>
    <cellStyle name="40% - Accent5 3 2 2 5 7 2" xfId="58961"/>
    <cellStyle name="40% - Accent5 3 2 2 5 8" xfId="31689"/>
    <cellStyle name="40% - Accent5 3 2 2 6" xfId="4605"/>
    <cellStyle name="40% - Accent5 3 2 2 6 2" xfId="13833"/>
    <cellStyle name="40% - Accent5 3 2 2 6 2 2" xfId="42531"/>
    <cellStyle name="40% - Accent5 3 2 2 6 3" xfId="27182"/>
    <cellStyle name="40% - Accent5 3 2 2 6 3 2" xfId="55880"/>
    <cellStyle name="40% - Accent5 3 2 2 6 4" xfId="33322"/>
    <cellStyle name="40% - Accent5 3 2 2 7" xfId="5131"/>
    <cellStyle name="40% - Accent5 3 2 2 7 2" xfId="14359"/>
    <cellStyle name="40% - Accent5 3 2 2 7 2 2" xfId="43057"/>
    <cellStyle name="40% - Accent5 3 2 2 7 3" xfId="33848"/>
    <cellStyle name="40% - Accent5 3 2 2 8" xfId="6680"/>
    <cellStyle name="40% - Accent5 3 2 2 8 2" xfId="15907"/>
    <cellStyle name="40% - Accent5 3 2 2 8 2 2" xfId="44605"/>
    <cellStyle name="40% - Accent5 3 2 2 8 3" xfId="35396"/>
    <cellStyle name="40% - Accent5 3 2 2 9" xfId="8356"/>
    <cellStyle name="40% - Accent5 3 2 2 9 2" xfId="17580"/>
    <cellStyle name="40% - Accent5 3 2 2 9 2 2" xfId="46278"/>
    <cellStyle name="40% - Accent5 3 2 2 9 3" xfId="37069"/>
    <cellStyle name="40% - Accent5 3 2 3" xfId="1126"/>
    <cellStyle name="40% - Accent5 3 2 3 10" xfId="11144"/>
    <cellStyle name="40% - Accent5 3 2 3 10 2" xfId="20363"/>
    <cellStyle name="40% - Accent5 3 2 3 10 2 2" xfId="49061"/>
    <cellStyle name="40% - Accent5 3 2 3 10 3" xfId="39852"/>
    <cellStyle name="40% - Accent5 3 2 3 11" xfId="11777"/>
    <cellStyle name="40% - Accent5 3 2 3 11 2" xfId="40475"/>
    <cellStyle name="40% - Accent5 3 2 3 12" xfId="21496"/>
    <cellStyle name="40% - Accent5 3 2 3 12 2" xfId="50194"/>
    <cellStyle name="40% - Accent5 3 2 3 13" xfId="23405"/>
    <cellStyle name="40% - Accent5 3 2 3 13 2" xfId="52103"/>
    <cellStyle name="40% - Accent5 3 2 3 14" xfId="25684"/>
    <cellStyle name="40% - Accent5 3 2 3 14 2" xfId="54382"/>
    <cellStyle name="40% - Accent5 3 2 3 15" xfId="30265"/>
    <cellStyle name="40% - Accent5 3 2 3 15 2" xfId="58962"/>
    <cellStyle name="40% - Accent5 3 2 3 16" xfId="31266"/>
    <cellStyle name="40% - Accent5 3 2 3 2" xfId="2783"/>
    <cellStyle name="40% - Accent5 3 2 3 2 10" xfId="23406"/>
    <cellStyle name="40% - Accent5 3 2 3 2 10 2" xfId="52104"/>
    <cellStyle name="40% - Accent5 3 2 3 2 11" xfId="25685"/>
    <cellStyle name="40% - Accent5 3 2 3 2 11 2" xfId="54383"/>
    <cellStyle name="40% - Accent5 3 2 3 2 12" xfId="30266"/>
    <cellStyle name="40% - Accent5 3 2 3 2 12 2" xfId="58963"/>
    <cellStyle name="40% - Accent5 3 2 3 2 13" xfId="31984"/>
    <cellStyle name="40% - Accent5 3 2 3 2 2" xfId="4611"/>
    <cellStyle name="40% - Accent5 3 2 3 2 2 2" xfId="13839"/>
    <cellStyle name="40% - Accent5 3 2 3 2 2 2 2" xfId="28321"/>
    <cellStyle name="40% - Accent5 3 2 3 2 2 2 2 2" xfId="57019"/>
    <cellStyle name="40% - Accent5 3 2 3 2 2 2 3" xfId="42537"/>
    <cellStyle name="40% - Accent5 3 2 3 2 2 3" xfId="23407"/>
    <cellStyle name="40% - Accent5 3 2 3 2 2 3 2" xfId="52105"/>
    <cellStyle name="40% - Accent5 3 2 3 2 2 4" xfId="25686"/>
    <cellStyle name="40% - Accent5 3 2 3 2 2 4 2" xfId="54384"/>
    <cellStyle name="40% - Accent5 3 2 3 2 2 5" xfId="30267"/>
    <cellStyle name="40% - Accent5 3 2 3 2 2 5 2" xfId="58964"/>
    <cellStyle name="40% - Accent5 3 2 3 2 2 6" xfId="33328"/>
    <cellStyle name="40% - Accent5 3 2 3 2 3" xfId="5949"/>
    <cellStyle name="40% - Accent5 3 2 3 2 3 2" xfId="15177"/>
    <cellStyle name="40% - Accent5 3 2 3 2 3 2 2" xfId="43875"/>
    <cellStyle name="40% - Accent5 3 2 3 2 3 3" xfId="27188"/>
    <cellStyle name="40% - Accent5 3 2 3 2 3 3 2" xfId="55886"/>
    <cellStyle name="40% - Accent5 3 2 3 2 3 4" xfId="34666"/>
    <cellStyle name="40% - Accent5 3 2 3 2 4" xfId="7499"/>
    <cellStyle name="40% - Accent5 3 2 3 2 4 2" xfId="16725"/>
    <cellStyle name="40% - Accent5 3 2 3 2 4 2 2" xfId="45423"/>
    <cellStyle name="40% - Accent5 3 2 3 2 4 3" xfId="36214"/>
    <cellStyle name="40% - Accent5 3 2 3 2 5" xfId="8651"/>
    <cellStyle name="40% - Accent5 3 2 3 2 5 2" xfId="17875"/>
    <cellStyle name="40% - Accent5 3 2 3 2 5 2 2" xfId="46573"/>
    <cellStyle name="40% - Accent5 3 2 3 2 5 3" xfId="37364"/>
    <cellStyle name="40% - Accent5 3 2 3 2 6" xfId="9996"/>
    <cellStyle name="40% - Accent5 3 2 3 2 6 2" xfId="19217"/>
    <cellStyle name="40% - Accent5 3 2 3 2 6 2 2" xfId="47915"/>
    <cellStyle name="40% - Accent5 3 2 3 2 6 3" xfId="38706"/>
    <cellStyle name="40% - Accent5 3 2 3 2 7" xfId="11145"/>
    <cellStyle name="40% - Accent5 3 2 3 2 7 2" xfId="20364"/>
    <cellStyle name="40% - Accent5 3 2 3 2 7 2 2" xfId="49062"/>
    <cellStyle name="40% - Accent5 3 2 3 2 7 3" xfId="39853"/>
    <cellStyle name="40% - Accent5 3 2 3 2 8" xfId="12495"/>
    <cellStyle name="40% - Accent5 3 2 3 2 8 2" xfId="41193"/>
    <cellStyle name="40% - Accent5 3 2 3 2 9" xfId="21497"/>
    <cellStyle name="40% - Accent5 3 2 3 2 9 2" xfId="50195"/>
    <cellStyle name="40% - Accent5 3 2 3 3" xfId="3393"/>
    <cellStyle name="40% - Accent5 3 2 3 3 10" xfId="23408"/>
    <cellStyle name="40% - Accent5 3 2 3 3 10 2" xfId="52106"/>
    <cellStyle name="40% - Accent5 3 2 3 3 11" xfId="25687"/>
    <cellStyle name="40% - Accent5 3 2 3 3 11 2" xfId="54385"/>
    <cellStyle name="40% - Accent5 3 2 3 3 12" xfId="30268"/>
    <cellStyle name="40% - Accent5 3 2 3 3 12 2" xfId="58965"/>
    <cellStyle name="40% - Accent5 3 2 3 3 13" xfId="32365"/>
    <cellStyle name="40% - Accent5 3 2 3 3 2" xfId="4612"/>
    <cellStyle name="40% - Accent5 3 2 3 3 2 2" xfId="13840"/>
    <cellStyle name="40% - Accent5 3 2 3 3 2 2 2" xfId="28322"/>
    <cellStyle name="40% - Accent5 3 2 3 3 2 2 2 2" xfId="57020"/>
    <cellStyle name="40% - Accent5 3 2 3 3 2 2 3" xfId="42538"/>
    <cellStyle name="40% - Accent5 3 2 3 3 2 3" xfId="23409"/>
    <cellStyle name="40% - Accent5 3 2 3 3 2 3 2" xfId="52107"/>
    <cellStyle name="40% - Accent5 3 2 3 3 2 4" xfId="25688"/>
    <cellStyle name="40% - Accent5 3 2 3 3 2 4 2" xfId="54386"/>
    <cellStyle name="40% - Accent5 3 2 3 3 2 5" xfId="30269"/>
    <cellStyle name="40% - Accent5 3 2 3 3 2 5 2" xfId="58966"/>
    <cellStyle name="40% - Accent5 3 2 3 3 2 6" xfId="33329"/>
    <cellStyle name="40% - Accent5 3 2 3 3 3" xfId="6330"/>
    <cellStyle name="40% - Accent5 3 2 3 3 3 2" xfId="15558"/>
    <cellStyle name="40% - Accent5 3 2 3 3 3 2 2" xfId="44256"/>
    <cellStyle name="40% - Accent5 3 2 3 3 3 3" xfId="27189"/>
    <cellStyle name="40% - Accent5 3 2 3 3 3 3 2" xfId="55887"/>
    <cellStyle name="40% - Accent5 3 2 3 3 3 4" xfId="35047"/>
    <cellStyle name="40% - Accent5 3 2 3 3 4" xfId="7882"/>
    <cellStyle name="40% - Accent5 3 2 3 3 4 2" xfId="17107"/>
    <cellStyle name="40% - Accent5 3 2 3 3 4 2 2" xfId="45805"/>
    <cellStyle name="40% - Accent5 3 2 3 3 4 3" xfId="36596"/>
    <cellStyle name="40% - Accent5 3 2 3 3 5" xfId="9033"/>
    <cellStyle name="40% - Accent5 3 2 3 3 5 2" xfId="18256"/>
    <cellStyle name="40% - Accent5 3 2 3 3 5 2 2" xfId="46954"/>
    <cellStyle name="40% - Accent5 3 2 3 3 5 3" xfId="37745"/>
    <cellStyle name="40% - Accent5 3 2 3 3 6" xfId="9997"/>
    <cellStyle name="40% - Accent5 3 2 3 3 6 2" xfId="19218"/>
    <cellStyle name="40% - Accent5 3 2 3 3 6 2 2" xfId="47916"/>
    <cellStyle name="40% - Accent5 3 2 3 3 6 3" xfId="38707"/>
    <cellStyle name="40% - Accent5 3 2 3 3 7" xfId="11146"/>
    <cellStyle name="40% - Accent5 3 2 3 3 7 2" xfId="20365"/>
    <cellStyle name="40% - Accent5 3 2 3 3 7 2 2" xfId="49063"/>
    <cellStyle name="40% - Accent5 3 2 3 3 7 3" xfId="39854"/>
    <cellStyle name="40% - Accent5 3 2 3 3 8" xfId="12876"/>
    <cellStyle name="40% - Accent5 3 2 3 3 8 2" xfId="41574"/>
    <cellStyle name="40% - Accent5 3 2 3 3 9" xfId="21498"/>
    <cellStyle name="40% - Accent5 3 2 3 3 9 2" xfId="50196"/>
    <cellStyle name="40% - Accent5 3 2 3 4" xfId="2135"/>
    <cellStyle name="40% - Accent5 3 2 3 4 2" xfId="5569"/>
    <cellStyle name="40% - Accent5 3 2 3 4 2 2" xfId="14797"/>
    <cellStyle name="40% - Accent5 3 2 3 4 2 2 2" xfId="43495"/>
    <cellStyle name="40% - Accent5 3 2 3 4 2 3" xfId="28320"/>
    <cellStyle name="40% - Accent5 3 2 3 4 2 3 2" xfId="57018"/>
    <cellStyle name="40% - Accent5 3 2 3 4 2 4" xfId="34286"/>
    <cellStyle name="40% - Accent5 3 2 3 4 3" xfId="7118"/>
    <cellStyle name="40% - Accent5 3 2 3 4 3 2" xfId="16345"/>
    <cellStyle name="40% - Accent5 3 2 3 4 3 2 2" xfId="45043"/>
    <cellStyle name="40% - Accent5 3 2 3 4 3 3" xfId="35834"/>
    <cellStyle name="40% - Accent5 3 2 3 4 4" xfId="12115"/>
    <cellStyle name="40% - Accent5 3 2 3 4 4 2" xfId="40813"/>
    <cellStyle name="40% - Accent5 3 2 3 4 5" xfId="23410"/>
    <cellStyle name="40% - Accent5 3 2 3 4 5 2" xfId="52108"/>
    <cellStyle name="40% - Accent5 3 2 3 4 6" xfId="25689"/>
    <cellStyle name="40% - Accent5 3 2 3 4 6 2" xfId="54387"/>
    <cellStyle name="40% - Accent5 3 2 3 4 7" xfId="30270"/>
    <cellStyle name="40% - Accent5 3 2 3 4 7 2" xfId="58967"/>
    <cellStyle name="40% - Accent5 3 2 3 4 8" xfId="31604"/>
    <cellStyle name="40% - Accent5 3 2 3 5" xfId="4610"/>
    <cellStyle name="40% - Accent5 3 2 3 5 2" xfId="13838"/>
    <cellStyle name="40% - Accent5 3 2 3 5 2 2" xfId="42536"/>
    <cellStyle name="40% - Accent5 3 2 3 5 3" xfId="27187"/>
    <cellStyle name="40% - Accent5 3 2 3 5 3 2" xfId="55885"/>
    <cellStyle name="40% - Accent5 3 2 3 5 4" xfId="33327"/>
    <cellStyle name="40% - Accent5 3 2 3 6" xfId="5231"/>
    <cellStyle name="40% - Accent5 3 2 3 6 2" xfId="14459"/>
    <cellStyle name="40% - Accent5 3 2 3 6 2 2" xfId="43157"/>
    <cellStyle name="40% - Accent5 3 2 3 6 3" xfId="33948"/>
    <cellStyle name="40% - Accent5 3 2 3 7" xfId="6780"/>
    <cellStyle name="40% - Accent5 3 2 3 7 2" xfId="16007"/>
    <cellStyle name="40% - Accent5 3 2 3 7 2 2" xfId="44705"/>
    <cellStyle name="40% - Accent5 3 2 3 7 3" xfId="35496"/>
    <cellStyle name="40% - Accent5 3 2 3 8" xfId="8271"/>
    <cellStyle name="40% - Accent5 3 2 3 8 2" xfId="17495"/>
    <cellStyle name="40% - Accent5 3 2 3 8 2 2" xfId="46193"/>
    <cellStyle name="40% - Accent5 3 2 3 8 3" xfId="36984"/>
    <cellStyle name="40% - Accent5 3 2 3 9" xfId="9995"/>
    <cellStyle name="40% - Accent5 3 2 3 9 2" xfId="19216"/>
    <cellStyle name="40% - Accent5 3 2 3 9 2 2" xfId="47914"/>
    <cellStyle name="40% - Accent5 3 2 3 9 3" xfId="38705"/>
    <cellStyle name="40% - Accent5 3 2 4" xfId="2509"/>
    <cellStyle name="40% - Accent5 3 2 4 10" xfId="23411"/>
    <cellStyle name="40% - Accent5 3 2 4 10 2" xfId="52109"/>
    <cellStyle name="40% - Accent5 3 2 4 11" xfId="25690"/>
    <cellStyle name="40% - Accent5 3 2 4 11 2" xfId="54388"/>
    <cellStyle name="40% - Accent5 3 2 4 12" xfId="30271"/>
    <cellStyle name="40% - Accent5 3 2 4 12 2" xfId="58968"/>
    <cellStyle name="40% - Accent5 3 2 4 13" xfId="31799"/>
    <cellStyle name="40% - Accent5 3 2 4 2" xfId="4613"/>
    <cellStyle name="40% - Accent5 3 2 4 2 2" xfId="13841"/>
    <cellStyle name="40% - Accent5 3 2 4 2 2 2" xfId="28323"/>
    <cellStyle name="40% - Accent5 3 2 4 2 2 2 2" xfId="57021"/>
    <cellStyle name="40% - Accent5 3 2 4 2 2 3" xfId="42539"/>
    <cellStyle name="40% - Accent5 3 2 4 2 3" xfId="23412"/>
    <cellStyle name="40% - Accent5 3 2 4 2 3 2" xfId="52110"/>
    <cellStyle name="40% - Accent5 3 2 4 2 4" xfId="25691"/>
    <cellStyle name="40% - Accent5 3 2 4 2 4 2" xfId="54389"/>
    <cellStyle name="40% - Accent5 3 2 4 2 5" xfId="30272"/>
    <cellStyle name="40% - Accent5 3 2 4 2 5 2" xfId="58969"/>
    <cellStyle name="40% - Accent5 3 2 4 2 6" xfId="33330"/>
    <cellStyle name="40% - Accent5 3 2 4 3" xfId="5764"/>
    <cellStyle name="40% - Accent5 3 2 4 3 2" xfId="14992"/>
    <cellStyle name="40% - Accent5 3 2 4 3 2 2" xfId="43690"/>
    <cellStyle name="40% - Accent5 3 2 4 3 3" xfId="27190"/>
    <cellStyle name="40% - Accent5 3 2 4 3 3 2" xfId="55888"/>
    <cellStyle name="40% - Accent5 3 2 4 3 4" xfId="34481"/>
    <cellStyle name="40% - Accent5 3 2 4 4" xfId="7314"/>
    <cellStyle name="40% - Accent5 3 2 4 4 2" xfId="16540"/>
    <cellStyle name="40% - Accent5 3 2 4 4 2 2" xfId="45238"/>
    <cellStyle name="40% - Accent5 3 2 4 4 3" xfId="36029"/>
    <cellStyle name="40% - Accent5 3 2 4 5" xfId="8466"/>
    <cellStyle name="40% - Accent5 3 2 4 5 2" xfId="17690"/>
    <cellStyle name="40% - Accent5 3 2 4 5 2 2" xfId="46388"/>
    <cellStyle name="40% - Accent5 3 2 4 5 3" xfId="37179"/>
    <cellStyle name="40% - Accent5 3 2 4 6" xfId="9998"/>
    <cellStyle name="40% - Accent5 3 2 4 6 2" xfId="19219"/>
    <cellStyle name="40% - Accent5 3 2 4 6 2 2" xfId="47917"/>
    <cellStyle name="40% - Accent5 3 2 4 6 3" xfId="38708"/>
    <cellStyle name="40% - Accent5 3 2 4 7" xfId="11147"/>
    <cellStyle name="40% - Accent5 3 2 4 7 2" xfId="20366"/>
    <cellStyle name="40% - Accent5 3 2 4 7 2 2" xfId="49064"/>
    <cellStyle name="40% - Accent5 3 2 4 7 3" xfId="39855"/>
    <cellStyle name="40% - Accent5 3 2 4 8" xfId="12310"/>
    <cellStyle name="40% - Accent5 3 2 4 8 2" xfId="41008"/>
    <cellStyle name="40% - Accent5 3 2 4 9" xfId="21499"/>
    <cellStyle name="40% - Accent5 3 2 4 9 2" xfId="50197"/>
    <cellStyle name="40% - Accent5 3 2 5" xfId="3171"/>
    <cellStyle name="40% - Accent5 3 2 5 10" xfId="23413"/>
    <cellStyle name="40% - Accent5 3 2 5 10 2" xfId="52111"/>
    <cellStyle name="40% - Accent5 3 2 5 11" xfId="25692"/>
    <cellStyle name="40% - Accent5 3 2 5 11 2" xfId="54390"/>
    <cellStyle name="40% - Accent5 3 2 5 12" xfId="30273"/>
    <cellStyle name="40% - Accent5 3 2 5 12 2" xfId="58970"/>
    <cellStyle name="40% - Accent5 3 2 5 13" xfId="32180"/>
    <cellStyle name="40% - Accent5 3 2 5 2" xfId="4614"/>
    <cellStyle name="40% - Accent5 3 2 5 2 2" xfId="13842"/>
    <cellStyle name="40% - Accent5 3 2 5 2 2 2" xfId="28324"/>
    <cellStyle name="40% - Accent5 3 2 5 2 2 2 2" xfId="57022"/>
    <cellStyle name="40% - Accent5 3 2 5 2 2 3" xfId="42540"/>
    <cellStyle name="40% - Accent5 3 2 5 2 3" xfId="23414"/>
    <cellStyle name="40% - Accent5 3 2 5 2 3 2" xfId="52112"/>
    <cellStyle name="40% - Accent5 3 2 5 2 4" xfId="25693"/>
    <cellStyle name="40% - Accent5 3 2 5 2 4 2" xfId="54391"/>
    <cellStyle name="40% - Accent5 3 2 5 2 5" xfId="30274"/>
    <cellStyle name="40% - Accent5 3 2 5 2 5 2" xfId="58971"/>
    <cellStyle name="40% - Accent5 3 2 5 2 6" xfId="33331"/>
    <cellStyle name="40% - Accent5 3 2 5 3" xfId="6145"/>
    <cellStyle name="40% - Accent5 3 2 5 3 2" xfId="15373"/>
    <cellStyle name="40% - Accent5 3 2 5 3 2 2" xfId="44071"/>
    <cellStyle name="40% - Accent5 3 2 5 3 3" xfId="27191"/>
    <cellStyle name="40% - Accent5 3 2 5 3 3 2" xfId="55889"/>
    <cellStyle name="40% - Accent5 3 2 5 3 4" xfId="34862"/>
    <cellStyle name="40% - Accent5 3 2 5 4" xfId="7697"/>
    <cellStyle name="40% - Accent5 3 2 5 4 2" xfId="16922"/>
    <cellStyle name="40% - Accent5 3 2 5 4 2 2" xfId="45620"/>
    <cellStyle name="40% - Accent5 3 2 5 4 3" xfId="36411"/>
    <cellStyle name="40% - Accent5 3 2 5 5" xfId="8848"/>
    <cellStyle name="40% - Accent5 3 2 5 5 2" xfId="18071"/>
    <cellStyle name="40% - Accent5 3 2 5 5 2 2" xfId="46769"/>
    <cellStyle name="40% - Accent5 3 2 5 5 3" xfId="37560"/>
    <cellStyle name="40% - Accent5 3 2 5 6" xfId="9999"/>
    <cellStyle name="40% - Accent5 3 2 5 6 2" xfId="19220"/>
    <cellStyle name="40% - Accent5 3 2 5 6 2 2" xfId="47918"/>
    <cellStyle name="40% - Accent5 3 2 5 6 3" xfId="38709"/>
    <cellStyle name="40% - Accent5 3 2 5 7" xfId="11148"/>
    <cellStyle name="40% - Accent5 3 2 5 7 2" xfId="20367"/>
    <cellStyle name="40% - Accent5 3 2 5 7 2 2" xfId="49065"/>
    <cellStyle name="40% - Accent5 3 2 5 7 3" xfId="39856"/>
    <cellStyle name="40% - Accent5 3 2 5 8" xfId="12691"/>
    <cellStyle name="40% - Accent5 3 2 5 8 2" xfId="41389"/>
    <cellStyle name="40% - Accent5 3 2 5 9" xfId="21500"/>
    <cellStyle name="40% - Accent5 3 2 5 9 2" xfId="50198"/>
    <cellStyle name="40% - Accent5 3 2 6" xfId="1994"/>
    <cellStyle name="40% - Accent5 3 2 6 2" xfId="5470"/>
    <cellStyle name="40% - Accent5 3 2 6 2 2" xfId="14698"/>
    <cellStyle name="40% - Accent5 3 2 6 2 2 2" xfId="43396"/>
    <cellStyle name="40% - Accent5 3 2 6 2 3" xfId="28314"/>
    <cellStyle name="40% - Accent5 3 2 6 2 3 2" xfId="57012"/>
    <cellStyle name="40% - Accent5 3 2 6 2 4" xfId="34187"/>
    <cellStyle name="40% - Accent5 3 2 6 3" xfId="7019"/>
    <cellStyle name="40% - Accent5 3 2 6 3 2" xfId="16246"/>
    <cellStyle name="40% - Accent5 3 2 6 3 2 2" xfId="44944"/>
    <cellStyle name="40% - Accent5 3 2 6 3 3" xfId="35735"/>
    <cellStyle name="40% - Accent5 3 2 6 4" xfId="12016"/>
    <cellStyle name="40% - Accent5 3 2 6 4 2" xfId="40714"/>
    <cellStyle name="40% - Accent5 3 2 6 5" xfId="23415"/>
    <cellStyle name="40% - Accent5 3 2 6 5 2" xfId="52113"/>
    <cellStyle name="40% - Accent5 3 2 6 6" xfId="25694"/>
    <cellStyle name="40% - Accent5 3 2 6 6 2" xfId="54392"/>
    <cellStyle name="40% - Accent5 3 2 6 7" xfId="30275"/>
    <cellStyle name="40% - Accent5 3 2 6 7 2" xfId="58972"/>
    <cellStyle name="40% - Accent5 3 2 6 8" xfId="31505"/>
    <cellStyle name="40% - Accent5 3 2 7" xfId="4604"/>
    <cellStyle name="40% - Accent5 3 2 7 2" xfId="13832"/>
    <cellStyle name="40% - Accent5 3 2 7 2 2" xfId="42530"/>
    <cellStyle name="40% - Accent5 3 2 7 3" xfId="27181"/>
    <cellStyle name="40% - Accent5 3 2 7 3 2" xfId="55879"/>
    <cellStyle name="40% - Accent5 3 2 7 4" xfId="33321"/>
    <cellStyle name="40% - Accent5 3 2 8" xfId="5045"/>
    <cellStyle name="40% - Accent5 3 2 8 2" xfId="14273"/>
    <cellStyle name="40% - Accent5 3 2 8 2 2" xfId="42971"/>
    <cellStyle name="40% - Accent5 3 2 8 3" xfId="33762"/>
    <cellStyle name="40% - Accent5 3 2 9" xfId="6594"/>
    <cellStyle name="40% - Accent5 3 2 9 2" xfId="15821"/>
    <cellStyle name="40% - Accent5 3 2 9 2 2" xfId="44519"/>
    <cellStyle name="40% - Accent5 3 2 9 3" xfId="35310"/>
    <cellStyle name="40% - Accent5 3 3" xfId="324"/>
    <cellStyle name="40% - Accent5 3 3 10" xfId="10000"/>
    <cellStyle name="40% - Accent5 3 3 10 2" xfId="19221"/>
    <cellStyle name="40% - Accent5 3 3 10 2 2" xfId="47919"/>
    <cellStyle name="40% - Accent5 3 3 10 3" xfId="38710"/>
    <cellStyle name="40% - Accent5 3 3 11" xfId="11149"/>
    <cellStyle name="40% - Accent5 3 3 11 2" xfId="20368"/>
    <cellStyle name="40% - Accent5 3 3 11 2 2" xfId="49066"/>
    <cellStyle name="40% - Accent5 3 3 11 3" xfId="39857"/>
    <cellStyle name="40% - Accent5 3 3 12" xfId="11634"/>
    <cellStyle name="40% - Accent5 3 3 12 2" xfId="40332"/>
    <cellStyle name="40% - Accent5 3 3 13" xfId="21501"/>
    <cellStyle name="40% - Accent5 3 3 13 2" xfId="50199"/>
    <cellStyle name="40% - Accent5 3 3 14" xfId="23416"/>
    <cellStyle name="40% - Accent5 3 3 14 2" xfId="52114"/>
    <cellStyle name="40% - Accent5 3 3 15" xfId="25695"/>
    <cellStyle name="40% - Accent5 3 3 15 2" xfId="54393"/>
    <cellStyle name="40% - Accent5 3 3 16" xfId="30276"/>
    <cellStyle name="40% - Accent5 3 3 16 2" xfId="58973"/>
    <cellStyle name="40% - Accent5 3 3 17" xfId="31123"/>
    <cellStyle name="40% - Accent5 3 3 2" xfId="1169"/>
    <cellStyle name="40% - Accent5 3 3 2 10" xfId="11820"/>
    <cellStyle name="40% - Accent5 3 3 2 10 2" xfId="40518"/>
    <cellStyle name="40% - Accent5 3 3 2 11" xfId="21502"/>
    <cellStyle name="40% - Accent5 3 3 2 11 2" xfId="50200"/>
    <cellStyle name="40% - Accent5 3 3 2 12" xfId="23417"/>
    <cellStyle name="40% - Accent5 3 3 2 12 2" xfId="52115"/>
    <cellStyle name="40% - Accent5 3 3 2 13" xfId="25696"/>
    <cellStyle name="40% - Accent5 3 3 2 13 2" xfId="54394"/>
    <cellStyle name="40% - Accent5 3 3 2 14" xfId="30277"/>
    <cellStyle name="40% - Accent5 3 3 2 14 2" xfId="58974"/>
    <cellStyle name="40% - Accent5 3 3 2 15" xfId="31309"/>
    <cellStyle name="40% - Accent5 3 3 2 2" xfId="3435"/>
    <cellStyle name="40% - Accent5 3 3 2 2 10" xfId="23418"/>
    <cellStyle name="40% - Accent5 3 3 2 2 10 2" xfId="52116"/>
    <cellStyle name="40% - Accent5 3 3 2 2 11" xfId="25697"/>
    <cellStyle name="40% - Accent5 3 3 2 2 11 2" xfId="54395"/>
    <cellStyle name="40% - Accent5 3 3 2 2 12" xfId="30278"/>
    <cellStyle name="40% - Accent5 3 3 2 2 12 2" xfId="58975"/>
    <cellStyle name="40% - Accent5 3 3 2 2 13" xfId="32407"/>
    <cellStyle name="40% - Accent5 3 3 2 2 2" xfId="4617"/>
    <cellStyle name="40% - Accent5 3 3 2 2 2 2" xfId="13845"/>
    <cellStyle name="40% - Accent5 3 3 2 2 2 2 2" xfId="28327"/>
    <cellStyle name="40% - Accent5 3 3 2 2 2 2 2 2" xfId="57025"/>
    <cellStyle name="40% - Accent5 3 3 2 2 2 2 3" xfId="42543"/>
    <cellStyle name="40% - Accent5 3 3 2 2 2 3" xfId="23419"/>
    <cellStyle name="40% - Accent5 3 3 2 2 2 3 2" xfId="52117"/>
    <cellStyle name="40% - Accent5 3 3 2 2 2 4" xfId="25698"/>
    <cellStyle name="40% - Accent5 3 3 2 2 2 4 2" xfId="54396"/>
    <cellStyle name="40% - Accent5 3 3 2 2 2 5" xfId="30279"/>
    <cellStyle name="40% - Accent5 3 3 2 2 2 5 2" xfId="58976"/>
    <cellStyle name="40% - Accent5 3 3 2 2 2 6" xfId="33334"/>
    <cellStyle name="40% - Accent5 3 3 2 2 3" xfId="6372"/>
    <cellStyle name="40% - Accent5 3 3 2 2 3 2" xfId="15600"/>
    <cellStyle name="40% - Accent5 3 3 2 2 3 2 2" xfId="44298"/>
    <cellStyle name="40% - Accent5 3 3 2 2 3 3" xfId="27194"/>
    <cellStyle name="40% - Accent5 3 3 2 2 3 3 2" xfId="55892"/>
    <cellStyle name="40% - Accent5 3 3 2 2 3 4" xfId="35089"/>
    <cellStyle name="40% - Accent5 3 3 2 2 4" xfId="7924"/>
    <cellStyle name="40% - Accent5 3 3 2 2 4 2" xfId="17149"/>
    <cellStyle name="40% - Accent5 3 3 2 2 4 2 2" xfId="45847"/>
    <cellStyle name="40% - Accent5 3 3 2 2 4 3" xfId="36638"/>
    <cellStyle name="40% - Accent5 3 3 2 2 5" xfId="9075"/>
    <cellStyle name="40% - Accent5 3 3 2 2 5 2" xfId="18298"/>
    <cellStyle name="40% - Accent5 3 3 2 2 5 2 2" xfId="46996"/>
    <cellStyle name="40% - Accent5 3 3 2 2 5 3" xfId="37787"/>
    <cellStyle name="40% - Accent5 3 3 2 2 6" xfId="10002"/>
    <cellStyle name="40% - Accent5 3 3 2 2 6 2" xfId="19223"/>
    <cellStyle name="40% - Accent5 3 3 2 2 6 2 2" xfId="47921"/>
    <cellStyle name="40% - Accent5 3 3 2 2 6 3" xfId="38712"/>
    <cellStyle name="40% - Accent5 3 3 2 2 7" xfId="11151"/>
    <cellStyle name="40% - Accent5 3 3 2 2 7 2" xfId="20370"/>
    <cellStyle name="40% - Accent5 3 3 2 2 7 2 2" xfId="49068"/>
    <cellStyle name="40% - Accent5 3 3 2 2 7 3" xfId="39859"/>
    <cellStyle name="40% - Accent5 3 3 2 2 8" xfId="12918"/>
    <cellStyle name="40% - Accent5 3 3 2 2 8 2" xfId="41616"/>
    <cellStyle name="40% - Accent5 3 3 2 2 9" xfId="21503"/>
    <cellStyle name="40% - Accent5 3 3 2 2 9 2" xfId="50201"/>
    <cellStyle name="40% - Accent5 3 3 2 3" xfId="2826"/>
    <cellStyle name="40% - Accent5 3 3 2 3 2" xfId="5991"/>
    <cellStyle name="40% - Accent5 3 3 2 3 2 2" xfId="15219"/>
    <cellStyle name="40% - Accent5 3 3 2 3 2 2 2" xfId="43917"/>
    <cellStyle name="40% - Accent5 3 3 2 3 2 3" xfId="28326"/>
    <cellStyle name="40% - Accent5 3 3 2 3 2 3 2" xfId="57024"/>
    <cellStyle name="40% - Accent5 3 3 2 3 2 4" xfId="34708"/>
    <cellStyle name="40% - Accent5 3 3 2 3 3" xfId="7541"/>
    <cellStyle name="40% - Accent5 3 3 2 3 3 2" xfId="16767"/>
    <cellStyle name="40% - Accent5 3 3 2 3 3 2 2" xfId="45465"/>
    <cellStyle name="40% - Accent5 3 3 2 3 3 3" xfId="36256"/>
    <cellStyle name="40% - Accent5 3 3 2 3 4" xfId="12537"/>
    <cellStyle name="40% - Accent5 3 3 2 3 4 2" xfId="41235"/>
    <cellStyle name="40% - Accent5 3 3 2 3 5" xfId="23420"/>
    <cellStyle name="40% - Accent5 3 3 2 3 5 2" xfId="52118"/>
    <cellStyle name="40% - Accent5 3 3 2 3 6" xfId="25699"/>
    <cellStyle name="40% - Accent5 3 3 2 3 6 2" xfId="54397"/>
    <cellStyle name="40% - Accent5 3 3 2 3 7" xfId="30280"/>
    <cellStyle name="40% - Accent5 3 3 2 3 7 2" xfId="58977"/>
    <cellStyle name="40% - Accent5 3 3 2 3 8" xfId="32026"/>
    <cellStyle name="40% - Accent5 3 3 2 4" xfId="4616"/>
    <cellStyle name="40% - Accent5 3 3 2 4 2" xfId="13844"/>
    <cellStyle name="40% - Accent5 3 3 2 4 2 2" xfId="42542"/>
    <cellStyle name="40% - Accent5 3 3 2 4 3" xfId="27193"/>
    <cellStyle name="40% - Accent5 3 3 2 4 3 2" xfId="55891"/>
    <cellStyle name="40% - Accent5 3 3 2 4 4" xfId="33333"/>
    <cellStyle name="40% - Accent5 3 3 2 5" xfId="5274"/>
    <cellStyle name="40% - Accent5 3 3 2 5 2" xfId="14502"/>
    <cellStyle name="40% - Accent5 3 3 2 5 2 2" xfId="43200"/>
    <cellStyle name="40% - Accent5 3 3 2 5 3" xfId="33991"/>
    <cellStyle name="40% - Accent5 3 3 2 6" xfId="6823"/>
    <cellStyle name="40% - Accent5 3 3 2 6 2" xfId="16050"/>
    <cellStyle name="40% - Accent5 3 3 2 6 2 2" xfId="44748"/>
    <cellStyle name="40% - Accent5 3 3 2 6 3" xfId="35539"/>
    <cellStyle name="40% - Accent5 3 3 2 7" xfId="8693"/>
    <cellStyle name="40% - Accent5 3 3 2 7 2" xfId="17917"/>
    <cellStyle name="40% - Accent5 3 3 2 7 2 2" xfId="46615"/>
    <cellStyle name="40% - Accent5 3 3 2 7 3" xfId="37406"/>
    <cellStyle name="40% - Accent5 3 3 2 8" xfId="10001"/>
    <cellStyle name="40% - Accent5 3 3 2 8 2" xfId="19222"/>
    <cellStyle name="40% - Accent5 3 3 2 8 2 2" xfId="47920"/>
    <cellStyle name="40% - Accent5 3 3 2 8 3" xfId="38711"/>
    <cellStyle name="40% - Accent5 3 3 2 9" xfId="11150"/>
    <cellStyle name="40% - Accent5 3 3 2 9 2" xfId="20369"/>
    <cellStyle name="40% - Accent5 3 3 2 9 2 2" xfId="49067"/>
    <cellStyle name="40% - Accent5 3 3 2 9 3" xfId="39858"/>
    <cellStyle name="40% - Accent5 3 3 3" xfId="2551"/>
    <cellStyle name="40% - Accent5 3 3 3 10" xfId="23421"/>
    <cellStyle name="40% - Accent5 3 3 3 10 2" xfId="52119"/>
    <cellStyle name="40% - Accent5 3 3 3 11" xfId="25700"/>
    <cellStyle name="40% - Accent5 3 3 3 11 2" xfId="54398"/>
    <cellStyle name="40% - Accent5 3 3 3 12" xfId="30281"/>
    <cellStyle name="40% - Accent5 3 3 3 12 2" xfId="58978"/>
    <cellStyle name="40% - Accent5 3 3 3 13" xfId="31841"/>
    <cellStyle name="40% - Accent5 3 3 3 2" xfId="4618"/>
    <cellStyle name="40% - Accent5 3 3 3 2 2" xfId="13846"/>
    <cellStyle name="40% - Accent5 3 3 3 2 2 2" xfId="28328"/>
    <cellStyle name="40% - Accent5 3 3 3 2 2 2 2" xfId="57026"/>
    <cellStyle name="40% - Accent5 3 3 3 2 2 3" xfId="42544"/>
    <cellStyle name="40% - Accent5 3 3 3 2 3" xfId="23422"/>
    <cellStyle name="40% - Accent5 3 3 3 2 3 2" xfId="52120"/>
    <cellStyle name="40% - Accent5 3 3 3 2 4" xfId="25701"/>
    <cellStyle name="40% - Accent5 3 3 3 2 4 2" xfId="54399"/>
    <cellStyle name="40% - Accent5 3 3 3 2 5" xfId="30282"/>
    <cellStyle name="40% - Accent5 3 3 3 2 5 2" xfId="58979"/>
    <cellStyle name="40% - Accent5 3 3 3 2 6" xfId="33335"/>
    <cellStyle name="40% - Accent5 3 3 3 3" xfId="5806"/>
    <cellStyle name="40% - Accent5 3 3 3 3 2" xfId="15034"/>
    <cellStyle name="40% - Accent5 3 3 3 3 2 2" xfId="43732"/>
    <cellStyle name="40% - Accent5 3 3 3 3 3" xfId="27195"/>
    <cellStyle name="40% - Accent5 3 3 3 3 3 2" xfId="55893"/>
    <cellStyle name="40% - Accent5 3 3 3 3 4" xfId="34523"/>
    <cellStyle name="40% - Accent5 3 3 3 4" xfId="7356"/>
    <cellStyle name="40% - Accent5 3 3 3 4 2" xfId="16582"/>
    <cellStyle name="40% - Accent5 3 3 3 4 2 2" xfId="45280"/>
    <cellStyle name="40% - Accent5 3 3 3 4 3" xfId="36071"/>
    <cellStyle name="40% - Accent5 3 3 3 5" xfId="8508"/>
    <cellStyle name="40% - Accent5 3 3 3 5 2" xfId="17732"/>
    <cellStyle name="40% - Accent5 3 3 3 5 2 2" xfId="46430"/>
    <cellStyle name="40% - Accent5 3 3 3 5 3" xfId="37221"/>
    <cellStyle name="40% - Accent5 3 3 3 6" xfId="10003"/>
    <cellStyle name="40% - Accent5 3 3 3 6 2" xfId="19224"/>
    <cellStyle name="40% - Accent5 3 3 3 6 2 2" xfId="47922"/>
    <cellStyle name="40% - Accent5 3 3 3 6 3" xfId="38713"/>
    <cellStyle name="40% - Accent5 3 3 3 7" xfId="11152"/>
    <cellStyle name="40% - Accent5 3 3 3 7 2" xfId="20371"/>
    <cellStyle name="40% - Accent5 3 3 3 7 2 2" xfId="49069"/>
    <cellStyle name="40% - Accent5 3 3 3 7 3" xfId="39860"/>
    <cellStyle name="40% - Accent5 3 3 3 8" xfId="12352"/>
    <cellStyle name="40% - Accent5 3 3 3 8 2" xfId="41050"/>
    <cellStyle name="40% - Accent5 3 3 3 9" xfId="21504"/>
    <cellStyle name="40% - Accent5 3 3 3 9 2" xfId="50202"/>
    <cellStyle name="40% - Accent5 3 3 4" xfId="3213"/>
    <cellStyle name="40% - Accent5 3 3 4 10" xfId="23423"/>
    <cellStyle name="40% - Accent5 3 3 4 10 2" xfId="52121"/>
    <cellStyle name="40% - Accent5 3 3 4 11" xfId="25702"/>
    <cellStyle name="40% - Accent5 3 3 4 11 2" xfId="54400"/>
    <cellStyle name="40% - Accent5 3 3 4 12" xfId="30283"/>
    <cellStyle name="40% - Accent5 3 3 4 12 2" xfId="58980"/>
    <cellStyle name="40% - Accent5 3 3 4 13" xfId="32222"/>
    <cellStyle name="40% - Accent5 3 3 4 2" xfId="4619"/>
    <cellStyle name="40% - Accent5 3 3 4 2 2" xfId="13847"/>
    <cellStyle name="40% - Accent5 3 3 4 2 2 2" xfId="28329"/>
    <cellStyle name="40% - Accent5 3 3 4 2 2 2 2" xfId="57027"/>
    <cellStyle name="40% - Accent5 3 3 4 2 2 3" xfId="42545"/>
    <cellStyle name="40% - Accent5 3 3 4 2 3" xfId="23424"/>
    <cellStyle name="40% - Accent5 3 3 4 2 3 2" xfId="52122"/>
    <cellStyle name="40% - Accent5 3 3 4 2 4" xfId="25703"/>
    <cellStyle name="40% - Accent5 3 3 4 2 4 2" xfId="54401"/>
    <cellStyle name="40% - Accent5 3 3 4 2 5" xfId="30284"/>
    <cellStyle name="40% - Accent5 3 3 4 2 5 2" xfId="58981"/>
    <cellStyle name="40% - Accent5 3 3 4 2 6" xfId="33336"/>
    <cellStyle name="40% - Accent5 3 3 4 3" xfId="6187"/>
    <cellStyle name="40% - Accent5 3 3 4 3 2" xfId="15415"/>
    <cellStyle name="40% - Accent5 3 3 4 3 2 2" xfId="44113"/>
    <cellStyle name="40% - Accent5 3 3 4 3 3" xfId="27196"/>
    <cellStyle name="40% - Accent5 3 3 4 3 3 2" xfId="55894"/>
    <cellStyle name="40% - Accent5 3 3 4 3 4" xfId="34904"/>
    <cellStyle name="40% - Accent5 3 3 4 4" xfId="7739"/>
    <cellStyle name="40% - Accent5 3 3 4 4 2" xfId="16964"/>
    <cellStyle name="40% - Accent5 3 3 4 4 2 2" xfId="45662"/>
    <cellStyle name="40% - Accent5 3 3 4 4 3" xfId="36453"/>
    <cellStyle name="40% - Accent5 3 3 4 5" xfId="8890"/>
    <cellStyle name="40% - Accent5 3 3 4 5 2" xfId="18113"/>
    <cellStyle name="40% - Accent5 3 3 4 5 2 2" xfId="46811"/>
    <cellStyle name="40% - Accent5 3 3 4 5 3" xfId="37602"/>
    <cellStyle name="40% - Accent5 3 3 4 6" xfId="10004"/>
    <cellStyle name="40% - Accent5 3 3 4 6 2" xfId="19225"/>
    <cellStyle name="40% - Accent5 3 3 4 6 2 2" xfId="47923"/>
    <cellStyle name="40% - Accent5 3 3 4 6 3" xfId="38714"/>
    <cellStyle name="40% - Accent5 3 3 4 7" xfId="11153"/>
    <cellStyle name="40% - Accent5 3 3 4 7 2" xfId="20372"/>
    <cellStyle name="40% - Accent5 3 3 4 7 2 2" xfId="49070"/>
    <cellStyle name="40% - Accent5 3 3 4 7 3" xfId="39861"/>
    <cellStyle name="40% - Accent5 3 3 4 8" xfId="12733"/>
    <cellStyle name="40% - Accent5 3 3 4 8 2" xfId="41431"/>
    <cellStyle name="40% - Accent5 3 3 4 9" xfId="21505"/>
    <cellStyle name="40% - Accent5 3 3 4 9 2" xfId="50203"/>
    <cellStyle name="40% - Accent5 3 3 5" xfId="2177"/>
    <cellStyle name="40% - Accent5 3 3 5 2" xfId="5611"/>
    <cellStyle name="40% - Accent5 3 3 5 2 2" xfId="14839"/>
    <cellStyle name="40% - Accent5 3 3 5 2 2 2" xfId="43537"/>
    <cellStyle name="40% - Accent5 3 3 5 2 3" xfId="28325"/>
    <cellStyle name="40% - Accent5 3 3 5 2 3 2" xfId="57023"/>
    <cellStyle name="40% - Accent5 3 3 5 2 4" xfId="34328"/>
    <cellStyle name="40% - Accent5 3 3 5 3" xfId="7160"/>
    <cellStyle name="40% - Accent5 3 3 5 3 2" xfId="16387"/>
    <cellStyle name="40% - Accent5 3 3 5 3 2 2" xfId="45085"/>
    <cellStyle name="40% - Accent5 3 3 5 3 3" xfId="35876"/>
    <cellStyle name="40% - Accent5 3 3 5 4" xfId="12157"/>
    <cellStyle name="40% - Accent5 3 3 5 4 2" xfId="40855"/>
    <cellStyle name="40% - Accent5 3 3 5 5" xfId="23425"/>
    <cellStyle name="40% - Accent5 3 3 5 5 2" xfId="52123"/>
    <cellStyle name="40% - Accent5 3 3 5 6" xfId="25704"/>
    <cellStyle name="40% - Accent5 3 3 5 6 2" xfId="54402"/>
    <cellStyle name="40% - Accent5 3 3 5 7" xfId="30285"/>
    <cellStyle name="40% - Accent5 3 3 5 7 2" xfId="58982"/>
    <cellStyle name="40% - Accent5 3 3 5 8" xfId="31646"/>
    <cellStyle name="40% - Accent5 3 3 6" xfId="4615"/>
    <cellStyle name="40% - Accent5 3 3 6 2" xfId="13843"/>
    <cellStyle name="40% - Accent5 3 3 6 2 2" xfId="42541"/>
    <cellStyle name="40% - Accent5 3 3 6 3" xfId="27192"/>
    <cellStyle name="40% - Accent5 3 3 6 3 2" xfId="55890"/>
    <cellStyle name="40% - Accent5 3 3 6 4" xfId="33332"/>
    <cellStyle name="40% - Accent5 3 3 7" xfId="5088"/>
    <cellStyle name="40% - Accent5 3 3 7 2" xfId="14316"/>
    <cellStyle name="40% - Accent5 3 3 7 2 2" xfId="43014"/>
    <cellStyle name="40% - Accent5 3 3 7 3" xfId="33805"/>
    <cellStyle name="40% - Accent5 3 3 8" xfId="6637"/>
    <cellStyle name="40% - Accent5 3 3 8 2" xfId="15864"/>
    <cellStyle name="40% - Accent5 3 3 8 2 2" xfId="44562"/>
    <cellStyle name="40% - Accent5 3 3 8 3" xfId="35353"/>
    <cellStyle name="40% - Accent5 3 3 9" xfId="8313"/>
    <cellStyle name="40% - Accent5 3 3 9 2" xfId="17537"/>
    <cellStyle name="40% - Accent5 3 3 9 2 2" xfId="46235"/>
    <cellStyle name="40% - Accent5 3 3 9 3" xfId="37026"/>
    <cellStyle name="40% - Accent5 3 4" xfId="401"/>
    <cellStyle name="40% - Accent5 3 4 10" xfId="23426"/>
    <cellStyle name="40% - Accent5 3 4 10 2" xfId="52124"/>
    <cellStyle name="40% - Accent5 3 4 11" xfId="25705"/>
    <cellStyle name="40% - Accent5 3 4 11 2" xfId="54403"/>
    <cellStyle name="40% - Accent5 3 4 12" xfId="30286"/>
    <cellStyle name="40% - Accent5 3 4 12 2" xfId="58983"/>
    <cellStyle name="40% - Accent5 3 4 2" xfId="2741"/>
    <cellStyle name="40% - Accent5 3 4 2 10" xfId="21507"/>
    <cellStyle name="40% - Accent5 3 4 2 10 2" xfId="50205"/>
    <cellStyle name="40% - Accent5 3 4 2 11" xfId="23427"/>
    <cellStyle name="40% - Accent5 3 4 2 11 2" xfId="52125"/>
    <cellStyle name="40% - Accent5 3 4 2 12" xfId="25706"/>
    <cellStyle name="40% - Accent5 3 4 2 12 2" xfId="54404"/>
    <cellStyle name="40% - Accent5 3 4 2 13" xfId="30287"/>
    <cellStyle name="40% - Accent5 3 4 2 13 2" xfId="58984"/>
    <cellStyle name="40% - Accent5 3 4 2 14" xfId="31943"/>
    <cellStyle name="40% - Accent5 3 4 2 2" xfId="3671"/>
    <cellStyle name="40% - Accent5 3 4 2 3" xfId="4621"/>
    <cellStyle name="40% - Accent5 3 4 2 3 2" xfId="13849"/>
    <cellStyle name="40% - Accent5 3 4 2 3 2 2" xfId="28331"/>
    <cellStyle name="40% - Accent5 3 4 2 3 2 2 2" xfId="57029"/>
    <cellStyle name="40% - Accent5 3 4 2 3 2 3" xfId="42547"/>
    <cellStyle name="40% - Accent5 3 4 2 3 3" xfId="23428"/>
    <cellStyle name="40% - Accent5 3 4 2 3 3 2" xfId="52126"/>
    <cellStyle name="40% - Accent5 3 4 2 3 4" xfId="25707"/>
    <cellStyle name="40% - Accent5 3 4 2 3 4 2" xfId="54405"/>
    <cellStyle name="40% - Accent5 3 4 2 3 5" xfId="30288"/>
    <cellStyle name="40% - Accent5 3 4 2 3 5 2" xfId="58985"/>
    <cellStyle name="40% - Accent5 3 4 2 3 6" xfId="33338"/>
    <cellStyle name="40% - Accent5 3 4 2 4" xfId="5908"/>
    <cellStyle name="40% - Accent5 3 4 2 4 2" xfId="15136"/>
    <cellStyle name="40% - Accent5 3 4 2 4 2 2" xfId="43834"/>
    <cellStyle name="40% - Accent5 3 4 2 4 3" xfId="27198"/>
    <cellStyle name="40% - Accent5 3 4 2 4 3 2" xfId="55896"/>
    <cellStyle name="40% - Accent5 3 4 2 4 4" xfId="34625"/>
    <cellStyle name="40% - Accent5 3 4 2 5" xfId="7458"/>
    <cellStyle name="40% - Accent5 3 4 2 5 2" xfId="16684"/>
    <cellStyle name="40% - Accent5 3 4 2 5 2 2" xfId="45382"/>
    <cellStyle name="40% - Accent5 3 4 2 5 3" xfId="36173"/>
    <cellStyle name="40% - Accent5 3 4 2 6" xfId="8610"/>
    <cellStyle name="40% - Accent5 3 4 2 6 2" xfId="17834"/>
    <cellStyle name="40% - Accent5 3 4 2 6 2 2" xfId="46532"/>
    <cellStyle name="40% - Accent5 3 4 2 6 3" xfId="37323"/>
    <cellStyle name="40% - Accent5 3 4 2 7" xfId="10006"/>
    <cellStyle name="40% - Accent5 3 4 2 7 2" xfId="19227"/>
    <cellStyle name="40% - Accent5 3 4 2 7 2 2" xfId="47925"/>
    <cellStyle name="40% - Accent5 3 4 2 7 3" xfId="38716"/>
    <cellStyle name="40% - Accent5 3 4 2 8" xfId="11155"/>
    <cellStyle name="40% - Accent5 3 4 2 8 2" xfId="20374"/>
    <cellStyle name="40% - Accent5 3 4 2 8 2 2" xfId="49072"/>
    <cellStyle name="40% - Accent5 3 4 2 8 3" xfId="39863"/>
    <cellStyle name="40% - Accent5 3 4 2 9" xfId="12454"/>
    <cellStyle name="40% - Accent5 3 4 2 9 2" xfId="41152"/>
    <cellStyle name="40% - Accent5 3 4 3" xfId="3351"/>
    <cellStyle name="40% - Accent5 3 4 3 10" xfId="23429"/>
    <cellStyle name="40% - Accent5 3 4 3 10 2" xfId="52127"/>
    <cellStyle name="40% - Accent5 3 4 3 11" xfId="25708"/>
    <cellStyle name="40% - Accent5 3 4 3 11 2" xfId="54406"/>
    <cellStyle name="40% - Accent5 3 4 3 12" xfId="30289"/>
    <cellStyle name="40% - Accent5 3 4 3 12 2" xfId="58986"/>
    <cellStyle name="40% - Accent5 3 4 3 13" xfId="32324"/>
    <cellStyle name="40% - Accent5 3 4 3 2" xfId="4622"/>
    <cellStyle name="40% - Accent5 3 4 3 2 2" xfId="13850"/>
    <cellStyle name="40% - Accent5 3 4 3 2 2 2" xfId="28332"/>
    <cellStyle name="40% - Accent5 3 4 3 2 2 2 2" xfId="57030"/>
    <cellStyle name="40% - Accent5 3 4 3 2 2 3" xfId="42548"/>
    <cellStyle name="40% - Accent5 3 4 3 2 3" xfId="23430"/>
    <cellStyle name="40% - Accent5 3 4 3 2 3 2" xfId="52128"/>
    <cellStyle name="40% - Accent5 3 4 3 2 4" xfId="25709"/>
    <cellStyle name="40% - Accent5 3 4 3 2 4 2" xfId="54407"/>
    <cellStyle name="40% - Accent5 3 4 3 2 5" xfId="30290"/>
    <cellStyle name="40% - Accent5 3 4 3 2 5 2" xfId="58987"/>
    <cellStyle name="40% - Accent5 3 4 3 2 6" xfId="33339"/>
    <cellStyle name="40% - Accent5 3 4 3 3" xfId="6289"/>
    <cellStyle name="40% - Accent5 3 4 3 3 2" xfId="15517"/>
    <cellStyle name="40% - Accent5 3 4 3 3 2 2" xfId="44215"/>
    <cellStyle name="40% - Accent5 3 4 3 3 3" xfId="27199"/>
    <cellStyle name="40% - Accent5 3 4 3 3 3 2" xfId="55897"/>
    <cellStyle name="40% - Accent5 3 4 3 3 4" xfId="35006"/>
    <cellStyle name="40% - Accent5 3 4 3 4" xfId="7841"/>
    <cellStyle name="40% - Accent5 3 4 3 4 2" xfId="17066"/>
    <cellStyle name="40% - Accent5 3 4 3 4 2 2" xfId="45764"/>
    <cellStyle name="40% - Accent5 3 4 3 4 3" xfId="36555"/>
    <cellStyle name="40% - Accent5 3 4 3 5" xfId="8992"/>
    <cellStyle name="40% - Accent5 3 4 3 5 2" xfId="18215"/>
    <cellStyle name="40% - Accent5 3 4 3 5 2 2" xfId="46913"/>
    <cellStyle name="40% - Accent5 3 4 3 5 3" xfId="37704"/>
    <cellStyle name="40% - Accent5 3 4 3 6" xfId="10007"/>
    <cellStyle name="40% - Accent5 3 4 3 6 2" xfId="19228"/>
    <cellStyle name="40% - Accent5 3 4 3 6 2 2" xfId="47926"/>
    <cellStyle name="40% - Accent5 3 4 3 6 3" xfId="38717"/>
    <cellStyle name="40% - Accent5 3 4 3 7" xfId="11156"/>
    <cellStyle name="40% - Accent5 3 4 3 7 2" xfId="20375"/>
    <cellStyle name="40% - Accent5 3 4 3 7 2 2" xfId="49073"/>
    <cellStyle name="40% - Accent5 3 4 3 7 3" xfId="39864"/>
    <cellStyle name="40% - Accent5 3 4 3 8" xfId="12835"/>
    <cellStyle name="40% - Accent5 3 4 3 8 2" xfId="41533"/>
    <cellStyle name="40% - Accent5 3 4 3 9" xfId="21508"/>
    <cellStyle name="40% - Accent5 3 4 3 9 2" xfId="50206"/>
    <cellStyle name="40% - Accent5 3 4 4" xfId="2050"/>
    <cellStyle name="40% - Accent5 3 4 4 2" xfId="5525"/>
    <cellStyle name="40% - Accent5 3 4 4 2 2" xfId="14753"/>
    <cellStyle name="40% - Accent5 3 4 4 2 2 2" xfId="43451"/>
    <cellStyle name="40% - Accent5 3 4 4 2 3" xfId="28330"/>
    <cellStyle name="40% - Accent5 3 4 4 2 3 2" xfId="57028"/>
    <cellStyle name="40% - Accent5 3 4 4 2 4" xfId="34242"/>
    <cellStyle name="40% - Accent5 3 4 4 3" xfId="7074"/>
    <cellStyle name="40% - Accent5 3 4 4 3 2" xfId="16301"/>
    <cellStyle name="40% - Accent5 3 4 4 3 2 2" xfId="44999"/>
    <cellStyle name="40% - Accent5 3 4 4 3 3" xfId="35790"/>
    <cellStyle name="40% - Accent5 3 4 4 4" xfId="12071"/>
    <cellStyle name="40% - Accent5 3 4 4 4 2" xfId="40769"/>
    <cellStyle name="40% - Accent5 3 4 4 5" xfId="23431"/>
    <cellStyle name="40% - Accent5 3 4 4 5 2" xfId="52129"/>
    <cellStyle name="40% - Accent5 3 4 4 6" xfId="25710"/>
    <cellStyle name="40% - Accent5 3 4 4 6 2" xfId="54408"/>
    <cellStyle name="40% - Accent5 3 4 4 7" xfId="30291"/>
    <cellStyle name="40% - Accent5 3 4 4 7 2" xfId="58988"/>
    <cellStyle name="40% - Accent5 3 4 4 8" xfId="31560"/>
    <cellStyle name="40% - Accent5 3 4 5" xfId="4620"/>
    <cellStyle name="40% - Accent5 3 4 5 2" xfId="13848"/>
    <cellStyle name="40% - Accent5 3 4 5 2 2" xfId="42546"/>
    <cellStyle name="40% - Accent5 3 4 5 3" xfId="27197"/>
    <cellStyle name="40% - Accent5 3 4 5 3 2" xfId="55895"/>
    <cellStyle name="40% - Accent5 3 4 5 4" xfId="33337"/>
    <cellStyle name="40% - Accent5 3 4 6" xfId="8227"/>
    <cellStyle name="40% - Accent5 3 4 6 2" xfId="17451"/>
    <cellStyle name="40% - Accent5 3 4 6 2 2" xfId="46149"/>
    <cellStyle name="40% - Accent5 3 4 6 3" xfId="36940"/>
    <cellStyle name="40% - Accent5 3 4 7" xfId="10005"/>
    <cellStyle name="40% - Accent5 3 4 7 2" xfId="19226"/>
    <cellStyle name="40% - Accent5 3 4 7 2 2" xfId="47924"/>
    <cellStyle name="40% - Accent5 3 4 7 3" xfId="38715"/>
    <cellStyle name="40% - Accent5 3 4 8" xfId="11154"/>
    <cellStyle name="40% - Accent5 3 4 8 2" xfId="20373"/>
    <cellStyle name="40% - Accent5 3 4 8 2 2" xfId="49071"/>
    <cellStyle name="40% - Accent5 3 4 8 3" xfId="39862"/>
    <cellStyle name="40% - Accent5 3 4 9" xfId="21506"/>
    <cellStyle name="40% - Accent5 3 4 9 2" xfId="50204"/>
    <cellStyle name="40% - Accent5 3 5" xfId="1083"/>
    <cellStyle name="40% - Accent5 3 5 10" xfId="11734"/>
    <cellStyle name="40% - Accent5 3 5 10 2" xfId="40432"/>
    <cellStyle name="40% - Accent5 3 5 11" xfId="21509"/>
    <cellStyle name="40% - Accent5 3 5 11 2" xfId="50207"/>
    <cellStyle name="40% - Accent5 3 5 12" xfId="23432"/>
    <cellStyle name="40% - Accent5 3 5 12 2" xfId="52130"/>
    <cellStyle name="40% - Accent5 3 5 13" xfId="25711"/>
    <cellStyle name="40% - Accent5 3 5 13 2" xfId="54409"/>
    <cellStyle name="40% - Accent5 3 5 14" xfId="30292"/>
    <cellStyle name="40% - Accent5 3 5 14 2" xfId="58989"/>
    <cellStyle name="40% - Accent5 3 5 15" xfId="31223"/>
    <cellStyle name="40% - Accent5 3 5 2" xfId="3672"/>
    <cellStyle name="40% - Accent5 3 5 2 10" xfId="23433"/>
    <cellStyle name="40% - Accent5 3 5 2 10 2" xfId="52131"/>
    <cellStyle name="40% - Accent5 3 5 2 11" xfId="25712"/>
    <cellStyle name="40% - Accent5 3 5 2 11 2" xfId="54410"/>
    <cellStyle name="40% - Accent5 3 5 2 12" xfId="30293"/>
    <cellStyle name="40% - Accent5 3 5 2 12 2" xfId="58990"/>
    <cellStyle name="40% - Accent5 3 5 2 13" xfId="32540"/>
    <cellStyle name="40% - Accent5 3 5 2 2" xfId="4624"/>
    <cellStyle name="40% - Accent5 3 5 2 2 2" xfId="13852"/>
    <cellStyle name="40% - Accent5 3 5 2 2 2 2" xfId="28334"/>
    <cellStyle name="40% - Accent5 3 5 2 2 2 2 2" xfId="57032"/>
    <cellStyle name="40% - Accent5 3 5 2 2 2 3" xfId="42550"/>
    <cellStyle name="40% - Accent5 3 5 2 2 3" xfId="23434"/>
    <cellStyle name="40% - Accent5 3 5 2 2 3 2" xfId="52132"/>
    <cellStyle name="40% - Accent5 3 5 2 2 4" xfId="25713"/>
    <cellStyle name="40% - Accent5 3 5 2 2 4 2" xfId="54411"/>
    <cellStyle name="40% - Accent5 3 5 2 2 5" xfId="30294"/>
    <cellStyle name="40% - Accent5 3 5 2 2 5 2" xfId="58991"/>
    <cellStyle name="40% - Accent5 3 5 2 2 6" xfId="33341"/>
    <cellStyle name="40% - Accent5 3 5 2 3" xfId="6505"/>
    <cellStyle name="40% - Accent5 3 5 2 3 2" xfId="15733"/>
    <cellStyle name="40% - Accent5 3 5 2 3 2 2" xfId="44431"/>
    <cellStyle name="40% - Accent5 3 5 2 3 3" xfId="27201"/>
    <cellStyle name="40% - Accent5 3 5 2 3 3 2" xfId="55899"/>
    <cellStyle name="40% - Accent5 3 5 2 3 4" xfId="35222"/>
    <cellStyle name="40% - Accent5 3 5 2 4" xfId="8057"/>
    <cellStyle name="40% - Accent5 3 5 2 4 2" xfId="17282"/>
    <cellStyle name="40% - Accent5 3 5 2 4 2 2" xfId="45980"/>
    <cellStyle name="40% - Accent5 3 5 2 4 3" xfId="36771"/>
    <cellStyle name="40% - Accent5 3 5 2 5" xfId="9208"/>
    <cellStyle name="40% - Accent5 3 5 2 5 2" xfId="18431"/>
    <cellStyle name="40% - Accent5 3 5 2 5 2 2" xfId="47129"/>
    <cellStyle name="40% - Accent5 3 5 2 5 3" xfId="37920"/>
    <cellStyle name="40% - Accent5 3 5 2 6" xfId="10009"/>
    <cellStyle name="40% - Accent5 3 5 2 6 2" xfId="19230"/>
    <cellStyle name="40% - Accent5 3 5 2 6 2 2" xfId="47928"/>
    <cellStyle name="40% - Accent5 3 5 2 6 3" xfId="38719"/>
    <cellStyle name="40% - Accent5 3 5 2 7" xfId="11158"/>
    <cellStyle name="40% - Accent5 3 5 2 7 2" xfId="20377"/>
    <cellStyle name="40% - Accent5 3 5 2 7 2 2" xfId="49075"/>
    <cellStyle name="40% - Accent5 3 5 2 7 3" xfId="39866"/>
    <cellStyle name="40% - Accent5 3 5 2 8" xfId="13051"/>
    <cellStyle name="40% - Accent5 3 5 2 8 2" xfId="41749"/>
    <cellStyle name="40% - Accent5 3 5 2 9" xfId="21510"/>
    <cellStyle name="40% - Accent5 3 5 2 9 2" xfId="50208"/>
    <cellStyle name="40% - Accent5 3 5 3" xfId="2457"/>
    <cellStyle name="40% - Accent5 3 5 3 2" xfId="5722"/>
    <cellStyle name="40% - Accent5 3 5 3 2 2" xfId="14950"/>
    <cellStyle name="40% - Accent5 3 5 3 2 2 2" xfId="43648"/>
    <cellStyle name="40% - Accent5 3 5 3 2 3" xfId="28333"/>
    <cellStyle name="40% - Accent5 3 5 3 2 3 2" xfId="57031"/>
    <cellStyle name="40% - Accent5 3 5 3 2 4" xfId="34439"/>
    <cellStyle name="40% - Accent5 3 5 3 3" xfId="7272"/>
    <cellStyle name="40% - Accent5 3 5 3 3 2" xfId="16498"/>
    <cellStyle name="40% - Accent5 3 5 3 3 2 2" xfId="45196"/>
    <cellStyle name="40% - Accent5 3 5 3 3 3" xfId="35987"/>
    <cellStyle name="40% - Accent5 3 5 3 4" xfId="12268"/>
    <cellStyle name="40% - Accent5 3 5 3 4 2" xfId="40966"/>
    <cellStyle name="40% - Accent5 3 5 3 5" xfId="23435"/>
    <cellStyle name="40% - Accent5 3 5 3 5 2" xfId="52133"/>
    <cellStyle name="40% - Accent5 3 5 3 6" xfId="25714"/>
    <cellStyle name="40% - Accent5 3 5 3 6 2" xfId="54412"/>
    <cellStyle name="40% - Accent5 3 5 3 7" xfId="30295"/>
    <cellStyle name="40% - Accent5 3 5 3 7 2" xfId="58992"/>
    <cellStyle name="40% - Accent5 3 5 3 8" xfId="31757"/>
    <cellStyle name="40% - Accent5 3 5 4" xfId="4623"/>
    <cellStyle name="40% - Accent5 3 5 4 2" xfId="13851"/>
    <cellStyle name="40% - Accent5 3 5 4 2 2" xfId="42549"/>
    <cellStyle name="40% - Accent5 3 5 4 3" xfId="27200"/>
    <cellStyle name="40% - Accent5 3 5 4 3 2" xfId="55898"/>
    <cellStyle name="40% - Accent5 3 5 4 4" xfId="33340"/>
    <cellStyle name="40% - Accent5 3 5 5" xfId="5188"/>
    <cellStyle name="40% - Accent5 3 5 5 2" xfId="14416"/>
    <cellStyle name="40% - Accent5 3 5 5 2 2" xfId="43114"/>
    <cellStyle name="40% - Accent5 3 5 5 3" xfId="33905"/>
    <cellStyle name="40% - Accent5 3 5 6" xfId="6737"/>
    <cellStyle name="40% - Accent5 3 5 6 2" xfId="15964"/>
    <cellStyle name="40% - Accent5 3 5 6 2 2" xfId="44662"/>
    <cellStyle name="40% - Accent5 3 5 6 3" xfId="35453"/>
    <cellStyle name="40% - Accent5 3 5 7" xfId="8424"/>
    <cellStyle name="40% - Accent5 3 5 7 2" xfId="17648"/>
    <cellStyle name="40% - Accent5 3 5 7 2 2" xfId="46346"/>
    <cellStyle name="40% - Accent5 3 5 7 3" xfId="37137"/>
    <cellStyle name="40% - Accent5 3 5 8" xfId="10008"/>
    <cellStyle name="40% - Accent5 3 5 8 2" xfId="19229"/>
    <cellStyle name="40% - Accent5 3 5 8 2 2" xfId="47927"/>
    <cellStyle name="40% - Accent5 3 5 8 3" xfId="38718"/>
    <cellStyle name="40% - Accent5 3 5 9" xfId="11157"/>
    <cellStyle name="40% - Accent5 3 5 9 2" xfId="20376"/>
    <cellStyle name="40% - Accent5 3 5 9 2 2" xfId="49074"/>
    <cellStyle name="40% - Accent5 3 5 9 3" xfId="39865"/>
    <cellStyle name="40% - Accent5 3 6" xfId="3125"/>
    <cellStyle name="40% - Accent5 3 6 10" xfId="23436"/>
    <cellStyle name="40% - Accent5 3 6 10 2" xfId="52134"/>
    <cellStyle name="40% - Accent5 3 6 11" xfId="25715"/>
    <cellStyle name="40% - Accent5 3 6 11 2" xfId="54413"/>
    <cellStyle name="40% - Accent5 3 6 12" xfId="30296"/>
    <cellStyle name="40% - Accent5 3 6 12 2" xfId="58993"/>
    <cellStyle name="40% - Accent5 3 6 13" xfId="32136"/>
    <cellStyle name="40% - Accent5 3 6 2" xfId="4625"/>
    <cellStyle name="40% - Accent5 3 6 2 2" xfId="13853"/>
    <cellStyle name="40% - Accent5 3 6 2 2 2" xfId="28335"/>
    <cellStyle name="40% - Accent5 3 6 2 2 2 2" xfId="57033"/>
    <cellStyle name="40% - Accent5 3 6 2 2 3" xfId="42551"/>
    <cellStyle name="40% - Accent5 3 6 2 3" xfId="23437"/>
    <cellStyle name="40% - Accent5 3 6 2 3 2" xfId="52135"/>
    <cellStyle name="40% - Accent5 3 6 2 4" xfId="25716"/>
    <cellStyle name="40% - Accent5 3 6 2 4 2" xfId="54414"/>
    <cellStyle name="40% - Accent5 3 6 2 5" xfId="30297"/>
    <cellStyle name="40% - Accent5 3 6 2 5 2" xfId="58994"/>
    <cellStyle name="40% - Accent5 3 6 2 6" xfId="33342"/>
    <cellStyle name="40% - Accent5 3 6 3" xfId="6101"/>
    <cellStyle name="40% - Accent5 3 6 3 2" xfId="15329"/>
    <cellStyle name="40% - Accent5 3 6 3 2 2" xfId="44027"/>
    <cellStyle name="40% - Accent5 3 6 3 3" xfId="27202"/>
    <cellStyle name="40% - Accent5 3 6 3 3 2" xfId="55900"/>
    <cellStyle name="40% - Accent5 3 6 3 4" xfId="34818"/>
    <cellStyle name="40% - Accent5 3 6 4" xfId="7653"/>
    <cellStyle name="40% - Accent5 3 6 4 2" xfId="16878"/>
    <cellStyle name="40% - Accent5 3 6 4 2 2" xfId="45576"/>
    <cellStyle name="40% - Accent5 3 6 4 3" xfId="36367"/>
    <cellStyle name="40% - Accent5 3 6 5" xfId="8804"/>
    <cellStyle name="40% - Accent5 3 6 5 2" xfId="18027"/>
    <cellStyle name="40% - Accent5 3 6 5 2 2" xfId="46725"/>
    <cellStyle name="40% - Accent5 3 6 5 3" xfId="37516"/>
    <cellStyle name="40% - Accent5 3 6 6" xfId="10010"/>
    <cellStyle name="40% - Accent5 3 6 6 2" xfId="19231"/>
    <cellStyle name="40% - Accent5 3 6 6 2 2" xfId="47929"/>
    <cellStyle name="40% - Accent5 3 6 6 3" xfId="38720"/>
    <cellStyle name="40% - Accent5 3 6 7" xfId="11159"/>
    <cellStyle name="40% - Accent5 3 6 7 2" xfId="20378"/>
    <cellStyle name="40% - Accent5 3 6 7 2 2" xfId="49076"/>
    <cellStyle name="40% - Accent5 3 6 7 3" xfId="39867"/>
    <cellStyle name="40% - Accent5 3 6 8" xfId="12647"/>
    <cellStyle name="40% - Accent5 3 6 8 2" xfId="41345"/>
    <cellStyle name="40% - Accent5 3 6 9" xfId="21511"/>
    <cellStyle name="40% - Accent5 3 6 9 2" xfId="50209"/>
    <cellStyle name="40% - Accent5 3 7" xfId="1718"/>
    <cellStyle name="40% - Accent5 3 7 2" xfId="5416"/>
    <cellStyle name="40% - Accent5 3 7 2 2" xfId="14644"/>
    <cellStyle name="40% - Accent5 3 7 2 2 2" xfId="43342"/>
    <cellStyle name="40% - Accent5 3 7 2 3" xfId="28313"/>
    <cellStyle name="40% - Accent5 3 7 2 3 2" xfId="57011"/>
    <cellStyle name="40% - Accent5 3 7 2 4" xfId="34133"/>
    <cellStyle name="40% - Accent5 3 7 3" xfId="6965"/>
    <cellStyle name="40% - Accent5 3 7 3 2" xfId="16192"/>
    <cellStyle name="40% - Accent5 3 7 3 2 2" xfId="44890"/>
    <cellStyle name="40% - Accent5 3 7 3 3" xfId="35681"/>
    <cellStyle name="40% - Accent5 3 7 4" xfId="11962"/>
    <cellStyle name="40% - Accent5 3 7 4 2" xfId="40660"/>
    <cellStyle name="40% - Accent5 3 7 5" xfId="23438"/>
    <cellStyle name="40% - Accent5 3 7 5 2" xfId="52136"/>
    <cellStyle name="40% - Accent5 3 7 6" xfId="25717"/>
    <cellStyle name="40% - Accent5 3 7 6 2" xfId="54415"/>
    <cellStyle name="40% - Accent5 3 7 7" xfId="30298"/>
    <cellStyle name="40% - Accent5 3 7 7 2" xfId="58995"/>
    <cellStyle name="40% - Accent5 3 7 8" xfId="31451"/>
    <cellStyle name="40% - Accent5 3 8" xfId="4603"/>
    <cellStyle name="40% - Accent5 3 8 2" xfId="13831"/>
    <cellStyle name="40% - Accent5 3 8 2 2" xfId="42529"/>
    <cellStyle name="40% - Accent5 3 8 3" xfId="27180"/>
    <cellStyle name="40% - Accent5 3 8 3 2" xfId="55878"/>
    <cellStyle name="40% - Accent5 3 8 4" xfId="33320"/>
    <cellStyle name="40% - Accent5 3 9" xfId="5002"/>
    <cellStyle name="40% - Accent5 3 9 2" xfId="14230"/>
    <cellStyle name="40% - Accent5 3 9 2 2" xfId="42928"/>
    <cellStyle name="40% - Accent5 3 9 3" xfId="33719"/>
    <cellStyle name="40% - Accent5 30" xfId="840"/>
    <cellStyle name="40% - Accent5 31" xfId="841"/>
    <cellStyle name="40% - Accent5 32" xfId="842"/>
    <cellStyle name="40% - Accent5 33" xfId="843"/>
    <cellStyle name="40% - Accent5 34" xfId="844"/>
    <cellStyle name="40% - Accent5 35" xfId="845"/>
    <cellStyle name="40% - Accent5 36" xfId="846"/>
    <cellStyle name="40% - Accent5 37" xfId="847"/>
    <cellStyle name="40% - Accent5 38" xfId="848"/>
    <cellStyle name="40% - Accent5 39" xfId="849"/>
    <cellStyle name="40% - Accent5 4" xfId="191"/>
    <cellStyle name="40% - Accent5 4 10" xfId="6565"/>
    <cellStyle name="40% - Accent5 4 10 2" xfId="15792"/>
    <cellStyle name="40% - Accent5 4 10 2 2" xfId="44490"/>
    <cellStyle name="40% - Accent5 4 10 3" xfId="35281"/>
    <cellStyle name="40% - Accent5 4 11" xfId="8132"/>
    <cellStyle name="40% - Accent5 4 11 2" xfId="17356"/>
    <cellStyle name="40% - Accent5 4 11 2 2" xfId="46054"/>
    <cellStyle name="40% - Accent5 4 11 3" xfId="36845"/>
    <cellStyle name="40% - Accent5 4 12" xfId="10011"/>
    <cellStyle name="40% - Accent5 4 12 2" xfId="19232"/>
    <cellStyle name="40% - Accent5 4 12 2 2" xfId="47930"/>
    <cellStyle name="40% - Accent5 4 12 3" xfId="38721"/>
    <cellStyle name="40% - Accent5 4 13" xfId="11160"/>
    <cellStyle name="40% - Accent5 4 13 2" xfId="20379"/>
    <cellStyle name="40% - Accent5 4 13 2 2" xfId="49077"/>
    <cellStyle name="40% - Accent5 4 13 3" xfId="39868"/>
    <cellStyle name="40% - Accent5 4 14" xfId="11562"/>
    <cellStyle name="40% - Accent5 4 14 2" xfId="40260"/>
    <cellStyle name="40% - Accent5 4 15" xfId="21512"/>
    <cellStyle name="40% - Accent5 4 15 2" xfId="50210"/>
    <cellStyle name="40% - Accent5 4 16" xfId="23439"/>
    <cellStyle name="40% - Accent5 4 16 2" xfId="52137"/>
    <cellStyle name="40% - Accent5 4 17" xfId="25718"/>
    <cellStyle name="40% - Accent5 4 17 2" xfId="54416"/>
    <cellStyle name="40% - Accent5 4 18" xfId="30299"/>
    <cellStyle name="40% - Accent5 4 18 2" xfId="58996"/>
    <cellStyle name="40% - Accent5 4 19" xfId="31051"/>
    <cellStyle name="40% - Accent5 4 2" xfId="295"/>
    <cellStyle name="40% - Accent5 4 2 10" xfId="8186"/>
    <cellStyle name="40% - Accent5 4 2 10 2" xfId="17410"/>
    <cellStyle name="40% - Accent5 4 2 10 2 2" xfId="46108"/>
    <cellStyle name="40% - Accent5 4 2 10 3" xfId="36899"/>
    <cellStyle name="40% - Accent5 4 2 11" xfId="10012"/>
    <cellStyle name="40% - Accent5 4 2 11 2" xfId="19233"/>
    <cellStyle name="40% - Accent5 4 2 11 2 2" xfId="47931"/>
    <cellStyle name="40% - Accent5 4 2 11 3" xfId="38722"/>
    <cellStyle name="40% - Accent5 4 2 12" xfId="11161"/>
    <cellStyle name="40% - Accent5 4 2 12 2" xfId="20380"/>
    <cellStyle name="40% - Accent5 4 2 12 2 2" xfId="49078"/>
    <cellStyle name="40% - Accent5 4 2 12 3" xfId="39869"/>
    <cellStyle name="40% - Accent5 4 2 13" xfId="11605"/>
    <cellStyle name="40% - Accent5 4 2 13 2" xfId="40303"/>
    <cellStyle name="40% - Accent5 4 2 14" xfId="21513"/>
    <cellStyle name="40% - Accent5 4 2 14 2" xfId="50211"/>
    <cellStyle name="40% - Accent5 4 2 15" xfId="23440"/>
    <cellStyle name="40% - Accent5 4 2 15 2" xfId="52138"/>
    <cellStyle name="40% - Accent5 4 2 16" xfId="25719"/>
    <cellStyle name="40% - Accent5 4 2 16 2" xfId="54417"/>
    <cellStyle name="40% - Accent5 4 2 17" xfId="30300"/>
    <cellStyle name="40% - Accent5 4 2 17 2" xfId="58997"/>
    <cellStyle name="40% - Accent5 4 2 18" xfId="31094"/>
    <cellStyle name="40% - Accent5 4 2 2" xfId="381"/>
    <cellStyle name="40% - Accent5 4 2 2 10" xfId="10013"/>
    <cellStyle name="40% - Accent5 4 2 2 10 2" xfId="19234"/>
    <cellStyle name="40% - Accent5 4 2 2 10 2 2" xfId="47932"/>
    <cellStyle name="40% - Accent5 4 2 2 10 3" xfId="38723"/>
    <cellStyle name="40% - Accent5 4 2 2 11" xfId="11162"/>
    <cellStyle name="40% - Accent5 4 2 2 11 2" xfId="20381"/>
    <cellStyle name="40% - Accent5 4 2 2 11 2 2" xfId="49079"/>
    <cellStyle name="40% - Accent5 4 2 2 11 3" xfId="39870"/>
    <cellStyle name="40% - Accent5 4 2 2 12" xfId="11691"/>
    <cellStyle name="40% - Accent5 4 2 2 12 2" xfId="40389"/>
    <cellStyle name="40% - Accent5 4 2 2 13" xfId="21514"/>
    <cellStyle name="40% - Accent5 4 2 2 13 2" xfId="50212"/>
    <cellStyle name="40% - Accent5 4 2 2 14" xfId="23441"/>
    <cellStyle name="40% - Accent5 4 2 2 14 2" xfId="52139"/>
    <cellStyle name="40% - Accent5 4 2 2 15" xfId="25720"/>
    <cellStyle name="40% - Accent5 4 2 2 15 2" xfId="54418"/>
    <cellStyle name="40% - Accent5 4 2 2 16" xfId="30301"/>
    <cellStyle name="40% - Accent5 4 2 2 16 2" xfId="58998"/>
    <cellStyle name="40% - Accent5 4 2 2 17" xfId="31180"/>
    <cellStyle name="40% - Accent5 4 2 2 2" xfId="1226"/>
    <cellStyle name="40% - Accent5 4 2 2 2 10" xfId="11877"/>
    <cellStyle name="40% - Accent5 4 2 2 2 10 2" xfId="40575"/>
    <cellStyle name="40% - Accent5 4 2 2 2 11" xfId="21515"/>
    <cellStyle name="40% - Accent5 4 2 2 2 11 2" xfId="50213"/>
    <cellStyle name="40% - Accent5 4 2 2 2 12" xfId="23442"/>
    <cellStyle name="40% - Accent5 4 2 2 2 12 2" xfId="52140"/>
    <cellStyle name="40% - Accent5 4 2 2 2 13" xfId="25721"/>
    <cellStyle name="40% - Accent5 4 2 2 2 13 2" xfId="54419"/>
    <cellStyle name="40% - Accent5 4 2 2 2 14" xfId="30302"/>
    <cellStyle name="40% - Accent5 4 2 2 2 14 2" xfId="58999"/>
    <cellStyle name="40% - Accent5 4 2 2 2 15" xfId="31366"/>
    <cellStyle name="40% - Accent5 4 2 2 2 2" xfId="3492"/>
    <cellStyle name="40% - Accent5 4 2 2 2 2 10" xfId="23443"/>
    <cellStyle name="40% - Accent5 4 2 2 2 2 10 2" xfId="52141"/>
    <cellStyle name="40% - Accent5 4 2 2 2 2 11" xfId="25722"/>
    <cellStyle name="40% - Accent5 4 2 2 2 2 11 2" xfId="54420"/>
    <cellStyle name="40% - Accent5 4 2 2 2 2 12" xfId="30303"/>
    <cellStyle name="40% - Accent5 4 2 2 2 2 12 2" xfId="59000"/>
    <cellStyle name="40% - Accent5 4 2 2 2 2 13" xfId="32464"/>
    <cellStyle name="40% - Accent5 4 2 2 2 2 2" xfId="4630"/>
    <cellStyle name="40% - Accent5 4 2 2 2 2 2 2" xfId="13858"/>
    <cellStyle name="40% - Accent5 4 2 2 2 2 2 2 2" xfId="28340"/>
    <cellStyle name="40% - Accent5 4 2 2 2 2 2 2 2 2" xfId="57038"/>
    <cellStyle name="40% - Accent5 4 2 2 2 2 2 2 3" xfId="42556"/>
    <cellStyle name="40% - Accent5 4 2 2 2 2 2 3" xfId="23444"/>
    <cellStyle name="40% - Accent5 4 2 2 2 2 2 3 2" xfId="52142"/>
    <cellStyle name="40% - Accent5 4 2 2 2 2 2 4" xfId="25723"/>
    <cellStyle name="40% - Accent5 4 2 2 2 2 2 4 2" xfId="54421"/>
    <cellStyle name="40% - Accent5 4 2 2 2 2 2 5" xfId="30304"/>
    <cellStyle name="40% - Accent5 4 2 2 2 2 2 5 2" xfId="59001"/>
    <cellStyle name="40% - Accent5 4 2 2 2 2 2 6" xfId="33347"/>
    <cellStyle name="40% - Accent5 4 2 2 2 2 3" xfId="6429"/>
    <cellStyle name="40% - Accent5 4 2 2 2 2 3 2" xfId="15657"/>
    <cellStyle name="40% - Accent5 4 2 2 2 2 3 2 2" xfId="44355"/>
    <cellStyle name="40% - Accent5 4 2 2 2 2 3 3" xfId="27207"/>
    <cellStyle name="40% - Accent5 4 2 2 2 2 3 3 2" xfId="55905"/>
    <cellStyle name="40% - Accent5 4 2 2 2 2 3 4" xfId="35146"/>
    <cellStyle name="40% - Accent5 4 2 2 2 2 4" xfId="7981"/>
    <cellStyle name="40% - Accent5 4 2 2 2 2 4 2" xfId="17206"/>
    <cellStyle name="40% - Accent5 4 2 2 2 2 4 2 2" xfId="45904"/>
    <cellStyle name="40% - Accent5 4 2 2 2 2 4 3" xfId="36695"/>
    <cellStyle name="40% - Accent5 4 2 2 2 2 5" xfId="9132"/>
    <cellStyle name="40% - Accent5 4 2 2 2 2 5 2" xfId="18355"/>
    <cellStyle name="40% - Accent5 4 2 2 2 2 5 2 2" xfId="47053"/>
    <cellStyle name="40% - Accent5 4 2 2 2 2 5 3" xfId="37844"/>
    <cellStyle name="40% - Accent5 4 2 2 2 2 6" xfId="10015"/>
    <cellStyle name="40% - Accent5 4 2 2 2 2 6 2" xfId="19236"/>
    <cellStyle name="40% - Accent5 4 2 2 2 2 6 2 2" xfId="47934"/>
    <cellStyle name="40% - Accent5 4 2 2 2 2 6 3" xfId="38725"/>
    <cellStyle name="40% - Accent5 4 2 2 2 2 7" xfId="11164"/>
    <cellStyle name="40% - Accent5 4 2 2 2 2 7 2" xfId="20383"/>
    <cellStyle name="40% - Accent5 4 2 2 2 2 7 2 2" xfId="49081"/>
    <cellStyle name="40% - Accent5 4 2 2 2 2 7 3" xfId="39872"/>
    <cellStyle name="40% - Accent5 4 2 2 2 2 8" xfId="12975"/>
    <cellStyle name="40% - Accent5 4 2 2 2 2 8 2" xfId="41673"/>
    <cellStyle name="40% - Accent5 4 2 2 2 2 9" xfId="21516"/>
    <cellStyle name="40% - Accent5 4 2 2 2 2 9 2" xfId="50214"/>
    <cellStyle name="40% - Accent5 4 2 2 2 3" xfId="2883"/>
    <cellStyle name="40% - Accent5 4 2 2 2 3 2" xfId="6048"/>
    <cellStyle name="40% - Accent5 4 2 2 2 3 2 2" xfId="15276"/>
    <cellStyle name="40% - Accent5 4 2 2 2 3 2 2 2" xfId="43974"/>
    <cellStyle name="40% - Accent5 4 2 2 2 3 2 3" xfId="28339"/>
    <cellStyle name="40% - Accent5 4 2 2 2 3 2 3 2" xfId="57037"/>
    <cellStyle name="40% - Accent5 4 2 2 2 3 2 4" xfId="34765"/>
    <cellStyle name="40% - Accent5 4 2 2 2 3 3" xfId="7598"/>
    <cellStyle name="40% - Accent5 4 2 2 2 3 3 2" xfId="16824"/>
    <cellStyle name="40% - Accent5 4 2 2 2 3 3 2 2" xfId="45522"/>
    <cellStyle name="40% - Accent5 4 2 2 2 3 3 3" xfId="36313"/>
    <cellStyle name="40% - Accent5 4 2 2 2 3 4" xfId="12594"/>
    <cellStyle name="40% - Accent5 4 2 2 2 3 4 2" xfId="41292"/>
    <cellStyle name="40% - Accent5 4 2 2 2 3 5" xfId="23445"/>
    <cellStyle name="40% - Accent5 4 2 2 2 3 5 2" xfId="52143"/>
    <cellStyle name="40% - Accent5 4 2 2 2 3 6" xfId="25724"/>
    <cellStyle name="40% - Accent5 4 2 2 2 3 6 2" xfId="54422"/>
    <cellStyle name="40% - Accent5 4 2 2 2 3 7" xfId="30305"/>
    <cellStyle name="40% - Accent5 4 2 2 2 3 7 2" xfId="59002"/>
    <cellStyle name="40% - Accent5 4 2 2 2 3 8" xfId="32083"/>
    <cellStyle name="40% - Accent5 4 2 2 2 4" xfId="4629"/>
    <cellStyle name="40% - Accent5 4 2 2 2 4 2" xfId="13857"/>
    <cellStyle name="40% - Accent5 4 2 2 2 4 2 2" xfId="42555"/>
    <cellStyle name="40% - Accent5 4 2 2 2 4 3" xfId="27206"/>
    <cellStyle name="40% - Accent5 4 2 2 2 4 3 2" xfId="55904"/>
    <cellStyle name="40% - Accent5 4 2 2 2 4 4" xfId="33346"/>
    <cellStyle name="40% - Accent5 4 2 2 2 5" xfId="5331"/>
    <cellStyle name="40% - Accent5 4 2 2 2 5 2" xfId="14559"/>
    <cellStyle name="40% - Accent5 4 2 2 2 5 2 2" xfId="43257"/>
    <cellStyle name="40% - Accent5 4 2 2 2 5 3" xfId="34048"/>
    <cellStyle name="40% - Accent5 4 2 2 2 6" xfId="6880"/>
    <cellStyle name="40% - Accent5 4 2 2 2 6 2" xfId="16107"/>
    <cellStyle name="40% - Accent5 4 2 2 2 6 2 2" xfId="44805"/>
    <cellStyle name="40% - Accent5 4 2 2 2 6 3" xfId="35596"/>
    <cellStyle name="40% - Accent5 4 2 2 2 7" xfId="8750"/>
    <cellStyle name="40% - Accent5 4 2 2 2 7 2" xfId="17974"/>
    <cellStyle name="40% - Accent5 4 2 2 2 7 2 2" xfId="46672"/>
    <cellStyle name="40% - Accent5 4 2 2 2 7 3" xfId="37463"/>
    <cellStyle name="40% - Accent5 4 2 2 2 8" xfId="10014"/>
    <cellStyle name="40% - Accent5 4 2 2 2 8 2" xfId="19235"/>
    <cellStyle name="40% - Accent5 4 2 2 2 8 2 2" xfId="47933"/>
    <cellStyle name="40% - Accent5 4 2 2 2 8 3" xfId="38724"/>
    <cellStyle name="40% - Accent5 4 2 2 2 9" xfId="11163"/>
    <cellStyle name="40% - Accent5 4 2 2 2 9 2" xfId="20382"/>
    <cellStyle name="40% - Accent5 4 2 2 2 9 2 2" xfId="49080"/>
    <cellStyle name="40% - Accent5 4 2 2 2 9 3" xfId="39871"/>
    <cellStyle name="40% - Accent5 4 2 2 3" xfId="2608"/>
    <cellStyle name="40% - Accent5 4 2 2 3 10" xfId="23446"/>
    <cellStyle name="40% - Accent5 4 2 2 3 10 2" xfId="52144"/>
    <cellStyle name="40% - Accent5 4 2 2 3 11" xfId="25725"/>
    <cellStyle name="40% - Accent5 4 2 2 3 11 2" xfId="54423"/>
    <cellStyle name="40% - Accent5 4 2 2 3 12" xfId="30306"/>
    <cellStyle name="40% - Accent5 4 2 2 3 12 2" xfId="59003"/>
    <cellStyle name="40% - Accent5 4 2 2 3 13" xfId="31898"/>
    <cellStyle name="40% - Accent5 4 2 2 3 2" xfId="4631"/>
    <cellStyle name="40% - Accent5 4 2 2 3 2 2" xfId="13859"/>
    <cellStyle name="40% - Accent5 4 2 2 3 2 2 2" xfId="28341"/>
    <cellStyle name="40% - Accent5 4 2 2 3 2 2 2 2" xfId="57039"/>
    <cellStyle name="40% - Accent5 4 2 2 3 2 2 3" xfId="42557"/>
    <cellStyle name="40% - Accent5 4 2 2 3 2 3" xfId="23447"/>
    <cellStyle name="40% - Accent5 4 2 2 3 2 3 2" xfId="52145"/>
    <cellStyle name="40% - Accent5 4 2 2 3 2 4" xfId="25726"/>
    <cellStyle name="40% - Accent5 4 2 2 3 2 4 2" xfId="54424"/>
    <cellStyle name="40% - Accent5 4 2 2 3 2 5" xfId="30307"/>
    <cellStyle name="40% - Accent5 4 2 2 3 2 5 2" xfId="59004"/>
    <cellStyle name="40% - Accent5 4 2 2 3 2 6" xfId="33348"/>
    <cellStyle name="40% - Accent5 4 2 2 3 3" xfId="5863"/>
    <cellStyle name="40% - Accent5 4 2 2 3 3 2" xfId="15091"/>
    <cellStyle name="40% - Accent5 4 2 2 3 3 2 2" xfId="43789"/>
    <cellStyle name="40% - Accent5 4 2 2 3 3 3" xfId="27208"/>
    <cellStyle name="40% - Accent5 4 2 2 3 3 3 2" xfId="55906"/>
    <cellStyle name="40% - Accent5 4 2 2 3 3 4" xfId="34580"/>
    <cellStyle name="40% - Accent5 4 2 2 3 4" xfId="7413"/>
    <cellStyle name="40% - Accent5 4 2 2 3 4 2" xfId="16639"/>
    <cellStyle name="40% - Accent5 4 2 2 3 4 2 2" xfId="45337"/>
    <cellStyle name="40% - Accent5 4 2 2 3 4 3" xfId="36128"/>
    <cellStyle name="40% - Accent5 4 2 2 3 5" xfId="8565"/>
    <cellStyle name="40% - Accent5 4 2 2 3 5 2" xfId="17789"/>
    <cellStyle name="40% - Accent5 4 2 2 3 5 2 2" xfId="46487"/>
    <cellStyle name="40% - Accent5 4 2 2 3 5 3" xfId="37278"/>
    <cellStyle name="40% - Accent5 4 2 2 3 6" xfId="10016"/>
    <cellStyle name="40% - Accent5 4 2 2 3 6 2" xfId="19237"/>
    <cellStyle name="40% - Accent5 4 2 2 3 6 2 2" xfId="47935"/>
    <cellStyle name="40% - Accent5 4 2 2 3 6 3" xfId="38726"/>
    <cellStyle name="40% - Accent5 4 2 2 3 7" xfId="11165"/>
    <cellStyle name="40% - Accent5 4 2 2 3 7 2" xfId="20384"/>
    <cellStyle name="40% - Accent5 4 2 2 3 7 2 2" xfId="49082"/>
    <cellStyle name="40% - Accent5 4 2 2 3 7 3" xfId="39873"/>
    <cellStyle name="40% - Accent5 4 2 2 3 8" xfId="12409"/>
    <cellStyle name="40% - Accent5 4 2 2 3 8 2" xfId="41107"/>
    <cellStyle name="40% - Accent5 4 2 2 3 9" xfId="21517"/>
    <cellStyle name="40% - Accent5 4 2 2 3 9 2" xfId="50215"/>
    <cellStyle name="40% - Accent5 4 2 2 4" xfId="3270"/>
    <cellStyle name="40% - Accent5 4 2 2 4 10" xfId="23448"/>
    <cellStyle name="40% - Accent5 4 2 2 4 10 2" xfId="52146"/>
    <cellStyle name="40% - Accent5 4 2 2 4 11" xfId="25727"/>
    <cellStyle name="40% - Accent5 4 2 2 4 11 2" xfId="54425"/>
    <cellStyle name="40% - Accent5 4 2 2 4 12" xfId="30308"/>
    <cellStyle name="40% - Accent5 4 2 2 4 12 2" xfId="59005"/>
    <cellStyle name="40% - Accent5 4 2 2 4 13" xfId="32279"/>
    <cellStyle name="40% - Accent5 4 2 2 4 2" xfId="4632"/>
    <cellStyle name="40% - Accent5 4 2 2 4 2 2" xfId="13860"/>
    <cellStyle name="40% - Accent5 4 2 2 4 2 2 2" xfId="28342"/>
    <cellStyle name="40% - Accent5 4 2 2 4 2 2 2 2" xfId="57040"/>
    <cellStyle name="40% - Accent5 4 2 2 4 2 2 3" xfId="42558"/>
    <cellStyle name="40% - Accent5 4 2 2 4 2 3" xfId="23449"/>
    <cellStyle name="40% - Accent5 4 2 2 4 2 3 2" xfId="52147"/>
    <cellStyle name="40% - Accent5 4 2 2 4 2 4" xfId="25728"/>
    <cellStyle name="40% - Accent5 4 2 2 4 2 4 2" xfId="54426"/>
    <cellStyle name="40% - Accent5 4 2 2 4 2 5" xfId="30309"/>
    <cellStyle name="40% - Accent5 4 2 2 4 2 5 2" xfId="59006"/>
    <cellStyle name="40% - Accent5 4 2 2 4 2 6" xfId="33349"/>
    <cellStyle name="40% - Accent5 4 2 2 4 3" xfId="6244"/>
    <cellStyle name="40% - Accent5 4 2 2 4 3 2" xfId="15472"/>
    <cellStyle name="40% - Accent5 4 2 2 4 3 2 2" xfId="44170"/>
    <cellStyle name="40% - Accent5 4 2 2 4 3 3" xfId="27209"/>
    <cellStyle name="40% - Accent5 4 2 2 4 3 3 2" xfId="55907"/>
    <cellStyle name="40% - Accent5 4 2 2 4 3 4" xfId="34961"/>
    <cellStyle name="40% - Accent5 4 2 2 4 4" xfId="7796"/>
    <cellStyle name="40% - Accent5 4 2 2 4 4 2" xfId="17021"/>
    <cellStyle name="40% - Accent5 4 2 2 4 4 2 2" xfId="45719"/>
    <cellStyle name="40% - Accent5 4 2 2 4 4 3" xfId="36510"/>
    <cellStyle name="40% - Accent5 4 2 2 4 5" xfId="8947"/>
    <cellStyle name="40% - Accent5 4 2 2 4 5 2" xfId="18170"/>
    <cellStyle name="40% - Accent5 4 2 2 4 5 2 2" xfId="46868"/>
    <cellStyle name="40% - Accent5 4 2 2 4 5 3" xfId="37659"/>
    <cellStyle name="40% - Accent5 4 2 2 4 6" xfId="10017"/>
    <cellStyle name="40% - Accent5 4 2 2 4 6 2" xfId="19238"/>
    <cellStyle name="40% - Accent5 4 2 2 4 6 2 2" xfId="47936"/>
    <cellStyle name="40% - Accent5 4 2 2 4 6 3" xfId="38727"/>
    <cellStyle name="40% - Accent5 4 2 2 4 7" xfId="11166"/>
    <cellStyle name="40% - Accent5 4 2 2 4 7 2" xfId="20385"/>
    <cellStyle name="40% - Accent5 4 2 2 4 7 2 2" xfId="49083"/>
    <cellStyle name="40% - Accent5 4 2 2 4 7 3" xfId="39874"/>
    <cellStyle name="40% - Accent5 4 2 2 4 8" xfId="12790"/>
    <cellStyle name="40% - Accent5 4 2 2 4 8 2" xfId="41488"/>
    <cellStyle name="40% - Accent5 4 2 2 4 9" xfId="21518"/>
    <cellStyle name="40% - Accent5 4 2 2 4 9 2" xfId="50216"/>
    <cellStyle name="40% - Accent5 4 2 2 5" xfId="2234"/>
    <cellStyle name="40% - Accent5 4 2 2 5 2" xfId="5668"/>
    <cellStyle name="40% - Accent5 4 2 2 5 2 2" xfId="14896"/>
    <cellStyle name="40% - Accent5 4 2 2 5 2 2 2" xfId="43594"/>
    <cellStyle name="40% - Accent5 4 2 2 5 2 3" xfId="28338"/>
    <cellStyle name="40% - Accent5 4 2 2 5 2 3 2" xfId="57036"/>
    <cellStyle name="40% - Accent5 4 2 2 5 2 4" xfId="34385"/>
    <cellStyle name="40% - Accent5 4 2 2 5 3" xfId="7217"/>
    <cellStyle name="40% - Accent5 4 2 2 5 3 2" xfId="16444"/>
    <cellStyle name="40% - Accent5 4 2 2 5 3 2 2" xfId="45142"/>
    <cellStyle name="40% - Accent5 4 2 2 5 3 3" xfId="35933"/>
    <cellStyle name="40% - Accent5 4 2 2 5 4" xfId="12214"/>
    <cellStyle name="40% - Accent5 4 2 2 5 4 2" xfId="40912"/>
    <cellStyle name="40% - Accent5 4 2 2 5 5" xfId="23450"/>
    <cellStyle name="40% - Accent5 4 2 2 5 5 2" xfId="52148"/>
    <cellStyle name="40% - Accent5 4 2 2 5 6" xfId="25729"/>
    <cellStyle name="40% - Accent5 4 2 2 5 6 2" xfId="54427"/>
    <cellStyle name="40% - Accent5 4 2 2 5 7" xfId="30310"/>
    <cellStyle name="40% - Accent5 4 2 2 5 7 2" xfId="59007"/>
    <cellStyle name="40% - Accent5 4 2 2 5 8" xfId="31703"/>
    <cellStyle name="40% - Accent5 4 2 2 6" xfId="4628"/>
    <cellStyle name="40% - Accent5 4 2 2 6 2" xfId="13856"/>
    <cellStyle name="40% - Accent5 4 2 2 6 2 2" xfId="42554"/>
    <cellStyle name="40% - Accent5 4 2 2 6 3" xfId="27205"/>
    <cellStyle name="40% - Accent5 4 2 2 6 3 2" xfId="55903"/>
    <cellStyle name="40% - Accent5 4 2 2 6 4" xfId="33345"/>
    <cellStyle name="40% - Accent5 4 2 2 7" xfId="5145"/>
    <cellStyle name="40% - Accent5 4 2 2 7 2" xfId="14373"/>
    <cellStyle name="40% - Accent5 4 2 2 7 2 2" xfId="43071"/>
    <cellStyle name="40% - Accent5 4 2 2 7 3" xfId="33862"/>
    <cellStyle name="40% - Accent5 4 2 2 8" xfId="6694"/>
    <cellStyle name="40% - Accent5 4 2 2 8 2" xfId="15921"/>
    <cellStyle name="40% - Accent5 4 2 2 8 2 2" xfId="44619"/>
    <cellStyle name="40% - Accent5 4 2 2 8 3" xfId="35410"/>
    <cellStyle name="40% - Accent5 4 2 2 9" xfId="8370"/>
    <cellStyle name="40% - Accent5 4 2 2 9 2" xfId="17594"/>
    <cellStyle name="40% - Accent5 4 2 2 9 2 2" xfId="46292"/>
    <cellStyle name="40% - Accent5 4 2 2 9 3" xfId="37083"/>
    <cellStyle name="40% - Accent5 4 2 3" xfId="1140"/>
    <cellStyle name="40% - Accent5 4 2 3 10" xfId="11167"/>
    <cellStyle name="40% - Accent5 4 2 3 10 2" xfId="20386"/>
    <cellStyle name="40% - Accent5 4 2 3 10 2 2" xfId="49084"/>
    <cellStyle name="40% - Accent5 4 2 3 10 3" xfId="39875"/>
    <cellStyle name="40% - Accent5 4 2 3 11" xfId="11791"/>
    <cellStyle name="40% - Accent5 4 2 3 11 2" xfId="40489"/>
    <cellStyle name="40% - Accent5 4 2 3 12" xfId="21519"/>
    <cellStyle name="40% - Accent5 4 2 3 12 2" xfId="50217"/>
    <cellStyle name="40% - Accent5 4 2 3 13" xfId="23451"/>
    <cellStyle name="40% - Accent5 4 2 3 13 2" xfId="52149"/>
    <cellStyle name="40% - Accent5 4 2 3 14" xfId="25730"/>
    <cellStyle name="40% - Accent5 4 2 3 14 2" xfId="54428"/>
    <cellStyle name="40% - Accent5 4 2 3 15" xfId="30311"/>
    <cellStyle name="40% - Accent5 4 2 3 15 2" xfId="59008"/>
    <cellStyle name="40% - Accent5 4 2 3 16" xfId="31280"/>
    <cellStyle name="40% - Accent5 4 2 3 2" xfId="2797"/>
    <cellStyle name="40% - Accent5 4 2 3 2 10" xfId="23452"/>
    <cellStyle name="40% - Accent5 4 2 3 2 10 2" xfId="52150"/>
    <cellStyle name="40% - Accent5 4 2 3 2 11" xfId="25731"/>
    <cellStyle name="40% - Accent5 4 2 3 2 11 2" xfId="54429"/>
    <cellStyle name="40% - Accent5 4 2 3 2 12" xfId="30312"/>
    <cellStyle name="40% - Accent5 4 2 3 2 12 2" xfId="59009"/>
    <cellStyle name="40% - Accent5 4 2 3 2 13" xfId="31998"/>
    <cellStyle name="40% - Accent5 4 2 3 2 2" xfId="4634"/>
    <cellStyle name="40% - Accent5 4 2 3 2 2 2" xfId="13862"/>
    <cellStyle name="40% - Accent5 4 2 3 2 2 2 2" xfId="28344"/>
    <cellStyle name="40% - Accent5 4 2 3 2 2 2 2 2" xfId="57042"/>
    <cellStyle name="40% - Accent5 4 2 3 2 2 2 3" xfId="42560"/>
    <cellStyle name="40% - Accent5 4 2 3 2 2 3" xfId="23453"/>
    <cellStyle name="40% - Accent5 4 2 3 2 2 3 2" xfId="52151"/>
    <cellStyle name="40% - Accent5 4 2 3 2 2 4" xfId="25732"/>
    <cellStyle name="40% - Accent5 4 2 3 2 2 4 2" xfId="54430"/>
    <cellStyle name="40% - Accent5 4 2 3 2 2 5" xfId="30313"/>
    <cellStyle name="40% - Accent5 4 2 3 2 2 5 2" xfId="59010"/>
    <cellStyle name="40% - Accent5 4 2 3 2 2 6" xfId="33351"/>
    <cellStyle name="40% - Accent5 4 2 3 2 3" xfId="5963"/>
    <cellStyle name="40% - Accent5 4 2 3 2 3 2" xfId="15191"/>
    <cellStyle name="40% - Accent5 4 2 3 2 3 2 2" xfId="43889"/>
    <cellStyle name="40% - Accent5 4 2 3 2 3 3" xfId="27211"/>
    <cellStyle name="40% - Accent5 4 2 3 2 3 3 2" xfId="55909"/>
    <cellStyle name="40% - Accent5 4 2 3 2 3 4" xfId="34680"/>
    <cellStyle name="40% - Accent5 4 2 3 2 4" xfId="7513"/>
    <cellStyle name="40% - Accent5 4 2 3 2 4 2" xfId="16739"/>
    <cellStyle name="40% - Accent5 4 2 3 2 4 2 2" xfId="45437"/>
    <cellStyle name="40% - Accent5 4 2 3 2 4 3" xfId="36228"/>
    <cellStyle name="40% - Accent5 4 2 3 2 5" xfId="8665"/>
    <cellStyle name="40% - Accent5 4 2 3 2 5 2" xfId="17889"/>
    <cellStyle name="40% - Accent5 4 2 3 2 5 2 2" xfId="46587"/>
    <cellStyle name="40% - Accent5 4 2 3 2 5 3" xfId="37378"/>
    <cellStyle name="40% - Accent5 4 2 3 2 6" xfId="10019"/>
    <cellStyle name="40% - Accent5 4 2 3 2 6 2" xfId="19240"/>
    <cellStyle name="40% - Accent5 4 2 3 2 6 2 2" xfId="47938"/>
    <cellStyle name="40% - Accent5 4 2 3 2 6 3" xfId="38729"/>
    <cellStyle name="40% - Accent5 4 2 3 2 7" xfId="11168"/>
    <cellStyle name="40% - Accent5 4 2 3 2 7 2" xfId="20387"/>
    <cellStyle name="40% - Accent5 4 2 3 2 7 2 2" xfId="49085"/>
    <cellStyle name="40% - Accent5 4 2 3 2 7 3" xfId="39876"/>
    <cellStyle name="40% - Accent5 4 2 3 2 8" xfId="12509"/>
    <cellStyle name="40% - Accent5 4 2 3 2 8 2" xfId="41207"/>
    <cellStyle name="40% - Accent5 4 2 3 2 9" xfId="21520"/>
    <cellStyle name="40% - Accent5 4 2 3 2 9 2" xfId="50218"/>
    <cellStyle name="40% - Accent5 4 2 3 3" xfId="3407"/>
    <cellStyle name="40% - Accent5 4 2 3 3 10" xfId="23454"/>
    <cellStyle name="40% - Accent5 4 2 3 3 10 2" xfId="52152"/>
    <cellStyle name="40% - Accent5 4 2 3 3 11" xfId="25733"/>
    <cellStyle name="40% - Accent5 4 2 3 3 11 2" xfId="54431"/>
    <cellStyle name="40% - Accent5 4 2 3 3 12" xfId="30314"/>
    <cellStyle name="40% - Accent5 4 2 3 3 12 2" xfId="59011"/>
    <cellStyle name="40% - Accent5 4 2 3 3 13" xfId="32379"/>
    <cellStyle name="40% - Accent5 4 2 3 3 2" xfId="4635"/>
    <cellStyle name="40% - Accent5 4 2 3 3 2 2" xfId="13863"/>
    <cellStyle name="40% - Accent5 4 2 3 3 2 2 2" xfId="28345"/>
    <cellStyle name="40% - Accent5 4 2 3 3 2 2 2 2" xfId="57043"/>
    <cellStyle name="40% - Accent5 4 2 3 3 2 2 3" xfId="42561"/>
    <cellStyle name="40% - Accent5 4 2 3 3 2 3" xfId="23455"/>
    <cellStyle name="40% - Accent5 4 2 3 3 2 3 2" xfId="52153"/>
    <cellStyle name="40% - Accent5 4 2 3 3 2 4" xfId="25734"/>
    <cellStyle name="40% - Accent5 4 2 3 3 2 4 2" xfId="54432"/>
    <cellStyle name="40% - Accent5 4 2 3 3 2 5" xfId="30315"/>
    <cellStyle name="40% - Accent5 4 2 3 3 2 5 2" xfId="59012"/>
    <cellStyle name="40% - Accent5 4 2 3 3 2 6" xfId="33352"/>
    <cellStyle name="40% - Accent5 4 2 3 3 3" xfId="6344"/>
    <cellStyle name="40% - Accent5 4 2 3 3 3 2" xfId="15572"/>
    <cellStyle name="40% - Accent5 4 2 3 3 3 2 2" xfId="44270"/>
    <cellStyle name="40% - Accent5 4 2 3 3 3 3" xfId="27212"/>
    <cellStyle name="40% - Accent5 4 2 3 3 3 3 2" xfId="55910"/>
    <cellStyle name="40% - Accent5 4 2 3 3 3 4" xfId="35061"/>
    <cellStyle name="40% - Accent5 4 2 3 3 4" xfId="7896"/>
    <cellStyle name="40% - Accent5 4 2 3 3 4 2" xfId="17121"/>
    <cellStyle name="40% - Accent5 4 2 3 3 4 2 2" xfId="45819"/>
    <cellStyle name="40% - Accent5 4 2 3 3 4 3" xfId="36610"/>
    <cellStyle name="40% - Accent5 4 2 3 3 5" xfId="9047"/>
    <cellStyle name="40% - Accent5 4 2 3 3 5 2" xfId="18270"/>
    <cellStyle name="40% - Accent5 4 2 3 3 5 2 2" xfId="46968"/>
    <cellStyle name="40% - Accent5 4 2 3 3 5 3" xfId="37759"/>
    <cellStyle name="40% - Accent5 4 2 3 3 6" xfId="10020"/>
    <cellStyle name="40% - Accent5 4 2 3 3 6 2" xfId="19241"/>
    <cellStyle name="40% - Accent5 4 2 3 3 6 2 2" xfId="47939"/>
    <cellStyle name="40% - Accent5 4 2 3 3 6 3" xfId="38730"/>
    <cellStyle name="40% - Accent5 4 2 3 3 7" xfId="11169"/>
    <cellStyle name="40% - Accent5 4 2 3 3 7 2" xfId="20388"/>
    <cellStyle name="40% - Accent5 4 2 3 3 7 2 2" xfId="49086"/>
    <cellStyle name="40% - Accent5 4 2 3 3 7 3" xfId="39877"/>
    <cellStyle name="40% - Accent5 4 2 3 3 8" xfId="12890"/>
    <cellStyle name="40% - Accent5 4 2 3 3 8 2" xfId="41588"/>
    <cellStyle name="40% - Accent5 4 2 3 3 9" xfId="21521"/>
    <cellStyle name="40% - Accent5 4 2 3 3 9 2" xfId="50219"/>
    <cellStyle name="40% - Accent5 4 2 3 4" xfId="2148"/>
    <cellStyle name="40% - Accent5 4 2 3 4 2" xfId="5582"/>
    <cellStyle name="40% - Accent5 4 2 3 4 2 2" xfId="14810"/>
    <cellStyle name="40% - Accent5 4 2 3 4 2 2 2" xfId="43508"/>
    <cellStyle name="40% - Accent5 4 2 3 4 2 3" xfId="28343"/>
    <cellStyle name="40% - Accent5 4 2 3 4 2 3 2" xfId="57041"/>
    <cellStyle name="40% - Accent5 4 2 3 4 2 4" xfId="34299"/>
    <cellStyle name="40% - Accent5 4 2 3 4 3" xfId="7131"/>
    <cellStyle name="40% - Accent5 4 2 3 4 3 2" xfId="16358"/>
    <cellStyle name="40% - Accent5 4 2 3 4 3 2 2" xfId="45056"/>
    <cellStyle name="40% - Accent5 4 2 3 4 3 3" xfId="35847"/>
    <cellStyle name="40% - Accent5 4 2 3 4 4" xfId="12128"/>
    <cellStyle name="40% - Accent5 4 2 3 4 4 2" xfId="40826"/>
    <cellStyle name="40% - Accent5 4 2 3 4 5" xfId="23456"/>
    <cellStyle name="40% - Accent5 4 2 3 4 5 2" xfId="52154"/>
    <cellStyle name="40% - Accent5 4 2 3 4 6" xfId="25735"/>
    <cellStyle name="40% - Accent5 4 2 3 4 6 2" xfId="54433"/>
    <cellStyle name="40% - Accent5 4 2 3 4 7" xfId="30316"/>
    <cellStyle name="40% - Accent5 4 2 3 4 7 2" xfId="59013"/>
    <cellStyle name="40% - Accent5 4 2 3 4 8" xfId="31617"/>
    <cellStyle name="40% - Accent5 4 2 3 5" xfId="4633"/>
    <cellStyle name="40% - Accent5 4 2 3 5 2" xfId="13861"/>
    <cellStyle name="40% - Accent5 4 2 3 5 2 2" xfId="42559"/>
    <cellStyle name="40% - Accent5 4 2 3 5 3" xfId="27210"/>
    <cellStyle name="40% - Accent5 4 2 3 5 3 2" xfId="55908"/>
    <cellStyle name="40% - Accent5 4 2 3 5 4" xfId="33350"/>
    <cellStyle name="40% - Accent5 4 2 3 6" xfId="5245"/>
    <cellStyle name="40% - Accent5 4 2 3 6 2" xfId="14473"/>
    <cellStyle name="40% - Accent5 4 2 3 6 2 2" xfId="43171"/>
    <cellStyle name="40% - Accent5 4 2 3 6 3" xfId="33962"/>
    <cellStyle name="40% - Accent5 4 2 3 7" xfId="6794"/>
    <cellStyle name="40% - Accent5 4 2 3 7 2" xfId="16021"/>
    <cellStyle name="40% - Accent5 4 2 3 7 2 2" xfId="44719"/>
    <cellStyle name="40% - Accent5 4 2 3 7 3" xfId="35510"/>
    <cellStyle name="40% - Accent5 4 2 3 8" xfId="8284"/>
    <cellStyle name="40% - Accent5 4 2 3 8 2" xfId="17508"/>
    <cellStyle name="40% - Accent5 4 2 3 8 2 2" xfId="46206"/>
    <cellStyle name="40% - Accent5 4 2 3 8 3" xfId="36997"/>
    <cellStyle name="40% - Accent5 4 2 3 9" xfId="10018"/>
    <cellStyle name="40% - Accent5 4 2 3 9 2" xfId="19239"/>
    <cellStyle name="40% - Accent5 4 2 3 9 2 2" xfId="47937"/>
    <cellStyle name="40% - Accent5 4 2 3 9 3" xfId="38728"/>
    <cellStyle name="40% - Accent5 4 2 4" xfId="2522"/>
    <cellStyle name="40% - Accent5 4 2 4 10" xfId="23457"/>
    <cellStyle name="40% - Accent5 4 2 4 10 2" xfId="52155"/>
    <cellStyle name="40% - Accent5 4 2 4 11" xfId="25736"/>
    <cellStyle name="40% - Accent5 4 2 4 11 2" xfId="54434"/>
    <cellStyle name="40% - Accent5 4 2 4 12" xfId="30317"/>
    <cellStyle name="40% - Accent5 4 2 4 12 2" xfId="59014"/>
    <cellStyle name="40% - Accent5 4 2 4 13" xfId="31812"/>
    <cellStyle name="40% - Accent5 4 2 4 2" xfId="4636"/>
    <cellStyle name="40% - Accent5 4 2 4 2 2" xfId="13864"/>
    <cellStyle name="40% - Accent5 4 2 4 2 2 2" xfId="28346"/>
    <cellStyle name="40% - Accent5 4 2 4 2 2 2 2" xfId="57044"/>
    <cellStyle name="40% - Accent5 4 2 4 2 2 3" xfId="42562"/>
    <cellStyle name="40% - Accent5 4 2 4 2 3" xfId="23458"/>
    <cellStyle name="40% - Accent5 4 2 4 2 3 2" xfId="52156"/>
    <cellStyle name="40% - Accent5 4 2 4 2 4" xfId="25737"/>
    <cellStyle name="40% - Accent5 4 2 4 2 4 2" xfId="54435"/>
    <cellStyle name="40% - Accent5 4 2 4 2 5" xfId="30318"/>
    <cellStyle name="40% - Accent5 4 2 4 2 5 2" xfId="59015"/>
    <cellStyle name="40% - Accent5 4 2 4 2 6" xfId="33353"/>
    <cellStyle name="40% - Accent5 4 2 4 3" xfId="5777"/>
    <cellStyle name="40% - Accent5 4 2 4 3 2" xfId="15005"/>
    <cellStyle name="40% - Accent5 4 2 4 3 2 2" xfId="43703"/>
    <cellStyle name="40% - Accent5 4 2 4 3 3" xfId="27213"/>
    <cellStyle name="40% - Accent5 4 2 4 3 3 2" xfId="55911"/>
    <cellStyle name="40% - Accent5 4 2 4 3 4" xfId="34494"/>
    <cellStyle name="40% - Accent5 4 2 4 4" xfId="7327"/>
    <cellStyle name="40% - Accent5 4 2 4 4 2" xfId="16553"/>
    <cellStyle name="40% - Accent5 4 2 4 4 2 2" xfId="45251"/>
    <cellStyle name="40% - Accent5 4 2 4 4 3" xfId="36042"/>
    <cellStyle name="40% - Accent5 4 2 4 5" xfId="8479"/>
    <cellStyle name="40% - Accent5 4 2 4 5 2" xfId="17703"/>
    <cellStyle name="40% - Accent5 4 2 4 5 2 2" xfId="46401"/>
    <cellStyle name="40% - Accent5 4 2 4 5 3" xfId="37192"/>
    <cellStyle name="40% - Accent5 4 2 4 6" xfId="10021"/>
    <cellStyle name="40% - Accent5 4 2 4 6 2" xfId="19242"/>
    <cellStyle name="40% - Accent5 4 2 4 6 2 2" xfId="47940"/>
    <cellStyle name="40% - Accent5 4 2 4 6 3" xfId="38731"/>
    <cellStyle name="40% - Accent5 4 2 4 7" xfId="11170"/>
    <cellStyle name="40% - Accent5 4 2 4 7 2" xfId="20389"/>
    <cellStyle name="40% - Accent5 4 2 4 7 2 2" xfId="49087"/>
    <cellStyle name="40% - Accent5 4 2 4 7 3" xfId="39878"/>
    <cellStyle name="40% - Accent5 4 2 4 8" xfId="12323"/>
    <cellStyle name="40% - Accent5 4 2 4 8 2" xfId="41021"/>
    <cellStyle name="40% - Accent5 4 2 4 9" xfId="21522"/>
    <cellStyle name="40% - Accent5 4 2 4 9 2" xfId="50220"/>
    <cellStyle name="40% - Accent5 4 2 5" xfId="3184"/>
    <cellStyle name="40% - Accent5 4 2 5 10" xfId="23459"/>
    <cellStyle name="40% - Accent5 4 2 5 10 2" xfId="52157"/>
    <cellStyle name="40% - Accent5 4 2 5 11" xfId="25738"/>
    <cellStyle name="40% - Accent5 4 2 5 11 2" xfId="54436"/>
    <cellStyle name="40% - Accent5 4 2 5 12" xfId="30319"/>
    <cellStyle name="40% - Accent5 4 2 5 12 2" xfId="59016"/>
    <cellStyle name="40% - Accent5 4 2 5 13" xfId="32193"/>
    <cellStyle name="40% - Accent5 4 2 5 2" xfId="4637"/>
    <cellStyle name="40% - Accent5 4 2 5 2 2" xfId="13865"/>
    <cellStyle name="40% - Accent5 4 2 5 2 2 2" xfId="28347"/>
    <cellStyle name="40% - Accent5 4 2 5 2 2 2 2" xfId="57045"/>
    <cellStyle name="40% - Accent5 4 2 5 2 2 3" xfId="42563"/>
    <cellStyle name="40% - Accent5 4 2 5 2 3" xfId="23460"/>
    <cellStyle name="40% - Accent5 4 2 5 2 3 2" xfId="52158"/>
    <cellStyle name="40% - Accent5 4 2 5 2 4" xfId="25739"/>
    <cellStyle name="40% - Accent5 4 2 5 2 4 2" xfId="54437"/>
    <cellStyle name="40% - Accent5 4 2 5 2 5" xfId="30320"/>
    <cellStyle name="40% - Accent5 4 2 5 2 5 2" xfId="59017"/>
    <cellStyle name="40% - Accent5 4 2 5 2 6" xfId="33354"/>
    <cellStyle name="40% - Accent5 4 2 5 3" xfId="6158"/>
    <cellStyle name="40% - Accent5 4 2 5 3 2" xfId="15386"/>
    <cellStyle name="40% - Accent5 4 2 5 3 2 2" xfId="44084"/>
    <cellStyle name="40% - Accent5 4 2 5 3 3" xfId="27214"/>
    <cellStyle name="40% - Accent5 4 2 5 3 3 2" xfId="55912"/>
    <cellStyle name="40% - Accent5 4 2 5 3 4" xfId="34875"/>
    <cellStyle name="40% - Accent5 4 2 5 4" xfId="7710"/>
    <cellStyle name="40% - Accent5 4 2 5 4 2" xfId="16935"/>
    <cellStyle name="40% - Accent5 4 2 5 4 2 2" xfId="45633"/>
    <cellStyle name="40% - Accent5 4 2 5 4 3" xfId="36424"/>
    <cellStyle name="40% - Accent5 4 2 5 5" xfId="8861"/>
    <cellStyle name="40% - Accent5 4 2 5 5 2" xfId="18084"/>
    <cellStyle name="40% - Accent5 4 2 5 5 2 2" xfId="46782"/>
    <cellStyle name="40% - Accent5 4 2 5 5 3" xfId="37573"/>
    <cellStyle name="40% - Accent5 4 2 5 6" xfId="10022"/>
    <cellStyle name="40% - Accent5 4 2 5 6 2" xfId="19243"/>
    <cellStyle name="40% - Accent5 4 2 5 6 2 2" xfId="47941"/>
    <cellStyle name="40% - Accent5 4 2 5 6 3" xfId="38732"/>
    <cellStyle name="40% - Accent5 4 2 5 7" xfId="11171"/>
    <cellStyle name="40% - Accent5 4 2 5 7 2" xfId="20390"/>
    <cellStyle name="40% - Accent5 4 2 5 7 2 2" xfId="49088"/>
    <cellStyle name="40% - Accent5 4 2 5 7 3" xfId="39879"/>
    <cellStyle name="40% - Accent5 4 2 5 8" xfId="12704"/>
    <cellStyle name="40% - Accent5 4 2 5 8 2" xfId="41402"/>
    <cellStyle name="40% - Accent5 4 2 5 9" xfId="21523"/>
    <cellStyle name="40% - Accent5 4 2 5 9 2" xfId="50221"/>
    <cellStyle name="40% - Accent5 4 2 6" xfId="2008"/>
    <cellStyle name="40% - Accent5 4 2 6 2" xfId="5484"/>
    <cellStyle name="40% - Accent5 4 2 6 2 2" xfId="14712"/>
    <cellStyle name="40% - Accent5 4 2 6 2 2 2" xfId="43410"/>
    <cellStyle name="40% - Accent5 4 2 6 2 3" xfId="28337"/>
    <cellStyle name="40% - Accent5 4 2 6 2 3 2" xfId="57035"/>
    <cellStyle name="40% - Accent5 4 2 6 2 4" xfId="34201"/>
    <cellStyle name="40% - Accent5 4 2 6 3" xfId="7033"/>
    <cellStyle name="40% - Accent5 4 2 6 3 2" xfId="16260"/>
    <cellStyle name="40% - Accent5 4 2 6 3 2 2" xfId="44958"/>
    <cellStyle name="40% - Accent5 4 2 6 3 3" xfId="35749"/>
    <cellStyle name="40% - Accent5 4 2 6 4" xfId="12030"/>
    <cellStyle name="40% - Accent5 4 2 6 4 2" xfId="40728"/>
    <cellStyle name="40% - Accent5 4 2 6 5" xfId="23461"/>
    <cellStyle name="40% - Accent5 4 2 6 5 2" xfId="52159"/>
    <cellStyle name="40% - Accent5 4 2 6 6" xfId="25740"/>
    <cellStyle name="40% - Accent5 4 2 6 6 2" xfId="54438"/>
    <cellStyle name="40% - Accent5 4 2 6 7" xfId="30321"/>
    <cellStyle name="40% - Accent5 4 2 6 7 2" xfId="59018"/>
    <cellStyle name="40% - Accent5 4 2 6 8" xfId="31519"/>
    <cellStyle name="40% - Accent5 4 2 7" xfId="4627"/>
    <cellStyle name="40% - Accent5 4 2 7 2" xfId="13855"/>
    <cellStyle name="40% - Accent5 4 2 7 2 2" xfId="42553"/>
    <cellStyle name="40% - Accent5 4 2 7 3" xfId="27204"/>
    <cellStyle name="40% - Accent5 4 2 7 3 2" xfId="55902"/>
    <cellStyle name="40% - Accent5 4 2 7 4" xfId="33344"/>
    <cellStyle name="40% - Accent5 4 2 8" xfId="5059"/>
    <cellStyle name="40% - Accent5 4 2 8 2" xfId="14287"/>
    <cellStyle name="40% - Accent5 4 2 8 2 2" xfId="42985"/>
    <cellStyle name="40% - Accent5 4 2 8 3" xfId="33776"/>
    <cellStyle name="40% - Accent5 4 2 9" xfId="6608"/>
    <cellStyle name="40% - Accent5 4 2 9 2" xfId="15835"/>
    <cellStyle name="40% - Accent5 4 2 9 2 2" xfId="44533"/>
    <cellStyle name="40% - Accent5 4 2 9 3" xfId="35324"/>
    <cellStyle name="40% - Accent5 4 3" xfId="338"/>
    <cellStyle name="40% - Accent5 4 3 10" xfId="10023"/>
    <cellStyle name="40% - Accent5 4 3 10 2" xfId="19244"/>
    <cellStyle name="40% - Accent5 4 3 10 2 2" xfId="47942"/>
    <cellStyle name="40% - Accent5 4 3 10 3" xfId="38733"/>
    <cellStyle name="40% - Accent5 4 3 11" xfId="11172"/>
    <cellStyle name="40% - Accent5 4 3 11 2" xfId="20391"/>
    <cellStyle name="40% - Accent5 4 3 11 2 2" xfId="49089"/>
    <cellStyle name="40% - Accent5 4 3 11 3" xfId="39880"/>
    <cellStyle name="40% - Accent5 4 3 12" xfId="11648"/>
    <cellStyle name="40% - Accent5 4 3 12 2" xfId="40346"/>
    <cellStyle name="40% - Accent5 4 3 13" xfId="21524"/>
    <cellStyle name="40% - Accent5 4 3 13 2" xfId="50222"/>
    <cellStyle name="40% - Accent5 4 3 14" xfId="23462"/>
    <cellStyle name="40% - Accent5 4 3 14 2" xfId="52160"/>
    <cellStyle name="40% - Accent5 4 3 15" xfId="25741"/>
    <cellStyle name="40% - Accent5 4 3 15 2" xfId="54439"/>
    <cellStyle name="40% - Accent5 4 3 16" xfId="30322"/>
    <cellStyle name="40% - Accent5 4 3 16 2" xfId="59019"/>
    <cellStyle name="40% - Accent5 4 3 17" xfId="31137"/>
    <cellStyle name="40% - Accent5 4 3 2" xfId="1183"/>
    <cellStyle name="40% - Accent5 4 3 2 10" xfId="11834"/>
    <cellStyle name="40% - Accent5 4 3 2 10 2" xfId="40532"/>
    <cellStyle name="40% - Accent5 4 3 2 11" xfId="21525"/>
    <cellStyle name="40% - Accent5 4 3 2 11 2" xfId="50223"/>
    <cellStyle name="40% - Accent5 4 3 2 12" xfId="23463"/>
    <cellStyle name="40% - Accent5 4 3 2 12 2" xfId="52161"/>
    <cellStyle name="40% - Accent5 4 3 2 13" xfId="25742"/>
    <cellStyle name="40% - Accent5 4 3 2 13 2" xfId="54440"/>
    <cellStyle name="40% - Accent5 4 3 2 14" xfId="30323"/>
    <cellStyle name="40% - Accent5 4 3 2 14 2" xfId="59020"/>
    <cellStyle name="40% - Accent5 4 3 2 15" xfId="31323"/>
    <cellStyle name="40% - Accent5 4 3 2 2" xfId="3449"/>
    <cellStyle name="40% - Accent5 4 3 2 2 10" xfId="23464"/>
    <cellStyle name="40% - Accent5 4 3 2 2 10 2" xfId="52162"/>
    <cellStyle name="40% - Accent5 4 3 2 2 11" xfId="25743"/>
    <cellStyle name="40% - Accent5 4 3 2 2 11 2" xfId="54441"/>
    <cellStyle name="40% - Accent5 4 3 2 2 12" xfId="30324"/>
    <cellStyle name="40% - Accent5 4 3 2 2 12 2" xfId="59021"/>
    <cellStyle name="40% - Accent5 4 3 2 2 13" xfId="32421"/>
    <cellStyle name="40% - Accent5 4 3 2 2 2" xfId="4640"/>
    <cellStyle name="40% - Accent5 4 3 2 2 2 2" xfId="13868"/>
    <cellStyle name="40% - Accent5 4 3 2 2 2 2 2" xfId="28350"/>
    <cellStyle name="40% - Accent5 4 3 2 2 2 2 2 2" xfId="57048"/>
    <cellStyle name="40% - Accent5 4 3 2 2 2 2 3" xfId="42566"/>
    <cellStyle name="40% - Accent5 4 3 2 2 2 3" xfId="23465"/>
    <cellStyle name="40% - Accent5 4 3 2 2 2 3 2" xfId="52163"/>
    <cellStyle name="40% - Accent5 4 3 2 2 2 4" xfId="25744"/>
    <cellStyle name="40% - Accent5 4 3 2 2 2 4 2" xfId="54442"/>
    <cellStyle name="40% - Accent5 4 3 2 2 2 5" xfId="30325"/>
    <cellStyle name="40% - Accent5 4 3 2 2 2 5 2" xfId="59022"/>
    <cellStyle name="40% - Accent5 4 3 2 2 2 6" xfId="33357"/>
    <cellStyle name="40% - Accent5 4 3 2 2 3" xfId="6386"/>
    <cellStyle name="40% - Accent5 4 3 2 2 3 2" xfId="15614"/>
    <cellStyle name="40% - Accent5 4 3 2 2 3 2 2" xfId="44312"/>
    <cellStyle name="40% - Accent5 4 3 2 2 3 3" xfId="27217"/>
    <cellStyle name="40% - Accent5 4 3 2 2 3 3 2" xfId="55915"/>
    <cellStyle name="40% - Accent5 4 3 2 2 3 4" xfId="35103"/>
    <cellStyle name="40% - Accent5 4 3 2 2 4" xfId="7938"/>
    <cellStyle name="40% - Accent5 4 3 2 2 4 2" xfId="17163"/>
    <cellStyle name="40% - Accent5 4 3 2 2 4 2 2" xfId="45861"/>
    <cellStyle name="40% - Accent5 4 3 2 2 4 3" xfId="36652"/>
    <cellStyle name="40% - Accent5 4 3 2 2 5" xfId="9089"/>
    <cellStyle name="40% - Accent5 4 3 2 2 5 2" xfId="18312"/>
    <cellStyle name="40% - Accent5 4 3 2 2 5 2 2" xfId="47010"/>
    <cellStyle name="40% - Accent5 4 3 2 2 5 3" xfId="37801"/>
    <cellStyle name="40% - Accent5 4 3 2 2 6" xfId="10025"/>
    <cellStyle name="40% - Accent5 4 3 2 2 6 2" xfId="19246"/>
    <cellStyle name="40% - Accent5 4 3 2 2 6 2 2" xfId="47944"/>
    <cellStyle name="40% - Accent5 4 3 2 2 6 3" xfId="38735"/>
    <cellStyle name="40% - Accent5 4 3 2 2 7" xfId="11174"/>
    <cellStyle name="40% - Accent5 4 3 2 2 7 2" xfId="20393"/>
    <cellStyle name="40% - Accent5 4 3 2 2 7 2 2" xfId="49091"/>
    <cellStyle name="40% - Accent5 4 3 2 2 7 3" xfId="39882"/>
    <cellStyle name="40% - Accent5 4 3 2 2 8" xfId="12932"/>
    <cellStyle name="40% - Accent5 4 3 2 2 8 2" xfId="41630"/>
    <cellStyle name="40% - Accent5 4 3 2 2 9" xfId="21526"/>
    <cellStyle name="40% - Accent5 4 3 2 2 9 2" xfId="50224"/>
    <cellStyle name="40% - Accent5 4 3 2 3" xfId="2840"/>
    <cellStyle name="40% - Accent5 4 3 2 3 2" xfId="6005"/>
    <cellStyle name="40% - Accent5 4 3 2 3 2 2" xfId="15233"/>
    <cellStyle name="40% - Accent5 4 3 2 3 2 2 2" xfId="43931"/>
    <cellStyle name="40% - Accent5 4 3 2 3 2 3" xfId="28349"/>
    <cellStyle name="40% - Accent5 4 3 2 3 2 3 2" xfId="57047"/>
    <cellStyle name="40% - Accent5 4 3 2 3 2 4" xfId="34722"/>
    <cellStyle name="40% - Accent5 4 3 2 3 3" xfId="7555"/>
    <cellStyle name="40% - Accent5 4 3 2 3 3 2" xfId="16781"/>
    <cellStyle name="40% - Accent5 4 3 2 3 3 2 2" xfId="45479"/>
    <cellStyle name="40% - Accent5 4 3 2 3 3 3" xfId="36270"/>
    <cellStyle name="40% - Accent5 4 3 2 3 4" xfId="12551"/>
    <cellStyle name="40% - Accent5 4 3 2 3 4 2" xfId="41249"/>
    <cellStyle name="40% - Accent5 4 3 2 3 5" xfId="23466"/>
    <cellStyle name="40% - Accent5 4 3 2 3 5 2" xfId="52164"/>
    <cellStyle name="40% - Accent5 4 3 2 3 6" xfId="25745"/>
    <cellStyle name="40% - Accent5 4 3 2 3 6 2" xfId="54443"/>
    <cellStyle name="40% - Accent5 4 3 2 3 7" xfId="30326"/>
    <cellStyle name="40% - Accent5 4 3 2 3 7 2" xfId="59023"/>
    <cellStyle name="40% - Accent5 4 3 2 3 8" xfId="32040"/>
    <cellStyle name="40% - Accent5 4 3 2 4" xfId="4639"/>
    <cellStyle name="40% - Accent5 4 3 2 4 2" xfId="13867"/>
    <cellStyle name="40% - Accent5 4 3 2 4 2 2" xfId="42565"/>
    <cellStyle name="40% - Accent5 4 3 2 4 3" xfId="27216"/>
    <cellStyle name="40% - Accent5 4 3 2 4 3 2" xfId="55914"/>
    <cellStyle name="40% - Accent5 4 3 2 4 4" xfId="33356"/>
    <cellStyle name="40% - Accent5 4 3 2 5" xfId="5288"/>
    <cellStyle name="40% - Accent5 4 3 2 5 2" xfId="14516"/>
    <cellStyle name="40% - Accent5 4 3 2 5 2 2" xfId="43214"/>
    <cellStyle name="40% - Accent5 4 3 2 5 3" xfId="34005"/>
    <cellStyle name="40% - Accent5 4 3 2 6" xfId="6837"/>
    <cellStyle name="40% - Accent5 4 3 2 6 2" xfId="16064"/>
    <cellStyle name="40% - Accent5 4 3 2 6 2 2" xfId="44762"/>
    <cellStyle name="40% - Accent5 4 3 2 6 3" xfId="35553"/>
    <cellStyle name="40% - Accent5 4 3 2 7" xfId="8707"/>
    <cellStyle name="40% - Accent5 4 3 2 7 2" xfId="17931"/>
    <cellStyle name="40% - Accent5 4 3 2 7 2 2" xfId="46629"/>
    <cellStyle name="40% - Accent5 4 3 2 7 3" xfId="37420"/>
    <cellStyle name="40% - Accent5 4 3 2 8" xfId="10024"/>
    <cellStyle name="40% - Accent5 4 3 2 8 2" xfId="19245"/>
    <cellStyle name="40% - Accent5 4 3 2 8 2 2" xfId="47943"/>
    <cellStyle name="40% - Accent5 4 3 2 8 3" xfId="38734"/>
    <cellStyle name="40% - Accent5 4 3 2 9" xfId="11173"/>
    <cellStyle name="40% - Accent5 4 3 2 9 2" xfId="20392"/>
    <cellStyle name="40% - Accent5 4 3 2 9 2 2" xfId="49090"/>
    <cellStyle name="40% - Accent5 4 3 2 9 3" xfId="39881"/>
    <cellStyle name="40% - Accent5 4 3 3" xfId="2565"/>
    <cellStyle name="40% - Accent5 4 3 3 10" xfId="23467"/>
    <cellStyle name="40% - Accent5 4 3 3 10 2" xfId="52165"/>
    <cellStyle name="40% - Accent5 4 3 3 11" xfId="25746"/>
    <cellStyle name="40% - Accent5 4 3 3 11 2" xfId="54444"/>
    <cellStyle name="40% - Accent5 4 3 3 12" xfId="30327"/>
    <cellStyle name="40% - Accent5 4 3 3 12 2" xfId="59024"/>
    <cellStyle name="40% - Accent5 4 3 3 13" xfId="31855"/>
    <cellStyle name="40% - Accent5 4 3 3 2" xfId="4641"/>
    <cellStyle name="40% - Accent5 4 3 3 2 2" xfId="13869"/>
    <cellStyle name="40% - Accent5 4 3 3 2 2 2" xfId="28351"/>
    <cellStyle name="40% - Accent5 4 3 3 2 2 2 2" xfId="57049"/>
    <cellStyle name="40% - Accent5 4 3 3 2 2 3" xfId="42567"/>
    <cellStyle name="40% - Accent5 4 3 3 2 3" xfId="23468"/>
    <cellStyle name="40% - Accent5 4 3 3 2 3 2" xfId="52166"/>
    <cellStyle name="40% - Accent5 4 3 3 2 4" xfId="25747"/>
    <cellStyle name="40% - Accent5 4 3 3 2 4 2" xfId="54445"/>
    <cellStyle name="40% - Accent5 4 3 3 2 5" xfId="30328"/>
    <cellStyle name="40% - Accent5 4 3 3 2 5 2" xfId="59025"/>
    <cellStyle name="40% - Accent5 4 3 3 2 6" xfId="33358"/>
    <cellStyle name="40% - Accent5 4 3 3 3" xfId="5820"/>
    <cellStyle name="40% - Accent5 4 3 3 3 2" xfId="15048"/>
    <cellStyle name="40% - Accent5 4 3 3 3 2 2" xfId="43746"/>
    <cellStyle name="40% - Accent5 4 3 3 3 3" xfId="27218"/>
    <cellStyle name="40% - Accent5 4 3 3 3 3 2" xfId="55916"/>
    <cellStyle name="40% - Accent5 4 3 3 3 4" xfId="34537"/>
    <cellStyle name="40% - Accent5 4 3 3 4" xfId="7370"/>
    <cellStyle name="40% - Accent5 4 3 3 4 2" xfId="16596"/>
    <cellStyle name="40% - Accent5 4 3 3 4 2 2" xfId="45294"/>
    <cellStyle name="40% - Accent5 4 3 3 4 3" xfId="36085"/>
    <cellStyle name="40% - Accent5 4 3 3 5" xfId="8522"/>
    <cellStyle name="40% - Accent5 4 3 3 5 2" xfId="17746"/>
    <cellStyle name="40% - Accent5 4 3 3 5 2 2" xfId="46444"/>
    <cellStyle name="40% - Accent5 4 3 3 5 3" xfId="37235"/>
    <cellStyle name="40% - Accent5 4 3 3 6" xfId="10026"/>
    <cellStyle name="40% - Accent5 4 3 3 6 2" xfId="19247"/>
    <cellStyle name="40% - Accent5 4 3 3 6 2 2" xfId="47945"/>
    <cellStyle name="40% - Accent5 4 3 3 6 3" xfId="38736"/>
    <cellStyle name="40% - Accent5 4 3 3 7" xfId="11175"/>
    <cellStyle name="40% - Accent5 4 3 3 7 2" xfId="20394"/>
    <cellStyle name="40% - Accent5 4 3 3 7 2 2" xfId="49092"/>
    <cellStyle name="40% - Accent5 4 3 3 7 3" xfId="39883"/>
    <cellStyle name="40% - Accent5 4 3 3 8" xfId="12366"/>
    <cellStyle name="40% - Accent5 4 3 3 8 2" xfId="41064"/>
    <cellStyle name="40% - Accent5 4 3 3 9" xfId="21527"/>
    <cellStyle name="40% - Accent5 4 3 3 9 2" xfId="50225"/>
    <cellStyle name="40% - Accent5 4 3 4" xfId="3227"/>
    <cellStyle name="40% - Accent5 4 3 4 10" xfId="23469"/>
    <cellStyle name="40% - Accent5 4 3 4 10 2" xfId="52167"/>
    <cellStyle name="40% - Accent5 4 3 4 11" xfId="25748"/>
    <cellStyle name="40% - Accent5 4 3 4 11 2" xfId="54446"/>
    <cellStyle name="40% - Accent5 4 3 4 12" xfId="30329"/>
    <cellStyle name="40% - Accent5 4 3 4 12 2" xfId="59026"/>
    <cellStyle name="40% - Accent5 4 3 4 13" xfId="32236"/>
    <cellStyle name="40% - Accent5 4 3 4 2" xfId="4642"/>
    <cellStyle name="40% - Accent5 4 3 4 2 2" xfId="13870"/>
    <cellStyle name="40% - Accent5 4 3 4 2 2 2" xfId="28352"/>
    <cellStyle name="40% - Accent5 4 3 4 2 2 2 2" xfId="57050"/>
    <cellStyle name="40% - Accent5 4 3 4 2 2 3" xfId="42568"/>
    <cellStyle name="40% - Accent5 4 3 4 2 3" xfId="23470"/>
    <cellStyle name="40% - Accent5 4 3 4 2 3 2" xfId="52168"/>
    <cellStyle name="40% - Accent5 4 3 4 2 4" xfId="25749"/>
    <cellStyle name="40% - Accent5 4 3 4 2 4 2" xfId="54447"/>
    <cellStyle name="40% - Accent5 4 3 4 2 5" xfId="30330"/>
    <cellStyle name="40% - Accent5 4 3 4 2 5 2" xfId="59027"/>
    <cellStyle name="40% - Accent5 4 3 4 2 6" xfId="33359"/>
    <cellStyle name="40% - Accent5 4 3 4 3" xfId="6201"/>
    <cellStyle name="40% - Accent5 4 3 4 3 2" xfId="15429"/>
    <cellStyle name="40% - Accent5 4 3 4 3 2 2" xfId="44127"/>
    <cellStyle name="40% - Accent5 4 3 4 3 3" xfId="27219"/>
    <cellStyle name="40% - Accent5 4 3 4 3 3 2" xfId="55917"/>
    <cellStyle name="40% - Accent5 4 3 4 3 4" xfId="34918"/>
    <cellStyle name="40% - Accent5 4 3 4 4" xfId="7753"/>
    <cellStyle name="40% - Accent5 4 3 4 4 2" xfId="16978"/>
    <cellStyle name="40% - Accent5 4 3 4 4 2 2" xfId="45676"/>
    <cellStyle name="40% - Accent5 4 3 4 4 3" xfId="36467"/>
    <cellStyle name="40% - Accent5 4 3 4 5" xfId="8904"/>
    <cellStyle name="40% - Accent5 4 3 4 5 2" xfId="18127"/>
    <cellStyle name="40% - Accent5 4 3 4 5 2 2" xfId="46825"/>
    <cellStyle name="40% - Accent5 4 3 4 5 3" xfId="37616"/>
    <cellStyle name="40% - Accent5 4 3 4 6" xfId="10027"/>
    <cellStyle name="40% - Accent5 4 3 4 6 2" xfId="19248"/>
    <cellStyle name="40% - Accent5 4 3 4 6 2 2" xfId="47946"/>
    <cellStyle name="40% - Accent5 4 3 4 6 3" xfId="38737"/>
    <cellStyle name="40% - Accent5 4 3 4 7" xfId="11176"/>
    <cellStyle name="40% - Accent5 4 3 4 7 2" xfId="20395"/>
    <cellStyle name="40% - Accent5 4 3 4 7 2 2" xfId="49093"/>
    <cellStyle name="40% - Accent5 4 3 4 7 3" xfId="39884"/>
    <cellStyle name="40% - Accent5 4 3 4 8" xfId="12747"/>
    <cellStyle name="40% - Accent5 4 3 4 8 2" xfId="41445"/>
    <cellStyle name="40% - Accent5 4 3 4 9" xfId="21528"/>
    <cellStyle name="40% - Accent5 4 3 4 9 2" xfId="50226"/>
    <cellStyle name="40% - Accent5 4 3 5" xfId="2191"/>
    <cellStyle name="40% - Accent5 4 3 5 2" xfId="5625"/>
    <cellStyle name="40% - Accent5 4 3 5 2 2" xfId="14853"/>
    <cellStyle name="40% - Accent5 4 3 5 2 2 2" xfId="43551"/>
    <cellStyle name="40% - Accent5 4 3 5 2 3" xfId="28348"/>
    <cellStyle name="40% - Accent5 4 3 5 2 3 2" xfId="57046"/>
    <cellStyle name="40% - Accent5 4 3 5 2 4" xfId="34342"/>
    <cellStyle name="40% - Accent5 4 3 5 3" xfId="7174"/>
    <cellStyle name="40% - Accent5 4 3 5 3 2" xfId="16401"/>
    <cellStyle name="40% - Accent5 4 3 5 3 2 2" xfId="45099"/>
    <cellStyle name="40% - Accent5 4 3 5 3 3" xfId="35890"/>
    <cellStyle name="40% - Accent5 4 3 5 4" xfId="12171"/>
    <cellStyle name="40% - Accent5 4 3 5 4 2" xfId="40869"/>
    <cellStyle name="40% - Accent5 4 3 5 5" xfId="23471"/>
    <cellStyle name="40% - Accent5 4 3 5 5 2" xfId="52169"/>
    <cellStyle name="40% - Accent5 4 3 5 6" xfId="25750"/>
    <cellStyle name="40% - Accent5 4 3 5 6 2" xfId="54448"/>
    <cellStyle name="40% - Accent5 4 3 5 7" xfId="30331"/>
    <cellStyle name="40% - Accent5 4 3 5 7 2" xfId="59028"/>
    <cellStyle name="40% - Accent5 4 3 5 8" xfId="31660"/>
    <cellStyle name="40% - Accent5 4 3 6" xfId="4638"/>
    <cellStyle name="40% - Accent5 4 3 6 2" xfId="13866"/>
    <cellStyle name="40% - Accent5 4 3 6 2 2" xfId="42564"/>
    <cellStyle name="40% - Accent5 4 3 6 3" xfId="27215"/>
    <cellStyle name="40% - Accent5 4 3 6 3 2" xfId="55913"/>
    <cellStyle name="40% - Accent5 4 3 6 4" xfId="33355"/>
    <cellStyle name="40% - Accent5 4 3 7" xfId="5102"/>
    <cellStyle name="40% - Accent5 4 3 7 2" xfId="14330"/>
    <cellStyle name="40% - Accent5 4 3 7 2 2" xfId="43028"/>
    <cellStyle name="40% - Accent5 4 3 7 3" xfId="33819"/>
    <cellStyle name="40% - Accent5 4 3 8" xfId="6651"/>
    <cellStyle name="40% - Accent5 4 3 8 2" xfId="15878"/>
    <cellStyle name="40% - Accent5 4 3 8 2 2" xfId="44576"/>
    <cellStyle name="40% - Accent5 4 3 8 3" xfId="35367"/>
    <cellStyle name="40% - Accent5 4 3 9" xfId="8327"/>
    <cellStyle name="40% - Accent5 4 3 9 2" xfId="17551"/>
    <cellStyle name="40% - Accent5 4 3 9 2 2" xfId="46249"/>
    <cellStyle name="40% - Accent5 4 3 9 3" xfId="37040"/>
    <cellStyle name="40% - Accent5 4 4" xfId="850"/>
    <cellStyle name="40% - Accent5 4 4 10" xfId="23472"/>
    <cellStyle name="40% - Accent5 4 4 10 2" xfId="52170"/>
    <cellStyle name="40% - Accent5 4 4 11" xfId="25751"/>
    <cellStyle name="40% - Accent5 4 4 11 2" xfId="54449"/>
    <cellStyle name="40% - Accent5 4 4 12" xfId="30332"/>
    <cellStyle name="40% - Accent5 4 4 12 2" xfId="59029"/>
    <cellStyle name="40% - Accent5 4 4 2" xfId="2755"/>
    <cellStyle name="40% - Accent5 4 4 2 10" xfId="21530"/>
    <cellStyle name="40% - Accent5 4 4 2 10 2" xfId="50228"/>
    <cellStyle name="40% - Accent5 4 4 2 11" xfId="23473"/>
    <cellStyle name="40% - Accent5 4 4 2 11 2" xfId="52171"/>
    <cellStyle name="40% - Accent5 4 4 2 12" xfId="25752"/>
    <cellStyle name="40% - Accent5 4 4 2 12 2" xfId="54450"/>
    <cellStyle name="40% - Accent5 4 4 2 13" xfId="30333"/>
    <cellStyle name="40% - Accent5 4 4 2 13 2" xfId="59030"/>
    <cellStyle name="40% - Accent5 4 4 2 14" xfId="31957"/>
    <cellStyle name="40% - Accent5 4 4 2 2" xfId="3673"/>
    <cellStyle name="40% - Accent5 4 4 2 3" xfId="4644"/>
    <cellStyle name="40% - Accent5 4 4 2 3 2" xfId="13872"/>
    <cellStyle name="40% - Accent5 4 4 2 3 2 2" xfId="28354"/>
    <cellStyle name="40% - Accent5 4 4 2 3 2 2 2" xfId="57052"/>
    <cellStyle name="40% - Accent5 4 4 2 3 2 3" xfId="42570"/>
    <cellStyle name="40% - Accent5 4 4 2 3 3" xfId="23474"/>
    <cellStyle name="40% - Accent5 4 4 2 3 3 2" xfId="52172"/>
    <cellStyle name="40% - Accent5 4 4 2 3 4" xfId="25753"/>
    <cellStyle name="40% - Accent5 4 4 2 3 4 2" xfId="54451"/>
    <cellStyle name="40% - Accent5 4 4 2 3 5" xfId="30334"/>
    <cellStyle name="40% - Accent5 4 4 2 3 5 2" xfId="59031"/>
    <cellStyle name="40% - Accent5 4 4 2 3 6" xfId="33361"/>
    <cellStyle name="40% - Accent5 4 4 2 4" xfId="5922"/>
    <cellStyle name="40% - Accent5 4 4 2 4 2" xfId="15150"/>
    <cellStyle name="40% - Accent5 4 4 2 4 2 2" xfId="43848"/>
    <cellStyle name="40% - Accent5 4 4 2 4 3" xfId="27221"/>
    <cellStyle name="40% - Accent5 4 4 2 4 3 2" xfId="55919"/>
    <cellStyle name="40% - Accent5 4 4 2 4 4" xfId="34639"/>
    <cellStyle name="40% - Accent5 4 4 2 5" xfId="7472"/>
    <cellStyle name="40% - Accent5 4 4 2 5 2" xfId="16698"/>
    <cellStyle name="40% - Accent5 4 4 2 5 2 2" xfId="45396"/>
    <cellStyle name="40% - Accent5 4 4 2 5 3" xfId="36187"/>
    <cellStyle name="40% - Accent5 4 4 2 6" xfId="8624"/>
    <cellStyle name="40% - Accent5 4 4 2 6 2" xfId="17848"/>
    <cellStyle name="40% - Accent5 4 4 2 6 2 2" xfId="46546"/>
    <cellStyle name="40% - Accent5 4 4 2 6 3" xfId="37337"/>
    <cellStyle name="40% - Accent5 4 4 2 7" xfId="10029"/>
    <cellStyle name="40% - Accent5 4 4 2 7 2" xfId="19250"/>
    <cellStyle name="40% - Accent5 4 4 2 7 2 2" xfId="47948"/>
    <cellStyle name="40% - Accent5 4 4 2 7 3" xfId="38739"/>
    <cellStyle name="40% - Accent5 4 4 2 8" xfId="11178"/>
    <cellStyle name="40% - Accent5 4 4 2 8 2" xfId="20397"/>
    <cellStyle name="40% - Accent5 4 4 2 8 2 2" xfId="49095"/>
    <cellStyle name="40% - Accent5 4 4 2 8 3" xfId="39886"/>
    <cellStyle name="40% - Accent5 4 4 2 9" xfId="12468"/>
    <cellStyle name="40% - Accent5 4 4 2 9 2" xfId="41166"/>
    <cellStyle name="40% - Accent5 4 4 3" xfId="3365"/>
    <cellStyle name="40% - Accent5 4 4 3 10" xfId="23475"/>
    <cellStyle name="40% - Accent5 4 4 3 10 2" xfId="52173"/>
    <cellStyle name="40% - Accent5 4 4 3 11" xfId="25754"/>
    <cellStyle name="40% - Accent5 4 4 3 11 2" xfId="54452"/>
    <cellStyle name="40% - Accent5 4 4 3 12" xfId="30335"/>
    <cellStyle name="40% - Accent5 4 4 3 12 2" xfId="59032"/>
    <cellStyle name="40% - Accent5 4 4 3 13" xfId="32338"/>
    <cellStyle name="40% - Accent5 4 4 3 2" xfId="4645"/>
    <cellStyle name="40% - Accent5 4 4 3 2 2" xfId="13873"/>
    <cellStyle name="40% - Accent5 4 4 3 2 2 2" xfId="28355"/>
    <cellStyle name="40% - Accent5 4 4 3 2 2 2 2" xfId="57053"/>
    <cellStyle name="40% - Accent5 4 4 3 2 2 3" xfId="42571"/>
    <cellStyle name="40% - Accent5 4 4 3 2 3" xfId="23476"/>
    <cellStyle name="40% - Accent5 4 4 3 2 3 2" xfId="52174"/>
    <cellStyle name="40% - Accent5 4 4 3 2 4" xfId="25755"/>
    <cellStyle name="40% - Accent5 4 4 3 2 4 2" xfId="54453"/>
    <cellStyle name="40% - Accent5 4 4 3 2 5" xfId="30336"/>
    <cellStyle name="40% - Accent5 4 4 3 2 5 2" xfId="59033"/>
    <cellStyle name="40% - Accent5 4 4 3 2 6" xfId="33362"/>
    <cellStyle name="40% - Accent5 4 4 3 3" xfId="6303"/>
    <cellStyle name="40% - Accent5 4 4 3 3 2" xfId="15531"/>
    <cellStyle name="40% - Accent5 4 4 3 3 2 2" xfId="44229"/>
    <cellStyle name="40% - Accent5 4 4 3 3 3" xfId="27222"/>
    <cellStyle name="40% - Accent5 4 4 3 3 3 2" xfId="55920"/>
    <cellStyle name="40% - Accent5 4 4 3 3 4" xfId="35020"/>
    <cellStyle name="40% - Accent5 4 4 3 4" xfId="7855"/>
    <cellStyle name="40% - Accent5 4 4 3 4 2" xfId="17080"/>
    <cellStyle name="40% - Accent5 4 4 3 4 2 2" xfId="45778"/>
    <cellStyle name="40% - Accent5 4 4 3 4 3" xfId="36569"/>
    <cellStyle name="40% - Accent5 4 4 3 5" xfId="9006"/>
    <cellStyle name="40% - Accent5 4 4 3 5 2" xfId="18229"/>
    <cellStyle name="40% - Accent5 4 4 3 5 2 2" xfId="46927"/>
    <cellStyle name="40% - Accent5 4 4 3 5 3" xfId="37718"/>
    <cellStyle name="40% - Accent5 4 4 3 6" xfId="10030"/>
    <cellStyle name="40% - Accent5 4 4 3 6 2" xfId="19251"/>
    <cellStyle name="40% - Accent5 4 4 3 6 2 2" xfId="47949"/>
    <cellStyle name="40% - Accent5 4 4 3 6 3" xfId="38740"/>
    <cellStyle name="40% - Accent5 4 4 3 7" xfId="11179"/>
    <cellStyle name="40% - Accent5 4 4 3 7 2" xfId="20398"/>
    <cellStyle name="40% - Accent5 4 4 3 7 2 2" xfId="49096"/>
    <cellStyle name="40% - Accent5 4 4 3 7 3" xfId="39887"/>
    <cellStyle name="40% - Accent5 4 4 3 8" xfId="12849"/>
    <cellStyle name="40% - Accent5 4 4 3 8 2" xfId="41547"/>
    <cellStyle name="40% - Accent5 4 4 3 9" xfId="21531"/>
    <cellStyle name="40% - Accent5 4 4 3 9 2" xfId="50229"/>
    <cellStyle name="40% - Accent5 4 4 4" xfId="2064"/>
    <cellStyle name="40% - Accent5 4 4 4 2" xfId="5539"/>
    <cellStyle name="40% - Accent5 4 4 4 2 2" xfId="14767"/>
    <cellStyle name="40% - Accent5 4 4 4 2 2 2" xfId="43465"/>
    <cellStyle name="40% - Accent5 4 4 4 2 3" xfId="28353"/>
    <cellStyle name="40% - Accent5 4 4 4 2 3 2" xfId="57051"/>
    <cellStyle name="40% - Accent5 4 4 4 2 4" xfId="34256"/>
    <cellStyle name="40% - Accent5 4 4 4 3" xfId="7088"/>
    <cellStyle name="40% - Accent5 4 4 4 3 2" xfId="16315"/>
    <cellStyle name="40% - Accent5 4 4 4 3 2 2" xfId="45013"/>
    <cellStyle name="40% - Accent5 4 4 4 3 3" xfId="35804"/>
    <cellStyle name="40% - Accent5 4 4 4 4" xfId="12085"/>
    <cellStyle name="40% - Accent5 4 4 4 4 2" xfId="40783"/>
    <cellStyle name="40% - Accent5 4 4 4 5" xfId="23477"/>
    <cellStyle name="40% - Accent5 4 4 4 5 2" xfId="52175"/>
    <cellStyle name="40% - Accent5 4 4 4 6" xfId="25756"/>
    <cellStyle name="40% - Accent5 4 4 4 6 2" xfId="54454"/>
    <cellStyle name="40% - Accent5 4 4 4 7" xfId="30337"/>
    <cellStyle name="40% - Accent5 4 4 4 7 2" xfId="59034"/>
    <cellStyle name="40% - Accent5 4 4 4 8" xfId="31574"/>
    <cellStyle name="40% - Accent5 4 4 5" xfId="4643"/>
    <cellStyle name="40% - Accent5 4 4 5 2" xfId="13871"/>
    <cellStyle name="40% - Accent5 4 4 5 2 2" xfId="42569"/>
    <cellStyle name="40% - Accent5 4 4 5 3" xfId="27220"/>
    <cellStyle name="40% - Accent5 4 4 5 3 2" xfId="55918"/>
    <cellStyle name="40% - Accent5 4 4 5 4" xfId="33360"/>
    <cellStyle name="40% - Accent5 4 4 6" xfId="8241"/>
    <cellStyle name="40% - Accent5 4 4 6 2" xfId="17465"/>
    <cellStyle name="40% - Accent5 4 4 6 2 2" xfId="46163"/>
    <cellStyle name="40% - Accent5 4 4 6 3" xfId="36954"/>
    <cellStyle name="40% - Accent5 4 4 7" xfId="10028"/>
    <cellStyle name="40% - Accent5 4 4 7 2" xfId="19249"/>
    <cellStyle name="40% - Accent5 4 4 7 2 2" xfId="47947"/>
    <cellStyle name="40% - Accent5 4 4 7 3" xfId="38738"/>
    <cellStyle name="40% - Accent5 4 4 8" xfId="11177"/>
    <cellStyle name="40% - Accent5 4 4 8 2" xfId="20396"/>
    <cellStyle name="40% - Accent5 4 4 8 2 2" xfId="49094"/>
    <cellStyle name="40% - Accent5 4 4 8 3" xfId="39885"/>
    <cellStyle name="40% - Accent5 4 4 9" xfId="21529"/>
    <cellStyle name="40% - Accent5 4 4 9 2" xfId="50227"/>
    <cellStyle name="40% - Accent5 4 5" xfId="1097"/>
    <cellStyle name="40% - Accent5 4 5 10" xfId="11748"/>
    <cellStyle name="40% - Accent5 4 5 10 2" xfId="40446"/>
    <cellStyle name="40% - Accent5 4 5 11" xfId="21532"/>
    <cellStyle name="40% - Accent5 4 5 11 2" xfId="50230"/>
    <cellStyle name="40% - Accent5 4 5 12" xfId="23478"/>
    <cellStyle name="40% - Accent5 4 5 12 2" xfId="52176"/>
    <cellStyle name="40% - Accent5 4 5 13" xfId="25757"/>
    <cellStyle name="40% - Accent5 4 5 13 2" xfId="54455"/>
    <cellStyle name="40% - Accent5 4 5 14" xfId="30338"/>
    <cellStyle name="40% - Accent5 4 5 14 2" xfId="59035"/>
    <cellStyle name="40% - Accent5 4 5 15" xfId="31237"/>
    <cellStyle name="40% - Accent5 4 5 2" xfId="3674"/>
    <cellStyle name="40% - Accent5 4 5 2 10" xfId="23479"/>
    <cellStyle name="40% - Accent5 4 5 2 10 2" xfId="52177"/>
    <cellStyle name="40% - Accent5 4 5 2 11" xfId="25758"/>
    <cellStyle name="40% - Accent5 4 5 2 11 2" xfId="54456"/>
    <cellStyle name="40% - Accent5 4 5 2 12" xfId="30339"/>
    <cellStyle name="40% - Accent5 4 5 2 12 2" xfId="59036"/>
    <cellStyle name="40% - Accent5 4 5 2 13" xfId="32541"/>
    <cellStyle name="40% - Accent5 4 5 2 2" xfId="4647"/>
    <cellStyle name="40% - Accent5 4 5 2 2 2" xfId="13875"/>
    <cellStyle name="40% - Accent5 4 5 2 2 2 2" xfId="28357"/>
    <cellStyle name="40% - Accent5 4 5 2 2 2 2 2" xfId="57055"/>
    <cellStyle name="40% - Accent5 4 5 2 2 2 3" xfId="42573"/>
    <cellStyle name="40% - Accent5 4 5 2 2 3" xfId="23480"/>
    <cellStyle name="40% - Accent5 4 5 2 2 3 2" xfId="52178"/>
    <cellStyle name="40% - Accent5 4 5 2 2 4" xfId="25759"/>
    <cellStyle name="40% - Accent5 4 5 2 2 4 2" xfId="54457"/>
    <cellStyle name="40% - Accent5 4 5 2 2 5" xfId="30340"/>
    <cellStyle name="40% - Accent5 4 5 2 2 5 2" xfId="59037"/>
    <cellStyle name="40% - Accent5 4 5 2 2 6" xfId="33364"/>
    <cellStyle name="40% - Accent5 4 5 2 3" xfId="6506"/>
    <cellStyle name="40% - Accent5 4 5 2 3 2" xfId="15734"/>
    <cellStyle name="40% - Accent5 4 5 2 3 2 2" xfId="44432"/>
    <cellStyle name="40% - Accent5 4 5 2 3 3" xfId="27224"/>
    <cellStyle name="40% - Accent5 4 5 2 3 3 2" xfId="55922"/>
    <cellStyle name="40% - Accent5 4 5 2 3 4" xfId="35223"/>
    <cellStyle name="40% - Accent5 4 5 2 4" xfId="8058"/>
    <cellStyle name="40% - Accent5 4 5 2 4 2" xfId="17283"/>
    <cellStyle name="40% - Accent5 4 5 2 4 2 2" xfId="45981"/>
    <cellStyle name="40% - Accent5 4 5 2 4 3" xfId="36772"/>
    <cellStyle name="40% - Accent5 4 5 2 5" xfId="9209"/>
    <cellStyle name="40% - Accent5 4 5 2 5 2" xfId="18432"/>
    <cellStyle name="40% - Accent5 4 5 2 5 2 2" xfId="47130"/>
    <cellStyle name="40% - Accent5 4 5 2 5 3" xfId="37921"/>
    <cellStyle name="40% - Accent5 4 5 2 6" xfId="10032"/>
    <cellStyle name="40% - Accent5 4 5 2 6 2" xfId="19253"/>
    <cellStyle name="40% - Accent5 4 5 2 6 2 2" xfId="47951"/>
    <cellStyle name="40% - Accent5 4 5 2 6 3" xfId="38742"/>
    <cellStyle name="40% - Accent5 4 5 2 7" xfId="11181"/>
    <cellStyle name="40% - Accent5 4 5 2 7 2" xfId="20400"/>
    <cellStyle name="40% - Accent5 4 5 2 7 2 2" xfId="49098"/>
    <cellStyle name="40% - Accent5 4 5 2 7 3" xfId="39889"/>
    <cellStyle name="40% - Accent5 4 5 2 8" xfId="13052"/>
    <cellStyle name="40% - Accent5 4 5 2 8 2" xfId="41750"/>
    <cellStyle name="40% - Accent5 4 5 2 9" xfId="21533"/>
    <cellStyle name="40% - Accent5 4 5 2 9 2" xfId="50231"/>
    <cellStyle name="40% - Accent5 4 5 3" xfId="2471"/>
    <cellStyle name="40% - Accent5 4 5 3 2" xfId="5736"/>
    <cellStyle name="40% - Accent5 4 5 3 2 2" xfId="14964"/>
    <cellStyle name="40% - Accent5 4 5 3 2 2 2" xfId="43662"/>
    <cellStyle name="40% - Accent5 4 5 3 2 3" xfId="28356"/>
    <cellStyle name="40% - Accent5 4 5 3 2 3 2" xfId="57054"/>
    <cellStyle name="40% - Accent5 4 5 3 2 4" xfId="34453"/>
    <cellStyle name="40% - Accent5 4 5 3 3" xfId="7286"/>
    <cellStyle name="40% - Accent5 4 5 3 3 2" xfId="16512"/>
    <cellStyle name="40% - Accent5 4 5 3 3 2 2" xfId="45210"/>
    <cellStyle name="40% - Accent5 4 5 3 3 3" xfId="36001"/>
    <cellStyle name="40% - Accent5 4 5 3 4" xfId="12282"/>
    <cellStyle name="40% - Accent5 4 5 3 4 2" xfId="40980"/>
    <cellStyle name="40% - Accent5 4 5 3 5" xfId="23481"/>
    <cellStyle name="40% - Accent5 4 5 3 5 2" xfId="52179"/>
    <cellStyle name="40% - Accent5 4 5 3 6" xfId="25760"/>
    <cellStyle name="40% - Accent5 4 5 3 6 2" xfId="54458"/>
    <cellStyle name="40% - Accent5 4 5 3 7" xfId="30341"/>
    <cellStyle name="40% - Accent5 4 5 3 7 2" xfId="59038"/>
    <cellStyle name="40% - Accent5 4 5 3 8" xfId="31771"/>
    <cellStyle name="40% - Accent5 4 5 4" xfId="4646"/>
    <cellStyle name="40% - Accent5 4 5 4 2" xfId="13874"/>
    <cellStyle name="40% - Accent5 4 5 4 2 2" xfId="42572"/>
    <cellStyle name="40% - Accent5 4 5 4 3" xfId="27223"/>
    <cellStyle name="40% - Accent5 4 5 4 3 2" xfId="55921"/>
    <cellStyle name="40% - Accent5 4 5 4 4" xfId="33363"/>
    <cellStyle name="40% - Accent5 4 5 5" xfId="5202"/>
    <cellStyle name="40% - Accent5 4 5 5 2" xfId="14430"/>
    <cellStyle name="40% - Accent5 4 5 5 2 2" xfId="43128"/>
    <cellStyle name="40% - Accent5 4 5 5 3" xfId="33919"/>
    <cellStyle name="40% - Accent5 4 5 6" xfId="6751"/>
    <cellStyle name="40% - Accent5 4 5 6 2" xfId="15978"/>
    <cellStyle name="40% - Accent5 4 5 6 2 2" xfId="44676"/>
    <cellStyle name="40% - Accent5 4 5 6 3" xfId="35467"/>
    <cellStyle name="40% - Accent5 4 5 7" xfId="8438"/>
    <cellStyle name="40% - Accent5 4 5 7 2" xfId="17662"/>
    <cellStyle name="40% - Accent5 4 5 7 2 2" xfId="46360"/>
    <cellStyle name="40% - Accent5 4 5 7 3" xfId="37151"/>
    <cellStyle name="40% - Accent5 4 5 8" xfId="10031"/>
    <cellStyle name="40% - Accent5 4 5 8 2" xfId="19252"/>
    <cellStyle name="40% - Accent5 4 5 8 2 2" xfId="47950"/>
    <cellStyle name="40% - Accent5 4 5 8 3" xfId="38741"/>
    <cellStyle name="40% - Accent5 4 5 9" xfId="11180"/>
    <cellStyle name="40% - Accent5 4 5 9 2" xfId="20399"/>
    <cellStyle name="40% - Accent5 4 5 9 2 2" xfId="49097"/>
    <cellStyle name="40% - Accent5 4 5 9 3" xfId="39888"/>
    <cellStyle name="40% - Accent5 4 6" xfId="3139"/>
    <cellStyle name="40% - Accent5 4 6 10" xfId="23482"/>
    <cellStyle name="40% - Accent5 4 6 10 2" xfId="52180"/>
    <cellStyle name="40% - Accent5 4 6 11" xfId="25761"/>
    <cellStyle name="40% - Accent5 4 6 11 2" xfId="54459"/>
    <cellStyle name="40% - Accent5 4 6 12" xfId="30342"/>
    <cellStyle name="40% - Accent5 4 6 12 2" xfId="59039"/>
    <cellStyle name="40% - Accent5 4 6 13" xfId="32150"/>
    <cellStyle name="40% - Accent5 4 6 2" xfId="4648"/>
    <cellStyle name="40% - Accent5 4 6 2 2" xfId="13876"/>
    <cellStyle name="40% - Accent5 4 6 2 2 2" xfId="28358"/>
    <cellStyle name="40% - Accent5 4 6 2 2 2 2" xfId="57056"/>
    <cellStyle name="40% - Accent5 4 6 2 2 3" xfId="42574"/>
    <cellStyle name="40% - Accent5 4 6 2 3" xfId="23483"/>
    <cellStyle name="40% - Accent5 4 6 2 3 2" xfId="52181"/>
    <cellStyle name="40% - Accent5 4 6 2 4" xfId="25762"/>
    <cellStyle name="40% - Accent5 4 6 2 4 2" xfId="54460"/>
    <cellStyle name="40% - Accent5 4 6 2 5" xfId="30343"/>
    <cellStyle name="40% - Accent5 4 6 2 5 2" xfId="59040"/>
    <cellStyle name="40% - Accent5 4 6 2 6" xfId="33365"/>
    <cellStyle name="40% - Accent5 4 6 3" xfId="6115"/>
    <cellStyle name="40% - Accent5 4 6 3 2" xfId="15343"/>
    <cellStyle name="40% - Accent5 4 6 3 2 2" xfId="44041"/>
    <cellStyle name="40% - Accent5 4 6 3 3" xfId="27225"/>
    <cellStyle name="40% - Accent5 4 6 3 3 2" xfId="55923"/>
    <cellStyle name="40% - Accent5 4 6 3 4" xfId="34832"/>
    <cellStyle name="40% - Accent5 4 6 4" xfId="7667"/>
    <cellStyle name="40% - Accent5 4 6 4 2" xfId="16892"/>
    <cellStyle name="40% - Accent5 4 6 4 2 2" xfId="45590"/>
    <cellStyle name="40% - Accent5 4 6 4 3" xfId="36381"/>
    <cellStyle name="40% - Accent5 4 6 5" xfId="8818"/>
    <cellStyle name="40% - Accent5 4 6 5 2" xfId="18041"/>
    <cellStyle name="40% - Accent5 4 6 5 2 2" xfId="46739"/>
    <cellStyle name="40% - Accent5 4 6 5 3" xfId="37530"/>
    <cellStyle name="40% - Accent5 4 6 6" xfId="10033"/>
    <cellStyle name="40% - Accent5 4 6 6 2" xfId="19254"/>
    <cellStyle name="40% - Accent5 4 6 6 2 2" xfId="47952"/>
    <cellStyle name="40% - Accent5 4 6 6 3" xfId="38743"/>
    <cellStyle name="40% - Accent5 4 6 7" xfId="11182"/>
    <cellStyle name="40% - Accent5 4 6 7 2" xfId="20401"/>
    <cellStyle name="40% - Accent5 4 6 7 2 2" xfId="49099"/>
    <cellStyle name="40% - Accent5 4 6 7 3" xfId="39890"/>
    <cellStyle name="40% - Accent5 4 6 8" xfId="12661"/>
    <cellStyle name="40% - Accent5 4 6 8 2" xfId="41359"/>
    <cellStyle name="40% - Accent5 4 6 9" xfId="21534"/>
    <cellStyle name="40% - Accent5 4 6 9 2" xfId="50232"/>
    <cellStyle name="40% - Accent5 4 7" xfId="1732"/>
    <cellStyle name="40% - Accent5 4 7 2" xfId="5430"/>
    <cellStyle name="40% - Accent5 4 7 2 2" xfId="14658"/>
    <cellStyle name="40% - Accent5 4 7 2 2 2" xfId="43356"/>
    <cellStyle name="40% - Accent5 4 7 2 3" xfId="28336"/>
    <cellStyle name="40% - Accent5 4 7 2 3 2" xfId="57034"/>
    <cellStyle name="40% - Accent5 4 7 2 4" xfId="34147"/>
    <cellStyle name="40% - Accent5 4 7 3" xfId="6979"/>
    <cellStyle name="40% - Accent5 4 7 3 2" xfId="16206"/>
    <cellStyle name="40% - Accent5 4 7 3 2 2" xfId="44904"/>
    <cellStyle name="40% - Accent5 4 7 3 3" xfId="35695"/>
    <cellStyle name="40% - Accent5 4 7 4" xfId="11976"/>
    <cellStyle name="40% - Accent5 4 7 4 2" xfId="40674"/>
    <cellStyle name="40% - Accent5 4 7 5" xfId="23484"/>
    <cellStyle name="40% - Accent5 4 7 5 2" xfId="52182"/>
    <cellStyle name="40% - Accent5 4 7 6" xfId="25763"/>
    <cellStyle name="40% - Accent5 4 7 6 2" xfId="54461"/>
    <cellStyle name="40% - Accent5 4 7 7" xfId="30344"/>
    <cellStyle name="40% - Accent5 4 7 7 2" xfId="59041"/>
    <cellStyle name="40% - Accent5 4 7 8" xfId="31465"/>
    <cellStyle name="40% - Accent5 4 8" xfId="4626"/>
    <cellStyle name="40% - Accent5 4 8 2" xfId="13854"/>
    <cellStyle name="40% - Accent5 4 8 2 2" xfId="42552"/>
    <cellStyle name="40% - Accent5 4 8 3" xfId="27203"/>
    <cellStyle name="40% - Accent5 4 8 3 2" xfId="55901"/>
    <cellStyle name="40% - Accent5 4 8 4" xfId="33343"/>
    <cellStyle name="40% - Accent5 4 9" xfId="5016"/>
    <cellStyle name="40% - Accent5 4 9 2" xfId="14244"/>
    <cellStyle name="40% - Accent5 4 9 2 2" xfId="42942"/>
    <cellStyle name="40% - Accent5 4 9 3" xfId="33733"/>
    <cellStyle name="40% - Accent5 40" xfId="851"/>
    <cellStyle name="40% - Accent5 41" xfId="852"/>
    <cellStyle name="40% - Accent5 42" xfId="1067"/>
    <cellStyle name="40% - Accent5 42 10" xfId="21535"/>
    <cellStyle name="40% - Accent5 42 10 2" xfId="50233"/>
    <cellStyle name="40% - Accent5 42 11" xfId="23485"/>
    <cellStyle name="40% - Accent5 42 11 2" xfId="52183"/>
    <cellStyle name="40% - Accent5 42 12" xfId="25764"/>
    <cellStyle name="40% - Accent5 42 12 2" xfId="54462"/>
    <cellStyle name="40% - Accent5 42 13" xfId="30345"/>
    <cellStyle name="40% - Accent5 42 13 2" xfId="59042"/>
    <cellStyle name="40% - Accent5 42 14" xfId="31207"/>
    <cellStyle name="40% - Accent5 42 2" xfId="3675"/>
    <cellStyle name="40% - Accent5 42 2 2" xfId="6507"/>
    <cellStyle name="40% - Accent5 42 2 2 2" xfId="15735"/>
    <cellStyle name="40% - Accent5 42 2 2 2 2" xfId="44433"/>
    <cellStyle name="40% - Accent5 42 2 2 3" xfId="28359"/>
    <cellStyle name="40% - Accent5 42 2 2 3 2" xfId="57057"/>
    <cellStyle name="40% - Accent5 42 2 2 4" xfId="35224"/>
    <cellStyle name="40% - Accent5 42 2 3" xfId="8059"/>
    <cellStyle name="40% - Accent5 42 2 3 2" xfId="17284"/>
    <cellStyle name="40% - Accent5 42 2 3 2 2" xfId="45982"/>
    <cellStyle name="40% - Accent5 42 2 3 3" xfId="36773"/>
    <cellStyle name="40% - Accent5 42 2 4" xfId="13053"/>
    <cellStyle name="40% - Accent5 42 2 4 2" xfId="41751"/>
    <cellStyle name="40% - Accent5 42 2 5" xfId="23486"/>
    <cellStyle name="40% - Accent5 42 2 5 2" xfId="52184"/>
    <cellStyle name="40% - Accent5 42 2 6" xfId="25765"/>
    <cellStyle name="40% - Accent5 42 2 6 2" xfId="54463"/>
    <cellStyle name="40% - Accent5 42 2 7" xfId="30346"/>
    <cellStyle name="40% - Accent5 42 2 7 2" xfId="59043"/>
    <cellStyle name="40% - Accent5 42 2 8" xfId="32542"/>
    <cellStyle name="40% - Accent5 42 3" xfId="4649"/>
    <cellStyle name="40% - Accent5 42 3 2" xfId="13877"/>
    <cellStyle name="40% - Accent5 42 3 2 2" xfId="42575"/>
    <cellStyle name="40% - Accent5 42 3 3" xfId="27226"/>
    <cellStyle name="40% - Accent5 42 3 3 2" xfId="55924"/>
    <cellStyle name="40% - Accent5 42 3 4" xfId="33366"/>
    <cellStyle name="40% - Accent5 42 4" xfId="5172"/>
    <cellStyle name="40% - Accent5 42 4 2" xfId="14400"/>
    <cellStyle name="40% - Accent5 42 4 2 2" xfId="43098"/>
    <cellStyle name="40% - Accent5 42 4 3" xfId="33889"/>
    <cellStyle name="40% - Accent5 42 5" xfId="6721"/>
    <cellStyle name="40% - Accent5 42 5 2" xfId="15948"/>
    <cellStyle name="40% - Accent5 42 5 2 2" xfId="44646"/>
    <cellStyle name="40% - Accent5 42 5 3" xfId="35437"/>
    <cellStyle name="40% - Accent5 42 6" xfId="9210"/>
    <cellStyle name="40% - Accent5 42 6 2" xfId="18433"/>
    <cellStyle name="40% - Accent5 42 6 2 2" xfId="47131"/>
    <cellStyle name="40% - Accent5 42 6 3" xfId="37922"/>
    <cellStyle name="40% - Accent5 42 7" xfId="10034"/>
    <cellStyle name="40% - Accent5 42 7 2" xfId="19255"/>
    <cellStyle name="40% - Accent5 42 7 2 2" xfId="47953"/>
    <cellStyle name="40% - Accent5 42 7 3" xfId="38744"/>
    <cellStyle name="40% - Accent5 42 8" xfId="11183"/>
    <cellStyle name="40% - Accent5 42 8 2" xfId="20402"/>
    <cellStyle name="40% - Accent5 42 8 2 2" xfId="49100"/>
    <cellStyle name="40% - Accent5 42 8 3" xfId="39891"/>
    <cellStyle name="40% - Accent5 42 9" xfId="11718"/>
    <cellStyle name="40% - Accent5 42 9 2" xfId="40416"/>
    <cellStyle name="40% - Accent5 43" xfId="1292"/>
    <cellStyle name="40% - Accent5 43 10" xfId="21536"/>
    <cellStyle name="40% - Accent5 43 10 2" xfId="50234"/>
    <cellStyle name="40% - Accent5 43 11" xfId="23487"/>
    <cellStyle name="40% - Accent5 43 11 2" xfId="52185"/>
    <cellStyle name="40% - Accent5 43 12" xfId="25766"/>
    <cellStyle name="40% - Accent5 43 12 2" xfId="54464"/>
    <cellStyle name="40% - Accent5 43 13" xfId="30347"/>
    <cellStyle name="40% - Accent5 43 13 2" xfId="59044"/>
    <cellStyle name="40% - Accent5 43 14" xfId="31394"/>
    <cellStyle name="40% - Accent5 43 2" xfId="3111"/>
    <cellStyle name="40% - Accent5 43 2 2" xfId="6087"/>
    <cellStyle name="40% - Accent5 43 2 2 2" xfId="15315"/>
    <cellStyle name="40% - Accent5 43 2 2 2 2" xfId="44013"/>
    <cellStyle name="40% - Accent5 43 2 2 3" xfId="28360"/>
    <cellStyle name="40% - Accent5 43 2 2 3 2" xfId="57058"/>
    <cellStyle name="40% - Accent5 43 2 2 4" xfId="34804"/>
    <cellStyle name="40% - Accent5 43 2 3" xfId="7639"/>
    <cellStyle name="40% - Accent5 43 2 3 2" xfId="16864"/>
    <cellStyle name="40% - Accent5 43 2 3 2 2" xfId="45562"/>
    <cellStyle name="40% - Accent5 43 2 3 3" xfId="36353"/>
    <cellStyle name="40% - Accent5 43 2 4" xfId="12633"/>
    <cellStyle name="40% - Accent5 43 2 4 2" xfId="41331"/>
    <cellStyle name="40% - Accent5 43 2 5" xfId="23488"/>
    <cellStyle name="40% - Accent5 43 2 5 2" xfId="52186"/>
    <cellStyle name="40% - Accent5 43 2 6" xfId="25767"/>
    <cellStyle name="40% - Accent5 43 2 6 2" xfId="54465"/>
    <cellStyle name="40% - Accent5 43 2 7" xfId="30348"/>
    <cellStyle name="40% - Accent5 43 2 7 2" xfId="59045"/>
    <cellStyle name="40% - Accent5 43 2 8" xfId="32122"/>
    <cellStyle name="40% - Accent5 43 3" xfId="4650"/>
    <cellStyle name="40% - Accent5 43 3 2" xfId="13878"/>
    <cellStyle name="40% - Accent5 43 3 2 2" xfId="42576"/>
    <cellStyle name="40% - Accent5 43 3 3" xfId="27227"/>
    <cellStyle name="40% - Accent5 43 3 3 2" xfId="55925"/>
    <cellStyle name="40% - Accent5 43 3 4" xfId="33367"/>
    <cellStyle name="40% - Accent5 43 4" xfId="5359"/>
    <cellStyle name="40% - Accent5 43 4 2" xfId="14587"/>
    <cellStyle name="40% - Accent5 43 4 2 2" xfId="43285"/>
    <cellStyle name="40% - Accent5 43 4 3" xfId="34076"/>
    <cellStyle name="40% - Accent5 43 5" xfId="6908"/>
    <cellStyle name="40% - Accent5 43 5 2" xfId="16135"/>
    <cellStyle name="40% - Accent5 43 5 2 2" xfId="44833"/>
    <cellStyle name="40% - Accent5 43 5 3" xfId="35624"/>
    <cellStyle name="40% - Accent5 43 6" xfId="8790"/>
    <cellStyle name="40% - Accent5 43 6 2" xfId="18013"/>
    <cellStyle name="40% - Accent5 43 6 2 2" xfId="46711"/>
    <cellStyle name="40% - Accent5 43 6 3" xfId="37502"/>
    <cellStyle name="40% - Accent5 43 7" xfId="10035"/>
    <cellStyle name="40% - Accent5 43 7 2" xfId="19256"/>
    <cellStyle name="40% - Accent5 43 7 2 2" xfId="47954"/>
    <cellStyle name="40% - Accent5 43 7 3" xfId="38745"/>
    <cellStyle name="40% - Accent5 43 8" xfId="11184"/>
    <cellStyle name="40% - Accent5 43 8 2" xfId="20403"/>
    <cellStyle name="40% - Accent5 43 8 2 2" xfId="49101"/>
    <cellStyle name="40% - Accent5 43 8 3" xfId="39892"/>
    <cellStyle name="40% - Accent5 43 9" xfId="11905"/>
    <cellStyle name="40% - Accent5 43 9 2" xfId="40603"/>
    <cellStyle name="40% - Accent5 44" xfId="1306"/>
    <cellStyle name="40% - Accent5 44 2" xfId="5373"/>
    <cellStyle name="40% - Accent5 44 2 2" xfId="14601"/>
    <cellStyle name="40% - Accent5 44 2 2 2" xfId="43299"/>
    <cellStyle name="40% - Accent5 44 2 3" xfId="34090"/>
    <cellStyle name="40% - Accent5 44 3" xfId="6922"/>
    <cellStyle name="40% - Accent5 44 3 2" xfId="16149"/>
    <cellStyle name="40% - Accent5 44 3 2 2" xfId="44847"/>
    <cellStyle name="40% - Accent5 44 3 3" xfId="35638"/>
    <cellStyle name="40% - Accent5 44 4" xfId="11919"/>
    <cellStyle name="40% - Accent5 44 4 2" xfId="40617"/>
    <cellStyle name="40% - Accent5 44 5" xfId="23489"/>
    <cellStyle name="40% - Accent5 44 5 2" xfId="52187"/>
    <cellStyle name="40% - Accent5 44 6" xfId="25768"/>
    <cellStyle name="40% - Accent5 44 6 2" xfId="54466"/>
    <cellStyle name="40% - Accent5 44 7" xfId="30349"/>
    <cellStyle name="40% - Accent5 44 7 2" xfId="59046"/>
    <cellStyle name="40% - Accent5 44 8" xfId="31408"/>
    <cellStyle name="40% - Accent5 45" xfId="1319"/>
    <cellStyle name="40% - Accent5 45 2" xfId="5386"/>
    <cellStyle name="40% - Accent5 45 2 2" xfId="14614"/>
    <cellStyle name="40% - Accent5 45 2 2 2" xfId="43312"/>
    <cellStyle name="40% - Accent5 45 2 3" xfId="34103"/>
    <cellStyle name="40% - Accent5 45 3" xfId="6935"/>
    <cellStyle name="40% - Accent5 45 3 2" xfId="16162"/>
    <cellStyle name="40% - Accent5 45 3 2 2" xfId="44860"/>
    <cellStyle name="40% - Accent5 45 3 3" xfId="35651"/>
    <cellStyle name="40% - Accent5 45 4" xfId="11932"/>
    <cellStyle name="40% - Accent5 45 4 2" xfId="40630"/>
    <cellStyle name="40% - Accent5 45 5" xfId="31421"/>
    <cellStyle name="40% - Accent5 46" xfId="4986"/>
    <cellStyle name="40% - Accent5 46 2" xfId="14214"/>
    <cellStyle name="40% - Accent5 46 2 2" xfId="42912"/>
    <cellStyle name="40% - Accent5 46 3" xfId="33703"/>
    <cellStyle name="40% - Accent5 47" xfId="6535"/>
    <cellStyle name="40% - Accent5 47 2" xfId="15762"/>
    <cellStyle name="40% - Accent5 47 2 2" xfId="44460"/>
    <cellStyle name="40% - Accent5 47 3" xfId="35251"/>
    <cellStyle name="40% - Accent5 48" xfId="8088"/>
    <cellStyle name="40% - Accent5 48 2" xfId="17312"/>
    <cellStyle name="40% - Accent5 48 2 2" xfId="46010"/>
    <cellStyle name="40% - Accent5 48 3" xfId="36801"/>
    <cellStyle name="40% - Accent5 49" xfId="10374"/>
    <cellStyle name="40% - Accent5 49 2" xfId="19593"/>
    <cellStyle name="40% - Accent5 49 2 2" xfId="48291"/>
    <cellStyle name="40% - Accent5 49 3" xfId="39082"/>
    <cellStyle name="40% - Accent5 5" xfId="265"/>
    <cellStyle name="40% - Accent5 5 10" xfId="8158"/>
    <cellStyle name="40% - Accent5 5 10 2" xfId="17382"/>
    <cellStyle name="40% - Accent5 5 10 2 2" xfId="46080"/>
    <cellStyle name="40% - Accent5 5 10 3" xfId="36871"/>
    <cellStyle name="40% - Accent5 5 11" xfId="10036"/>
    <cellStyle name="40% - Accent5 5 11 2" xfId="19257"/>
    <cellStyle name="40% - Accent5 5 11 2 2" xfId="47955"/>
    <cellStyle name="40% - Accent5 5 11 3" xfId="38746"/>
    <cellStyle name="40% - Accent5 5 12" xfId="11185"/>
    <cellStyle name="40% - Accent5 5 12 2" xfId="20404"/>
    <cellStyle name="40% - Accent5 5 12 2 2" xfId="49102"/>
    <cellStyle name="40% - Accent5 5 12 3" xfId="39893"/>
    <cellStyle name="40% - Accent5 5 13" xfId="11575"/>
    <cellStyle name="40% - Accent5 5 13 2" xfId="40273"/>
    <cellStyle name="40% - Accent5 5 14" xfId="21537"/>
    <cellStyle name="40% - Accent5 5 14 2" xfId="50235"/>
    <cellStyle name="40% - Accent5 5 15" xfId="23490"/>
    <cellStyle name="40% - Accent5 5 15 2" xfId="52188"/>
    <cellStyle name="40% - Accent5 5 16" xfId="25769"/>
    <cellStyle name="40% - Accent5 5 16 2" xfId="54467"/>
    <cellStyle name="40% - Accent5 5 17" xfId="30350"/>
    <cellStyle name="40% - Accent5 5 17 2" xfId="59047"/>
    <cellStyle name="40% - Accent5 5 18" xfId="31064"/>
    <cellStyle name="40% - Accent5 5 2" xfId="351"/>
    <cellStyle name="40% - Accent5 5 2 10" xfId="10037"/>
    <cellStyle name="40% - Accent5 5 2 10 2" xfId="19258"/>
    <cellStyle name="40% - Accent5 5 2 10 2 2" xfId="47956"/>
    <cellStyle name="40% - Accent5 5 2 10 3" xfId="38747"/>
    <cellStyle name="40% - Accent5 5 2 11" xfId="11186"/>
    <cellStyle name="40% - Accent5 5 2 11 2" xfId="20405"/>
    <cellStyle name="40% - Accent5 5 2 11 2 2" xfId="49103"/>
    <cellStyle name="40% - Accent5 5 2 11 3" xfId="39894"/>
    <cellStyle name="40% - Accent5 5 2 12" xfId="11661"/>
    <cellStyle name="40% - Accent5 5 2 12 2" xfId="40359"/>
    <cellStyle name="40% - Accent5 5 2 13" xfId="21538"/>
    <cellStyle name="40% - Accent5 5 2 13 2" xfId="50236"/>
    <cellStyle name="40% - Accent5 5 2 14" xfId="23491"/>
    <cellStyle name="40% - Accent5 5 2 14 2" xfId="52189"/>
    <cellStyle name="40% - Accent5 5 2 15" xfId="25770"/>
    <cellStyle name="40% - Accent5 5 2 15 2" xfId="54468"/>
    <cellStyle name="40% - Accent5 5 2 16" xfId="30351"/>
    <cellStyle name="40% - Accent5 5 2 16 2" xfId="59048"/>
    <cellStyle name="40% - Accent5 5 2 17" xfId="31150"/>
    <cellStyle name="40% - Accent5 5 2 2" xfId="1196"/>
    <cellStyle name="40% - Accent5 5 2 2 10" xfId="11847"/>
    <cellStyle name="40% - Accent5 5 2 2 10 2" xfId="40545"/>
    <cellStyle name="40% - Accent5 5 2 2 11" xfId="21539"/>
    <cellStyle name="40% - Accent5 5 2 2 11 2" xfId="50237"/>
    <cellStyle name="40% - Accent5 5 2 2 12" xfId="23492"/>
    <cellStyle name="40% - Accent5 5 2 2 12 2" xfId="52190"/>
    <cellStyle name="40% - Accent5 5 2 2 13" xfId="25771"/>
    <cellStyle name="40% - Accent5 5 2 2 13 2" xfId="54469"/>
    <cellStyle name="40% - Accent5 5 2 2 14" xfId="30352"/>
    <cellStyle name="40% - Accent5 5 2 2 14 2" xfId="59049"/>
    <cellStyle name="40% - Accent5 5 2 2 15" xfId="31336"/>
    <cellStyle name="40% - Accent5 5 2 2 2" xfId="3462"/>
    <cellStyle name="40% - Accent5 5 2 2 2 10" xfId="23493"/>
    <cellStyle name="40% - Accent5 5 2 2 2 10 2" xfId="52191"/>
    <cellStyle name="40% - Accent5 5 2 2 2 11" xfId="25772"/>
    <cellStyle name="40% - Accent5 5 2 2 2 11 2" xfId="54470"/>
    <cellStyle name="40% - Accent5 5 2 2 2 12" xfId="30353"/>
    <cellStyle name="40% - Accent5 5 2 2 2 12 2" xfId="59050"/>
    <cellStyle name="40% - Accent5 5 2 2 2 13" xfId="32434"/>
    <cellStyle name="40% - Accent5 5 2 2 2 2" xfId="4654"/>
    <cellStyle name="40% - Accent5 5 2 2 2 2 2" xfId="13882"/>
    <cellStyle name="40% - Accent5 5 2 2 2 2 2 2" xfId="28364"/>
    <cellStyle name="40% - Accent5 5 2 2 2 2 2 2 2" xfId="57062"/>
    <cellStyle name="40% - Accent5 5 2 2 2 2 2 3" xfId="42580"/>
    <cellStyle name="40% - Accent5 5 2 2 2 2 3" xfId="23494"/>
    <cellStyle name="40% - Accent5 5 2 2 2 2 3 2" xfId="52192"/>
    <cellStyle name="40% - Accent5 5 2 2 2 2 4" xfId="25773"/>
    <cellStyle name="40% - Accent5 5 2 2 2 2 4 2" xfId="54471"/>
    <cellStyle name="40% - Accent5 5 2 2 2 2 5" xfId="30354"/>
    <cellStyle name="40% - Accent5 5 2 2 2 2 5 2" xfId="59051"/>
    <cellStyle name="40% - Accent5 5 2 2 2 2 6" xfId="33371"/>
    <cellStyle name="40% - Accent5 5 2 2 2 3" xfId="6399"/>
    <cellStyle name="40% - Accent5 5 2 2 2 3 2" xfId="15627"/>
    <cellStyle name="40% - Accent5 5 2 2 2 3 2 2" xfId="44325"/>
    <cellStyle name="40% - Accent5 5 2 2 2 3 3" xfId="27231"/>
    <cellStyle name="40% - Accent5 5 2 2 2 3 3 2" xfId="55929"/>
    <cellStyle name="40% - Accent5 5 2 2 2 3 4" xfId="35116"/>
    <cellStyle name="40% - Accent5 5 2 2 2 4" xfId="7951"/>
    <cellStyle name="40% - Accent5 5 2 2 2 4 2" xfId="17176"/>
    <cellStyle name="40% - Accent5 5 2 2 2 4 2 2" xfId="45874"/>
    <cellStyle name="40% - Accent5 5 2 2 2 4 3" xfId="36665"/>
    <cellStyle name="40% - Accent5 5 2 2 2 5" xfId="9102"/>
    <cellStyle name="40% - Accent5 5 2 2 2 5 2" xfId="18325"/>
    <cellStyle name="40% - Accent5 5 2 2 2 5 2 2" xfId="47023"/>
    <cellStyle name="40% - Accent5 5 2 2 2 5 3" xfId="37814"/>
    <cellStyle name="40% - Accent5 5 2 2 2 6" xfId="10039"/>
    <cellStyle name="40% - Accent5 5 2 2 2 6 2" xfId="19260"/>
    <cellStyle name="40% - Accent5 5 2 2 2 6 2 2" xfId="47958"/>
    <cellStyle name="40% - Accent5 5 2 2 2 6 3" xfId="38749"/>
    <cellStyle name="40% - Accent5 5 2 2 2 7" xfId="11188"/>
    <cellStyle name="40% - Accent5 5 2 2 2 7 2" xfId="20407"/>
    <cellStyle name="40% - Accent5 5 2 2 2 7 2 2" xfId="49105"/>
    <cellStyle name="40% - Accent5 5 2 2 2 7 3" xfId="39896"/>
    <cellStyle name="40% - Accent5 5 2 2 2 8" xfId="12945"/>
    <cellStyle name="40% - Accent5 5 2 2 2 8 2" xfId="41643"/>
    <cellStyle name="40% - Accent5 5 2 2 2 9" xfId="21540"/>
    <cellStyle name="40% - Accent5 5 2 2 2 9 2" xfId="50238"/>
    <cellStyle name="40% - Accent5 5 2 2 3" xfId="2853"/>
    <cellStyle name="40% - Accent5 5 2 2 3 2" xfId="6018"/>
    <cellStyle name="40% - Accent5 5 2 2 3 2 2" xfId="15246"/>
    <cellStyle name="40% - Accent5 5 2 2 3 2 2 2" xfId="43944"/>
    <cellStyle name="40% - Accent5 5 2 2 3 2 3" xfId="28363"/>
    <cellStyle name="40% - Accent5 5 2 2 3 2 3 2" xfId="57061"/>
    <cellStyle name="40% - Accent5 5 2 2 3 2 4" xfId="34735"/>
    <cellStyle name="40% - Accent5 5 2 2 3 3" xfId="7568"/>
    <cellStyle name="40% - Accent5 5 2 2 3 3 2" xfId="16794"/>
    <cellStyle name="40% - Accent5 5 2 2 3 3 2 2" xfId="45492"/>
    <cellStyle name="40% - Accent5 5 2 2 3 3 3" xfId="36283"/>
    <cellStyle name="40% - Accent5 5 2 2 3 4" xfId="12564"/>
    <cellStyle name="40% - Accent5 5 2 2 3 4 2" xfId="41262"/>
    <cellStyle name="40% - Accent5 5 2 2 3 5" xfId="23495"/>
    <cellStyle name="40% - Accent5 5 2 2 3 5 2" xfId="52193"/>
    <cellStyle name="40% - Accent5 5 2 2 3 6" xfId="25774"/>
    <cellStyle name="40% - Accent5 5 2 2 3 6 2" xfId="54472"/>
    <cellStyle name="40% - Accent5 5 2 2 3 7" xfId="30355"/>
    <cellStyle name="40% - Accent5 5 2 2 3 7 2" xfId="59052"/>
    <cellStyle name="40% - Accent5 5 2 2 3 8" xfId="32053"/>
    <cellStyle name="40% - Accent5 5 2 2 4" xfId="4653"/>
    <cellStyle name="40% - Accent5 5 2 2 4 2" xfId="13881"/>
    <cellStyle name="40% - Accent5 5 2 2 4 2 2" xfId="42579"/>
    <cellStyle name="40% - Accent5 5 2 2 4 3" xfId="27230"/>
    <cellStyle name="40% - Accent5 5 2 2 4 3 2" xfId="55928"/>
    <cellStyle name="40% - Accent5 5 2 2 4 4" xfId="33370"/>
    <cellStyle name="40% - Accent5 5 2 2 5" xfId="5301"/>
    <cellStyle name="40% - Accent5 5 2 2 5 2" xfId="14529"/>
    <cellStyle name="40% - Accent5 5 2 2 5 2 2" xfId="43227"/>
    <cellStyle name="40% - Accent5 5 2 2 5 3" xfId="34018"/>
    <cellStyle name="40% - Accent5 5 2 2 6" xfId="6850"/>
    <cellStyle name="40% - Accent5 5 2 2 6 2" xfId="16077"/>
    <cellStyle name="40% - Accent5 5 2 2 6 2 2" xfId="44775"/>
    <cellStyle name="40% - Accent5 5 2 2 6 3" xfId="35566"/>
    <cellStyle name="40% - Accent5 5 2 2 7" xfId="8720"/>
    <cellStyle name="40% - Accent5 5 2 2 7 2" xfId="17944"/>
    <cellStyle name="40% - Accent5 5 2 2 7 2 2" xfId="46642"/>
    <cellStyle name="40% - Accent5 5 2 2 7 3" xfId="37433"/>
    <cellStyle name="40% - Accent5 5 2 2 8" xfId="10038"/>
    <cellStyle name="40% - Accent5 5 2 2 8 2" xfId="19259"/>
    <cellStyle name="40% - Accent5 5 2 2 8 2 2" xfId="47957"/>
    <cellStyle name="40% - Accent5 5 2 2 8 3" xfId="38748"/>
    <cellStyle name="40% - Accent5 5 2 2 9" xfId="11187"/>
    <cellStyle name="40% - Accent5 5 2 2 9 2" xfId="20406"/>
    <cellStyle name="40% - Accent5 5 2 2 9 2 2" xfId="49104"/>
    <cellStyle name="40% - Accent5 5 2 2 9 3" xfId="39895"/>
    <cellStyle name="40% - Accent5 5 2 3" xfId="2578"/>
    <cellStyle name="40% - Accent5 5 2 3 10" xfId="23496"/>
    <cellStyle name="40% - Accent5 5 2 3 10 2" xfId="52194"/>
    <cellStyle name="40% - Accent5 5 2 3 11" xfId="25775"/>
    <cellStyle name="40% - Accent5 5 2 3 11 2" xfId="54473"/>
    <cellStyle name="40% - Accent5 5 2 3 12" xfId="30356"/>
    <cellStyle name="40% - Accent5 5 2 3 12 2" xfId="59053"/>
    <cellStyle name="40% - Accent5 5 2 3 13" xfId="31868"/>
    <cellStyle name="40% - Accent5 5 2 3 2" xfId="4655"/>
    <cellStyle name="40% - Accent5 5 2 3 2 2" xfId="13883"/>
    <cellStyle name="40% - Accent5 5 2 3 2 2 2" xfId="28365"/>
    <cellStyle name="40% - Accent5 5 2 3 2 2 2 2" xfId="57063"/>
    <cellStyle name="40% - Accent5 5 2 3 2 2 3" xfId="42581"/>
    <cellStyle name="40% - Accent5 5 2 3 2 3" xfId="23497"/>
    <cellStyle name="40% - Accent5 5 2 3 2 3 2" xfId="52195"/>
    <cellStyle name="40% - Accent5 5 2 3 2 4" xfId="25776"/>
    <cellStyle name="40% - Accent5 5 2 3 2 4 2" xfId="54474"/>
    <cellStyle name="40% - Accent5 5 2 3 2 5" xfId="30357"/>
    <cellStyle name="40% - Accent5 5 2 3 2 5 2" xfId="59054"/>
    <cellStyle name="40% - Accent5 5 2 3 2 6" xfId="33372"/>
    <cellStyle name="40% - Accent5 5 2 3 3" xfId="5833"/>
    <cellStyle name="40% - Accent5 5 2 3 3 2" xfId="15061"/>
    <cellStyle name="40% - Accent5 5 2 3 3 2 2" xfId="43759"/>
    <cellStyle name="40% - Accent5 5 2 3 3 3" xfId="27232"/>
    <cellStyle name="40% - Accent5 5 2 3 3 3 2" xfId="55930"/>
    <cellStyle name="40% - Accent5 5 2 3 3 4" xfId="34550"/>
    <cellStyle name="40% - Accent5 5 2 3 4" xfId="7383"/>
    <cellStyle name="40% - Accent5 5 2 3 4 2" xfId="16609"/>
    <cellStyle name="40% - Accent5 5 2 3 4 2 2" xfId="45307"/>
    <cellStyle name="40% - Accent5 5 2 3 4 3" xfId="36098"/>
    <cellStyle name="40% - Accent5 5 2 3 5" xfId="8535"/>
    <cellStyle name="40% - Accent5 5 2 3 5 2" xfId="17759"/>
    <cellStyle name="40% - Accent5 5 2 3 5 2 2" xfId="46457"/>
    <cellStyle name="40% - Accent5 5 2 3 5 3" xfId="37248"/>
    <cellStyle name="40% - Accent5 5 2 3 6" xfId="10040"/>
    <cellStyle name="40% - Accent5 5 2 3 6 2" xfId="19261"/>
    <cellStyle name="40% - Accent5 5 2 3 6 2 2" xfId="47959"/>
    <cellStyle name="40% - Accent5 5 2 3 6 3" xfId="38750"/>
    <cellStyle name="40% - Accent5 5 2 3 7" xfId="11189"/>
    <cellStyle name="40% - Accent5 5 2 3 7 2" xfId="20408"/>
    <cellStyle name="40% - Accent5 5 2 3 7 2 2" xfId="49106"/>
    <cellStyle name="40% - Accent5 5 2 3 7 3" xfId="39897"/>
    <cellStyle name="40% - Accent5 5 2 3 8" xfId="12379"/>
    <cellStyle name="40% - Accent5 5 2 3 8 2" xfId="41077"/>
    <cellStyle name="40% - Accent5 5 2 3 9" xfId="21541"/>
    <cellStyle name="40% - Accent5 5 2 3 9 2" xfId="50239"/>
    <cellStyle name="40% - Accent5 5 2 4" xfId="3240"/>
    <cellStyle name="40% - Accent5 5 2 4 10" xfId="23498"/>
    <cellStyle name="40% - Accent5 5 2 4 10 2" xfId="52196"/>
    <cellStyle name="40% - Accent5 5 2 4 11" xfId="25777"/>
    <cellStyle name="40% - Accent5 5 2 4 11 2" xfId="54475"/>
    <cellStyle name="40% - Accent5 5 2 4 12" xfId="30358"/>
    <cellStyle name="40% - Accent5 5 2 4 12 2" xfId="59055"/>
    <cellStyle name="40% - Accent5 5 2 4 13" xfId="32249"/>
    <cellStyle name="40% - Accent5 5 2 4 2" xfId="4656"/>
    <cellStyle name="40% - Accent5 5 2 4 2 2" xfId="13884"/>
    <cellStyle name="40% - Accent5 5 2 4 2 2 2" xfId="28366"/>
    <cellStyle name="40% - Accent5 5 2 4 2 2 2 2" xfId="57064"/>
    <cellStyle name="40% - Accent5 5 2 4 2 2 3" xfId="42582"/>
    <cellStyle name="40% - Accent5 5 2 4 2 3" xfId="23499"/>
    <cellStyle name="40% - Accent5 5 2 4 2 3 2" xfId="52197"/>
    <cellStyle name="40% - Accent5 5 2 4 2 4" xfId="25778"/>
    <cellStyle name="40% - Accent5 5 2 4 2 4 2" xfId="54476"/>
    <cellStyle name="40% - Accent5 5 2 4 2 5" xfId="30359"/>
    <cellStyle name="40% - Accent5 5 2 4 2 5 2" xfId="59056"/>
    <cellStyle name="40% - Accent5 5 2 4 2 6" xfId="33373"/>
    <cellStyle name="40% - Accent5 5 2 4 3" xfId="6214"/>
    <cellStyle name="40% - Accent5 5 2 4 3 2" xfId="15442"/>
    <cellStyle name="40% - Accent5 5 2 4 3 2 2" xfId="44140"/>
    <cellStyle name="40% - Accent5 5 2 4 3 3" xfId="27233"/>
    <cellStyle name="40% - Accent5 5 2 4 3 3 2" xfId="55931"/>
    <cellStyle name="40% - Accent5 5 2 4 3 4" xfId="34931"/>
    <cellStyle name="40% - Accent5 5 2 4 4" xfId="7766"/>
    <cellStyle name="40% - Accent5 5 2 4 4 2" xfId="16991"/>
    <cellStyle name="40% - Accent5 5 2 4 4 2 2" xfId="45689"/>
    <cellStyle name="40% - Accent5 5 2 4 4 3" xfId="36480"/>
    <cellStyle name="40% - Accent5 5 2 4 5" xfId="8917"/>
    <cellStyle name="40% - Accent5 5 2 4 5 2" xfId="18140"/>
    <cellStyle name="40% - Accent5 5 2 4 5 2 2" xfId="46838"/>
    <cellStyle name="40% - Accent5 5 2 4 5 3" xfId="37629"/>
    <cellStyle name="40% - Accent5 5 2 4 6" xfId="10041"/>
    <cellStyle name="40% - Accent5 5 2 4 6 2" xfId="19262"/>
    <cellStyle name="40% - Accent5 5 2 4 6 2 2" xfId="47960"/>
    <cellStyle name="40% - Accent5 5 2 4 6 3" xfId="38751"/>
    <cellStyle name="40% - Accent5 5 2 4 7" xfId="11190"/>
    <cellStyle name="40% - Accent5 5 2 4 7 2" xfId="20409"/>
    <cellStyle name="40% - Accent5 5 2 4 7 2 2" xfId="49107"/>
    <cellStyle name="40% - Accent5 5 2 4 7 3" xfId="39898"/>
    <cellStyle name="40% - Accent5 5 2 4 8" xfId="12760"/>
    <cellStyle name="40% - Accent5 5 2 4 8 2" xfId="41458"/>
    <cellStyle name="40% - Accent5 5 2 4 9" xfId="21542"/>
    <cellStyle name="40% - Accent5 5 2 4 9 2" xfId="50240"/>
    <cellStyle name="40% - Accent5 5 2 5" xfId="2204"/>
    <cellStyle name="40% - Accent5 5 2 5 2" xfId="5638"/>
    <cellStyle name="40% - Accent5 5 2 5 2 2" xfId="14866"/>
    <cellStyle name="40% - Accent5 5 2 5 2 2 2" xfId="43564"/>
    <cellStyle name="40% - Accent5 5 2 5 2 3" xfId="28362"/>
    <cellStyle name="40% - Accent5 5 2 5 2 3 2" xfId="57060"/>
    <cellStyle name="40% - Accent5 5 2 5 2 4" xfId="34355"/>
    <cellStyle name="40% - Accent5 5 2 5 3" xfId="7187"/>
    <cellStyle name="40% - Accent5 5 2 5 3 2" xfId="16414"/>
    <cellStyle name="40% - Accent5 5 2 5 3 2 2" xfId="45112"/>
    <cellStyle name="40% - Accent5 5 2 5 3 3" xfId="35903"/>
    <cellStyle name="40% - Accent5 5 2 5 4" xfId="12184"/>
    <cellStyle name="40% - Accent5 5 2 5 4 2" xfId="40882"/>
    <cellStyle name="40% - Accent5 5 2 5 5" xfId="23500"/>
    <cellStyle name="40% - Accent5 5 2 5 5 2" xfId="52198"/>
    <cellStyle name="40% - Accent5 5 2 5 6" xfId="25779"/>
    <cellStyle name="40% - Accent5 5 2 5 6 2" xfId="54477"/>
    <cellStyle name="40% - Accent5 5 2 5 7" xfId="30360"/>
    <cellStyle name="40% - Accent5 5 2 5 7 2" xfId="59057"/>
    <cellStyle name="40% - Accent5 5 2 5 8" xfId="31673"/>
    <cellStyle name="40% - Accent5 5 2 6" xfId="4652"/>
    <cellStyle name="40% - Accent5 5 2 6 2" xfId="13880"/>
    <cellStyle name="40% - Accent5 5 2 6 2 2" xfId="42578"/>
    <cellStyle name="40% - Accent5 5 2 6 3" xfId="27229"/>
    <cellStyle name="40% - Accent5 5 2 6 3 2" xfId="55927"/>
    <cellStyle name="40% - Accent5 5 2 6 4" xfId="33369"/>
    <cellStyle name="40% - Accent5 5 2 7" xfId="5115"/>
    <cellStyle name="40% - Accent5 5 2 7 2" xfId="14343"/>
    <cellStyle name="40% - Accent5 5 2 7 2 2" xfId="43041"/>
    <cellStyle name="40% - Accent5 5 2 7 3" xfId="33832"/>
    <cellStyle name="40% - Accent5 5 2 8" xfId="6664"/>
    <cellStyle name="40% - Accent5 5 2 8 2" xfId="15891"/>
    <cellStyle name="40% - Accent5 5 2 8 2 2" xfId="44589"/>
    <cellStyle name="40% - Accent5 5 2 8 3" xfId="35380"/>
    <cellStyle name="40% - Accent5 5 2 9" xfId="8340"/>
    <cellStyle name="40% - Accent5 5 2 9 2" xfId="17564"/>
    <cellStyle name="40% - Accent5 5 2 9 2 2" xfId="46262"/>
    <cellStyle name="40% - Accent5 5 2 9 3" xfId="37053"/>
    <cellStyle name="40% - Accent5 5 3" xfId="853"/>
    <cellStyle name="40% - Accent5 5 3 10" xfId="23501"/>
    <cellStyle name="40% - Accent5 5 3 10 2" xfId="52199"/>
    <cellStyle name="40% - Accent5 5 3 11" xfId="25780"/>
    <cellStyle name="40% - Accent5 5 3 11 2" xfId="54478"/>
    <cellStyle name="40% - Accent5 5 3 12" xfId="30361"/>
    <cellStyle name="40% - Accent5 5 3 12 2" xfId="59058"/>
    <cellStyle name="40% - Accent5 5 3 2" xfId="2767"/>
    <cellStyle name="40% - Accent5 5 3 2 10" xfId="21544"/>
    <cellStyle name="40% - Accent5 5 3 2 10 2" xfId="50242"/>
    <cellStyle name="40% - Accent5 5 3 2 11" xfId="23502"/>
    <cellStyle name="40% - Accent5 5 3 2 11 2" xfId="52200"/>
    <cellStyle name="40% - Accent5 5 3 2 12" xfId="25781"/>
    <cellStyle name="40% - Accent5 5 3 2 12 2" xfId="54479"/>
    <cellStyle name="40% - Accent5 5 3 2 13" xfId="30362"/>
    <cellStyle name="40% - Accent5 5 3 2 13 2" xfId="59059"/>
    <cellStyle name="40% - Accent5 5 3 2 14" xfId="31969"/>
    <cellStyle name="40% - Accent5 5 3 2 2" xfId="3676"/>
    <cellStyle name="40% - Accent5 5 3 2 3" xfId="4658"/>
    <cellStyle name="40% - Accent5 5 3 2 3 2" xfId="13886"/>
    <cellStyle name="40% - Accent5 5 3 2 3 2 2" xfId="28368"/>
    <cellStyle name="40% - Accent5 5 3 2 3 2 2 2" xfId="57066"/>
    <cellStyle name="40% - Accent5 5 3 2 3 2 3" xfId="42584"/>
    <cellStyle name="40% - Accent5 5 3 2 3 3" xfId="23503"/>
    <cellStyle name="40% - Accent5 5 3 2 3 3 2" xfId="52201"/>
    <cellStyle name="40% - Accent5 5 3 2 3 4" xfId="25782"/>
    <cellStyle name="40% - Accent5 5 3 2 3 4 2" xfId="54480"/>
    <cellStyle name="40% - Accent5 5 3 2 3 5" xfId="30363"/>
    <cellStyle name="40% - Accent5 5 3 2 3 5 2" xfId="59060"/>
    <cellStyle name="40% - Accent5 5 3 2 3 6" xfId="33375"/>
    <cellStyle name="40% - Accent5 5 3 2 4" xfId="5934"/>
    <cellStyle name="40% - Accent5 5 3 2 4 2" xfId="15162"/>
    <cellStyle name="40% - Accent5 5 3 2 4 2 2" xfId="43860"/>
    <cellStyle name="40% - Accent5 5 3 2 4 3" xfId="27235"/>
    <cellStyle name="40% - Accent5 5 3 2 4 3 2" xfId="55933"/>
    <cellStyle name="40% - Accent5 5 3 2 4 4" xfId="34651"/>
    <cellStyle name="40% - Accent5 5 3 2 5" xfId="7484"/>
    <cellStyle name="40% - Accent5 5 3 2 5 2" xfId="16710"/>
    <cellStyle name="40% - Accent5 5 3 2 5 2 2" xfId="45408"/>
    <cellStyle name="40% - Accent5 5 3 2 5 3" xfId="36199"/>
    <cellStyle name="40% - Accent5 5 3 2 6" xfId="8636"/>
    <cellStyle name="40% - Accent5 5 3 2 6 2" xfId="17860"/>
    <cellStyle name="40% - Accent5 5 3 2 6 2 2" xfId="46558"/>
    <cellStyle name="40% - Accent5 5 3 2 6 3" xfId="37349"/>
    <cellStyle name="40% - Accent5 5 3 2 7" xfId="10043"/>
    <cellStyle name="40% - Accent5 5 3 2 7 2" xfId="19264"/>
    <cellStyle name="40% - Accent5 5 3 2 7 2 2" xfId="47962"/>
    <cellStyle name="40% - Accent5 5 3 2 7 3" xfId="38753"/>
    <cellStyle name="40% - Accent5 5 3 2 8" xfId="11192"/>
    <cellStyle name="40% - Accent5 5 3 2 8 2" xfId="20411"/>
    <cellStyle name="40% - Accent5 5 3 2 8 2 2" xfId="49109"/>
    <cellStyle name="40% - Accent5 5 3 2 8 3" xfId="39900"/>
    <cellStyle name="40% - Accent5 5 3 2 9" xfId="12480"/>
    <cellStyle name="40% - Accent5 5 3 2 9 2" xfId="41178"/>
    <cellStyle name="40% - Accent5 5 3 3" xfId="3377"/>
    <cellStyle name="40% - Accent5 5 3 3 10" xfId="23504"/>
    <cellStyle name="40% - Accent5 5 3 3 10 2" xfId="52202"/>
    <cellStyle name="40% - Accent5 5 3 3 11" xfId="25783"/>
    <cellStyle name="40% - Accent5 5 3 3 11 2" xfId="54481"/>
    <cellStyle name="40% - Accent5 5 3 3 12" xfId="30364"/>
    <cellStyle name="40% - Accent5 5 3 3 12 2" xfId="59061"/>
    <cellStyle name="40% - Accent5 5 3 3 13" xfId="32350"/>
    <cellStyle name="40% - Accent5 5 3 3 2" xfId="4659"/>
    <cellStyle name="40% - Accent5 5 3 3 2 2" xfId="13887"/>
    <cellStyle name="40% - Accent5 5 3 3 2 2 2" xfId="28369"/>
    <cellStyle name="40% - Accent5 5 3 3 2 2 2 2" xfId="57067"/>
    <cellStyle name="40% - Accent5 5 3 3 2 2 3" xfId="42585"/>
    <cellStyle name="40% - Accent5 5 3 3 2 3" xfId="23505"/>
    <cellStyle name="40% - Accent5 5 3 3 2 3 2" xfId="52203"/>
    <cellStyle name="40% - Accent5 5 3 3 2 4" xfId="25784"/>
    <cellStyle name="40% - Accent5 5 3 3 2 4 2" xfId="54482"/>
    <cellStyle name="40% - Accent5 5 3 3 2 5" xfId="30365"/>
    <cellStyle name="40% - Accent5 5 3 3 2 5 2" xfId="59062"/>
    <cellStyle name="40% - Accent5 5 3 3 2 6" xfId="33376"/>
    <cellStyle name="40% - Accent5 5 3 3 3" xfId="6315"/>
    <cellStyle name="40% - Accent5 5 3 3 3 2" xfId="15543"/>
    <cellStyle name="40% - Accent5 5 3 3 3 2 2" xfId="44241"/>
    <cellStyle name="40% - Accent5 5 3 3 3 3" xfId="27236"/>
    <cellStyle name="40% - Accent5 5 3 3 3 3 2" xfId="55934"/>
    <cellStyle name="40% - Accent5 5 3 3 3 4" xfId="35032"/>
    <cellStyle name="40% - Accent5 5 3 3 4" xfId="7867"/>
    <cellStyle name="40% - Accent5 5 3 3 4 2" xfId="17092"/>
    <cellStyle name="40% - Accent5 5 3 3 4 2 2" xfId="45790"/>
    <cellStyle name="40% - Accent5 5 3 3 4 3" xfId="36581"/>
    <cellStyle name="40% - Accent5 5 3 3 5" xfId="9018"/>
    <cellStyle name="40% - Accent5 5 3 3 5 2" xfId="18241"/>
    <cellStyle name="40% - Accent5 5 3 3 5 2 2" xfId="46939"/>
    <cellStyle name="40% - Accent5 5 3 3 5 3" xfId="37730"/>
    <cellStyle name="40% - Accent5 5 3 3 6" xfId="10044"/>
    <cellStyle name="40% - Accent5 5 3 3 6 2" xfId="19265"/>
    <cellStyle name="40% - Accent5 5 3 3 6 2 2" xfId="47963"/>
    <cellStyle name="40% - Accent5 5 3 3 6 3" xfId="38754"/>
    <cellStyle name="40% - Accent5 5 3 3 7" xfId="11193"/>
    <cellStyle name="40% - Accent5 5 3 3 7 2" xfId="20412"/>
    <cellStyle name="40% - Accent5 5 3 3 7 2 2" xfId="49110"/>
    <cellStyle name="40% - Accent5 5 3 3 7 3" xfId="39901"/>
    <cellStyle name="40% - Accent5 5 3 3 8" xfId="12861"/>
    <cellStyle name="40% - Accent5 5 3 3 8 2" xfId="41559"/>
    <cellStyle name="40% - Accent5 5 3 3 9" xfId="21545"/>
    <cellStyle name="40% - Accent5 5 3 3 9 2" xfId="50243"/>
    <cellStyle name="40% - Accent5 5 3 4" xfId="2120"/>
    <cellStyle name="40% - Accent5 5 3 4 2" xfId="5554"/>
    <cellStyle name="40% - Accent5 5 3 4 2 2" xfId="14782"/>
    <cellStyle name="40% - Accent5 5 3 4 2 2 2" xfId="43480"/>
    <cellStyle name="40% - Accent5 5 3 4 2 3" xfId="28367"/>
    <cellStyle name="40% - Accent5 5 3 4 2 3 2" xfId="57065"/>
    <cellStyle name="40% - Accent5 5 3 4 2 4" xfId="34271"/>
    <cellStyle name="40% - Accent5 5 3 4 3" xfId="7103"/>
    <cellStyle name="40% - Accent5 5 3 4 3 2" xfId="16330"/>
    <cellStyle name="40% - Accent5 5 3 4 3 2 2" xfId="45028"/>
    <cellStyle name="40% - Accent5 5 3 4 3 3" xfId="35819"/>
    <cellStyle name="40% - Accent5 5 3 4 4" xfId="12100"/>
    <cellStyle name="40% - Accent5 5 3 4 4 2" xfId="40798"/>
    <cellStyle name="40% - Accent5 5 3 4 5" xfId="23506"/>
    <cellStyle name="40% - Accent5 5 3 4 5 2" xfId="52204"/>
    <cellStyle name="40% - Accent5 5 3 4 6" xfId="25785"/>
    <cellStyle name="40% - Accent5 5 3 4 6 2" xfId="54483"/>
    <cellStyle name="40% - Accent5 5 3 4 7" xfId="30366"/>
    <cellStyle name="40% - Accent5 5 3 4 7 2" xfId="59063"/>
    <cellStyle name="40% - Accent5 5 3 4 8" xfId="31589"/>
    <cellStyle name="40% - Accent5 5 3 5" xfId="4657"/>
    <cellStyle name="40% - Accent5 5 3 5 2" xfId="13885"/>
    <cellStyle name="40% - Accent5 5 3 5 2 2" xfId="42583"/>
    <cellStyle name="40% - Accent5 5 3 5 3" xfId="27234"/>
    <cellStyle name="40% - Accent5 5 3 5 3 2" xfId="55932"/>
    <cellStyle name="40% - Accent5 5 3 5 4" xfId="33374"/>
    <cellStyle name="40% - Accent5 5 3 6" xfId="8256"/>
    <cellStyle name="40% - Accent5 5 3 6 2" xfId="17480"/>
    <cellStyle name="40% - Accent5 5 3 6 2 2" xfId="46178"/>
    <cellStyle name="40% - Accent5 5 3 6 3" xfId="36969"/>
    <cellStyle name="40% - Accent5 5 3 7" xfId="10042"/>
    <cellStyle name="40% - Accent5 5 3 7 2" xfId="19263"/>
    <cellStyle name="40% - Accent5 5 3 7 2 2" xfId="47961"/>
    <cellStyle name="40% - Accent5 5 3 7 3" xfId="38752"/>
    <cellStyle name="40% - Accent5 5 3 8" xfId="11191"/>
    <cellStyle name="40% - Accent5 5 3 8 2" xfId="20410"/>
    <cellStyle name="40% - Accent5 5 3 8 2 2" xfId="49108"/>
    <cellStyle name="40% - Accent5 5 3 8 3" xfId="39899"/>
    <cellStyle name="40% - Accent5 5 3 9" xfId="21543"/>
    <cellStyle name="40% - Accent5 5 3 9 2" xfId="50241"/>
    <cellStyle name="40% - Accent5 5 4" xfId="1110"/>
    <cellStyle name="40% - Accent5 5 4 10" xfId="11761"/>
    <cellStyle name="40% - Accent5 5 4 10 2" xfId="40459"/>
    <cellStyle name="40% - Accent5 5 4 11" xfId="21546"/>
    <cellStyle name="40% - Accent5 5 4 11 2" xfId="50244"/>
    <cellStyle name="40% - Accent5 5 4 12" xfId="23507"/>
    <cellStyle name="40% - Accent5 5 4 12 2" xfId="52205"/>
    <cellStyle name="40% - Accent5 5 4 13" xfId="25786"/>
    <cellStyle name="40% - Accent5 5 4 13 2" xfId="54484"/>
    <cellStyle name="40% - Accent5 5 4 14" xfId="30367"/>
    <cellStyle name="40% - Accent5 5 4 14 2" xfId="59064"/>
    <cellStyle name="40% - Accent5 5 4 15" xfId="31250"/>
    <cellStyle name="40% - Accent5 5 4 2" xfId="3677"/>
    <cellStyle name="40% - Accent5 5 4 2 10" xfId="23508"/>
    <cellStyle name="40% - Accent5 5 4 2 10 2" xfId="52206"/>
    <cellStyle name="40% - Accent5 5 4 2 11" xfId="25787"/>
    <cellStyle name="40% - Accent5 5 4 2 11 2" xfId="54485"/>
    <cellStyle name="40% - Accent5 5 4 2 12" xfId="30368"/>
    <cellStyle name="40% - Accent5 5 4 2 12 2" xfId="59065"/>
    <cellStyle name="40% - Accent5 5 4 2 13" xfId="32543"/>
    <cellStyle name="40% - Accent5 5 4 2 2" xfId="4661"/>
    <cellStyle name="40% - Accent5 5 4 2 2 2" xfId="13889"/>
    <cellStyle name="40% - Accent5 5 4 2 2 2 2" xfId="28371"/>
    <cellStyle name="40% - Accent5 5 4 2 2 2 2 2" xfId="57069"/>
    <cellStyle name="40% - Accent5 5 4 2 2 2 3" xfId="42587"/>
    <cellStyle name="40% - Accent5 5 4 2 2 3" xfId="23509"/>
    <cellStyle name="40% - Accent5 5 4 2 2 3 2" xfId="52207"/>
    <cellStyle name="40% - Accent5 5 4 2 2 4" xfId="25788"/>
    <cellStyle name="40% - Accent5 5 4 2 2 4 2" xfId="54486"/>
    <cellStyle name="40% - Accent5 5 4 2 2 5" xfId="30369"/>
    <cellStyle name="40% - Accent5 5 4 2 2 5 2" xfId="59066"/>
    <cellStyle name="40% - Accent5 5 4 2 2 6" xfId="33378"/>
    <cellStyle name="40% - Accent5 5 4 2 3" xfId="6508"/>
    <cellStyle name="40% - Accent5 5 4 2 3 2" xfId="15736"/>
    <cellStyle name="40% - Accent5 5 4 2 3 2 2" xfId="44434"/>
    <cellStyle name="40% - Accent5 5 4 2 3 3" xfId="27238"/>
    <cellStyle name="40% - Accent5 5 4 2 3 3 2" xfId="55936"/>
    <cellStyle name="40% - Accent5 5 4 2 3 4" xfId="35225"/>
    <cellStyle name="40% - Accent5 5 4 2 4" xfId="8060"/>
    <cellStyle name="40% - Accent5 5 4 2 4 2" xfId="17285"/>
    <cellStyle name="40% - Accent5 5 4 2 4 2 2" xfId="45983"/>
    <cellStyle name="40% - Accent5 5 4 2 4 3" xfId="36774"/>
    <cellStyle name="40% - Accent5 5 4 2 5" xfId="9211"/>
    <cellStyle name="40% - Accent5 5 4 2 5 2" xfId="18434"/>
    <cellStyle name="40% - Accent5 5 4 2 5 2 2" xfId="47132"/>
    <cellStyle name="40% - Accent5 5 4 2 5 3" xfId="37923"/>
    <cellStyle name="40% - Accent5 5 4 2 6" xfId="10046"/>
    <cellStyle name="40% - Accent5 5 4 2 6 2" xfId="19267"/>
    <cellStyle name="40% - Accent5 5 4 2 6 2 2" xfId="47965"/>
    <cellStyle name="40% - Accent5 5 4 2 6 3" xfId="38756"/>
    <cellStyle name="40% - Accent5 5 4 2 7" xfId="11195"/>
    <cellStyle name="40% - Accent5 5 4 2 7 2" xfId="20414"/>
    <cellStyle name="40% - Accent5 5 4 2 7 2 2" xfId="49112"/>
    <cellStyle name="40% - Accent5 5 4 2 7 3" xfId="39903"/>
    <cellStyle name="40% - Accent5 5 4 2 8" xfId="13054"/>
    <cellStyle name="40% - Accent5 5 4 2 8 2" xfId="41752"/>
    <cellStyle name="40% - Accent5 5 4 2 9" xfId="21547"/>
    <cellStyle name="40% - Accent5 5 4 2 9 2" xfId="50245"/>
    <cellStyle name="40% - Accent5 5 4 3" xfId="2494"/>
    <cellStyle name="40% - Accent5 5 4 3 2" xfId="5749"/>
    <cellStyle name="40% - Accent5 5 4 3 2 2" xfId="14977"/>
    <cellStyle name="40% - Accent5 5 4 3 2 2 2" xfId="43675"/>
    <cellStyle name="40% - Accent5 5 4 3 2 3" xfId="28370"/>
    <cellStyle name="40% - Accent5 5 4 3 2 3 2" xfId="57068"/>
    <cellStyle name="40% - Accent5 5 4 3 2 4" xfId="34466"/>
    <cellStyle name="40% - Accent5 5 4 3 3" xfId="7299"/>
    <cellStyle name="40% - Accent5 5 4 3 3 2" xfId="16525"/>
    <cellStyle name="40% - Accent5 5 4 3 3 2 2" xfId="45223"/>
    <cellStyle name="40% - Accent5 5 4 3 3 3" xfId="36014"/>
    <cellStyle name="40% - Accent5 5 4 3 4" xfId="12295"/>
    <cellStyle name="40% - Accent5 5 4 3 4 2" xfId="40993"/>
    <cellStyle name="40% - Accent5 5 4 3 5" xfId="23510"/>
    <cellStyle name="40% - Accent5 5 4 3 5 2" xfId="52208"/>
    <cellStyle name="40% - Accent5 5 4 3 6" xfId="25789"/>
    <cellStyle name="40% - Accent5 5 4 3 6 2" xfId="54487"/>
    <cellStyle name="40% - Accent5 5 4 3 7" xfId="30370"/>
    <cellStyle name="40% - Accent5 5 4 3 7 2" xfId="59067"/>
    <cellStyle name="40% - Accent5 5 4 3 8" xfId="31784"/>
    <cellStyle name="40% - Accent5 5 4 4" xfId="4660"/>
    <cellStyle name="40% - Accent5 5 4 4 2" xfId="13888"/>
    <cellStyle name="40% - Accent5 5 4 4 2 2" xfId="42586"/>
    <cellStyle name="40% - Accent5 5 4 4 3" xfId="27237"/>
    <cellStyle name="40% - Accent5 5 4 4 3 2" xfId="55935"/>
    <cellStyle name="40% - Accent5 5 4 4 4" xfId="33377"/>
    <cellStyle name="40% - Accent5 5 4 5" xfId="5215"/>
    <cellStyle name="40% - Accent5 5 4 5 2" xfId="14443"/>
    <cellStyle name="40% - Accent5 5 4 5 2 2" xfId="43141"/>
    <cellStyle name="40% - Accent5 5 4 5 3" xfId="33932"/>
    <cellStyle name="40% - Accent5 5 4 6" xfId="6764"/>
    <cellStyle name="40% - Accent5 5 4 6 2" xfId="15991"/>
    <cellStyle name="40% - Accent5 5 4 6 2 2" xfId="44689"/>
    <cellStyle name="40% - Accent5 5 4 6 3" xfId="35480"/>
    <cellStyle name="40% - Accent5 5 4 7" xfId="8451"/>
    <cellStyle name="40% - Accent5 5 4 7 2" xfId="17675"/>
    <cellStyle name="40% - Accent5 5 4 7 2 2" xfId="46373"/>
    <cellStyle name="40% - Accent5 5 4 7 3" xfId="37164"/>
    <cellStyle name="40% - Accent5 5 4 8" xfId="10045"/>
    <cellStyle name="40% - Accent5 5 4 8 2" xfId="19266"/>
    <cellStyle name="40% - Accent5 5 4 8 2 2" xfId="47964"/>
    <cellStyle name="40% - Accent5 5 4 8 3" xfId="38755"/>
    <cellStyle name="40% - Accent5 5 4 9" xfId="11194"/>
    <cellStyle name="40% - Accent5 5 4 9 2" xfId="20413"/>
    <cellStyle name="40% - Accent5 5 4 9 2 2" xfId="49111"/>
    <cellStyle name="40% - Accent5 5 4 9 3" xfId="39902"/>
    <cellStyle name="40% - Accent5 5 5" xfId="3156"/>
    <cellStyle name="40% - Accent5 5 5 10" xfId="23511"/>
    <cellStyle name="40% - Accent5 5 5 10 2" xfId="52209"/>
    <cellStyle name="40% - Accent5 5 5 11" xfId="25790"/>
    <cellStyle name="40% - Accent5 5 5 11 2" xfId="54488"/>
    <cellStyle name="40% - Accent5 5 5 12" xfId="30371"/>
    <cellStyle name="40% - Accent5 5 5 12 2" xfId="59068"/>
    <cellStyle name="40% - Accent5 5 5 13" xfId="32165"/>
    <cellStyle name="40% - Accent5 5 5 2" xfId="4662"/>
    <cellStyle name="40% - Accent5 5 5 2 2" xfId="13890"/>
    <cellStyle name="40% - Accent5 5 5 2 2 2" xfId="28372"/>
    <cellStyle name="40% - Accent5 5 5 2 2 2 2" xfId="57070"/>
    <cellStyle name="40% - Accent5 5 5 2 2 3" xfId="42588"/>
    <cellStyle name="40% - Accent5 5 5 2 3" xfId="23512"/>
    <cellStyle name="40% - Accent5 5 5 2 3 2" xfId="52210"/>
    <cellStyle name="40% - Accent5 5 5 2 4" xfId="25791"/>
    <cellStyle name="40% - Accent5 5 5 2 4 2" xfId="54489"/>
    <cellStyle name="40% - Accent5 5 5 2 5" xfId="30372"/>
    <cellStyle name="40% - Accent5 5 5 2 5 2" xfId="59069"/>
    <cellStyle name="40% - Accent5 5 5 2 6" xfId="33379"/>
    <cellStyle name="40% - Accent5 5 5 3" xfId="6130"/>
    <cellStyle name="40% - Accent5 5 5 3 2" xfId="15358"/>
    <cellStyle name="40% - Accent5 5 5 3 2 2" xfId="44056"/>
    <cellStyle name="40% - Accent5 5 5 3 3" xfId="27239"/>
    <cellStyle name="40% - Accent5 5 5 3 3 2" xfId="55937"/>
    <cellStyle name="40% - Accent5 5 5 3 4" xfId="34847"/>
    <cellStyle name="40% - Accent5 5 5 4" xfId="7682"/>
    <cellStyle name="40% - Accent5 5 5 4 2" xfId="16907"/>
    <cellStyle name="40% - Accent5 5 5 4 2 2" xfId="45605"/>
    <cellStyle name="40% - Accent5 5 5 4 3" xfId="36396"/>
    <cellStyle name="40% - Accent5 5 5 5" xfId="8833"/>
    <cellStyle name="40% - Accent5 5 5 5 2" xfId="18056"/>
    <cellStyle name="40% - Accent5 5 5 5 2 2" xfId="46754"/>
    <cellStyle name="40% - Accent5 5 5 5 3" xfId="37545"/>
    <cellStyle name="40% - Accent5 5 5 6" xfId="10047"/>
    <cellStyle name="40% - Accent5 5 5 6 2" xfId="19268"/>
    <cellStyle name="40% - Accent5 5 5 6 2 2" xfId="47966"/>
    <cellStyle name="40% - Accent5 5 5 6 3" xfId="38757"/>
    <cellStyle name="40% - Accent5 5 5 7" xfId="11196"/>
    <cellStyle name="40% - Accent5 5 5 7 2" xfId="20415"/>
    <cellStyle name="40% - Accent5 5 5 7 2 2" xfId="49113"/>
    <cellStyle name="40% - Accent5 5 5 7 3" xfId="39904"/>
    <cellStyle name="40% - Accent5 5 5 8" xfId="12676"/>
    <cellStyle name="40% - Accent5 5 5 8 2" xfId="41374"/>
    <cellStyle name="40% - Accent5 5 5 9" xfId="21548"/>
    <cellStyle name="40% - Accent5 5 5 9 2" xfId="50246"/>
    <cellStyle name="40% - Accent5 5 6" xfId="1980"/>
    <cellStyle name="40% - Accent5 5 6 2" xfId="5456"/>
    <cellStyle name="40% - Accent5 5 6 2 2" xfId="14684"/>
    <cellStyle name="40% - Accent5 5 6 2 2 2" xfId="43382"/>
    <cellStyle name="40% - Accent5 5 6 2 3" xfId="28361"/>
    <cellStyle name="40% - Accent5 5 6 2 3 2" xfId="57059"/>
    <cellStyle name="40% - Accent5 5 6 2 4" xfId="34173"/>
    <cellStyle name="40% - Accent5 5 6 3" xfId="7005"/>
    <cellStyle name="40% - Accent5 5 6 3 2" xfId="16232"/>
    <cellStyle name="40% - Accent5 5 6 3 2 2" xfId="44930"/>
    <cellStyle name="40% - Accent5 5 6 3 3" xfId="35721"/>
    <cellStyle name="40% - Accent5 5 6 4" xfId="12002"/>
    <cellStyle name="40% - Accent5 5 6 4 2" xfId="40700"/>
    <cellStyle name="40% - Accent5 5 6 5" xfId="23513"/>
    <cellStyle name="40% - Accent5 5 6 5 2" xfId="52211"/>
    <cellStyle name="40% - Accent5 5 6 6" xfId="25792"/>
    <cellStyle name="40% - Accent5 5 6 6 2" xfId="54490"/>
    <cellStyle name="40% - Accent5 5 6 7" xfId="30373"/>
    <cellStyle name="40% - Accent5 5 6 7 2" xfId="59070"/>
    <cellStyle name="40% - Accent5 5 6 8" xfId="31491"/>
    <cellStyle name="40% - Accent5 5 7" xfId="4651"/>
    <cellStyle name="40% - Accent5 5 7 2" xfId="13879"/>
    <cellStyle name="40% - Accent5 5 7 2 2" xfId="42577"/>
    <cellStyle name="40% - Accent5 5 7 3" xfId="27228"/>
    <cellStyle name="40% - Accent5 5 7 3 2" xfId="55926"/>
    <cellStyle name="40% - Accent5 5 7 4" xfId="33368"/>
    <cellStyle name="40% - Accent5 5 8" xfId="5029"/>
    <cellStyle name="40% - Accent5 5 8 2" xfId="14257"/>
    <cellStyle name="40% - Accent5 5 8 2 2" xfId="42955"/>
    <cellStyle name="40% - Accent5 5 8 3" xfId="33746"/>
    <cellStyle name="40% - Accent5 5 9" xfId="6578"/>
    <cellStyle name="40% - Accent5 5 9 2" xfId="15805"/>
    <cellStyle name="40% - Accent5 5 9 2 2" xfId="44503"/>
    <cellStyle name="40% - Accent5 5 9 3" xfId="35294"/>
    <cellStyle name="40% - Accent5 50" xfId="11522"/>
    <cellStyle name="40% - Accent5 50 2" xfId="40229"/>
    <cellStyle name="40% - Accent5 51" xfId="28705"/>
    <cellStyle name="40% - Accent5 51 2" xfId="57402"/>
    <cellStyle name="40% - Accent5 52" xfId="28720"/>
    <cellStyle name="40% - Accent5 52 2" xfId="57417"/>
    <cellStyle name="40% - Accent5 53" xfId="31012"/>
    <cellStyle name="40% - Accent5 6" xfId="308"/>
    <cellStyle name="40% - Accent5 6 10" xfId="10048"/>
    <cellStyle name="40% - Accent5 6 10 2" xfId="19269"/>
    <cellStyle name="40% - Accent5 6 10 2 2" xfId="47967"/>
    <cellStyle name="40% - Accent5 6 10 3" xfId="38758"/>
    <cellStyle name="40% - Accent5 6 11" xfId="11197"/>
    <cellStyle name="40% - Accent5 6 11 2" xfId="20416"/>
    <cellStyle name="40% - Accent5 6 11 2 2" xfId="49114"/>
    <cellStyle name="40% - Accent5 6 11 3" xfId="39905"/>
    <cellStyle name="40% - Accent5 6 12" xfId="11618"/>
    <cellStyle name="40% - Accent5 6 12 2" xfId="40316"/>
    <cellStyle name="40% - Accent5 6 13" xfId="21549"/>
    <cellStyle name="40% - Accent5 6 13 2" xfId="50247"/>
    <cellStyle name="40% - Accent5 6 14" xfId="23514"/>
    <cellStyle name="40% - Accent5 6 14 2" xfId="52212"/>
    <cellStyle name="40% - Accent5 6 15" xfId="25793"/>
    <cellStyle name="40% - Accent5 6 15 2" xfId="54491"/>
    <cellStyle name="40% - Accent5 6 16" xfId="30374"/>
    <cellStyle name="40% - Accent5 6 16 2" xfId="59071"/>
    <cellStyle name="40% - Accent5 6 17" xfId="31107"/>
    <cellStyle name="40% - Accent5 6 2" xfId="854"/>
    <cellStyle name="40% - Accent5 6 2 10" xfId="23515"/>
    <cellStyle name="40% - Accent5 6 2 10 2" xfId="52213"/>
    <cellStyle name="40% - Accent5 6 2 11" xfId="25794"/>
    <cellStyle name="40% - Accent5 6 2 11 2" xfId="54492"/>
    <cellStyle name="40% - Accent5 6 2 12" xfId="30375"/>
    <cellStyle name="40% - Accent5 6 2 12 2" xfId="59072"/>
    <cellStyle name="40% - Accent5 6 2 2" xfId="3678"/>
    <cellStyle name="40% - Accent5 6 2 3" xfId="3419"/>
    <cellStyle name="40% - Accent5 6 2 3 10" xfId="23516"/>
    <cellStyle name="40% - Accent5 6 2 3 10 2" xfId="52214"/>
    <cellStyle name="40% - Accent5 6 2 3 11" xfId="25795"/>
    <cellStyle name="40% - Accent5 6 2 3 11 2" xfId="54493"/>
    <cellStyle name="40% - Accent5 6 2 3 12" xfId="30376"/>
    <cellStyle name="40% - Accent5 6 2 3 12 2" xfId="59073"/>
    <cellStyle name="40% - Accent5 6 2 3 13" xfId="32391"/>
    <cellStyle name="40% - Accent5 6 2 3 2" xfId="4665"/>
    <cellStyle name="40% - Accent5 6 2 3 2 2" xfId="13893"/>
    <cellStyle name="40% - Accent5 6 2 3 2 2 2" xfId="28375"/>
    <cellStyle name="40% - Accent5 6 2 3 2 2 2 2" xfId="57073"/>
    <cellStyle name="40% - Accent5 6 2 3 2 2 3" xfId="42591"/>
    <cellStyle name="40% - Accent5 6 2 3 2 3" xfId="23517"/>
    <cellStyle name="40% - Accent5 6 2 3 2 3 2" xfId="52215"/>
    <cellStyle name="40% - Accent5 6 2 3 2 4" xfId="25796"/>
    <cellStyle name="40% - Accent5 6 2 3 2 4 2" xfId="54494"/>
    <cellStyle name="40% - Accent5 6 2 3 2 5" xfId="30377"/>
    <cellStyle name="40% - Accent5 6 2 3 2 5 2" xfId="59074"/>
    <cellStyle name="40% - Accent5 6 2 3 2 6" xfId="33382"/>
    <cellStyle name="40% - Accent5 6 2 3 3" xfId="6356"/>
    <cellStyle name="40% - Accent5 6 2 3 3 2" xfId="15584"/>
    <cellStyle name="40% - Accent5 6 2 3 3 2 2" xfId="44282"/>
    <cellStyle name="40% - Accent5 6 2 3 3 3" xfId="27242"/>
    <cellStyle name="40% - Accent5 6 2 3 3 3 2" xfId="55940"/>
    <cellStyle name="40% - Accent5 6 2 3 3 4" xfId="35073"/>
    <cellStyle name="40% - Accent5 6 2 3 4" xfId="7908"/>
    <cellStyle name="40% - Accent5 6 2 3 4 2" xfId="17133"/>
    <cellStyle name="40% - Accent5 6 2 3 4 2 2" xfId="45831"/>
    <cellStyle name="40% - Accent5 6 2 3 4 3" xfId="36622"/>
    <cellStyle name="40% - Accent5 6 2 3 5" xfId="9059"/>
    <cellStyle name="40% - Accent5 6 2 3 5 2" xfId="18282"/>
    <cellStyle name="40% - Accent5 6 2 3 5 2 2" xfId="46980"/>
    <cellStyle name="40% - Accent5 6 2 3 5 3" xfId="37771"/>
    <cellStyle name="40% - Accent5 6 2 3 6" xfId="10050"/>
    <cellStyle name="40% - Accent5 6 2 3 6 2" xfId="19271"/>
    <cellStyle name="40% - Accent5 6 2 3 6 2 2" xfId="47969"/>
    <cellStyle name="40% - Accent5 6 2 3 6 3" xfId="38760"/>
    <cellStyle name="40% - Accent5 6 2 3 7" xfId="11199"/>
    <cellStyle name="40% - Accent5 6 2 3 7 2" xfId="20418"/>
    <cellStyle name="40% - Accent5 6 2 3 7 2 2" xfId="49116"/>
    <cellStyle name="40% - Accent5 6 2 3 7 3" xfId="39907"/>
    <cellStyle name="40% - Accent5 6 2 3 8" xfId="12902"/>
    <cellStyle name="40% - Accent5 6 2 3 8 2" xfId="41600"/>
    <cellStyle name="40% - Accent5 6 2 3 9" xfId="21551"/>
    <cellStyle name="40% - Accent5 6 2 3 9 2" xfId="50249"/>
    <cellStyle name="40% - Accent5 6 2 4" xfId="2810"/>
    <cellStyle name="40% - Accent5 6 2 4 2" xfId="5975"/>
    <cellStyle name="40% - Accent5 6 2 4 2 2" xfId="15203"/>
    <cellStyle name="40% - Accent5 6 2 4 2 2 2" xfId="43901"/>
    <cellStyle name="40% - Accent5 6 2 4 2 3" xfId="28374"/>
    <cellStyle name="40% - Accent5 6 2 4 2 3 2" xfId="57072"/>
    <cellStyle name="40% - Accent5 6 2 4 2 4" xfId="34692"/>
    <cellStyle name="40% - Accent5 6 2 4 3" xfId="7525"/>
    <cellStyle name="40% - Accent5 6 2 4 3 2" xfId="16751"/>
    <cellStyle name="40% - Accent5 6 2 4 3 2 2" xfId="45449"/>
    <cellStyle name="40% - Accent5 6 2 4 3 3" xfId="36240"/>
    <cellStyle name="40% - Accent5 6 2 4 4" xfId="12521"/>
    <cellStyle name="40% - Accent5 6 2 4 4 2" xfId="41219"/>
    <cellStyle name="40% - Accent5 6 2 4 5" xfId="23518"/>
    <cellStyle name="40% - Accent5 6 2 4 5 2" xfId="52216"/>
    <cellStyle name="40% - Accent5 6 2 4 6" xfId="25797"/>
    <cellStyle name="40% - Accent5 6 2 4 6 2" xfId="54495"/>
    <cellStyle name="40% - Accent5 6 2 4 7" xfId="30378"/>
    <cellStyle name="40% - Accent5 6 2 4 7 2" xfId="59075"/>
    <cellStyle name="40% - Accent5 6 2 4 8" xfId="32010"/>
    <cellStyle name="40% - Accent5 6 2 5" xfId="4664"/>
    <cellStyle name="40% - Accent5 6 2 5 2" xfId="13892"/>
    <cellStyle name="40% - Accent5 6 2 5 2 2" xfId="42590"/>
    <cellStyle name="40% - Accent5 6 2 5 3" xfId="27241"/>
    <cellStyle name="40% - Accent5 6 2 5 3 2" xfId="55939"/>
    <cellStyle name="40% - Accent5 6 2 5 4" xfId="33381"/>
    <cellStyle name="40% - Accent5 6 2 6" xfId="8677"/>
    <cellStyle name="40% - Accent5 6 2 6 2" xfId="17901"/>
    <cellStyle name="40% - Accent5 6 2 6 2 2" xfId="46599"/>
    <cellStyle name="40% - Accent5 6 2 6 3" xfId="37390"/>
    <cellStyle name="40% - Accent5 6 2 7" xfId="10049"/>
    <cellStyle name="40% - Accent5 6 2 7 2" xfId="19270"/>
    <cellStyle name="40% - Accent5 6 2 7 2 2" xfId="47968"/>
    <cellStyle name="40% - Accent5 6 2 7 3" xfId="38759"/>
    <cellStyle name="40% - Accent5 6 2 8" xfId="11198"/>
    <cellStyle name="40% - Accent5 6 2 8 2" xfId="20417"/>
    <cellStyle name="40% - Accent5 6 2 8 2 2" xfId="49115"/>
    <cellStyle name="40% - Accent5 6 2 8 3" xfId="39906"/>
    <cellStyle name="40% - Accent5 6 2 9" xfId="21550"/>
    <cellStyle name="40% - Accent5 6 2 9 2" xfId="50248"/>
    <cellStyle name="40% - Accent5 6 3" xfId="1153"/>
    <cellStyle name="40% - Accent5 6 3 10" xfId="11804"/>
    <cellStyle name="40% - Accent5 6 3 10 2" xfId="40502"/>
    <cellStyle name="40% - Accent5 6 3 11" xfId="21552"/>
    <cellStyle name="40% - Accent5 6 3 11 2" xfId="50250"/>
    <cellStyle name="40% - Accent5 6 3 12" xfId="23519"/>
    <cellStyle name="40% - Accent5 6 3 12 2" xfId="52217"/>
    <cellStyle name="40% - Accent5 6 3 13" xfId="25798"/>
    <cellStyle name="40% - Accent5 6 3 13 2" xfId="54496"/>
    <cellStyle name="40% - Accent5 6 3 14" xfId="30379"/>
    <cellStyle name="40% - Accent5 6 3 14 2" xfId="59076"/>
    <cellStyle name="40% - Accent5 6 3 15" xfId="31293"/>
    <cellStyle name="40% - Accent5 6 3 2" xfId="3679"/>
    <cellStyle name="40% - Accent5 6 3 2 10" xfId="23520"/>
    <cellStyle name="40% - Accent5 6 3 2 10 2" xfId="52218"/>
    <cellStyle name="40% - Accent5 6 3 2 11" xfId="25799"/>
    <cellStyle name="40% - Accent5 6 3 2 11 2" xfId="54497"/>
    <cellStyle name="40% - Accent5 6 3 2 12" xfId="30380"/>
    <cellStyle name="40% - Accent5 6 3 2 12 2" xfId="59077"/>
    <cellStyle name="40% - Accent5 6 3 2 13" xfId="32544"/>
    <cellStyle name="40% - Accent5 6 3 2 2" xfId="4667"/>
    <cellStyle name="40% - Accent5 6 3 2 2 2" xfId="13895"/>
    <cellStyle name="40% - Accent5 6 3 2 2 2 2" xfId="28377"/>
    <cellStyle name="40% - Accent5 6 3 2 2 2 2 2" xfId="57075"/>
    <cellStyle name="40% - Accent5 6 3 2 2 2 3" xfId="42593"/>
    <cellStyle name="40% - Accent5 6 3 2 2 3" xfId="23521"/>
    <cellStyle name="40% - Accent5 6 3 2 2 3 2" xfId="52219"/>
    <cellStyle name="40% - Accent5 6 3 2 2 4" xfId="25800"/>
    <cellStyle name="40% - Accent5 6 3 2 2 4 2" xfId="54498"/>
    <cellStyle name="40% - Accent5 6 3 2 2 5" xfId="30381"/>
    <cellStyle name="40% - Accent5 6 3 2 2 5 2" xfId="59078"/>
    <cellStyle name="40% - Accent5 6 3 2 2 6" xfId="33384"/>
    <cellStyle name="40% - Accent5 6 3 2 3" xfId="6509"/>
    <cellStyle name="40% - Accent5 6 3 2 3 2" xfId="15737"/>
    <cellStyle name="40% - Accent5 6 3 2 3 2 2" xfId="44435"/>
    <cellStyle name="40% - Accent5 6 3 2 3 3" xfId="27244"/>
    <cellStyle name="40% - Accent5 6 3 2 3 3 2" xfId="55942"/>
    <cellStyle name="40% - Accent5 6 3 2 3 4" xfId="35226"/>
    <cellStyle name="40% - Accent5 6 3 2 4" xfId="8061"/>
    <cellStyle name="40% - Accent5 6 3 2 4 2" xfId="17286"/>
    <cellStyle name="40% - Accent5 6 3 2 4 2 2" xfId="45984"/>
    <cellStyle name="40% - Accent5 6 3 2 4 3" xfId="36775"/>
    <cellStyle name="40% - Accent5 6 3 2 5" xfId="9212"/>
    <cellStyle name="40% - Accent5 6 3 2 5 2" xfId="18435"/>
    <cellStyle name="40% - Accent5 6 3 2 5 2 2" xfId="47133"/>
    <cellStyle name="40% - Accent5 6 3 2 5 3" xfId="37924"/>
    <cellStyle name="40% - Accent5 6 3 2 6" xfId="10052"/>
    <cellStyle name="40% - Accent5 6 3 2 6 2" xfId="19273"/>
    <cellStyle name="40% - Accent5 6 3 2 6 2 2" xfId="47971"/>
    <cellStyle name="40% - Accent5 6 3 2 6 3" xfId="38762"/>
    <cellStyle name="40% - Accent5 6 3 2 7" xfId="11201"/>
    <cellStyle name="40% - Accent5 6 3 2 7 2" xfId="20420"/>
    <cellStyle name="40% - Accent5 6 3 2 7 2 2" xfId="49118"/>
    <cellStyle name="40% - Accent5 6 3 2 7 3" xfId="39909"/>
    <cellStyle name="40% - Accent5 6 3 2 8" xfId="13055"/>
    <cellStyle name="40% - Accent5 6 3 2 8 2" xfId="41753"/>
    <cellStyle name="40% - Accent5 6 3 2 9" xfId="21553"/>
    <cellStyle name="40% - Accent5 6 3 2 9 2" xfId="50251"/>
    <cellStyle name="40% - Accent5 6 3 3" xfId="2535"/>
    <cellStyle name="40% - Accent5 6 3 3 2" xfId="5790"/>
    <cellStyle name="40% - Accent5 6 3 3 2 2" xfId="15018"/>
    <cellStyle name="40% - Accent5 6 3 3 2 2 2" xfId="43716"/>
    <cellStyle name="40% - Accent5 6 3 3 2 3" xfId="28376"/>
    <cellStyle name="40% - Accent5 6 3 3 2 3 2" xfId="57074"/>
    <cellStyle name="40% - Accent5 6 3 3 2 4" xfId="34507"/>
    <cellStyle name="40% - Accent5 6 3 3 3" xfId="7340"/>
    <cellStyle name="40% - Accent5 6 3 3 3 2" xfId="16566"/>
    <cellStyle name="40% - Accent5 6 3 3 3 2 2" xfId="45264"/>
    <cellStyle name="40% - Accent5 6 3 3 3 3" xfId="36055"/>
    <cellStyle name="40% - Accent5 6 3 3 4" xfId="12336"/>
    <cellStyle name="40% - Accent5 6 3 3 4 2" xfId="41034"/>
    <cellStyle name="40% - Accent5 6 3 3 5" xfId="23522"/>
    <cellStyle name="40% - Accent5 6 3 3 5 2" xfId="52220"/>
    <cellStyle name="40% - Accent5 6 3 3 6" xfId="25801"/>
    <cellStyle name="40% - Accent5 6 3 3 6 2" xfId="54499"/>
    <cellStyle name="40% - Accent5 6 3 3 7" xfId="30382"/>
    <cellStyle name="40% - Accent5 6 3 3 7 2" xfId="59079"/>
    <cellStyle name="40% - Accent5 6 3 3 8" xfId="31825"/>
    <cellStyle name="40% - Accent5 6 3 4" xfId="4666"/>
    <cellStyle name="40% - Accent5 6 3 4 2" xfId="13894"/>
    <cellStyle name="40% - Accent5 6 3 4 2 2" xfId="42592"/>
    <cellStyle name="40% - Accent5 6 3 4 3" xfId="27243"/>
    <cellStyle name="40% - Accent5 6 3 4 3 2" xfId="55941"/>
    <cellStyle name="40% - Accent5 6 3 4 4" xfId="33383"/>
    <cellStyle name="40% - Accent5 6 3 5" xfId="5258"/>
    <cellStyle name="40% - Accent5 6 3 5 2" xfId="14486"/>
    <cellStyle name="40% - Accent5 6 3 5 2 2" xfId="43184"/>
    <cellStyle name="40% - Accent5 6 3 5 3" xfId="33975"/>
    <cellStyle name="40% - Accent5 6 3 6" xfId="6807"/>
    <cellStyle name="40% - Accent5 6 3 6 2" xfId="16034"/>
    <cellStyle name="40% - Accent5 6 3 6 2 2" xfId="44732"/>
    <cellStyle name="40% - Accent5 6 3 6 3" xfId="35523"/>
    <cellStyle name="40% - Accent5 6 3 7" xfId="8492"/>
    <cellStyle name="40% - Accent5 6 3 7 2" xfId="17716"/>
    <cellStyle name="40% - Accent5 6 3 7 2 2" xfId="46414"/>
    <cellStyle name="40% - Accent5 6 3 7 3" xfId="37205"/>
    <cellStyle name="40% - Accent5 6 3 8" xfId="10051"/>
    <cellStyle name="40% - Accent5 6 3 8 2" xfId="19272"/>
    <cellStyle name="40% - Accent5 6 3 8 2 2" xfId="47970"/>
    <cellStyle name="40% - Accent5 6 3 8 3" xfId="38761"/>
    <cellStyle name="40% - Accent5 6 3 9" xfId="11200"/>
    <cellStyle name="40% - Accent5 6 3 9 2" xfId="20419"/>
    <cellStyle name="40% - Accent5 6 3 9 2 2" xfId="49117"/>
    <cellStyle name="40% - Accent5 6 3 9 3" xfId="39908"/>
    <cellStyle name="40% - Accent5 6 4" xfId="3197"/>
    <cellStyle name="40% - Accent5 6 4 10" xfId="23523"/>
    <cellStyle name="40% - Accent5 6 4 10 2" xfId="52221"/>
    <cellStyle name="40% - Accent5 6 4 11" xfId="25802"/>
    <cellStyle name="40% - Accent5 6 4 11 2" xfId="54500"/>
    <cellStyle name="40% - Accent5 6 4 12" xfId="30383"/>
    <cellStyle name="40% - Accent5 6 4 12 2" xfId="59080"/>
    <cellStyle name="40% - Accent5 6 4 13" xfId="32206"/>
    <cellStyle name="40% - Accent5 6 4 2" xfId="4668"/>
    <cellStyle name="40% - Accent5 6 4 2 2" xfId="13896"/>
    <cellStyle name="40% - Accent5 6 4 2 2 2" xfId="28378"/>
    <cellStyle name="40% - Accent5 6 4 2 2 2 2" xfId="57076"/>
    <cellStyle name="40% - Accent5 6 4 2 2 3" xfId="42594"/>
    <cellStyle name="40% - Accent5 6 4 2 3" xfId="23524"/>
    <cellStyle name="40% - Accent5 6 4 2 3 2" xfId="52222"/>
    <cellStyle name="40% - Accent5 6 4 2 4" xfId="25803"/>
    <cellStyle name="40% - Accent5 6 4 2 4 2" xfId="54501"/>
    <cellStyle name="40% - Accent5 6 4 2 5" xfId="30384"/>
    <cellStyle name="40% - Accent5 6 4 2 5 2" xfId="59081"/>
    <cellStyle name="40% - Accent5 6 4 2 6" xfId="33385"/>
    <cellStyle name="40% - Accent5 6 4 3" xfId="6171"/>
    <cellStyle name="40% - Accent5 6 4 3 2" xfId="15399"/>
    <cellStyle name="40% - Accent5 6 4 3 2 2" xfId="44097"/>
    <cellStyle name="40% - Accent5 6 4 3 3" xfId="27245"/>
    <cellStyle name="40% - Accent5 6 4 3 3 2" xfId="55943"/>
    <cellStyle name="40% - Accent5 6 4 3 4" xfId="34888"/>
    <cellStyle name="40% - Accent5 6 4 4" xfId="7723"/>
    <cellStyle name="40% - Accent5 6 4 4 2" xfId="16948"/>
    <cellStyle name="40% - Accent5 6 4 4 2 2" xfId="45646"/>
    <cellStyle name="40% - Accent5 6 4 4 3" xfId="36437"/>
    <cellStyle name="40% - Accent5 6 4 5" xfId="8874"/>
    <cellStyle name="40% - Accent5 6 4 5 2" xfId="18097"/>
    <cellStyle name="40% - Accent5 6 4 5 2 2" xfId="46795"/>
    <cellStyle name="40% - Accent5 6 4 5 3" xfId="37586"/>
    <cellStyle name="40% - Accent5 6 4 6" xfId="10053"/>
    <cellStyle name="40% - Accent5 6 4 6 2" xfId="19274"/>
    <cellStyle name="40% - Accent5 6 4 6 2 2" xfId="47972"/>
    <cellStyle name="40% - Accent5 6 4 6 3" xfId="38763"/>
    <cellStyle name="40% - Accent5 6 4 7" xfId="11202"/>
    <cellStyle name="40% - Accent5 6 4 7 2" xfId="20421"/>
    <cellStyle name="40% - Accent5 6 4 7 2 2" xfId="49119"/>
    <cellStyle name="40% - Accent5 6 4 7 3" xfId="39910"/>
    <cellStyle name="40% - Accent5 6 4 8" xfId="12717"/>
    <cellStyle name="40% - Accent5 6 4 8 2" xfId="41415"/>
    <cellStyle name="40% - Accent5 6 4 9" xfId="21554"/>
    <cellStyle name="40% - Accent5 6 4 9 2" xfId="50252"/>
    <cellStyle name="40% - Accent5 6 5" xfId="2161"/>
    <cellStyle name="40% - Accent5 6 5 2" xfId="5595"/>
    <cellStyle name="40% - Accent5 6 5 2 2" xfId="14823"/>
    <cellStyle name="40% - Accent5 6 5 2 2 2" xfId="43521"/>
    <cellStyle name="40% - Accent5 6 5 2 3" xfId="28373"/>
    <cellStyle name="40% - Accent5 6 5 2 3 2" xfId="57071"/>
    <cellStyle name="40% - Accent5 6 5 2 4" xfId="34312"/>
    <cellStyle name="40% - Accent5 6 5 3" xfId="7144"/>
    <cellStyle name="40% - Accent5 6 5 3 2" xfId="16371"/>
    <cellStyle name="40% - Accent5 6 5 3 2 2" xfId="45069"/>
    <cellStyle name="40% - Accent5 6 5 3 3" xfId="35860"/>
    <cellStyle name="40% - Accent5 6 5 4" xfId="12141"/>
    <cellStyle name="40% - Accent5 6 5 4 2" xfId="40839"/>
    <cellStyle name="40% - Accent5 6 5 5" xfId="23525"/>
    <cellStyle name="40% - Accent5 6 5 5 2" xfId="52223"/>
    <cellStyle name="40% - Accent5 6 5 6" xfId="25804"/>
    <cellStyle name="40% - Accent5 6 5 6 2" xfId="54502"/>
    <cellStyle name="40% - Accent5 6 5 7" xfId="30385"/>
    <cellStyle name="40% - Accent5 6 5 7 2" xfId="59082"/>
    <cellStyle name="40% - Accent5 6 5 8" xfId="31630"/>
    <cellStyle name="40% - Accent5 6 6" xfId="4663"/>
    <cellStyle name="40% - Accent5 6 6 2" xfId="13891"/>
    <cellStyle name="40% - Accent5 6 6 2 2" xfId="42589"/>
    <cellStyle name="40% - Accent5 6 6 3" xfId="27240"/>
    <cellStyle name="40% - Accent5 6 6 3 2" xfId="55938"/>
    <cellStyle name="40% - Accent5 6 6 4" xfId="33380"/>
    <cellStyle name="40% - Accent5 6 7" xfId="5072"/>
    <cellStyle name="40% - Accent5 6 7 2" xfId="14300"/>
    <cellStyle name="40% - Accent5 6 7 2 2" xfId="42998"/>
    <cellStyle name="40% - Accent5 6 7 3" xfId="33789"/>
    <cellStyle name="40% - Accent5 6 8" xfId="6621"/>
    <cellStyle name="40% - Accent5 6 8 2" xfId="15848"/>
    <cellStyle name="40% - Accent5 6 8 2 2" xfId="44546"/>
    <cellStyle name="40% - Accent5 6 8 3" xfId="35337"/>
    <cellStyle name="40% - Accent5 6 9" xfId="8297"/>
    <cellStyle name="40% - Accent5 6 9 2" xfId="17521"/>
    <cellStyle name="40% - Accent5 6 9 2 2" xfId="46219"/>
    <cellStyle name="40% - Accent5 6 9 3" xfId="37010"/>
    <cellStyle name="40% - Accent5 7" xfId="395"/>
    <cellStyle name="40% - Accent5 7 10" xfId="10054"/>
    <cellStyle name="40% - Accent5 7 10 2" xfId="19275"/>
    <cellStyle name="40% - Accent5 7 10 2 2" xfId="47973"/>
    <cellStyle name="40% - Accent5 7 10 3" xfId="38764"/>
    <cellStyle name="40% - Accent5 7 11" xfId="11203"/>
    <cellStyle name="40% - Accent5 7 11 2" xfId="20422"/>
    <cellStyle name="40% - Accent5 7 11 2 2" xfId="49120"/>
    <cellStyle name="40% - Accent5 7 11 3" xfId="39911"/>
    <cellStyle name="40% - Accent5 7 12" xfId="11705"/>
    <cellStyle name="40% - Accent5 7 12 2" xfId="40403"/>
    <cellStyle name="40% - Accent5 7 13" xfId="21555"/>
    <cellStyle name="40% - Accent5 7 13 2" xfId="50253"/>
    <cellStyle name="40% - Accent5 7 14" xfId="23526"/>
    <cellStyle name="40% - Accent5 7 14 2" xfId="52224"/>
    <cellStyle name="40% - Accent5 7 15" xfId="25805"/>
    <cellStyle name="40% - Accent5 7 15 2" xfId="54503"/>
    <cellStyle name="40% - Accent5 7 16" xfId="30386"/>
    <cellStyle name="40% - Accent5 7 16 2" xfId="59083"/>
    <cellStyle name="40% - Accent5 7 17" xfId="31194"/>
    <cellStyle name="40% - Accent5 7 2" xfId="855"/>
    <cellStyle name="40% - Accent5 7 2 10" xfId="23527"/>
    <cellStyle name="40% - Accent5 7 2 10 2" xfId="52225"/>
    <cellStyle name="40% - Accent5 7 2 11" xfId="25806"/>
    <cellStyle name="40% - Accent5 7 2 11 2" xfId="54504"/>
    <cellStyle name="40% - Accent5 7 2 12" xfId="30387"/>
    <cellStyle name="40% - Accent5 7 2 12 2" xfId="59084"/>
    <cellStyle name="40% - Accent5 7 2 2" xfId="3680"/>
    <cellStyle name="40% - Accent5 7 2 3" xfId="3505"/>
    <cellStyle name="40% - Accent5 7 2 3 10" xfId="23528"/>
    <cellStyle name="40% - Accent5 7 2 3 10 2" xfId="52226"/>
    <cellStyle name="40% - Accent5 7 2 3 11" xfId="25807"/>
    <cellStyle name="40% - Accent5 7 2 3 11 2" xfId="54505"/>
    <cellStyle name="40% - Accent5 7 2 3 12" xfId="30388"/>
    <cellStyle name="40% - Accent5 7 2 3 12 2" xfId="59085"/>
    <cellStyle name="40% - Accent5 7 2 3 13" xfId="32477"/>
    <cellStyle name="40% - Accent5 7 2 3 2" xfId="4671"/>
    <cellStyle name="40% - Accent5 7 2 3 2 2" xfId="13899"/>
    <cellStyle name="40% - Accent5 7 2 3 2 2 2" xfId="28381"/>
    <cellStyle name="40% - Accent5 7 2 3 2 2 2 2" xfId="57079"/>
    <cellStyle name="40% - Accent5 7 2 3 2 2 3" xfId="42597"/>
    <cellStyle name="40% - Accent5 7 2 3 2 3" xfId="23529"/>
    <cellStyle name="40% - Accent5 7 2 3 2 3 2" xfId="52227"/>
    <cellStyle name="40% - Accent5 7 2 3 2 4" xfId="25808"/>
    <cellStyle name="40% - Accent5 7 2 3 2 4 2" xfId="54506"/>
    <cellStyle name="40% - Accent5 7 2 3 2 5" xfId="30389"/>
    <cellStyle name="40% - Accent5 7 2 3 2 5 2" xfId="59086"/>
    <cellStyle name="40% - Accent5 7 2 3 2 6" xfId="33388"/>
    <cellStyle name="40% - Accent5 7 2 3 3" xfId="6442"/>
    <cellStyle name="40% - Accent5 7 2 3 3 2" xfId="15670"/>
    <cellStyle name="40% - Accent5 7 2 3 3 2 2" xfId="44368"/>
    <cellStyle name="40% - Accent5 7 2 3 3 3" xfId="27248"/>
    <cellStyle name="40% - Accent5 7 2 3 3 3 2" xfId="55946"/>
    <cellStyle name="40% - Accent5 7 2 3 3 4" xfId="35159"/>
    <cellStyle name="40% - Accent5 7 2 3 4" xfId="7994"/>
    <cellStyle name="40% - Accent5 7 2 3 4 2" xfId="17219"/>
    <cellStyle name="40% - Accent5 7 2 3 4 2 2" xfId="45917"/>
    <cellStyle name="40% - Accent5 7 2 3 4 3" xfId="36708"/>
    <cellStyle name="40% - Accent5 7 2 3 5" xfId="9145"/>
    <cellStyle name="40% - Accent5 7 2 3 5 2" xfId="18368"/>
    <cellStyle name="40% - Accent5 7 2 3 5 2 2" xfId="47066"/>
    <cellStyle name="40% - Accent5 7 2 3 5 3" xfId="37857"/>
    <cellStyle name="40% - Accent5 7 2 3 6" xfId="10056"/>
    <cellStyle name="40% - Accent5 7 2 3 6 2" xfId="19277"/>
    <cellStyle name="40% - Accent5 7 2 3 6 2 2" xfId="47975"/>
    <cellStyle name="40% - Accent5 7 2 3 6 3" xfId="38766"/>
    <cellStyle name="40% - Accent5 7 2 3 7" xfId="11205"/>
    <cellStyle name="40% - Accent5 7 2 3 7 2" xfId="20424"/>
    <cellStyle name="40% - Accent5 7 2 3 7 2 2" xfId="49122"/>
    <cellStyle name="40% - Accent5 7 2 3 7 3" xfId="39913"/>
    <cellStyle name="40% - Accent5 7 2 3 8" xfId="12988"/>
    <cellStyle name="40% - Accent5 7 2 3 8 2" xfId="41686"/>
    <cellStyle name="40% - Accent5 7 2 3 9" xfId="21557"/>
    <cellStyle name="40% - Accent5 7 2 3 9 2" xfId="50255"/>
    <cellStyle name="40% - Accent5 7 2 4" xfId="2896"/>
    <cellStyle name="40% - Accent5 7 2 4 2" xfId="6061"/>
    <cellStyle name="40% - Accent5 7 2 4 2 2" xfId="15289"/>
    <cellStyle name="40% - Accent5 7 2 4 2 2 2" xfId="43987"/>
    <cellStyle name="40% - Accent5 7 2 4 2 3" xfId="28380"/>
    <cellStyle name="40% - Accent5 7 2 4 2 3 2" xfId="57078"/>
    <cellStyle name="40% - Accent5 7 2 4 2 4" xfId="34778"/>
    <cellStyle name="40% - Accent5 7 2 4 3" xfId="7611"/>
    <cellStyle name="40% - Accent5 7 2 4 3 2" xfId="16837"/>
    <cellStyle name="40% - Accent5 7 2 4 3 2 2" xfId="45535"/>
    <cellStyle name="40% - Accent5 7 2 4 3 3" xfId="36326"/>
    <cellStyle name="40% - Accent5 7 2 4 4" xfId="12607"/>
    <cellStyle name="40% - Accent5 7 2 4 4 2" xfId="41305"/>
    <cellStyle name="40% - Accent5 7 2 4 5" xfId="23530"/>
    <cellStyle name="40% - Accent5 7 2 4 5 2" xfId="52228"/>
    <cellStyle name="40% - Accent5 7 2 4 6" xfId="25809"/>
    <cellStyle name="40% - Accent5 7 2 4 6 2" xfId="54507"/>
    <cellStyle name="40% - Accent5 7 2 4 7" xfId="30390"/>
    <cellStyle name="40% - Accent5 7 2 4 7 2" xfId="59087"/>
    <cellStyle name="40% - Accent5 7 2 4 8" xfId="32096"/>
    <cellStyle name="40% - Accent5 7 2 5" xfId="4670"/>
    <cellStyle name="40% - Accent5 7 2 5 2" xfId="13898"/>
    <cellStyle name="40% - Accent5 7 2 5 2 2" xfId="42596"/>
    <cellStyle name="40% - Accent5 7 2 5 3" xfId="27247"/>
    <cellStyle name="40% - Accent5 7 2 5 3 2" xfId="55945"/>
    <cellStyle name="40% - Accent5 7 2 5 4" xfId="33387"/>
    <cellStyle name="40% - Accent5 7 2 6" xfId="8763"/>
    <cellStyle name="40% - Accent5 7 2 6 2" xfId="17987"/>
    <cellStyle name="40% - Accent5 7 2 6 2 2" xfId="46685"/>
    <cellStyle name="40% - Accent5 7 2 6 3" xfId="37476"/>
    <cellStyle name="40% - Accent5 7 2 7" xfId="10055"/>
    <cellStyle name="40% - Accent5 7 2 7 2" xfId="19276"/>
    <cellStyle name="40% - Accent5 7 2 7 2 2" xfId="47974"/>
    <cellStyle name="40% - Accent5 7 2 7 3" xfId="38765"/>
    <cellStyle name="40% - Accent5 7 2 8" xfId="11204"/>
    <cellStyle name="40% - Accent5 7 2 8 2" xfId="20423"/>
    <cellStyle name="40% - Accent5 7 2 8 2 2" xfId="49121"/>
    <cellStyle name="40% - Accent5 7 2 8 3" xfId="39912"/>
    <cellStyle name="40% - Accent5 7 2 9" xfId="21556"/>
    <cellStyle name="40% - Accent5 7 2 9 2" xfId="50254"/>
    <cellStyle name="40% - Accent5 7 3" xfId="1240"/>
    <cellStyle name="40% - Accent5 7 3 10" xfId="11891"/>
    <cellStyle name="40% - Accent5 7 3 10 2" xfId="40589"/>
    <cellStyle name="40% - Accent5 7 3 11" xfId="21558"/>
    <cellStyle name="40% - Accent5 7 3 11 2" xfId="50256"/>
    <cellStyle name="40% - Accent5 7 3 12" xfId="23531"/>
    <cellStyle name="40% - Accent5 7 3 12 2" xfId="52229"/>
    <cellStyle name="40% - Accent5 7 3 13" xfId="25810"/>
    <cellStyle name="40% - Accent5 7 3 13 2" xfId="54508"/>
    <cellStyle name="40% - Accent5 7 3 14" xfId="30391"/>
    <cellStyle name="40% - Accent5 7 3 14 2" xfId="59088"/>
    <cellStyle name="40% - Accent5 7 3 15" xfId="31380"/>
    <cellStyle name="40% - Accent5 7 3 2" xfId="3681"/>
    <cellStyle name="40% - Accent5 7 3 2 10" xfId="23532"/>
    <cellStyle name="40% - Accent5 7 3 2 10 2" xfId="52230"/>
    <cellStyle name="40% - Accent5 7 3 2 11" xfId="25811"/>
    <cellStyle name="40% - Accent5 7 3 2 11 2" xfId="54509"/>
    <cellStyle name="40% - Accent5 7 3 2 12" xfId="30392"/>
    <cellStyle name="40% - Accent5 7 3 2 12 2" xfId="59089"/>
    <cellStyle name="40% - Accent5 7 3 2 13" xfId="32545"/>
    <cellStyle name="40% - Accent5 7 3 2 2" xfId="4673"/>
    <cellStyle name="40% - Accent5 7 3 2 2 2" xfId="13901"/>
    <cellStyle name="40% - Accent5 7 3 2 2 2 2" xfId="28383"/>
    <cellStyle name="40% - Accent5 7 3 2 2 2 2 2" xfId="57081"/>
    <cellStyle name="40% - Accent5 7 3 2 2 2 3" xfId="42599"/>
    <cellStyle name="40% - Accent5 7 3 2 2 3" xfId="23533"/>
    <cellStyle name="40% - Accent5 7 3 2 2 3 2" xfId="52231"/>
    <cellStyle name="40% - Accent5 7 3 2 2 4" xfId="25812"/>
    <cellStyle name="40% - Accent5 7 3 2 2 4 2" xfId="54510"/>
    <cellStyle name="40% - Accent5 7 3 2 2 5" xfId="30393"/>
    <cellStyle name="40% - Accent5 7 3 2 2 5 2" xfId="59090"/>
    <cellStyle name="40% - Accent5 7 3 2 2 6" xfId="33390"/>
    <cellStyle name="40% - Accent5 7 3 2 3" xfId="6510"/>
    <cellStyle name="40% - Accent5 7 3 2 3 2" xfId="15738"/>
    <cellStyle name="40% - Accent5 7 3 2 3 2 2" xfId="44436"/>
    <cellStyle name="40% - Accent5 7 3 2 3 3" xfId="27250"/>
    <cellStyle name="40% - Accent5 7 3 2 3 3 2" xfId="55948"/>
    <cellStyle name="40% - Accent5 7 3 2 3 4" xfId="35227"/>
    <cellStyle name="40% - Accent5 7 3 2 4" xfId="8062"/>
    <cellStyle name="40% - Accent5 7 3 2 4 2" xfId="17287"/>
    <cellStyle name="40% - Accent5 7 3 2 4 2 2" xfId="45985"/>
    <cellStyle name="40% - Accent5 7 3 2 4 3" xfId="36776"/>
    <cellStyle name="40% - Accent5 7 3 2 5" xfId="9213"/>
    <cellStyle name="40% - Accent5 7 3 2 5 2" xfId="18436"/>
    <cellStyle name="40% - Accent5 7 3 2 5 2 2" xfId="47134"/>
    <cellStyle name="40% - Accent5 7 3 2 5 3" xfId="37925"/>
    <cellStyle name="40% - Accent5 7 3 2 6" xfId="10058"/>
    <cellStyle name="40% - Accent5 7 3 2 6 2" xfId="19279"/>
    <cellStyle name="40% - Accent5 7 3 2 6 2 2" xfId="47977"/>
    <cellStyle name="40% - Accent5 7 3 2 6 3" xfId="38768"/>
    <cellStyle name="40% - Accent5 7 3 2 7" xfId="11207"/>
    <cellStyle name="40% - Accent5 7 3 2 7 2" xfId="20426"/>
    <cellStyle name="40% - Accent5 7 3 2 7 2 2" xfId="49124"/>
    <cellStyle name="40% - Accent5 7 3 2 7 3" xfId="39915"/>
    <cellStyle name="40% - Accent5 7 3 2 8" xfId="13056"/>
    <cellStyle name="40% - Accent5 7 3 2 8 2" xfId="41754"/>
    <cellStyle name="40% - Accent5 7 3 2 9" xfId="21559"/>
    <cellStyle name="40% - Accent5 7 3 2 9 2" xfId="50257"/>
    <cellStyle name="40% - Accent5 7 3 3" xfId="2622"/>
    <cellStyle name="40% - Accent5 7 3 3 2" xfId="5877"/>
    <cellStyle name="40% - Accent5 7 3 3 2 2" xfId="15105"/>
    <cellStyle name="40% - Accent5 7 3 3 2 2 2" xfId="43803"/>
    <cellStyle name="40% - Accent5 7 3 3 2 3" xfId="28382"/>
    <cellStyle name="40% - Accent5 7 3 3 2 3 2" xfId="57080"/>
    <cellStyle name="40% - Accent5 7 3 3 2 4" xfId="34594"/>
    <cellStyle name="40% - Accent5 7 3 3 3" xfId="7427"/>
    <cellStyle name="40% - Accent5 7 3 3 3 2" xfId="16653"/>
    <cellStyle name="40% - Accent5 7 3 3 3 2 2" xfId="45351"/>
    <cellStyle name="40% - Accent5 7 3 3 3 3" xfId="36142"/>
    <cellStyle name="40% - Accent5 7 3 3 4" xfId="12423"/>
    <cellStyle name="40% - Accent5 7 3 3 4 2" xfId="41121"/>
    <cellStyle name="40% - Accent5 7 3 3 5" xfId="23534"/>
    <cellStyle name="40% - Accent5 7 3 3 5 2" xfId="52232"/>
    <cellStyle name="40% - Accent5 7 3 3 6" xfId="25813"/>
    <cellStyle name="40% - Accent5 7 3 3 6 2" xfId="54511"/>
    <cellStyle name="40% - Accent5 7 3 3 7" xfId="30394"/>
    <cellStyle name="40% - Accent5 7 3 3 7 2" xfId="59091"/>
    <cellStyle name="40% - Accent5 7 3 3 8" xfId="31912"/>
    <cellStyle name="40% - Accent5 7 3 4" xfId="4672"/>
    <cellStyle name="40% - Accent5 7 3 4 2" xfId="13900"/>
    <cellStyle name="40% - Accent5 7 3 4 2 2" xfId="42598"/>
    <cellStyle name="40% - Accent5 7 3 4 3" xfId="27249"/>
    <cellStyle name="40% - Accent5 7 3 4 3 2" xfId="55947"/>
    <cellStyle name="40% - Accent5 7 3 4 4" xfId="33389"/>
    <cellStyle name="40% - Accent5 7 3 5" xfId="5345"/>
    <cellStyle name="40% - Accent5 7 3 5 2" xfId="14573"/>
    <cellStyle name="40% - Accent5 7 3 5 2 2" xfId="43271"/>
    <cellStyle name="40% - Accent5 7 3 5 3" xfId="34062"/>
    <cellStyle name="40% - Accent5 7 3 6" xfId="6894"/>
    <cellStyle name="40% - Accent5 7 3 6 2" xfId="16121"/>
    <cellStyle name="40% - Accent5 7 3 6 2 2" xfId="44819"/>
    <cellStyle name="40% - Accent5 7 3 6 3" xfId="35610"/>
    <cellStyle name="40% - Accent5 7 3 7" xfId="8579"/>
    <cellStyle name="40% - Accent5 7 3 7 2" xfId="17803"/>
    <cellStyle name="40% - Accent5 7 3 7 2 2" xfId="46501"/>
    <cellStyle name="40% - Accent5 7 3 7 3" xfId="37292"/>
    <cellStyle name="40% - Accent5 7 3 8" xfId="10057"/>
    <cellStyle name="40% - Accent5 7 3 8 2" xfId="19278"/>
    <cellStyle name="40% - Accent5 7 3 8 2 2" xfId="47976"/>
    <cellStyle name="40% - Accent5 7 3 8 3" xfId="38767"/>
    <cellStyle name="40% - Accent5 7 3 9" xfId="11206"/>
    <cellStyle name="40% - Accent5 7 3 9 2" xfId="20425"/>
    <cellStyle name="40% - Accent5 7 3 9 2 2" xfId="49123"/>
    <cellStyle name="40% - Accent5 7 3 9 3" xfId="39914"/>
    <cellStyle name="40% - Accent5 7 4" xfId="3284"/>
    <cellStyle name="40% - Accent5 7 4 10" xfId="23535"/>
    <cellStyle name="40% - Accent5 7 4 10 2" xfId="52233"/>
    <cellStyle name="40% - Accent5 7 4 11" xfId="25814"/>
    <cellStyle name="40% - Accent5 7 4 11 2" xfId="54512"/>
    <cellStyle name="40% - Accent5 7 4 12" xfId="30395"/>
    <cellStyle name="40% - Accent5 7 4 12 2" xfId="59092"/>
    <cellStyle name="40% - Accent5 7 4 13" xfId="32293"/>
    <cellStyle name="40% - Accent5 7 4 2" xfId="4674"/>
    <cellStyle name="40% - Accent5 7 4 2 2" xfId="13902"/>
    <cellStyle name="40% - Accent5 7 4 2 2 2" xfId="28384"/>
    <cellStyle name="40% - Accent5 7 4 2 2 2 2" xfId="57082"/>
    <cellStyle name="40% - Accent5 7 4 2 2 3" xfId="42600"/>
    <cellStyle name="40% - Accent5 7 4 2 3" xfId="23536"/>
    <cellStyle name="40% - Accent5 7 4 2 3 2" xfId="52234"/>
    <cellStyle name="40% - Accent5 7 4 2 4" xfId="25815"/>
    <cellStyle name="40% - Accent5 7 4 2 4 2" xfId="54513"/>
    <cellStyle name="40% - Accent5 7 4 2 5" xfId="30396"/>
    <cellStyle name="40% - Accent5 7 4 2 5 2" xfId="59093"/>
    <cellStyle name="40% - Accent5 7 4 2 6" xfId="33391"/>
    <cellStyle name="40% - Accent5 7 4 3" xfId="6258"/>
    <cellStyle name="40% - Accent5 7 4 3 2" xfId="15486"/>
    <cellStyle name="40% - Accent5 7 4 3 2 2" xfId="44184"/>
    <cellStyle name="40% - Accent5 7 4 3 3" xfId="27251"/>
    <cellStyle name="40% - Accent5 7 4 3 3 2" xfId="55949"/>
    <cellStyle name="40% - Accent5 7 4 3 4" xfId="34975"/>
    <cellStyle name="40% - Accent5 7 4 4" xfId="7810"/>
    <cellStyle name="40% - Accent5 7 4 4 2" xfId="17035"/>
    <cellStyle name="40% - Accent5 7 4 4 2 2" xfId="45733"/>
    <cellStyle name="40% - Accent5 7 4 4 3" xfId="36524"/>
    <cellStyle name="40% - Accent5 7 4 5" xfId="8961"/>
    <cellStyle name="40% - Accent5 7 4 5 2" xfId="18184"/>
    <cellStyle name="40% - Accent5 7 4 5 2 2" xfId="46882"/>
    <cellStyle name="40% - Accent5 7 4 5 3" xfId="37673"/>
    <cellStyle name="40% - Accent5 7 4 6" xfId="10059"/>
    <cellStyle name="40% - Accent5 7 4 6 2" xfId="19280"/>
    <cellStyle name="40% - Accent5 7 4 6 2 2" xfId="47978"/>
    <cellStyle name="40% - Accent5 7 4 6 3" xfId="38769"/>
    <cellStyle name="40% - Accent5 7 4 7" xfId="11208"/>
    <cellStyle name="40% - Accent5 7 4 7 2" xfId="20427"/>
    <cellStyle name="40% - Accent5 7 4 7 2 2" xfId="49125"/>
    <cellStyle name="40% - Accent5 7 4 7 3" xfId="39916"/>
    <cellStyle name="40% - Accent5 7 4 8" xfId="12804"/>
    <cellStyle name="40% - Accent5 7 4 8 2" xfId="41502"/>
    <cellStyle name="40% - Accent5 7 4 9" xfId="21560"/>
    <cellStyle name="40% - Accent5 7 4 9 2" xfId="50258"/>
    <cellStyle name="40% - Accent5 7 5" xfId="2248"/>
    <cellStyle name="40% - Accent5 7 5 2" xfId="5682"/>
    <cellStyle name="40% - Accent5 7 5 2 2" xfId="14910"/>
    <cellStyle name="40% - Accent5 7 5 2 2 2" xfId="43608"/>
    <cellStyle name="40% - Accent5 7 5 2 3" xfId="28379"/>
    <cellStyle name="40% - Accent5 7 5 2 3 2" xfId="57077"/>
    <cellStyle name="40% - Accent5 7 5 2 4" xfId="34399"/>
    <cellStyle name="40% - Accent5 7 5 3" xfId="7231"/>
    <cellStyle name="40% - Accent5 7 5 3 2" xfId="16458"/>
    <cellStyle name="40% - Accent5 7 5 3 2 2" xfId="45156"/>
    <cellStyle name="40% - Accent5 7 5 3 3" xfId="35947"/>
    <cellStyle name="40% - Accent5 7 5 4" xfId="12228"/>
    <cellStyle name="40% - Accent5 7 5 4 2" xfId="40926"/>
    <cellStyle name="40% - Accent5 7 5 5" xfId="23537"/>
    <cellStyle name="40% - Accent5 7 5 5 2" xfId="52235"/>
    <cellStyle name="40% - Accent5 7 5 6" xfId="25816"/>
    <cellStyle name="40% - Accent5 7 5 6 2" xfId="54514"/>
    <cellStyle name="40% - Accent5 7 5 7" xfId="30397"/>
    <cellStyle name="40% - Accent5 7 5 7 2" xfId="59094"/>
    <cellStyle name="40% - Accent5 7 5 8" xfId="31717"/>
    <cellStyle name="40% - Accent5 7 6" xfId="4669"/>
    <cellStyle name="40% - Accent5 7 6 2" xfId="13897"/>
    <cellStyle name="40% - Accent5 7 6 2 2" xfId="42595"/>
    <cellStyle name="40% - Accent5 7 6 3" xfId="27246"/>
    <cellStyle name="40% - Accent5 7 6 3 2" xfId="55944"/>
    <cellStyle name="40% - Accent5 7 6 4" xfId="33386"/>
    <cellStyle name="40% - Accent5 7 7" xfId="5159"/>
    <cellStyle name="40% - Accent5 7 7 2" xfId="14387"/>
    <cellStyle name="40% - Accent5 7 7 2 2" xfId="43085"/>
    <cellStyle name="40% - Accent5 7 7 3" xfId="33876"/>
    <cellStyle name="40% - Accent5 7 8" xfId="6708"/>
    <cellStyle name="40% - Accent5 7 8 2" xfId="15935"/>
    <cellStyle name="40% - Accent5 7 8 2 2" xfId="44633"/>
    <cellStyle name="40% - Accent5 7 8 3" xfId="35424"/>
    <cellStyle name="40% - Accent5 7 9" xfId="8384"/>
    <cellStyle name="40% - Accent5 7 9 2" xfId="17608"/>
    <cellStyle name="40% - Accent5 7 9 2 2" xfId="46306"/>
    <cellStyle name="40% - Accent5 7 9 3" xfId="37097"/>
    <cellStyle name="40% - Accent5 8" xfId="856"/>
    <cellStyle name="40% - Accent5 8 10" xfId="23538"/>
    <cellStyle name="40% - Accent5 8 10 2" xfId="52236"/>
    <cellStyle name="40% - Accent5 8 11" xfId="25817"/>
    <cellStyle name="40% - Accent5 8 11 2" xfId="54515"/>
    <cellStyle name="40% - Accent5 8 12" xfId="30398"/>
    <cellStyle name="40% - Accent5 8 12 2" xfId="59095"/>
    <cellStyle name="40% - Accent5 8 2" xfId="2724"/>
    <cellStyle name="40% - Accent5 8 2 10" xfId="21562"/>
    <cellStyle name="40% - Accent5 8 2 10 2" xfId="50260"/>
    <cellStyle name="40% - Accent5 8 2 11" xfId="23539"/>
    <cellStyle name="40% - Accent5 8 2 11 2" xfId="52237"/>
    <cellStyle name="40% - Accent5 8 2 12" xfId="25818"/>
    <cellStyle name="40% - Accent5 8 2 12 2" xfId="54516"/>
    <cellStyle name="40% - Accent5 8 2 13" xfId="30399"/>
    <cellStyle name="40% - Accent5 8 2 13 2" xfId="59096"/>
    <cellStyle name="40% - Accent5 8 2 14" xfId="31926"/>
    <cellStyle name="40% - Accent5 8 2 2" xfId="3682"/>
    <cellStyle name="40% - Accent5 8 2 3" xfId="4676"/>
    <cellStyle name="40% - Accent5 8 2 3 2" xfId="13904"/>
    <cellStyle name="40% - Accent5 8 2 3 2 2" xfId="28386"/>
    <cellStyle name="40% - Accent5 8 2 3 2 2 2" xfId="57084"/>
    <cellStyle name="40% - Accent5 8 2 3 2 3" xfId="42602"/>
    <cellStyle name="40% - Accent5 8 2 3 3" xfId="23540"/>
    <cellStyle name="40% - Accent5 8 2 3 3 2" xfId="52238"/>
    <cellStyle name="40% - Accent5 8 2 3 4" xfId="25819"/>
    <cellStyle name="40% - Accent5 8 2 3 4 2" xfId="54517"/>
    <cellStyle name="40% - Accent5 8 2 3 5" xfId="30400"/>
    <cellStyle name="40% - Accent5 8 2 3 5 2" xfId="59097"/>
    <cellStyle name="40% - Accent5 8 2 3 6" xfId="33393"/>
    <cellStyle name="40% - Accent5 8 2 4" xfId="5891"/>
    <cellStyle name="40% - Accent5 8 2 4 2" xfId="15119"/>
    <cellStyle name="40% - Accent5 8 2 4 2 2" xfId="43817"/>
    <cellStyle name="40% - Accent5 8 2 4 3" xfId="27253"/>
    <cellStyle name="40% - Accent5 8 2 4 3 2" xfId="55951"/>
    <cellStyle name="40% - Accent5 8 2 4 4" xfId="34608"/>
    <cellStyle name="40% - Accent5 8 2 5" xfId="7441"/>
    <cellStyle name="40% - Accent5 8 2 5 2" xfId="16667"/>
    <cellStyle name="40% - Accent5 8 2 5 2 2" xfId="45365"/>
    <cellStyle name="40% - Accent5 8 2 5 3" xfId="36156"/>
    <cellStyle name="40% - Accent5 8 2 6" xfId="8593"/>
    <cellStyle name="40% - Accent5 8 2 6 2" xfId="17817"/>
    <cellStyle name="40% - Accent5 8 2 6 2 2" xfId="46515"/>
    <cellStyle name="40% - Accent5 8 2 6 3" xfId="37306"/>
    <cellStyle name="40% - Accent5 8 2 7" xfId="10061"/>
    <cellStyle name="40% - Accent5 8 2 7 2" xfId="19282"/>
    <cellStyle name="40% - Accent5 8 2 7 2 2" xfId="47980"/>
    <cellStyle name="40% - Accent5 8 2 7 3" xfId="38771"/>
    <cellStyle name="40% - Accent5 8 2 8" xfId="11210"/>
    <cellStyle name="40% - Accent5 8 2 8 2" xfId="20429"/>
    <cellStyle name="40% - Accent5 8 2 8 2 2" xfId="49127"/>
    <cellStyle name="40% - Accent5 8 2 8 3" xfId="39918"/>
    <cellStyle name="40% - Accent5 8 2 9" xfId="12437"/>
    <cellStyle name="40% - Accent5 8 2 9 2" xfId="41135"/>
    <cellStyle name="40% - Accent5 8 3" xfId="3334"/>
    <cellStyle name="40% - Accent5 8 3 10" xfId="23541"/>
    <cellStyle name="40% - Accent5 8 3 10 2" xfId="52239"/>
    <cellStyle name="40% - Accent5 8 3 11" xfId="25820"/>
    <cellStyle name="40% - Accent5 8 3 11 2" xfId="54518"/>
    <cellStyle name="40% - Accent5 8 3 12" xfId="30401"/>
    <cellStyle name="40% - Accent5 8 3 12 2" xfId="59098"/>
    <cellStyle name="40% - Accent5 8 3 13" xfId="32307"/>
    <cellStyle name="40% - Accent5 8 3 2" xfId="4677"/>
    <cellStyle name="40% - Accent5 8 3 2 2" xfId="13905"/>
    <cellStyle name="40% - Accent5 8 3 2 2 2" xfId="28387"/>
    <cellStyle name="40% - Accent5 8 3 2 2 2 2" xfId="57085"/>
    <cellStyle name="40% - Accent5 8 3 2 2 3" xfId="42603"/>
    <cellStyle name="40% - Accent5 8 3 2 3" xfId="23542"/>
    <cellStyle name="40% - Accent5 8 3 2 3 2" xfId="52240"/>
    <cellStyle name="40% - Accent5 8 3 2 4" xfId="25821"/>
    <cellStyle name="40% - Accent5 8 3 2 4 2" xfId="54519"/>
    <cellStyle name="40% - Accent5 8 3 2 5" xfId="30402"/>
    <cellStyle name="40% - Accent5 8 3 2 5 2" xfId="59099"/>
    <cellStyle name="40% - Accent5 8 3 2 6" xfId="33394"/>
    <cellStyle name="40% - Accent5 8 3 3" xfId="6272"/>
    <cellStyle name="40% - Accent5 8 3 3 2" xfId="15500"/>
    <cellStyle name="40% - Accent5 8 3 3 2 2" xfId="44198"/>
    <cellStyle name="40% - Accent5 8 3 3 3" xfId="27254"/>
    <cellStyle name="40% - Accent5 8 3 3 3 2" xfId="55952"/>
    <cellStyle name="40% - Accent5 8 3 3 4" xfId="34989"/>
    <cellStyle name="40% - Accent5 8 3 4" xfId="7824"/>
    <cellStyle name="40% - Accent5 8 3 4 2" xfId="17049"/>
    <cellStyle name="40% - Accent5 8 3 4 2 2" xfId="45747"/>
    <cellStyle name="40% - Accent5 8 3 4 3" xfId="36538"/>
    <cellStyle name="40% - Accent5 8 3 5" xfId="8975"/>
    <cellStyle name="40% - Accent5 8 3 5 2" xfId="18198"/>
    <cellStyle name="40% - Accent5 8 3 5 2 2" xfId="46896"/>
    <cellStyle name="40% - Accent5 8 3 5 3" xfId="37687"/>
    <cellStyle name="40% - Accent5 8 3 6" xfId="10062"/>
    <cellStyle name="40% - Accent5 8 3 6 2" xfId="19283"/>
    <cellStyle name="40% - Accent5 8 3 6 2 2" xfId="47981"/>
    <cellStyle name="40% - Accent5 8 3 6 3" xfId="38772"/>
    <cellStyle name="40% - Accent5 8 3 7" xfId="11211"/>
    <cellStyle name="40% - Accent5 8 3 7 2" xfId="20430"/>
    <cellStyle name="40% - Accent5 8 3 7 2 2" xfId="49128"/>
    <cellStyle name="40% - Accent5 8 3 7 3" xfId="39919"/>
    <cellStyle name="40% - Accent5 8 3 8" xfId="12818"/>
    <cellStyle name="40% - Accent5 8 3 8 2" xfId="41516"/>
    <cellStyle name="40% - Accent5 8 3 9" xfId="21563"/>
    <cellStyle name="40% - Accent5 8 3 9 2" xfId="50261"/>
    <cellStyle name="40% - Accent5 8 4" xfId="2036"/>
    <cellStyle name="40% - Accent5 8 4 2" xfId="5511"/>
    <cellStyle name="40% - Accent5 8 4 2 2" xfId="14739"/>
    <cellStyle name="40% - Accent5 8 4 2 2 2" xfId="43437"/>
    <cellStyle name="40% - Accent5 8 4 2 3" xfId="28385"/>
    <cellStyle name="40% - Accent5 8 4 2 3 2" xfId="57083"/>
    <cellStyle name="40% - Accent5 8 4 2 4" xfId="34228"/>
    <cellStyle name="40% - Accent5 8 4 3" xfId="7060"/>
    <cellStyle name="40% - Accent5 8 4 3 2" xfId="16287"/>
    <cellStyle name="40% - Accent5 8 4 3 2 2" xfId="44985"/>
    <cellStyle name="40% - Accent5 8 4 3 3" xfId="35776"/>
    <cellStyle name="40% - Accent5 8 4 4" xfId="12057"/>
    <cellStyle name="40% - Accent5 8 4 4 2" xfId="40755"/>
    <cellStyle name="40% - Accent5 8 4 5" xfId="23543"/>
    <cellStyle name="40% - Accent5 8 4 5 2" xfId="52241"/>
    <cellStyle name="40% - Accent5 8 4 6" xfId="25822"/>
    <cellStyle name="40% - Accent5 8 4 6 2" xfId="54520"/>
    <cellStyle name="40% - Accent5 8 4 7" xfId="30403"/>
    <cellStyle name="40% - Accent5 8 4 7 2" xfId="59100"/>
    <cellStyle name="40% - Accent5 8 4 8" xfId="31546"/>
    <cellStyle name="40% - Accent5 8 5" xfId="4675"/>
    <cellStyle name="40% - Accent5 8 5 2" xfId="13903"/>
    <cellStyle name="40% - Accent5 8 5 2 2" xfId="42601"/>
    <cellStyle name="40% - Accent5 8 5 3" xfId="27252"/>
    <cellStyle name="40% - Accent5 8 5 3 2" xfId="55950"/>
    <cellStyle name="40% - Accent5 8 5 4" xfId="33392"/>
    <cellStyle name="40% - Accent5 8 6" xfId="8213"/>
    <cellStyle name="40% - Accent5 8 6 2" xfId="17437"/>
    <cellStyle name="40% - Accent5 8 6 2 2" xfId="46135"/>
    <cellStyle name="40% - Accent5 8 6 3" xfId="36926"/>
    <cellStyle name="40% - Accent5 8 7" xfId="10060"/>
    <cellStyle name="40% - Accent5 8 7 2" xfId="19281"/>
    <cellStyle name="40% - Accent5 8 7 2 2" xfId="47979"/>
    <cellStyle name="40% - Accent5 8 7 3" xfId="38770"/>
    <cellStyle name="40% - Accent5 8 8" xfId="11209"/>
    <cellStyle name="40% - Accent5 8 8 2" xfId="20428"/>
    <cellStyle name="40% - Accent5 8 8 2 2" xfId="49126"/>
    <cellStyle name="40% - Accent5 8 8 3" xfId="39917"/>
    <cellStyle name="40% - Accent5 8 9" xfId="21561"/>
    <cellStyle name="40% - Accent5 8 9 2" xfId="50259"/>
    <cellStyle name="40% - Accent5 9" xfId="857"/>
    <cellStyle name="40% - Accent5 9 10" xfId="25823"/>
    <cellStyle name="40% - Accent5 9 10 2" xfId="54521"/>
    <cellStyle name="40% - Accent5 9 11" xfId="30404"/>
    <cellStyle name="40% - Accent5 9 11 2" xfId="59101"/>
    <cellStyle name="40% - Accent5 9 2" xfId="3683"/>
    <cellStyle name="40% - Accent5 9 3" xfId="2438"/>
    <cellStyle name="40% - Accent5 9 3 2" xfId="5708"/>
    <cellStyle name="40% - Accent5 9 3 2 2" xfId="14936"/>
    <cellStyle name="40% - Accent5 9 3 2 2 2" xfId="43634"/>
    <cellStyle name="40% - Accent5 9 3 2 3" xfId="28388"/>
    <cellStyle name="40% - Accent5 9 3 2 3 2" xfId="57086"/>
    <cellStyle name="40% - Accent5 9 3 2 4" xfId="34425"/>
    <cellStyle name="40% - Accent5 9 3 3" xfId="7257"/>
    <cellStyle name="40% - Accent5 9 3 3 2" xfId="16484"/>
    <cellStyle name="40% - Accent5 9 3 3 2 2" xfId="45182"/>
    <cellStyle name="40% - Accent5 9 3 3 3" xfId="35973"/>
    <cellStyle name="40% - Accent5 9 3 4" xfId="12254"/>
    <cellStyle name="40% - Accent5 9 3 4 2" xfId="40952"/>
    <cellStyle name="40% - Accent5 9 3 5" xfId="23545"/>
    <cellStyle name="40% - Accent5 9 3 5 2" xfId="52243"/>
    <cellStyle name="40% - Accent5 9 3 6" xfId="25824"/>
    <cellStyle name="40% - Accent5 9 3 6 2" xfId="54522"/>
    <cellStyle name="40% - Accent5 9 3 7" xfId="30405"/>
    <cellStyle name="40% - Accent5 9 3 7 2" xfId="59102"/>
    <cellStyle name="40% - Accent5 9 3 8" xfId="31743"/>
    <cellStyle name="40% - Accent5 9 4" xfId="4678"/>
    <cellStyle name="40% - Accent5 9 4 2" xfId="13906"/>
    <cellStyle name="40% - Accent5 9 4 2 2" xfId="42604"/>
    <cellStyle name="40% - Accent5 9 4 3" xfId="27255"/>
    <cellStyle name="40% - Accent5 9 4 3 2" xfId="55953"/>
    <cellStyle name="40% - Accent5 9 4 4" xfId="33395"/>
    <cellStyle name="40% - Accent5 9 5" xfId="8410"/>
    <cellStyle name="40% - Accent5 9 5 2" xfId="17634"/>
    <cellStyle name="40% - Accent5 9 5 2 2" xfId="46332"/>
    <cellStyle name="40% - Accent5 9 5 3" xfId="37123"/>
    <cellStyle name="40% - Accent5 9 6" xfId="10063"/>
    <cellStyle name="40% - Accent5 9 6 2" xfId="19284"/>
    <cellStyle name="40% - Accent5 9 6 2 2" xfId="47982"/>
    <cellStyle name="40% - Accent5 9 6 3" xfId="38773"/>
    <cellStyle name="40% - Accent5 9 7" xfId="11212"/>
    <cellStyle name="40% - Accent5 9 7 2" xfId="20431"/>
    <cellStyle name="40% - Accent5 9 7 2 2" xfId="49129"/>
    <cellStyle name="40% - Accent5 9 7 3" xfId="39920"/>
    <cellStyle name="40% - Accent5 9 8" xfId="21564"/>
    <cellStyle name="40% - Accent5 9 8 2" xfId="50262"/>
    <cellStyle name="40% - Accent5 9 9" xfId="23544"/>
    <cellStyle name="40% - Accent5 9 9 2" xfId="52242"/>
    <cellStyle name="40% - Accent6" xfId="159" builtinId="51" customBuiltin="1"/>
    <cellStyle name="40% - Accent6 10" xfId="858"/>
    <cellStyle name="40% - Accent6 11" xfId="859"/>
    <cellStyle name="40% - Accent6 12" xfId="860"/>
    <cellStyle name="40% - Accent6 13" xfId="861"/>
    <cellStyle name="40% - Accent6 14" xfId="862"/>
    <cellStyle name="40% - Accent6 15" xfId="863"/>
    <cellStyle name="40% - Accent6 16" xfId="864"/>
    <cellStyle name="40% - Accent6 17" xfId="865"/>
    <cellStyle name="40% - Accent6 18" xfId="866"/>
    <cellStyle name="40% - Accent6 19" xfId="867"/>
    <cellStyle name="40% - Accent6 2" xfId="26"/>
    <cellStyle name="40% - Accent6 2 2" xfId="957"/>
    <cellStyle name="40% - Accent6 2 3" xfId="956"/>
    <cellStyle name="40% - Accent6 20" xfId="868"/>
    <cellStyle name="40% - Accent6 21" xfId="869"/>
    <cellStyle name="40% - Accent6 22" xfId="870"/>
    <cellStyle name="40% - Accent6 23" xfId="871"/>
    <cellStyle name="40% - Accent6 24" xfId="872"/>
    <cellStyle name="40% - Accent6 25" xfId="873"/>
    <cellStyle name="40% - Accent6 26" xfId="874"/>
    <cellStyle name="40% - Accent6 27" xfId="875"/>
    <cellStyle name="40% - Accent6 28" xfId="876"/>
    <cellStyle name="40% - Accent6 29" xfId="877"/>
    <cellStyle name="40% - Accent6 3" xfId="179"/>
    <cellStyle name="40% - Accent6 3 10" xfId="6553"/>
    <cellStyle name="40% - Accent6 3 10 2" xfId="15780"/>
    <cellStyle name="40% - Accent6 3 10 2 2" xfId="44478"/>
    <cellStyle name="40% - Accent6 3 10 3" xfId="35269"/>
    <cellStyle name="40% - Accent6 3 11" xfId="8120"/>
    <cellStyle name="40% - Accent6 3 11 2" xfId="17344"/>
    <cellStyle name="40% - Accent6 3 11 2 2" xfId="46042"/>
    <cellStyle name="40% - Accent6 3 11 3" xfId="36833"/>
    <cellStyle name="40% - Accent6 3 12" xfId="10064"/>
    <cellStyle name="40% - Accent6 3 12 2" xfId="19285"/>
    <cellStyle name="40% - Accent6 3 12 2 2" xfId="47983"/>
    <cellStyle name="40% - Accent6 3 12 3" xfId="38774"/>
    <cellStyle name="40% - Accent6 3 13" xfId="11213"/>
    <cellStyle name="40% - Accent6 3 13 2" xfId="20432"/>
    <cellStyle name="40% - Accent6 3 13 2 2" xfId="49130"/>
    <cellStyle name="40% - Accent6 3 13 3" xfId="39921"/>
    <cellStyle name="40% - Accent6 3 14" xfId="11550"/>
    <cellStyle name="40% - Accent6 3 14 2" xfId="40248"/>
    <cellStyle name="40% - Accent6 3 15" xfId="21565"/>
    <cellStyle name="40% - Accent6 3 15 2" xfId="50263"/>
    <cellStyle name="40% - Accent6 3 16" xfId="23546"/>
    <cellStyle name="40% - Accent6 3 16 2" xfId="52244"/>
    <cellStyle name="40% - Accent6 3 17" xfId="25825"/>
    <cellStyle name="40% - Accent6 3 17 2" xfId="54523"/>
    <cellStyle name="40% - Accent6 3 18" xfId="30406"/>
    <cellStyle name="40% - Accent6 3 18 2" xfId="59103"/>
    <cellStyle name="40% - Accent6 3 19" xfId="31039"/>
    <cellStyle name="40% - Accent6 3 2" xfId="283"/>
    <cellStyle name="40% - Accent6 3 2 10" xfId="8174"/>
    <cellStyle name="40% - Accent6 3 2 10 2" xfId="17398"/>
    <cellStyle name="40% - Accent6 3 2 10 2 2" xfId="46096"/>
    <cellStyle name="40% - Accent6 3 2 10 3" xfId="36887"/>
    <cellStyle name="40% - Accent6 3 2 11" xfId="10065"/>
    <cellStyle name="40% - Accent6 3 2 11 2" xfId="19286"/>
    <cellStyle name="40% - Accent6 3 2 11 2 2" xfId="47984"/>
    <cellStyle name="40% - Accent6 3 2 11 3" xfId="38775"/>
    <cellStyle name="40% - Accent6 3 2 12" xfId="11214"/>
    <cellStyle name="40% - Accent6 3 2 12 2" xfId="20433"/>
    <cellStyle name="40% - Accent6 3 2 12 2 2" xfId="49131"/>
    <cellStyle name="40% - Accent6 3 2 12 3" xfId="39922"/>
    <cellStyle name="40% - Accent6 3 2 13" xfId="11593"/>
    <cellStyle name="40% - Accent6 3 2 13 2" xfId="40291"/>
    <cellStyle name="40% - Accent6 3 2 14" xfId="21566"/>
    <cellStyle name="40% - Accent6 3 2 14 2" xfId="50264"/>
    <cellStyle name="40% - Accent6 3 2 15" xfId="23547"/>
    <cellStyle name="40% - Accent6 3 2 15 2" xfId="52245"/>
    <cellStyle name="40% - Accent6 3 2 16" xfId="25826"/>
    <cellStyle name="40% - Accent6 3 2 16 2" xfId="54524"/>
    <cellStyle name="40% - Accent6 3 2 17" xfId="30407"/>
    <cellStyle name="40% - Accent6 3 2 17 2" xfId="59104"/>
    <cellStyle name="40% - Accent6 3 2 18" xfId="31082"/>
    <cellStyle name="40% - Accent6 3 2 2" xfId="369"/>
    <cellStyle name="40% - Accent6 3 2 2 10" xfId="10066"/>
    <cellStyle name="40% - Accent6 3 2 2 10 2" xfId="19287"/>
    <cellStyle name="40% - Accent6 3 2 2 10 2 2" xfId="47985"/>
    <cellStyle name="40% - Accent6 3 2 2 10 3" xfId="38776"/>
    <cellStyle name="40% - Accent6 3 2 2 11" xfId="11215"/>
    <cellStyle name="40% - Accent6 3 2 2 11 2" xfId="20434"/>
    <cellStyle name="40% - Accent6 3 2 2 11 2 2" xfId="49132"/>
    <cellStyle name="40% - Accent6 3 2 2 11 3" xfId="39923"/>
    <cellStyle name="40% - Accent6 3 2 2 12" xfId="11679"/>
    <cellStyle name="40% - Accent6 3 2 2 12 2" xfId="40377"/>
    <cellStyle name="40% - Accent6 3 2 2 13" xfId="21567"/>
    <cellStyle name="40% - Accent6 3 2 2 13 2" xfId="50265"/>
    <cellStyle name="40% - Accent6 3 2 2 14" xfId="23548"/>
    <cellStyle name="40% - Accent6 3 2 2 14 2" xfId="52246"/>
    <cellStyle name="40% - Accent6 3 2 2 15" xfId="25827"/>
    <cellStyle name="40% - Accent6 3 2 2 15 2" xfId="54525"/>
    <cellStyle name="40% - Accent6 3 2 2 16" xfId="30408"/>
    <cellStyle name="40% - Accent6 3 2 2 16 2" xfId="59105"/>
    <cellStyle name="40% - Accent6 3 2 2 17" xfId="31168"/>
    <cellStyle name="40% - Accent6 3 2 2 2" xfId="1214"/>
    <cellStyle name="40% - Accent6 3 2 2 2 10" xfId="11865"/>
    <cellStyle name="40% - Accent6 3 2 2 2 10 2" xfId="40563"/>
    <cellStyle name="40% - Accent6 3 2 2 2 11" xfId="21568"/>
    <cellStyle name="40% - Accent6 3 2 2 2 11 2" xfId="50266"/>
    <cellStyle name="40% - Accent6 3 2 2 2 12" xfId="23549"/>
    <cellStyle name="40% - Accent6 3 2 2 2 12 2" xfId="52247"/>
    <cellStyle name="40% - Accent6 3 2 2 2 13" xfId="25828"/>
    <cellStyle name="40% - Accent6 3 2 2 2 13 2" xfId="54526"/>
    <cellStyle name="40% - Accent6 3 2 2 2 14" xfId="30409"/>
    <cellStyle name="40% - Accent6 3 2 2 2 14 2" xfId="59106"/>
    <cellStyle name="40% - Accent6 3 2 2 2 15" xfId="31354"/>
    <cellStyle name="40% - Accent6 3 2 2 2 2" xfId="3480"/>
    <cellStyle name="40% - Accent6 3 2 2 2 2 10" xfId="23550"/>
    <cellStyle name="40% - Accent6 3 2 2 2 2 10 2" xfId="52248"/>
    <cellStyle name="40% - Accent6 3 2 2 2 2 11" xfId="25829"/>
    <cellStyle name="40% - Accent6 3 2 2 2 2 11 2" xfId="54527"/>
    <cellStyle name="40% - Accent6 3 2 2 2 2 12" xfId="30410"/>
    <cellStyle name="40% - Accent6 3 2 2 2 2 12 2" xfId="59107"/>
    <cellStyle name="40% - Accent6 3 2 2 2 2 13" xfId="32452"/>
    <cellStyle name="40% - Accent6 3 2 2 2 2 2" xfId="4683"/>
    <cellStyle name="40% - Accent6 3 2 2 2 2 2 2" xfId="13911"/>
    <cellStyle name="40% - Accent6 3 2 2 2 2 2 2 2" xfId="28393"/>
    <cellStyle name="40% - Accent6 3 2 2 2 2 2 2 2 2" xfId="57091"/>
    <cellStyle name="40% - Accent6 3 2 2 2 2 2 2 3" xfId="42609"/>
    <cellStyle name="40% - Accent6 3 2 2 2 2 2 3" xfId="23551"/>
    <cellStyle name="40% - Accent6 3 2 2 2 2 2 3 2" xfId="52249"/>
    <cellStyle name="40% - Accent6 3 2 2 2 2 2 4" xfId="25830"/>
    <cellStyle name="40% - Accent6 3 2 2 2 2 2 4 2" xfId="54528"/>
    <cellStyle name="40% - Accent6 3 2 2 2 2 2 5" xfId="30411"/>
    <cellStyle name="40% - Accent6 3 2 2 2 2 2 5 2" xfId="59108"/>
    <cellStyle name="40% - Accent6 3 2 2 2 2 2 6" xfId="33400"/>
    <cellStyle name="40% - Accent6 3 2 2 2 2 3" xfId="6417"/>
    <cellStyle name="40% - Accent6 3 2 2 2 2 3 2" xfId="15645"/>
    <cellStyle name="40% - Accent6 3 2 2 2 2 3 2 2" xfId="44343"/>
    <cellStyle name="40% - Accent6 3 2 2 2 2 3 3" xfId="27260"/>
    <cellStyle name="40% - Accent6 3 2 2 2 2 3 3 2" xfId="55958"/>
    <cellStyle name="40% - Accent6 3 2 2 2 2 3 4" xfId="35134"/>
    <cellStyle name="40% - Accent6 3 2 2 2 2 4" xfId="7969"/>
    <cellStyle name="40% - Accent6 3 2 2 2 2 4 2" xfId="17194"/>
    <cellStyle name="40% - Accent6 3 2 2 2 2 4 2 2" xfId="45892"/>
    <cellStyle name="40% - Accent6 3 2 2 2 2 4 3" xfId="36683"/>
    <cellStyle name="40% - Accent6 3 2 2 2 2 5" xfId="9120"/>
    <cellStyle name="40% - Accent6 3 2 2 2 2 5 2" xfId="18343"/>
    <cellStyle name="40% - Accent6 3 2 2 2 2 5 2 2" xfId="47041"/>
    <cellStyle name="40% - Accent6 3 2 2 2 2 5 3" xfId="37832"/>
    <cellStyle name="40% - Accent6 3 2 2 2 2 6" xfId="10068"/>
    <cellStyle name="40% - Accent6 3 2 2 2 2 6 2" xfId="19289"/>
    <cellStyle name="40% - Accent6 3 2 2 2 2 6 2 2" xfId="47987"/>
    <cellStyle name="40% - Accent6 3 2 2 2 2 6 3" xfId="38778"/>
    <cellStyle name="40% - Accent6 3 2 2 2 2 7" xfId="11217"/>
    <cellStyle name="40% - Accent6 3 2 2 2 2 7 2" xfId="20436"/>
    <cellStyle name="40% - Accent6 3 2 2 2 2 7 2 2" xfId="49134"/>
    <cellStyle name="40% - Accent6 3 2 2 2 2 7 3" xfId="39925"/>
    <cellStyle name="40% - Accent6 3 2 2 2 2 8" xfId="12963"/>
    <cellStyle name="40% - Accent6 3 2 2 2 2 8 2" xfId="41661"/>
    <cellStyle name="40% - Accent6 3 2 2 2 2 9" xfId="21569"/>
    <cellStyle name="40% - Accent6 3 2 2 2 2 9 2" xfId="50267"/>
    <cellStyle name="40% - Accent6 3 2 2 2 3" xfId="2871"/>
    <cellStyle name="40% - Accent6 3 2 2 2 3 2" xfId="6036"/>
    <cellStyle name="40% - Accent6 3 2 2 2 3 2 2" xfId="15264"/>
    <cellStyle name="40% - Accent6 3 2 2 2 3 2 2 2" xfId="43962"/>
    <cellStyle name="40% - Accent6 3 2 2 2 3 2 3" xfId="28392"/>
    <cellStyle name="40% - Accent6 3 2 2 2 3 2 3 2" xfId="57090"/>
    <cellStyle name="40% - Accent6 3 2 2 2 3 2 4" xfId="34753"/>
    <cellStyle name="40% - Accent6 3 2 2 2 3 3" xfId="7586"/>
    <cellStyle name="40% - Accent6 3 2 2 2 3 3 2" xfId="16812"/>
    <cellStyle name="40% - Accent6 3 2 2 2 3 3 2 2" xfId="45510"/>
    <cellStyle name="40% - Accent6 3 2 2 2 3 3 3" xfId="36301"/>
    <cellStyle name="40% - Accent6 3 2 2 2 3 4" xfId="12582"/>
    <cellStyle name="40% - Accent6 3 2 2 2 3 4 2" xfId="41280"/>
    <cellStyle name="40% - Accent6 3 2 2 2 3 5" xfId="23552"/>
    <cellStyle name="40% - Accent6 3 2 2 2 3 5 2" xfId="52250"/>
    <cellStyle name="40% - Accent6 3 2 2 2 3 6" xfId="25831"/>
    <cellStyle name="40% - Accent6 3 2 2 2 3 6 2" xfId="54529"/>
    <cellStyle name="40% - Accent6 3 2 2 2 3 7" xfId="30412"/>
    <cellStyle name="40% - Accent6 3 2 2 2 3 7 2" xfId="59109"/>
    <cellStyle name="40% - Accent6 3 2 2 2 3 8" xfId="32071"/>
    <cellStyle name="40% - Accent6 3 2 2 2 4" xfId="4682"/>
    <cellStyle name="40% - Accent6 3 2 2 2 4 2" xfId="13910"/>
    <cellStyle name="40% - Accent6 3 2 2 2 4 2 2" xfId="42608"/>
    <cellStyle name="40% - Accent6 3 2 2 2 4 3" xfId="27259"/>
    <cellStyle name="40% - Accent6 3 2 2 2 4 3 2" xfId="55957"/>
    <cellStyle name="40% - Accent6 3 2 2 2 4 4" xfId="33399"/>
    <cellStyle name="40% - Accent6 3 2 2 2 5" xfId="5319"/>
    <cellStyle name="40% - Accent6 3 2 2 2 5 2" xfId="14547"/>
    <cellStyle name="40% - Accent6 3 2 2 2 5 2 2" xfId="43245"/>
    <cellStyle name="40% - Accent6 3 2 2 2 5 3" xfId="34036"/>
    <cellStyle name="40% - Accent6 3 2 2 2 6" xfId="6868"/>
    <cellStyle name="40% - Accent6 3 2 2 2 6 2" xfId="16095"/>
    <cellStyle name="40% - Accent6 3 2 2 2 6 2 2" xfId="44793"/>
    <cellStyle name="40% - Accent6 3 2 2 2 6 3" xfId="35584"/>
    <cellStyle name="40% - Accent6 3 2 2 2 7" xfId="8738"/>
    <cellStyle name="40% - Accent6 3 2 2 2 7 2" xfId="17962"/>
    <cellStyle name="40% - Accent6 3 2 2 2 7 2 2" xfId="46660"/>
    <cellStyle name="40% - Accent6 3 2 2 2 7 3" xfId="37451"/>
    <cellStyle name="40% - Accent6 3 2 2 2 8" xfId="10067"/>
    <cellStyle name="40% - Accent6 3 2 2 2 8 2" xfId="19288"/>
    <cellStyle name="40% - Accent6 3 2 2 2 8 2 2" xfId="47986"/>
    <cellStyle name="40% - Accent6 3 2 2 2 8 3" xfId="38777"/>
    <cellStyle name="40% - Accent6 3 2 2 2 9" xfId="11216"/>
    <cellStyle name="40% - Accent6 3 2 2 2 9 2" xfId="20435"/>
    <cellStyle name="40% - Accent6 3 2 2 2 9 2 2" xfId="49133"/>
    <cellStyle name="40% - Accent6 3 2 2 2 9 3" xfId="39924"/>
    <cellStyle name="40% - Accent6 3 2 2 3" xfId="2596"/>
    <cellStyle name="40% - Accent6 3 2 2 3 10" xfId="23553"/>
    <cellStyle name="40% - Accent6 3 2 2 3 10 2" xfId="52251"/>
    <cellStyle name="40% - Accent6 3 2 2 3 11" xfId="25832"/>
    <cellStyle name="40% - Accent6 3 2 2 3 11 2" xfId="54530"/>
    <cellStyle name="40% - Accent6 3 2 2 3 12" xfId="30413"/>
    <cellStyle name="40% - Accent6 3 2 2 3 12 2" xfId="59110"/>
    <cellStyle name="40% - Accent6 3 2 2 3 13" xfId="31886"/>
    <cellStyle name="40% - Accent6 3 2 2 3 2" xfId="4684"/>
    <cellStyle name="40% - Accent6 3 2 2 3 2 2" xfId="13912"/>
    <cellStyle name="40% - Accent6 3 2 2 3 2 2 2" xfId="28394"/>
    <cellStyle name="40% - Accent6 3 2 2 3 2 2 2 2" xfId="57092"/>
    <cellStyle name="40% - Accent6 3 2 2 3 2 2 3" xfId="42610"/>
    <cellStyle name="40% - Accent6 3 2 2 3 2 3" xfId="23554"/>
    <cellStyle name="40% - Accent6 3 2 2 3 2 3 2" xfId="52252"/>
    <cellStyle name="40% - Accent6 3 2 2 3 2 4" xfId="25833"/>
    <cellStyle name="40% - Accent6 3 2 2 3 2 4 2" xfId="54531"/>
    <cellStyle name="40% - Accent6 3 2 2 3 2 5" xfId="30414"/>
    <cellStyle name="40% - Accent6 3 2 2 3 2 5 2" xfId="59111"/>
    <cellStyle name="40% - Accent6 3 2 2 3 2 6" xfId="33401"/>
    <cellStyle name="40% - Accent6 3 2 2 3 3" xfId="5851"/>
    <cellStyle name="40% - Accent6 3 2 2 3 3 2" xfId="15079"/>
    <cellStyle name="40% - Accent6 3 2 2 3 3 2 2" xfId="43777"/>
    <cellStyle name="40% - Accent6 3 2 2 3 3 3" xfId="27261"/>
    <cellStyle name="40% - Accent6 3 2 2 3 3 3 2" xfId="55959"/>
    <cellStyle name="40% - Accent6 3 2 2 3 3 4" xfId="34568"/>
    <cellStyle name="40% - Accent6 3 2 2 3 4" xfId="7401"/>
    <cellStyle name="40% - Accent6 3 2 2 3 4 2" xfId="16627"/>
    <cellStyle name="40% - Accent6 3 2 2 3 4 2 2" xfId="45325"/>
    <cellStyle name="40% - Accent6 3 2 2 3 4 3" xfId="36116"/>
    <cellStyle name="40% - Accent6 3 2 2 3 5" xfId="8553"/>
    <cellStyle name="40% - Accent6 3 2 2 3 5 2" xfId="17777"/>
    <cellStyle name="40% - Accent6 3 2 2 3 5 2 2" xfId="46475"/>
    <cellStyle name="40% - Accent6 3 2 2 3 5 3" xfId="37266"/>
    <cellStyle name="40% - Accent6 3 2 2 3 6" xfId="10069"/>
    <cellStyle name="40% - Accent6 3 2 2 3 6 2" xfId="19290"/>
    <cellStyle name="40% - Accent6 3 2 2 3 6 2 2" xfId="47988"/>
    <cellStyle name="40% - Accent6 3 2 2 3 6 3" xfId="38779"/>
    <cellStyle name="40% - Accent6 3 2 2 3 7" xfId="11218"/>
    <cellStyle name="40% - Accent6 3 2 2 3 7 2" xfId="20437"/>
    <cellStyle name="40% - Accent6 3 2 2 3 7 2 2" xfId="49135"/>
    <cellStyle name="40% - Accent6 3 2 2 3 7 3" xfId="39926"/>
    <cellStyle name="40% - Accent6 3 2 2 3 8" xfId="12397"/>
    <cellStyle name="40% - Accent6 3 2 2 3 8 2" xfId="41095"/>
    <cellStyle name="40% - Accent6 3 2 2 3 9" xfId="21570"/>
    <cellStyle name="40% - Accent6 3 2 2 3 9 2" xfId="50268"/>
    <cellStyle name="40% - Accent6 3 2 2 4" xfId="3258"/>
    <cellStyle name="40% - Accent6 3 2 2 4 10" xfId="23555"/>
    <cellStyle name="40% - Accent6 3 2 2 4 10 2" xfId="52253"/>
    <cellStyle name="40% - Accent6 3 2 2 4 11" xfId="25834"/>
    <cellStyle name="40% - Accent6 3 2 2 4 11 2" xfId="54532"/>
    <cellStyle name="40% - Accent6 3 2 2 4 12" xfId="30415"/>
    <cellStyle name="40% - Accent6 3 2 2 4 12 2" xfId="59112"/>
    <cellStyle name="40% - Accent6 3 2 2 4 13" xfId="32267"/>
    <cellStyle name="40% - Accent6 3 2 2 4 2" xfId="4685"/>
    <cellStyle name="40% - Accent6 3 2 2 4 2 2" xfId="13913"/>
    <cellStyle name="40% - Accent6 3 2 2 4 2 2 2" xfId="28395"/>
    <cellStyle name="40% - Accent6 3 2 2 4 2 2 2 2" xfId="57093"/>
    <cellStyle name="40% - Accent6 3 2 2 4 2 2 3" xfId="42611"/>
    <cellStyle name="40% - Accent6 3 2 2 4 2 3" xfId="23556"/>
    <cellStyle name="40% - Accent6 3 2 2 4 2 3 2" xfId="52254"/>
    <cellStyle name="40% - Accent6 3 2 2 4 2 4" xfId="25835"/>
    <cellStyle name="40% - Accent6 3 2 2 4 2 4 2" xfId="54533"/>
    <cellStyle name="40% - Accent6 3 2 2 4 2 5" xfId="30416"/>
    <cellStyle name="40% - Accent6 3 2 2 4 2 5 2" xfId="59113"/>
    <cellStyle name="40% - Accent6 3 2 2 4 2 6" xfId="33402"/>
    <cellStyle name="40% - Accent6 3 2 2 4 3" xfId="6232"/>
    <cellStyle name="40% - Accent6 3 2 2 4 3 2" xfId="15460"/>
    <cellStyle name="40% - Accent6 3 2 2 4 3 2 2" xfId="44158"/>
    <cellStyle name="40% - Accent6 3 2 2 4 3 3" xfId="27262"/>
    <cellStyle name="40% - Accent6 3 2 2 4 3 3 2" xfId="55960"/>
    <cellStyle name="40% - Accent6 3 2 2 4 3 4" xfId="34949"/>
    <cellStyle name="40% - Accent6 3 2 2 4 4" xfId="7784"/>
    <cellStyle name="40% - Accent6 3 2 2 4 4 2" xfId="17009"/>
    <cellStyle name="40% - Accent6 3 2 2 4 4 2 2" xfId="45707"/>
    <cellStyle name="40% - Accent6 3 2 2 4 4 3" xfId="36498"/>
    <cellStyle name="40% - Accent6 3 2 2 4 5" xfId="8935"/>
    <cellStyle name="40% - Accent6 3 2 2 4 5 2" xfId="18158"/>
    <cellStyle name="40% - Accent6 3 2 2 4 5 2 2" xfId="46856"/>
    <cellStyle name="40% - Accent6 3 2 2 4 5 3" xfId="37647"/>
    <cellStyle name="40% - Accent6 3 2 2 4 6" xfId="10070"/>
    <cellStyle name="40% - Accent6 3 2 2 4 6 2" xfId="19291"/>
    <cellStyle name="40% - Accent6 3 2 2 4 6 2 2" xfId="47989"/>
    <cellStyle name="40% - Accent6 3 2 2 4 6 3" xfId="38780"/>
    <cellStyle name="40% - Accent6 3 2 2 4 7" xfId="11219"/>
    <cellStyle name="40% - Accent6 3 2 2 4 7 2" xfId="20438"/>
    <cellStyle name="40% - Accent6 3 2 2 4 7 2 2" xfId="49136"/>
    <cellStyle name="40% - Accent6 3 2 2 4 7 3" xfId="39927"/>
    <cellStyle name="40% - Accent6 3 2 2 4 8" xfId="12778"/>
    <cellStyle name="40% - Accent6 3 2 2 4 8 2" xfId="41476"/>
    <cellStyle name="40% - Accent6 3 2 2 4 9" xfId="21571"/>
    <cellStyle name="40% - Accent6 3 2 2 4 9 2" xfId="50269"/>
    <cellStyle name="40% - Accent6 3 2 2 5" xfId="2222"/>
    <cellStyle name="40% - Accent6 3 2 2 5 2" xfId="5656"/>
    <cellStyle name="40% - Accent6 3 2 2 5 2 2" xfId="14884"/>
    <cellStyle name="40% - Accent6 3 2 2 5 2 2 2" xfId="43582"/>
    <cellStyle name="40% - Accent6 3 2 2 5 2 3" xfId="28391"/>
    <cellStyle name="40% - Accent6 3 2 2 5 2 3 2" xfId="57089"/>
    <cellStyle name="40% - Accent6 3 2 2 5 2 4" xfId="34373"/>
    <cellStyle name="40% - Accent6 3 2 2 5 3" xfId="7205"/>
    <cellStyle name="40% - Accent6 3 2 2 5 3 2" xfId="16432"/>
    <cellStyle name="40% - Accent6 3 2 2 5 3 2 2" xfId="45130"/>
    <cellStyle name="40% - Accent6 3 2 2 5 3 3" xfId="35921"/>
    <cellStyle name="40% - Accent6 3 2 2 5 4" xfId="12202"/>
    <cellStyle name="40% - Accent6 3 2 2 5 4 2" xfId="40900"/>
    <cellStyle name="40% - Accent6 3 2 2 5 5" xfId="23557"/>
    <cellStyle name="40% - Accent6 3 2 2 5 5 2" xfId="52255"/>
    <cellStyle name="40% - Accent6 3 2 2 5 6" xfId="25836"/>
    <cellStyle name="40% - Accent6 3 2 2 5 6 2" xfId="54534"/>
    <cellStyle name="40% - Accent6 3 2 2 5 7" xfId="30417"/>
    <cellStyle name="40% - Accent6 3 2 2 5 7 2" xfId="59114"/>
    <cellStyle name="40% - Accent6 3 2 2 5 8" xfId="31691"/>
    <cellStyle name="40% - Accent6 3 2 2 6" xfId="4681"/>
    <cellStyle name="40% - Accent6 3 2 2 6 2" xfId="13909"/>
    <cellStyle name="40% - Accent6 3 2 2 6 2 2" xfId="42607"/>
    <cellStyle name="40% - Accent6 3 2 2 6 3" xfId="27258"/>
    <cellStyle name="40% - Accent6 3 2 2 6 3 2" xfId="55956"/>
    <cellStyle name="40% - Accent6 3 2 2 6 4" xfId="33398"/>
    <cellStyle name="40% - Accent6 3 2 2 7" xfId="5133"/>
    <cellStyle name="40% - Accent6 3 2 2 7 2" xfId="14361"/>
    <cellStyle name="40% - Accent6 3 2 2 7 2 2" xfId="43059"/>
    <cellStyle name="40% - Accent6 3 2 2 7 3" xfId="33850"/>
    <cellStyle name="40% - Accent6 3 2 2 8" xfId="6682"/>
    <cellStyle name="40% - Accent6 3 2 2 8 2" xfId="15909"/>
    <cellStyle name="40% - Accent6 3 2 2 8 2 2" xfId="44607"/>
    <cellStyle name="40% - Accent6 3 2 2 8 3" xfId="35398"/>
    <cellStyle name="40% - Accent6 3 2 2 9" xfId="8358"/>
    <cellStyle name="40% - Accent6 3 2 2 9 2" xfId="17582"/>
    <cellStyle name="40% - Accent6 3 2 2 9 2 2" xfId="46280"/>
    <cellStyle name="40% - Accent6 3 2 2 9 3" xfId="37071"/>
    <cellStyle name="40% - Accent6 3 2 3" xfId="1128"/>
    <cellStyle name="40% - Accent6 3 2 3 10" xfId="11220"/>
    <cellStyle name="40% - Accent6 3 2 3 10 2" xfId="20439"/>
    <cellStyle name="40% - Accent6 3 2 3 10 2 2" xfId="49137"/>
    <cellStyle name="40% - Accent6 3 2 3 10 3" xfId="39928"/>
    <cellStyle name="40% - Accent6 3 2 3 11" xfId="11779"/>
    <cellStyle name="40% - Accent6 3 2 3 11 2" xfId="40477"/>
    <cellStyle name="40% - Accent6 3 2 3 12" xfId="21572"/>
    <cellStyle name="40% - Accent6 3 2 3 12 2" xfId="50270"/>
    <cellStyle name="40% - Accent6 3 2 3 13" xfId="23558"/>
    <cellStyle name="40% - Accent6 3 2 3 13 2" xfId="52256"/>
    <cellStyle name="40% - Accent6 3 2 3 14" xfId="25837"/>
    <cellStyle name="40% - Accent6 3 2 3 14 2" xfId="54535"/>
    <cellStyle name="40% - Accent6 3 2 3 15" xfId="30418"/>
    <cellStyle name="40% - Accent6 3 2 3 15 2" xfId="59115"/>
    <cellStyle name="40% - Accent6 3 2 3 16" xfId="31268"/>
    <cellStyle name="40% - Accent6 3 2 3 2" xfId="2785"/>
    <cellStyle name="40% - Accent6 3 2 3 2 10" xfId="23559"/>
    <cellStyle name="40% - Accent6 3 2 3 2 10 2" xfId="52257"/>
    <cellStyle name="40% - Accent6 3 2 3 2 11" xfId="25838"/>
    <cellStyle name="40% - Accent6 3 2 3 2 11 2" xfId="54536"/>
    <cellStyle name="40% - Accent6 3 2 3 2 12" xfId="30419"/>
    <cellStyle name="40% - Accent6 3 2 3 2 12 2" xfId="59116"/>
    <cellStyle name="40% - Accent6 3 2 3 2 13" xfId="31986"/>
    <cellStyle name="40% - Accent6 3 2 3 2 2" xfId="4687"/>
    <cellStyle name="40% - Accent6 3 2 3 2 2 2" xfId="13915"/>
    <cellStyle name="40% - Accent6 3 2 3 2 2 2 2" xfId="28397"/>
    <cellStyle name="40% - Accent6 3 2 3 2 2 2 2 2" xfId="57095"/>
    <cellStyle name="40% - Accent6 3 2 3 2 2 2 3" xfId="42613"/>
    <cellStyle name="40% - Accent6 3 2 3 2 2 3" xfId="23560"/>
    <cellStyle name="40% - Accent6 3 2 3 2 2 3 2" xfId="52258"/>
    <cellStyle name="40% - Accent6 3 2 3 2 2 4" xfId="25839"/>
    <cellStyle name="40% - Accent6 3 2 3 2 2 4 2" xfId="54537"/>
    <cellStyle name="40% - Accent6 3 2 3 2 2 5" xfId="30420"/>
    <cellStyle name="40% - Accent6 3 2 3 2 2 5 2" xfId="59117"/>
    <cellStyle name="40% - Accent6 3 2 3 2 2 6" xfId="33404"/>
    <cellStyle name="40% - Accent6 3 2 3 2 3" xfId="5951"/>
    <cellStyle name="40% - Accent6 3 2 3 2 3 2" xfId="15179"/>
    <cellStyle name="40% - Accent6 3 2 3 2 3 2 2" xfId="43877"/>
    <cellStyle name="40% - Accent6 3 2 3 2 3 3" xfId="27264"/>
    <cellStyle name="40% - Accent6 3 2 3 2 3 3 2" xfId="55962"/>
    <cellStyle name="40% - Accent6 3 2 3 2 3 4" xfId="34668"/>
    <cellStyle name="40% - Accent6 3 2 3 2 4" xfId="7501"/>
    <cellStyle name="40% - Accent6 3 2 3 2 4 2" xfId="16727"/>
    <cellStyle name="40% - Accent6 3 2 3 2 4 2 2" xfId="45425"/>
    <cellStyle name="40% - Accent6 3 2 3 2 4 3" xfId="36216"/>
    <cellStyle name="40% - Accent6 3 2 3 2 5" xfId="8653"/>
    <cellStyle name="40% - Accent6 3 2 3 2 5 2" xfId="17877"/>
    <cellStyle name="40% - Accent6 3 2 3 2 5 2 2" xfId="46575"/>
    <cellStyle name="40% - Accent6 3 2 3 2 5 3" xfId="37366"/>
    <cellStyle name="40% - Accent6 3 2 3 2 6" xfId="10072"/>
    <cellStyle name="40% - Accent6 3 2 3 2 6 2" xfId="19293"/>
    <cellStyle name="40% - Accent6 3 2 3 2 6 2 2" xfId="47991"/>
    <cellStyle name="40% - Accent6 3 2 3 2 6 3" xfId="38782"/>
    <cellStyle name="40% - Accent6 3 2 3 2 7" xfId="11221"/>
    <cellStyle name="40% - Accent6 3 2 3 2 7 2" xfId="20440"/>
    <cellStyle name="40% - Accent6 3 2 3 2 7 2 2" xfId="49138"/>
    <cellStyle name="40% - Accent6 3 2 3 2 7 3" xfId="39929"/>
    <cellStyle name="40% - Accent6 3 2 3 2 8" xfId="12497"/>
    <cellStyle name="40% - Accent6 3 2 3 2 8 2" xfId="41195"/>
    <cellStyle name="40% - Accent6 3 2 3 2 9" xfId="21573"/>
    <cellStyle name="40% - Accent6 3 2 3 2 9 2" xfId="50271"/>
    <cellStyle name="40% - Accent6 3 2 3 3" xfId="3395"/>
    <cellStyle name="40% - Accent6 3 2 3 3 10" xfId="23561"/>
    <cellStyle name="40% - Accent6 3 2 3 3 10 2" xfId="52259"/>
    <cellStyle name="40% - Accent6 3 2 3 3 11" xfId="25840"/>
    <cellStyle name="40% - Accent6 3 2 3 3 11 2" xfId="54538"/>
    <cellStyle name="40% - Accent6 3 2 3 3 12" xfId="30421"/>
    <cellStyle name="40% - Accent6 3 2 3 3 12 2" xfId="59118"/>
    <cellStyle name="40% - Accent6 3 2 3 3 13" xfId="32367"/>
    <cellStyle name="40% - Accent6 3 2 3 3 2" xfId="4688"/>
    <cellStyle name="40% - Accent6 3 2 3 3 2 2" xfId="13916"/>
    <cellStyle name="40% - Accent6 3 2 3 3 2 2 2" xfId="28398"/>
    <cellStyle name="40% - Accent6 3 2 3 3 2 2 2 2" xfId="57096"/>
    <cellStyle name="40% - Accent6 3 2 3 3 2 2 3" xfId="42614"/>
    <cellStyle name="40% - Accent6 3 2 3 3 2 3" xfId="23562"/>
    <cellStyle name="40% - Accent6 3 2 3 3 2 3 2" xfId="52260"/>
    <cellStyle name="40% - Accent6 3 2 3 3 2 4" xfId="25841"/>
    <cellStyle name="40% - Accent6 3 2 3 3 2 4 2" xfId="54539"/>
    <cellStyle name="40% - Accent6 3 2 3 3 2 5" xfId="30422"/>
    <cellStyle name="40% - Accent6 3 2 3 3 2 5 2" xfId="59119"/>
    <cellStyle name="40% - Accent6 3 2 3 3 2 6" xfId="33405"/>
    <cellStyle name="40% - Accent6 3 2 3 3 3" xfId="6332"/>
    <cellStyle name="40% - Accent6 3 2 3 3 3 2" xfId="15560"/>
    <cellStyle name="40% - Accent6 3 2 3 3 3 2 2" xfId="44258"/>
    <cellStyle name="40% - Accent6 3 2 3 3 3 3" xfId="27265"/>
    <cellStyle name="40% - Accent6 3 2 3 3 3 3 2" xfId="55963"/>
    <cellStyle name="40% - Accent6 3 2 3 3 3 4" xfId="35049"/>
    <cellStyle name="40% - Accent6 3 2 3 3 4" xfId="7884"/>
    <cellStyle name="40% - Accent6 3 2 3 3 4 2" xfId="17109"/>
    <cellStyle name="40% - Accent6 3 2 3 3 4 2 2" xfId="45807"/>
    <cellStyle name="40% - Accent6 3 2 3 3 4 3" xfId="36598"/>
    <cellStyle name="40% - Accent6 3 2 3 3 5" xfId="9035"/>
    <cellStyle name="40% - Accent6 3 2 3 3 5 2" xfId="18258"/>
    <cellStyle name="40% - Accent6 3 2 3 3 5 2 2" xfId="46956"/>
    <cellStyle name="40% - Accent6 3 2 3 3 5 3" xfId="37747"/>
    <cellStyle name="40% - Accent6 3 2 3 3 6" xfId="10073"/>
    <cellStyle name="40% - Accent6 3 2 3 3 6 2" xfId="19294"/>
    <cellStyle name="40% - Accent6 3 2 3 3 6 2 2" xfId="47992"/>
    <cellStyle name="40% - Accent6 3 2 3 3 6 3" xfId="38783"/>
    <cellStyle name="40% - Accent6 3 2 3 3 7" xfId="11222"/>
    <cellStyle name="40% - Accent6 3 2 3 3 7 2" xfId="20441"/>
    <cellStyle name="40% - Accent6 3 2 3 3 7 2 2" xfId="49139"/>
    <cellStyle name="40% - Accent6 3 2 3 3 7 3" xfId="39930"/>
    <cellStyle name="40% - Accent6 3 2 3 3 8" xfId="12878"/>
    <cellStyle name="40% - Accent6 3 2 3 3 8 2" xfId="41576"/>
    <cellStyle name="40% - Accent6 3 2 3 3 9" xfId="21574"/>
    <cellStyle name="40% - Accent6 3 2 3 3 9 2" xfId="50272"/>
    <cellStyle name="40% - Accent6 3 2 3 4" xfId="2137"/>
    <cellStyle name="40% - Accent6 3 2 3 4 2" xfId="5571"/>
    <cellStyle name="40% - Accent6 3 2 3 4 2 2" xfId="14799"/>
    <cellStyle name="40% - Accent6 3 2 3 4 2 2 2" xfId="43497"/>
    <cellStyle name="40% - Accent6 3 2 3 4 2 3" xfId="28396"/>
    <cellStyle name="40% - Accent6 3 2 3 4 2 3 2" xfId="57094"/>
    <cellStyle name="40% - Accent6 3 2 3 4 2 4" xfId="34288"/>
    <cellStyle name="40% - Accent6 3 2 3 4 3" xfId="7120"/>
    <cellStyle name="40% - Accent6 3 2 3 4 3 2" xfId="16347"/>
    <cellStyle name="40% - Accent6 3 2 3 4 3 2 2" xfId="45045"/>
    <cellStyle name="40% - Accent6 3 2 3 4 3 3" xfId="35836"/>
    <cellStyle name="40% - Accent6 3 2 3 4 4" xfId="12117"/>
    <cellStyle name="40% - Accent6 3 2 3 4 4 2" xfId="40815"/>
    <cellStyle name="40% - Accent6 3 2 3 4 5" xfId="23563"/>
    <cellStyle name="40% - Accent6 3 2 3 4 5 2" xfId="52261"/>
    <cellStyle name="40% - Accent6 3 2 3 4 6" xfId="25842"/>
    <cellStyle name="40% - Accent6 3 2 3 4 6 2" xfId="54540"/>
    <cellStyle name="40% - Accent6 3 2 3 4 7" xfId="30423"/>
    <cellStyle name="40% - Accent6 3 2 3 4 7 2" xfId="59120"/>
    <cellStyle name="40% - Accent6 3 2 3 4 8" xfId="31606"/>
    <cellStyle name="40% - Accent6 3 2 3 5" xfId="4686"/>
    <cellStyle name="40% - Accent6 3 2 3 5 2" xfId="13914"/>
    <cellStyle name="40% - Accent6 3 2 3 5 2 2" xfId="42612"/>
    <cellStyle name="40% - Accent6 3 2 3 5 3" xfId="27263"/>
    <cellStyle name="40% - Accent6 3 2 3 5 3 2" xfId="55961"/>
    <cellStyle name="40% - Accent6 3 2 3 5 4" xfId="33403"/>
    <cellStyle name="40% - Accent6 3 2 3 6" xfId="5233"/>
    <cellStyle name="40% - Accent6 3 2 3 6 2" xfId="14461"/>
    <cellStyle name="40% - Accent6 3 2 3 6 2 2" xfId="43159"/>
    <cellStyle name="40% - Accent6 3 2 3 6 3" xfId="33950"/>
    <cellStyle name="40% - Accent6 3 2 3 7" xfId="6782"/>
    <cellStyle name="40% - Accent6 3 2 3 7 2" xfId="16009"/>
    <cellStyle name="40% - Accent6 3 2 3 7 2 2" xfId="44707"/>
    <cellStyle name="40% - Accent6 3 2 3 7 3" xfId="35498"/>
    <cellStyle name="40% - Accent6 3 2 3 8" xfId="8273"/>
    <cellStyle name="40% - Accent6 3 2 3 8 2" xfId="17497"/>
    <cellStyle name="40% - Accent6 3 2 3 8 2 2" xfId="46195"/>
    <cellStyle name="40% - Accent6 3 2 3 8 3" xfId="36986"/>
    <cellStyle name="40% - Accent6 3 2 3 9" xfId="10071"/>
    <cellStyle name="40% - Accent6 3 2 3 9 2" xfId="19292"/>
    <cellStyle name="40% - Accent6 3 2 3 9 2 2" xfId="47990"/>
    <cellStyle name="40% - Accent6 3 2 3 9 3" xfId="38781"/>
    <cellStyle name="40% - Accent6 3 2 4" xfId="2511"/>
    <cellStyle name="40% - Accent6 3 2 4 10" xfId="23564"/>
    <cellStyle name="40% - Accent6 3 2 4 10 2" xfId="52262"/>
    <cellStyle name="40% - Accent6 3 2 4 11" xfId="25843"/>
    <cellStyle name="40% - Accent6 3 2 4 11 2" xfId="54541"/>
    <cellStyle name="40% - Accent6 3 2 4 12" xfId="30424"/>
    <cellStyle name="40% - Accent6 3 2 4 12 2" xfId="59121"/>
    <cellStyle name="40% - Accent6 3 2 4 13" xfId="31801"/>
    <cellStyle name="40% - Accent6 3 2 4 2" xfId="4689"/>
    <cellStyle name="40% - Accent6 3 2 4 2 2" xfId="13917"/>
    <cellStyle name="40% - Accent6 3 2 4 2 2 2" xfId="28399"/>
    <cellStyle name="40% - Accent6 3 2 4 2 2 2 2" xfId="57097"/>
    <cellStyle name="40% - Accent6 3 2 4 2 2 3" xfId="42615"/>
    <cellStyle name="40% - Accent6 3 2 4 2 3" xfId="23565"/>
    <cellStyle name="40% - Accent6 3 2 4 2 3 2" xfId="52263"/>
    <cellStyle name="40% - Accent6 3 2 4 2 4" xfId="25844"/>
    <cellStyle name="40% - Accent6 3 2 4 2 4 2" xfId="54542"/>
    <cellStyle name="40% - Accent6 3 2 4 2 5" xfId="30425"/>
    <cellStyle name="40% - Accent6 3 2 4 2 5 2" xfId="59122"/>
    <cellStyle name="40% - Accent6 3 2 4 2 6" xfId="33406"/>
    <cellStyle name="40% - Accent6 3 2 4 3" xfId="5766"/>
    <cellStyle name="40% - Accent6 3 2 4 3 2" xfId="14994"/>
    <cellStyle name="40% - Accent6 3 2 4 3 2 2" xfId="43692"/>
    <cellStyle name="40% - Accent6 3 2 4 3 3" xfId="27266"/>
    <cellStyle name="40% - Accent6 3 2 4 3 3 2" xfId="55964"/>
    <cellStyle name="40% - Accent6 3 2 4 3 4" xfId="34483"/>
    <cellStyle name="40% - Accent6 3 2 4 4" xfId="7316"/>
    <cellStyle name="40% - Accent6 3 2 4 4 2" xfId="16542"/>
    <cellStyle name="40% - Accent6 3 2 4 4 2 2" xfId="45240"/>
    <cellStyle name="40% - Accent6 3 2 4 4 3" xfId="36031"/>
    <cellStyle name="40% - Accent6 3 2 4 5" xfId="8468"/>
    <cellStyle name="40% - Accent6 3 2 4 5 2" xfId="17692"/>
    <cellStyle name="40% - Accent6 3 2 4 5 2 2" xfId="46390"/>
    <cellStyle name="40% - Accent6 3 2 4 5 3" xfId="37181"/>
    <cellStyle name="40% - Accent6 3 2 4 6" xfId="10074"/>
    <cellStyle name="40% - Accent6 3 2 4 6 2" xfId="19295"/>
    <cellStyle name="40% - Accent6 3 2 4 6 2 2" xfId="47993"/>
    <cellStyle name="40% - Accent6 3 2 4 6 3" xfId="38784"/>
    <cellStyle name="40% - Accent6 3 2 4 7" xfId="11223"/>
    <cellStyle name="40% - Accent6 3 2 4 7 2" xfId="20442"/>
    <cellStyle name="40% - Accent6 3 2 4 7 2 2" xfId="49140"/>
    <cellStyle name="40% - Accent6 3 2 4 7 3" xfId="39931"/>
    <cellStyle name="40% - Accent6 3 2 4 8" xfId="12312"/>
    <cellStyle name="40% - Accent6 3 2 4 8 2" xfId="41010"/>
    <cellStyle name="40% - Accent6 3 2 4 9" xfId="21575"/>
    <cellStyle name="40% - Accent6 3 2 4 9 2" xfId="50273"/>
    <cellStyle name="40% - Accent6 3 2 5" xfId="3173"/>
    <cellStyle name="40% - Accent6 3 2 5 10" xfId="23566"/>
    <cellStyle name="40% - Accent6 3 2 5 10 2" xfId="52264"/>
    <cellStyle name="40% - Accent6 3 2 5 11" xfId="25845"/>
    <cellStyle name="40% - Accent6 3 2 5 11 2" xfId="54543"/>
    <cellStyle name="40% - Accent6 3 2 5 12" xfId="30426"/>
    <cellStyle name="40% - Accent6 3 2 5 12 2" xfId="59123"/>
    <cellStyle name="40% - Accent6 3 2 5 13" xfId="32182"/>
    <cellStyle name="40% - Accent6 3 2 5 2" xfId="4690"/>
    <cellStyle name="40% - Accent6 3 2 5 2 2" xfId="13918"/>
    <cellStyle name="40% - Accent6 3 2 5 2 2 2" xfId="28400"/>
    <cellStyle name="40% - Accent6 3 2 5 2 2 2 2" xfId="57098"/>
    <cellStyle name="40% - Accent6 3 2 5 2 2 3" xfId="42616"/>
    <cellStyle name="40% - Accent6 3 2 5 2 3" xfId="23567"/>
    <cellStyle name="40% - Accent6 3 2 5 2 3 2" xfId="52265"/>
    <cellStyle name="40% - Accent6 3 2 5 2 4" xfId="25846"/>
    <cellStyle name="40% - Accent6 3 2 5 2 4 2" xfId="54544"/>
    <cellStyle name="40% - Accent6 3 2 5 2 5" xfId="30427"/>
    <cellStyle name="40% - Accent6 3 2 5 2 5 2" xfId="59124"/>
    <cellStyle name="40% - Accent6 3 2 5 2 6" xfId="33407"/>
    <cellStyle name="40% - Accent6 3 2 5 3" xfId="6147"/>
    <cellStyle name="40% - Accent6 3 2 5 3 2" xfId="15375"/>
    <cellStyle name="40% - Accent6 3 2 5 3 2 2" xfId="44073"/>
    <cellStyle name="40% - Accent6 3 2 5 3 3" xfId="27267"/>
    <cellStyle name="40% - Accent6 3 2 5 3 3 2" xfId="55965"/>
    <cellStyle name="40% - Accent6 3 2 5 3 4" xfId="34864"/>
    <cellStyle name="40% - Accent6 3 2 5 4" xfId="7699"/>
    <cellStyle name="40% - Accent6 3 2 5 4 2" xfId="16924"/>
    <cellStyle name="40% - Accent6 3 2 5 4 2 2" xfId="45622"/>
    <cellStyle name="40% - Accent6 3 2 5 4 3" xfId="36413"/>
    <cellStyle name="40% - Accent6 3 2 5 5" xfId="8850"/>
    <cellStyle name="40% - Accent6 3 2 5 5 2" xfId="18073"/>
    <cellStyle name="40% - Accent6 3 2 5 5 2 2" xfId="46771"/>
    <cellStyle name="40% - Accent6 3 2 5 5 3" xfId="37562"/>
    <cellStyle name="40% - Accent6 3 2 5 6" xfId="10075"/>
    <cellStyle name="40% - Accent6 3 2 5 6 2" xfId="19296"/>
    <cellStyle name="40% - Accent6 3 2 5 6 2 2" xfId="47994"/>
    <cellStyle name="40% - Accent6 3 2 5 6 3" xfId="38785"/>
    <cellStyle name="40% - Accent6 3 2 5 7" xfId="11224"/>
    <cellStyle name="40% - Accent6 3 2 5 7 2" xfId="20443"/>
    <cellStyle name="40% - Accent6 3 2 5 7 2 2" xfId="49141"/>
    <cellStyle name="40% - Accent6 3 2 5 7 3" xfId="39932"/>
    <cellStyle name="40% - Accent6 3 2 5 8" xfId="12693"/>
    <cellStyle name="40% - Accent6 3 2 5 8 2" xfId="41391"/>
    <cellStyle name="40% - Accent6 3 2 5 9" xfId="21576"/>
    <cellStyle name="40% - Accent6 3 2 5 9 2" xfId="50274"/>
    <cellStyle name="40% - Accent6 3 2 6" xfId="1996"/>
    <cellStyle name="40% - Accent6 3 2 6 2" xfId="5472"/>
    <cellStyle name="40% - Accent6 3 2 6 2 2" xfId="14700"/>
    <cellStyle name="40% - Accent6 3 2 6 2 2 2" xfId="43398"/>
    <cellStyle name="40% - Accent6 3 2 6 2 3" xfId="28390"/>
    <cellStyle name="40% - Accent6 3 2 6 2 3 2" xfId="57088"/>
    <cellStyle name="40% - Accent6 3 2 6 2 4" xfId="34189"/>
    <cellStyle name="40% - Accent6 3 2 6 3" xfId="7021"/>
    <cellStyle name="40% - Accent6 3 2 6 3 2" xfId="16248"/>
    <cellStyle name="40% - Accent6 3 2 6 3 2 2" xfId="44946"/>
    <cellStyle name="40% - Accent6 3 2 6 3 3" xfId="35737"/>
    <cellStyle name="40% - Accent6 3 2 6 4" xfId="12018"/>
    <cellStyle name="40% - Accent6 3 2 6 4 2" xfId="40716"/>
    <cellStyle name="40% - Accent6 3 2 6 5" xfId="23568"/>
    <cellStyle name="40% - Accent6 3 2 6 5 2" xfId="52266"/>
    <cellStyle name="40% - Accent6 3 2 6 6" xfId="25847"/>
    <cellStyle name="40% - Accent6 3 2 6 6 2" xfId="54545"/>
    <cellStyle name="40% - Accent6 3 2 6 7" xfId="30428"/>
    <cellStyle name="40% - Accent6 3 2 6 7 2" xfId="59125"/>
    <cellStyle name="40% - Accent6 3 2 6 8" xfId="31507"/>
    <cellStyle name="40% - Accent6 3 2 7" xfId="4680"/>
    <cellStyle name="40% - Accent6 3 2 7 2" xfId="13908"/>
    <cellStyle name="40% - Accent6 3 2 7 2 2" xfId="42606"/>
    <cellStyle name="40% - Accent6 3 2 7 3" xfId="27257"/>
    <cellStyle name="40% - Accent6 3 2 7 3 2" xfId="55955"/>
    <cellStyle name="40% - Accent6 3 2 7 4" xfId="33397"/>
    <cellStyle name="40% - Accent6 3 2 8" xfId="5047"/>
    <cellStyle name="40% - Accent6 3 2 8 2" xfId="14275"/>
    <cellStyle name="40% - Accent6 3 2 8 2 2" xfId="42973"/>
    <cellStyle name="40% - Accent6 3 2 8 3" xfId="33764"/>
    <cellStyle name="40% - Accent6 3 2 9" xfId="6596"/>
    <cellStyle name="40% - Accent6 3 2 9 2" xfId="15823"/>
    <cellStyle name="40% - Accent6 3 2 9 2 2" xfId="44521"/>
    <cellStyle name="40% - Accent6 3 2 9 3" xfId="35312"/>
    <cellStyle name="40% - Accent6 3 3" xfId="326"/>
    <cellStyle name="40% - Accent6 3 3 10" xfId="10076"/>
    <cellStyle name="40% - Accent6 3 3 10 2" xfId="19297"/>
    <cellStyle name="40% - Accent6 3 3 10 2 2" xfId="47995"/>
    <cellStyle name="40% - Accent6 3 3 10 3" xfId="38786"/>
    <cellStyle name="40% - Accent6 3 3 11" xfId="11225"/>
    <cellStyle name="40% - Accent6 3 3 11 2" xfId="20444"/>
    <cellStyle name="40% - Accent6 3 3 11 2 2" xfId="49142"/>
    <cellStyle name="40% - Accent6 3 3 11 3" xfId="39933"/>
    <cellStyle name="40% - Accent6 3 3 12" xfId="11636"/>
    <cellStyle name="40% - Accent6 3 3 12 2" xfId="40334"/>
    <cellStyle name="40% - Accent6 3 3 13" xfId="21577"/>
    <cellStyle name="40% - Accent6 3 3 13 2" xfId="50275"/>
    <cellStyle name="40% - Accent6 3 3 14" xfId="23569"/>
    <cellStyle name="40% - Accent6 3 3 14 2" xfId="52267"/>
    <cellStyle name="40% - Accent6 3 3 15" xfId="25848"/>
    <cellStyle name="40% - Accent6 3 3 15 2" xfId="54546"/>
    <cellStyle name="40% - Accent6 3 3 16" xfId="30429"/>
    <cellStyle name="40% - Accent6 3 3 16 2" xfId="59126"/>
    <cellStyle name="40% - Accent6 3 3 17" xfId="31125"/>
    <cellStyle name="40% - Accent6 3 3 2" xfId="1171"/>
    <cellStyle name="40% - Accent6 3 3 2 10" xfId="11822"/>
    <cellStyle name="40% - Accent6 3 3 2 10 2" xfId="40520"/>
    <cellStyle name="40% - Accent6 3 3 2 11" xfId="21578"/>
    <cellStyle name="40% - Accent6 3 3 2 11 2" xfId="50276"/>
    <cellStyle name="40% - Accent6 3 3 2 12" xfId="23570"/>
    <cellStyle name="40% - Accent6 3 3 2 12 2" xfId="52268"/>
    <cellStyle name="40% - Accent6 3 3 2 13" xfId="25849"/>
    <cellStyle name="40% - Accent6 3 3 2 13 2" xfId="54547"/>
    <cellStyle name="40% - Accent6 3 3 2 14" xfId="30430"/>
    <cellStyle name="40% - Accent6 3 3 2 14 2" xfId="59127"/>
    <cellStyle name="40% - Accent6 3 3 2 15" xfId="31311"/>
    <cellStyle name="40% - Accent6 3 3 2 2" xfId="3437"/>
    <cellStyle name="40% - Accent6 3 3 2 2 10" xfId="23571"/>
    <cellStyle name="40% - Accent6 3 3 2 2 10 2" xfId="52269"/>
    <cellStyle name="40% - Accent6 3 3 2 2 11" xfId="25850"/>
    <cellStyle name="40% - Accent6 3 3 2 2 11 2" xfId="54548"/>
    <cellStyle name="40% - Accent6 3 3 2 2 12" xfId="30431"/>
    <cellStyle name="40% - Accent6 3 3 2 2 12 2" xfId="59128"/>
    <cellStyle name="40% - Accent6 3 3 2 2 13" xfId="32409"/>
    <cellStyle name="40% - Accent6 3 3 2 2 2" xfId="4693"/>
    <cellStyle name="40% - Accent6 3 3 2 2 2 2" xfId="13921"/>
    <cellStyle name="40% - Accent6 3 3 2 2 2 2 2" xfId="28403"/>
    <cellStyle name="40% - Accent6 3 3 2 2 2 2 2 2" xfId="57101"/>
    <cellStyle name="40% - Accent6 3 3 2 2 2 2 3" xfId="42619"/>
    <cellStyle name="40% - Accent6 3 3 2 2 2 3" xfId="23572"/>
    <cellStyle name="40% - Accent6 3 3 2 2 2 3 2" xfId="52270"/>
    <cellStyle name="40% - Accent6 3 3 2 2 2 4" xfId="25851"/>
    <cellStyle name="40% - Accent6 3 3 2 2 2 4 2" xfId="54549"/>
    <cellStyle name="40% - Accent6 3 3 2 2 2 5" xfId="30432"/>
    <cellStyle name="40% - Accent6 3 3 2 2 2 5 2" xfId="59129"/>
    <cellStyle name="40% - Accent6 3 3 2 2 2 6" xfId="33410"/>
    <cellStyle name="40% - Accent6 3 3 2 2 3" xfId="6374"/>
    <cellStyle name="40% - Accent6 3 3 2 2 3 2" xfId="15602"/>
    <cellStyle name="40% - Accent6 3 3 2 2 3 2 2" xfId="44300"/>
    <cellStyle name="40% - Accent6 3 3 2 2 3 3" xfId="27270"/>
    <cellStyle name="40% - Accent6 3 3 2 2 3 3 2" xfId="55968"/>
    <cellStyle name="40% - Accent6 3 3 2 2 3 4" xfId="35091"/>
    <cellStyle name="40% - Accent6 3 3 2 2 4" xfId="7926"/>
    <cellStyle name="40% - Accent6 3 3 2 2 4 2" xfId="17151"/>
    <cellStyle name="40% - Accent6 3 3 2 2 4 2 2" xfId="45849"/>
    <cellStyle name="40% - Accent6 3 3 2 2 4 3" xfId="36640"/>
    <cellStyle name="40% - Accent6 3 3 2 2 5" xfId="9077"/>
    <cellStyle name="40% - Accent6 3 3 2 2 5 2" xfId="18300"/>
    <cellStyle name="40% - Accent6 3 3 2 2 5 2 2" xfId="46998"/>
    <cellStyle name="40% - Accent6 3 3 2 2 5 3" xfId="37789"/>
    <cellStyle name="40% - Accent6 3 3 2 2 6" xfId="10078"/>
    <cellStyle name="40% - Accent6 3 3 2 2 6 2" xfId="19299"/>
    <cellStyle name="40% - Accent6 3 3 2 2 6 2 2" xfId="47997"/>
    <cellStyle name="40% - Accent6 3 3 2 2 6 3" xfId="38788"/>
    <cellStyle name="40% - Accent6 3 3 2 2 7" xfId="11227"/>
    <cellStyle name="40% - Accent6 3 3 2 2 7 2" xfId="20446"/>
    <cellStyle name="40% - Accent6 3 3 2 2 7 2 2" xfId="49144"/>
    <cellStyle name="40% - Accent6 3 3 2 2 7 3" xfId="39935"/>
    <cellStyle name="40% - Accent6 3 3 2 2 8" xfId="12920"/>
    <cellStyle name="40% - Accent6 3 3 2 2 8 2" xfId="41618"/>
    <cellStyle name="40% - Accent6 3 3 2 2 9" xfId="21579"/>
    <cellStyle name="40% - Accent6 3 3 2 2 9 2" xfId="50277"/>
    <cellStyle name="40% - Accent6 3 3 2 3" xfId="2828"/>
    <cellStyle name="40% - Accent6 3 3 2 3 2" xfId="5993"/>
    <cellStyle name="40% - Accent6 3 3 2 3 2 2" xfId="15221"/>
    <cellStyle name="40% - Accent6 3 3 2 3 2 2 2" xfId="43919"/>
    <cellStyle name="40% - Accent6 3 3 2 3 2 3" xfId="28402"/>
    <cellStyle name="40% - Accent6 3 3 2 3 2 3 2" xfId="57100"/>
    <cellStyle name="40% - Accent6 3 3 2 3 2 4" xfId="34710"/>
    <cellStyle name="40% - Accent6 3 3 2 3 3" xfId="7543"/>
    <cellStyle name="40% - Accent6 3 3 2 3 3 2" xfId="16769"/>
    <cellStyle name="40% - Accent6 3 3 2 3 3 2 2" xfId="45467"/>
    <cellStyle name="40% - Accent6 3 3 2 3 3 3" xfId="36258"/>
    <cellStyle name="40% - Accent6 3 3 2 3 4" xfId="12539"/>
    <cellStyle name="40% - Accent6 3 3 2 3 4 2" xfId="41237"/>
    <cellStyle name="40% - Accent6 3 3 2 3 5" xfId="23573"/>
    <cellStyle name="40% - Accent6 3 3 2 3 5 2" xfId="52271"/>
    <cellStyle name="40% - Accent6 3 3 2 3 6" xfId="25852"/>
    <cellStyle name="40% - Accent6 3 3 2 3 6 2" xfId="54550"/>
    <cellStyle name="40% - Accent6 3 3 2 3 7" xfId="30433"/>
    <cellStyle name="40% - Accent6 3 3 2 3 7 2" xfId="59130"/>
    <cellStyle name="40% - Accent6 3 3 2 3 8" xfId="32028"/>
    <cellStyle name="40% - Accent6 3 3 2 4" xfId="4692"/>
    <cellStyle name="40% - Accent6 3 3 2 4 2" xfId="13920"/>
    <cellStyle name="40% - Accent6 3 3 2 4 2 2" xfId="42618"/>
    <cellStyle name="40% - Accent6 3 3 2 4 3" xfId="27269"/>
    <cellStyle name="40% - Accent6 3 3 2 4 3 2" xfId="55967"/>
    <cellStyle name="40% - Accent6 3 3 2 4 4" xfId="33409"/>
    <cellStyle name="40% - Accent6 3 3 2 5" xfId="5276"/>
    <cellStyle name="40% - Accent6 3 3 2 5 2" xfId="14504"/>
    <cellStyle name="40% - Accent6 3 3 2 5 2 2" xfId="43202"/>
    <cellStyle name="40% - Accent6 3 3 2 5 3" xfId="33993"/>
    <cellStyle name="40% - Accent6 3 3 2 6" xfId="6825"/>
    <cellStyle name="40% - Accent6 3 3 2 6 2" xfId="16052"/>
    <cellStyle name="40% - Accent6 3 3 2 6 2 2" xfId="44750"/>
    <cellStyle name="40% - Accent6 3 3 2 6 3" xfId="35541"/>
    <cellStyle name="40% - Accent6 3 3 2 7" xfId="8695"/>
    <cellStyle name="40% - Accent6 3 3 2 7 2" xfId="17919"/>
    <cellStyle name="40% - Accent6 3 3 2 7 2 2" xfId="46617"/>
    <cellStyle name="40% - Accent6 3 3 2 7 3" xfId="37408"/>
    <cellStyle name="40% - Accent6 3 3 2 8" xfId="10077"/>
    <cellStyle name="40% - Accent6 3 3 2 8 2" xfId="19298"/>
    <cellStyle name="40% - Accent6 3 3 2 8 2 2" xfId="47996"/>
    <cellStyle name="40% - Accent6 3 3 2 8 3" xfId="38787"/>
    <cellStyle name="40% - Accent6 3 3 2 9" xfId="11226"/>
    <cellStyle name="40% - Accent6 3 3 2 9 2" xfId="20445"/>
    <cellStyle name="40% - Accent6 3 3 2 9 2 2" xfId="49143"/>
    <cellStyle name="40% - Accent6 3 3 2 9 3" xfId="39934"/>
    <cellStyle name="40% - Accent6 3 3 3" xfId="2553"/>
    <cellStyle name="40% - Accent6 3 3 3 10" xfId="23574"/>
    <cellStyle name="40% - Accent6 3 3 3 10 2" xfId="52272"/>
    <cellStyle name="40% - Accent6 3 3 3 11" xfId="25853"/>
    <cellStyle name="40% - Accent6 3 3 3 11 2" xfId="54551"/>
    <cellStyle name="40% - Accent6 3 3 3 12" xfId="30434"/>
    <cellStyle name="40% - Accent6 3 3 3 12 2" xfId="59131"/>
    <cellStyle name="40% - Accent6 3 3 3 13" xfId="31843"/>
    <cellStyle name="40% - Accent6 3 3 3 2" xfId="4694"/>
    <cellStyle name="40% - Accent6 3 3 3 2 2" xfId="13922"/>
    <cellStyle name="40% - Accent6 3 3 3 2 2 2" xfId="28404"/>
    <cellStyle name="40% - Accent6 3 3 3 2 2 2 2" xfId="57102"/>
    <cellStyle name="40% - Accent6 3 3 3 2 2 3" xfId="42620"/>
    <cellStyle name="40% - Accent6 3 3 3 2 3" xfId="23575"/>
    <cellStyle name="40% - Accent6 3 3 3 2 3 2" xfId="52273"/>
    <cellStyle name="40% - Accent6 3 3 3 2 4" xfId="25854"/>
    <cellStyle name="40% - Accent6 3 3 3 2 4 2" xfId="54552"/>
    <cellStyle name="40% - Accent6 3 3 3 2 5" xfId="30435"/>
    <cellStyle name="40% - Accent6 3 3 3 2 5 2" xfId="59132"/>
    <cellStyle name="40% - Accent6 3 3 3 2 6" xfId="33411"/>
    <cellStyle name="40% - Accent6 3 3 3 3" xfId="5808"/>
    <cellStyle name="40% - Accent6 3 3 3 3 2" xfId="15036"/>
    <cellStyle name="40% - Accent6 3 3 3 3 2 2" xfId="43734"/>
    <cellStyle name="40% - Accent6 3 3 3 3 3" xfId="27271"/>
    <cellStyle name="40% - Accent6 3 3 3 3 3 2" xfId="55969"/>
    <cellStyle name="40% - Accent6 3 3 3 3 4" xfId="34525"/>
    <cellStyle name="40% - Accent6 3 3 3 4" xfId="7358"/>
    <cellStyle name="40% - Accent6 3 3 3 4 2" xfId="16584"/>
    <cellStyle name="40% - Accent6 3 3 3 4 2 2" xfId="45282"/>
    <cellStyle name="40% - Accent6 3 3 3 4 3" xfId="36073"/>
    <cellStyle name="40% - Accent6 3 3 3 5" xfId="8510"/>
    <cellStyle name="40% - Accent6 3 3 3 5 2" xfId="17734"/>
    <cellStyle name="40% - Accent6 3 3 3 5 2 2" xfId="46432"/>
    <cellStyle name="40% - Accent6 3 3 3 5 3" xfId="37223"/>
    <cellStyle name="40% - Accent6 3 3 3 6" xfId="10079"/>
    <cellStyle name="40% - Accent6 3 3 3 6 2" xfId="19300"/>
    <cellStyle name="40% - Accent6 3 3 3 6 2 2" xfId="47998"/>
    <cellStyle name="40% - Accent6 3 3 3 6 3" xfId="38789"/>
    <cellStyle name="40% - Accent6 3 3 3 7" xfId="11228"/>
    <cellStyle name="40% - Accent6 3 3 3 7 2" xfId="20447"/>
    <cellStyle name="40% - Accent6 3 3 3 7 2 2" xfId="49145"/>
    <cellStyle name="40% - Accent6 3 3 3 7 3" xfId="39936"/>
    <cellStyle name="40% - Accent6 3 3 3 8" xfId="12354"/>
    <cellStyle name="40% - Accent6 3 3 3 8 2" xfId="41052"/>
    <cellStyle name="40% - Accent6 3 3 3 9" xfId="21580"/>
    <cellStyle name="40% - Accent6 3 3 3 9 2" xfId="50278"/>
    <cellStyle name="40% - Accent6 3 3 4" xfId="3215"/>
    <cellStyle name="40% - Accent6 3 3 4 10" xfId="23576"/>
    <cellStyle name="40% - Accent6 3 3 4 10 2" xfId="52274"/>
    <cellStyle name="40% - Accent6 3 3 4 11" xfId="25855"/>
    <cellStyle name="40% - Accent6 3 3 4 11 2" xfId="54553"/>
    <cellStyle name="40% - Accent6 3 3 4 12" xfId="30436"/>
    <cellStyle name="40% - Accent6 3 3 4 12 2" xfId="59133"/>
    <cellStyle name="40% - Accent6 3 3 4 13" xfId="32224"/>
    <cellStyle name="40% - Accent6 3 3 4 2" xfId="4695"/>
    <cellStyle name="40% - Accent6 3 3 4 2 2" xfId="13923"/>
    <cellStyle name="40% - Accent6 3 3 4 2 2 2" xfId="28405"/>
    <cellStyle name="40% - Accent6 3 3 4 2 2 2 2" xfId="57103"/>
    <cellStyle name="40% - Accent6 3 3 4 2 2 3" xfId="42621"/>
    <cellStyle name="40% - Accent6 3 3 4 2 3" xfId="23577"/>
    <cellStyle name="40% - Accent6 3 3 4 2 3 2" xfId="52275"/>
    <cellStyle name="40% - Accent6 3 3 4 2 4" xfId="25856"/>
    <cellStyle name="40% - Accent6 3 3 4 2 4 2" xfId="54554"/>
    <cellStyle name="40% - Accent6 3 3 4 2 5" xfId="30437"/>
    <cellStyle name="40% - Accent6 3 3 4 2 5 2" xfId="59134"/>
    <cellStyle name="40% - Accent6 3 3 4 2 6" xfId="33412"/>
    <cellStyle name="40% - Accent6 3 3 4 3" xfId="6189"/>
    <cellStyle name="40% - Accent6 3 3 4 3 2" xfId="15417"/>
    <cellStyle name="40% - Accent6 3 3 4 3 2 2" xfId="44115"/>
    <cellStyle name="40% - Accent6 3 3 4 3 3" xfId="27272"/>
    <cellStyle name="40% - Accent6 3 3 4 3 3 2" xfId="55970"/>
    <cellStyle name="40% - Accent6 3 3 4 3 4" xfId="34906"/>
    <cellStyle name="40% - Accent6 3 3 4 4" xfId="7741"/>
    <cellStyle name="40% - Accent6 3 3 4 4 2" xfId="16966"/>
    <cellStyle name="40% - Accent6 3 3 4 4 2 2" xfId="45664"/>
    <cellStyle name="40% - Accent6 3 3 4 4 3" xfId="36455"/>
    <cellStyle name="40% - Accent6 3 3 4 5" xfId="8892"/>
    <cellStyle name="40% - Accent6 3 3 4 5 2" xfId="18115"/>
    <cellStyle name="40% - Accent6 3 3 4 5 2 2" xfId="46813"/>
    <cellStyle name="40% - Accent6 3 3 4 5 3" xfId="37604"/>
    <cellStyle name="40% - Accent6 3 3 4 6" xfId="10080"/>
    <cellStyle name="40% - Accent6 3 3 4 6 2" xfId="19301"/>
    <cellStyle name="40% - Accent6 3 3 4 6 2 2" xfId="47999"/>
    <cellStyle name="40% - Accent6 3 3 4 6 3" xfId="38790"/>
    <cellStyle name="40% - Accent6 3 3 4 7" xfId="11229"/>
    <cellStyle name="40% - Accent6 3 3 4 7 2" xfId="20448"/>
    <cellStyle name="40% - Accent6 3 3 4 7 2 2" xfId="49146"/>
    <cellStyle name="40% - Accent6 3 3 4 7 3" xfId="39937"/>
    <cellStyle name="40% - Accent6 3 3 4 8" xfId="12735"/>
    <cellStyle name="40% - Accent6 3 3 4 8 2" xfId="41433"/>
    <cellStyle name="40% - Accent6 3 3 4 9" xfId="21581"/>
    <cellStyle name="40% - Accent6 3 3 4 9 2" xfId="50279"/>
    <cellStyle name="40% - Accent6 3 3 5" xfId="2179"/>
    <cellStyle name="40% - Accent6 3 3 5 2" xfId="5613"/>
    <cellStyle name="40% - Accent6 3 3 5 2 2" xfId="14841"/>
    <cellStyle name="40% - Accent6 3 3 5 2 2 2" xfId="43539"/>
    <cellStyle name="40% - Accent6 3 3 5 2 3" xfId="28401"/>
    <cellStyle name="40% - Accent6 3 3 5 2 3 2" xfId="57099"/>
    <cellStyle name="40% - Accent6 3 3 5 2 4" xfId="34330"/>
    <cellStyle name="40% - Accent6 3 3 5 3" xfId="7162"/>
    <cellStyle name="40% - Accent6 3 3 5 3 2" xfId="16389"/>
    <cellStyle name="40% - Accent6 3 3 5 3 2 2" xfId="45087"/>
    <cellStyle name="40% - Accent6 3 3 5 3 3" xfId="35878"/>
    <cellStyle name="40% - Accent6 3 3 5 4" xfId="12159"/>
    <cellStyle name="40% - Accent6 3 3 5 4 2" xfId="40857"/>
    <cellStyle name="40% - Accent6 3 3 5 5" xfId="23578"/>
    <cellStyle name="40% - Accent6 3 3 5 5 2" xfId="52276"/>
    <cellStyle name="40% - Accent6 3 3 5 6" xfId="25857"/>
    <cellStyle name="40% - Accent6 3 3 5 6 2" xfId="54555"/>
    <cellStyle name="40% - Accent6 3 3 5 7" xfId="30438"/>
    <cellStyle name="40% - Accent6 3 3 5 7 2" xfId="59135"/>
    <cellStyle name="40% - Accent6 3 3 5 8" xfId="31648"/>
    <cellStyle name="40% - Accent6 3 3 6" xfId="4691"/>
    <cellStyle name="40% - Accent6 3 3 6 2" xfId="13919"/>
    <cellStyle name="40% - Accent6 3 3 6 2 2" xfId="42617"/>
    <cellStyle name="40% - Accent6 3 3 6 3" xfId="27268"/>
    <cellStyle name="40% - Accent6 3 3 6 3 2" xfId="55966"/>
    <cellStyle name="40% - Accent6 3 3 6 4" xfId="33408"/>
    <cellStyle name="40% - Accent6 3 3 7" xfId="5090"/>
    <cellStyle name="40% - Accent6 3 3 7 2" xfId="14318"/>
    <cellStyle name="40% - Accent6 3 3 7 2 2" xfId="43016"/>
    <cellStyle name="40% - Accent6 3 3 7 3" xfId="33807"/>
    <cellStyle name="40% - Accent6 3 3 8" xfId="6639"/>
    <cellStyle name="40% - Accent6 3 3 8 2" xfId="15866"/>
    <cellStyle name="40% - Accent6 3 3 8 2 2" xfId="44564"/>
    <cellStyle name="40% - Accent6 3 3 8 3" xfId="35355"/>
    <cellStyle name="40% - Accent6 3 3 9" xfId="8315"/>
    <cellStyle name="40% - Accent6 3 3 9 2" xfId="17539"/>
    <cellStyle name="40% - Accent6 3 3 9 2 2" xfId="46237"/>
    <cellStyle name="40% - Accent6 3 3 9 3" xfId="37028"/>
    <cellStyle name="40% - Accent6 3 4" xfId="400"/>
    <cellStyle name="40% - Accent6 3 4 10" xfId="23579"/>
    <cellStyle name="40% - Accent6 3 4 10 2" xfId="52277"/>
    <cellStyle name="40% - Accent6 3 4 11" xfId="25858"/>
    <cellStyle name="40% - Accent6 3 4 11 2" xfId="54556"/>
    <cellStyle name="40% - Accent6 3 4 12" xfId="30439"/>
    <cellStyle name="40% - Accent6 3 4 12 2" xfId="59136"/>
    <cellStyle name="40% - Accent6 3 4 2" xfId="2743"/>
    <cellStyle name="40% - Accent6 3 4 2 10" xfId="21583"/>
    <cellStyle name="40% - Accent6 3 4 2 10 2" xfId="50281"/>
    <cellStyle name="40% - Accent6 3 4 2 11" xfId="23580"/>
    <cellStyle name="40% - Accent6 3 4 2 11 2" xfId="52278"/>
    <cellStyle name="40% - Accent6 3 4 2 12" xfId="25859"/>
    <cellStyle name="40% - Accent6 3 4 2 12 2" xfId="54557"/>
    <cellStyle name="40% - Accent6 3 4 2 13" xfId="30440"/>
    <cellStyle name="40% - Accent6 3 4 2 13 2" xfId="59137"/>
    <cellStyle name="40% - Accent6 3 4 2 14" xfId="31945"/>
    <cellStyle name="40% - Accent6 3 4 2 2" xfId="3684"/>
    <cellStyle name="40% - Accent6 3 4 2 3" xfId="4697"/>
    <cellStyle name="40% - Accent6 3 4 2 3 2" xfId="13925"/>
    <cellStyle name="40% - Accent6 3 4 2 3 2 2" xfId="28407"/>
    <cellStyle name="40% - Accent6 3 4 2 3 2 2 2" xfId="57105"/>
    <cellStyle name="40% - Accent6 3 4 2 3 2 3" xfId="42623"/>
    <cellStyle name="40% - Accent6 3 4 2 3 3" xfId="23581"/>
    <cellStyle name="40% - Accent6 3 4 2 3 3 2" xfId="52279"/>
    <cellStyle name="40% - Accent6 3 4 2 3 4" xfId="25860"/>
    <cellStyle name="40% - Accent6 3 4 2 3 4 2" xfId="54558"/>
    <cellStyle name="40% - Accent6 3 4 2 3 5" xfId="30441"/>
    <cellStyle name="40% - Accent6 3 4 2 3 5 2" xfId="59138"/>
    <cellStyle name="40% - Accent6 3 4 2 3 6" xfId="33414"/>
    <cellStyle name="40% - Accent6 3 4 2 4" xfId="5910"/>
    <cellStyle name="40% - Accent6 3 4 2 4 2" xfId="15138"/>
    <cellStyle name="40% - Accent6 3 4 2 4 2 2" xfId="43836"/>
    <cellStyle name="40% - Accent6 3 4 2 4 3" xfId="27274"/>
    <cellStyle name="40% - Accent6 3 4 2 4 3 2" xfId="55972"/>
    <cellStyle name="40% - Accent6 3 4 2 4 4" xfId="34627"/>
    <cellStyle name="40% - Accent6 3 4 2 5" xfId="7460"/>
    <cellStyle name="40% - Accent6 3 4 2 5 2" xfId="16686"/>
    <cellStyle name="40% - Accent6 3 4 2 5 2 2" xfId="45384"/>
    <cellStyle name="40% - Accent6 3 4 2 5 3" xfId="36175"/>
    <cellStyle name="40% - Accent6 3 4 2 6" xfId="8612"/>
    <cellStyle name="40% - Accent6 3 4 2 6 2" xfId="17836"/>
    <cellStyle name="40% - Accent6 3 4 2 6 2 2" xfId="46534"/>
    <cellStyle name="40% - Accent6 3 4 2 6 3" xfId="37325"/>
    <cellStyle name="40% - Accent6 3 4 2 7" xfId="10082"/>
    <cellStyle name="40% - Accent6 3 4 2 7 2" xfId="19303"/>
    <cellStyle name="40% - Accent6 3 4 2 7 2 2" xfId="48001"/>
    <cellStyle name="40% - Accent6 3 4 2 7 3" xfId="38792"/>
    <cellStyle name="40% - Accent6 3 4 2 8" xfId="11231"/>
    <cellStyle name="40% - Accent6 3 4 2 8 2" xfId="20450"/>
    <cellStyle name="40% - Accent6 3 4 2 8 2 2" xfId="49148"/>
    <cellStyle name="40% - Accent6 3 4 2 8 3" xfId="39939"/>
    <cellStyle name="40% - Accent6 3 4 2 9" xfId="12456"/>
    <cellStyle name="40% - Accent6 3 4 2 9 2" xfId="41154"/>
    <cellStyle name="40% - Accent6 3 4 3" xfId="3353"/>
    <cellStyle name="40% - Accent6 3 4 3 10" xfId="23582"/>
    <cellStyle name="40% - Accent6 3 4 3 10 2" xfId="52280"/>
    <cellStyle name="40% - Accent6 3 4 3 11" xfId="25861"/>
    <cellStyle name="40% - Accent6 3 4 3 11 2" xfId="54559"/>
    <cellStyle name="40% - Accent6 3 4 3 12" xfId="30442"/>
    <cellStyle name="40% - Accent6 3 4 3 12 2" xfId="59139"/>
    <cellStyle name="40% - Accent6 3 4 3 13" xfId="32326"/>
    <cellStyle name="40% - Accent6 3 4 3 2" xfId="4698"/>
    <cellStyle name="40% - Accent6 3 4 3 2 2" xfId="13926"/>
    <cellStyle name="40% - Accent6 3 4 3 2 2 2" xfId="28408"/>
    <cellStyle name="40% - Accent6 3 4 3 2 2 2 2" xfId="57106"/>
    <cellStyle name="40% - Accent6 3 4 3 2 2 3" xfId="42624"/>
    <cellStyle name="40% - Accent6 3 4 3 2 3" xfId="23583"/>
    <cellStyle name="40% - Accent6 3 4 3 2 3 2" xfId="52281"/>
    <cellStyle name="40% - Accent6 3 4 3 2 4" xfId="25862"/>
    <cellStyle name="40% - Accent6 3 4 3 2 4 2" xfId="54560"/>
    <cellStyle name="40% - Accent6 3 4 3 2 5" xfId="30443"/>
    <cellStyle name="40% - Accent6 3 4 3 2 5 2" xfId="59140"/>
    <cellStyle name="40% - Accent6 3 4 3 2 6" xfId="33415"/>
    <cellStyle name="40% - Accent6 3 4 3 3" xfId="6291"/>
    <cellStyle name="40% - Accent6 3 4 3 3 2" xfId="15519"/>
    <cellStyle name="40% - Accent6 3 4 3 3 2 2" xfId="44217"/>
    <cellStyle name="40% - Accent6 3 4 3 3 3" xfId="27275"/>
    <cellStyle name="40% - Accent6 3 4 3 3 3 2" xfId="55973"/>
    <cellStyle name="40% - Accent6 3 4 3 3 4" xfId="35008"/>
    <cellStyle name="40% - Accent6 3 4 3 4" xfId="7843"/>
    <cellStyle name="40% - Accent6 3 4 3 4 2" xfId="17068"/>
    <cellStyle name="40% - Accent6 3 4 3 4 2 2" xfId="45766"/>
    <cellStyle name="40% - Accent6 3 4 3 4 3" xfId="36557"/>
    <cellStyle name="40% - Accent6 3 4 3 5" xfId="8994"/>
    <cellStyle name="40% - Accent6 3 4 3 5 2" xfId="18217"/>
    <cellStyle name="40% - Accent6 3 4 3 5 2 2" xfId="46915"/>
    <cellStyle name="40% - Accent6 3 4 3 5 3" xfId="37706"/>
    <cellStyle name="40% - Accent6 3 4 3 6" xfId="10083"/>
    <cellStyle name="40% - Accent6 3 4 3 6 2" xfId="19304"/>
    <cellStyle name="40% - Accent6 3 4 3 6 2 2" xfId="48002"/>
    <cellStyle name="40% - Accent6 3 4 3 6 3" xfId="38793"/>
    <cellStyle name="40% - Accent6 3 4 3 7" xfId="11232"/>
    <cellStyle name="40% - Accent6 3 4 3 7 2" xfId="20451"/>
    <cellStyle name="40% - Accent6 3 4 3 7 2 2" xfId="49149"/>
    <cellStyle name="40% - Accent6 3 4 3 7 3" xfId="39940"/>
    <cellStyle name="40% - Accent6 3 4 3 8" xfId="12837"/>
    <cellStyle name="40% - Accent6 3 4 3 8 2" xfId="41535"/>
    <cellStyle name="40% - Accent6 3 4 3 9" xfId="21584"/>
    <cellStyle name="40% - Accent6 3 4 3 9 2" xfId="50282"/>
    <cellStyle name="40% - Accent6 3 4 4" xfId="2052"/>
    <cellStyle name="40% - Accent6 3 4 4 2" xfId="5527"/>
    <cellStyle name="40% - Accent6 3 4 4 2 2" xfId="14755"/>
    <cellStyle name="40% - Accent6 3 4 4 2 2 2" xfId="43453"/>
    <cellStyle name="40% - Accent6 3 4 4 2 3" xfId="28406"/>
    <cellStyle name="40% - Accent6 3 4 4 2 3 2" xfId="57104"/>
    <cellStyle name="40% - Accent6 3 4 4 2 4" xfId="34244"/>
    <cellStyle name="40% - Accent6 3 4 4 3" xfId="7076"/>
    <cellStyle name="40% - Accent6 3 4 4 3 2" xfId="16303"/>
    <cellStyle name="40% - Accent6 3 4 4 3 2 2" xfId="45001"/>
    <cellStyle name="40% - Accent6 3 4 4 3 3" xfId="35792"/>
    <cellStyle name="40% - Accent6 3 4 4 4" xfId="12073"/>
    <cellStyle name="40% - Accent6 3 4 4 4 2" xfId="40771"/>
    <cellStyle name="40% - Accent6 3 4 4 5" xfId="23584"/>
    <cellStyle name="40% - Accent6 3 4 4 5 2" xfId="52282"/>
    <cellStyle name="40% - Accent6 3 4 4 6" xfId="25863"/>
    <cellStyle name="40% - Accent6 3 4 4 6 2" xfId="54561"/>
    <cellStyle name="40% - Accent6 3 4 4 7" xfId="30444"/>
    <cellStyle name="40% - Accent6 3 4 4 7 2" xfId="59141"/>
    <cellStyle name="40% - Accent6 3 4 4 8" xfId="31562"/>
    <cellStyle name="40% - Accent6 3 4 5" xfId="4696"/>
    <cellStyle name="40% - Accent6 3 4 5 2" xfId="13924"/>
    <cellStyle name="40% - Accent6 3 4 5 2 2" xfId="42622"/>
    <cellStyle name="40% - Accent6 3 4 5 3" xfId="27273"/>
    <cellStyle name="40% - Accent6 3 4 5 3 2" xfId="55971"/>
    <cellStyle name="40% - Accent6 3 4 5 4" xfId="33413"/>
    <cellStyle name="40% - Accent6 3 4 6" xfId="8229"/>
    <cellStyle name="40% - Accent6 3 4 6 2" xfId="17453"/>
    <cellStyle name="40% - Accent6 3 4 6 2 2" xfId="46151"/>
    <cellStyle name="40% - Accent6 3 4 6 3" xfId="36942"/>
    <cellStyle name="40% - Accent6 3 4 7" xfId="10081"/>
    <cellStyle name="40% - Accent6 3 4 7 2" xfId="19302"/>
    <cellStyle name="40% - Accent6 3 4 7 2 2" xfId="48000"/>
    <cellStyle name="40% - Accent6 3 4 7 3" xfId="38791"/>
    <cellStyle name="40% - Accent6 3 4 8" xfId="11230"/>
    <cellStyle name="40% - Accent6 3 4 8 2" xfId="20449"/>
    <cellStyle name="40% - Accent6 3 4 8 2 2" xfId="49147"/>
    <cellStyle name="40% - Accent6 3 4 8 3" xfId="39938"/>
    <cellStyle name="40% - Accent6 3 4 9" xfId="21582"/>
    <cellStyle name="40% - Accent6 3 4 9 2" xfId="50280"/>
    <cellStyle name="40% - Accent6 3 5" xfId="1085"/>
    <cellStyle name="40% - Accent6 3 5 10" xfId="11736"/>
    <cellStyle name="40% - Accent6 3 5 10 2" xfId="40434"/>
    <cellStyle name="40% - Accent6 3 5 11" xfId="21585"/>
    <cellStyle name="40% - Accent6 3 5 11 2" xfId="50283"/>
    <cellStyle name="40% - Accent6 3 5 12" xfId="23585"/>
    <cellStyle name="40% - Accent6 3 5 12 2" xfId="52283"/>
    <cellStyle name="40% - Accent6 3 5 13" xfId="25864"/>
    <cellStyle name="40% - Accent6 3 5 13 2" xfId="54562"/>
    <cellStyle name="40% - Accent6 3 5 14" xfId="30445"/>
    <cellStyle name="40% - Accent6 3 5 14 2" xfId="59142"/>
    <cellStyle name="40% - Accent6 3 5 15" xfId="31225"/>
    <cellStyle name="40% - Accent6 3 5 2" xfId="3685"/>
    <cellStyle name="40% - Accent6 3 5 2 10" xfId="23586"/>
    <cellStyle name="40% - Accent6 3 5 2 10 2" xfId="52284"/>
    <cellStyle name="40% - Accent6 3 5 2 11" xfId="25865"/>
    <cellStyle name="40% - Accent6 3 5 2 11 2" xfId="54563"/>
    <cellStyle name="40% - Accent6 3 5 2 12" xfId="30446"/>
    <cellStyle name="40% - Accent6 3 5 2 12 2" xfId="59143"/>
    <cellStyle name="40% - Accent6 3 5 2 13" xfId="32546"/>
    <cellStyle name="40% - Accent6 3 5 2 2" xfId="4700"/>
    <cellStyle name="40% - Accent6 3 5 2 2 2" xfId="13928"/>
    <cellStyle name="40% - Accent6 3 5 2 2 2 2" xfId="28410"/>
    <cellStyle name="40% - Accent6 3 5 2 2 2 2 2" xfId="57108"/>
    <cellStyle name="40% - Accent6 3 5 2 2 2 3" xfId="42626"/>
    <cellStyle name="40% - Accent6 3 5 2 2 3" xfId="23587"/>
    <cellStyle name="40% - Accent6 3 5 2 2 3 2" xfId="52285"/>
    <cellStyle name="40% - Accent6 3 5 2 2 4" xfId="25866"/>
    <cellStyle name="40% - Accent6 3 5 2 2 4 2" xfId="54564"/>
    <cellStyle name="40% - Accent6 3 5 2 2 5" xfId="30447"/>
    <cellStyle name="40% - Accent6 3 5 2 2 5 2" xfId="59144"/>
    <cellStyle name="40% - Accent6 3 5 2 2 6" xfId="33417"/>
    <cellStyle name="40% - Accent6 3 5 2 3" xfId="6511"/>
    <cellStyle name="40% - Accent6 3 5 2 3 2" xfId="15739"/>
    <cellStyle name="40% - Accent6 3 5 2 3 2 2" xfId="44437"/>
    <cellStyle name="40% - Accent6 3 5 2 3 3" xfId="27277"/>
    <cellStyle name="40% - Accent6 3 5 2 3 3 2" xfId="55975"/>
    <cellStyle name="40% - Accent6 3 5 2 3 4" xfId="35228"/>
    <cellStyle name="40% - Accent6 3 5 2 4" xfId="8063"/>
    <cellStyle name="40% - Accent6 3 5 2 4 2" xfId="17288"/>
    <cellStyle name="40% - Accent6 3 5 2 4 2 2" xfId="45986"/>
    <cellStyle name="40% - Accent6 3 5 2 4 3" xfId="36777"/>
    <cellStyle name="40% - Accent6 3 5 2 5" xfId="9214"/>
    <cellStyle name="40% - Accent6 3 5 2 5 2" xfId="18437"/>
    <cellStyle name="40% - Accent6 3 5 2 5 2 2" xfId="47135"/>
    <cellStyle name="40% - Accent6 3 5 2 5 3" xfId="37926"/>
    <cellStyle name="40% - Accent6 3 5 2 6" xfId="10085"/>
    <cellStyle name="40% - Accent6 3 5 2 6 2" xfId="19306"/>
    <cellStyle name="40% - Accent6 3 5 2 6 2 2" xfId="48004"/>
    <cellStyle name="40% - Accent6 3 5 2 6 3" xfId="38795"/>
    <cellStyle name="40% - Accent6 3 5 2 7" xfId="11234"/>
    <cellStyle name="40% - Accent6 3 5 2 7 2" xfId="20453"/>
    <cellStyle name="40% - Accent6 3 5 2 7 2 2" xfId="49151"/>
    <cellStyle name="40% - Accent6 3 5 2 7 3" xfId="39942"/>
    <cellStyle name="40% - Accent6 3 5 2 8" xfId="13057"/>
    <cellStyle name="40% - Accent6 3 5 2 8 2" xfId="41755"/>
    <cellStyle name="40% - Accent6 3 5 2 9" xfId="21586"/>
    <cellStyle name="40% - Accent6 3 5 2 9 2" xfId="50284"/>
    <cellStyle name="40% - Accent6 3 5 3" xfId="2459"/>
    <cellStyle name="40% - Accent6 3 5 3 2" xfId="5724"/>
    <cellStyle name="40% - Accent6 3 5 3 2 2" xfId="14952"/>
    <cellStyle name="40% - Accent6 3 5 3 2 2 2" xfId="43650"/>
    <cellStyle name="40% - Accent6 3 5 3 2 3" xfId="28409"/>
    <cellStyle name="40% - Accent6 3 5 3 2 3 2" xfId="57107"/>
    <cellStyle name="40% - Accent6 3 5 3 2 4" xfId="34441"/>
    <cellStyle name="40% - Accent6 3 5 3 3" xfId="7274"/>
    <cellStyle name="40% - Accent6 3 5 3 3 2" xfId="16500"/>
    <cellStyle name="40% - Accent6 3 5 3 3 2 2" xfId="45198"/>
    <cellStyle name="40% - Accent6 3 5 3 3 3" xfId="35989"/>
    <cellStyle name="40% - Accent6 3 5 3 4" xfId="12270"/>
    <cellStyle name="40% - Accent6 3 5 3 4 2" xfId="40968"/>
    <cellStyle name="40% - Accent6 3 5 3 5" xfId="23588"/>
    <cellStyle name="40% - Accent6 3 5 3 5 2" xfId="52286"/>
    <cellStyle name="40% - Accent6 3 5 3 6" xfId="25867"/>
    <cellStyle name="40% - Accent6 3 5 3 6 2" xfId="54565"/>
    <cellStyle name="40% - Accent6 3 5 3 7" xfId="30448"/>
    <cellStyle name="40% - Accent6 3 5 3 7 2" xfId="59145"/>
    <cellStyle name="40% - Accent6 3 5 3 8" xfId="31759"/>
    <cellStyle name="40% - Accent6 3 5 4" xfId="4699"/>
    <cellStyle name="40% - Accent6 3 5 4 2" xfId="13927"/>
    <cellStyle name="40% - Accent6 3 5 4 2 2" xfId="42625"/>
    <cellStyle name="40% - Accent6 3 5 4 3" xfId="27276"/>
    <cellStyle name="40% - Accent6 3 5 4 3 2" xfId="55974"/>
    <cellStyle name="40% - Accent6 3 5 4 4" xfId="33416"/>
    <cellStyle name="40% - Accent6 3 5 5" xfId="5190"/>
    <cellStyle name="40% - Accent6 3 5 5 2" xfId="14418"/>
    <cellStyle name="40% - Accent6 3 5 5 2 2" xfId="43116"/>
    <cellStyle name="40% - Accent6 3 5 5 3" xfId="33907"/>
    <cellStyle name="40% - Accent6 3 5 6" xfId="6739"/>
    <cellStyle name="40% - Accent6 3 5 6 2" xfId="15966"/>
    <cellStyle name="40% - Accent6 3 5 6 2 2" xfId="44664"/>
    <cellStyle name="40% - Accent6 3 5 6 3" xfId="35455"/>
    <cellStyle name="40% - Accent6 3 5 7" xfId="8426"/>
    <cellStyle name="40% - Accent6 3 5 7 2" xfId="17650"/>
    <cellStyle name="40% - Accent6 3 5 7 2 2" xfId="46348"/>
    <cellStyle name="40% - Accent6 3 5 7 3" xfId="37139"/>
    <cellStyle name="40% - Accent6 3 5 8" xfId="10084"/>
    <cellStyle name="40% - Accent6 3 5 8 2" xfId="19305"/>
    <cellStyle name="40% - Accent6 3 5 8 2 2" xfId="48003"/>
    <cellStyle name="40% - Accent6 3 5 8 3" xfId="38794"/>
    <cellStyle name="40% - Accent6 3 5 9" xfId="11233"/>
    <cellStyle name="40% - Accent6 3 5 9 2" xfId="20452"/>
    <cellStyle name="40% - Accent6 3 5 9 2 2" xfId="49150"/>
    <cellStyle name="40% - Accent6 3 5 9 3" xfId="39941"/>
    <cellStyle name="40% - Accent6 3 6" xfId="3127"/>
    <cellStyle name="40% - Accent6 3 6 10" xfId="23589"/>
    <cellStyle name="40% - Accent6 3 6 10 2" xfId="52287"/>
    <cellStyle name="40% - Accent6 3 6 11" xfId="25868"/>
    <cellStyle name="40% - Accent6 3 6 11 2" xfId="54566"/>
    <cellStyle name="40% - Accent6 3 6 12" xfId="30449"/>
    <cellStyle name="40% - Accent6 3 6 12 2" xfId="59146"/>
    <cellStyle name="40% - Accent6 3 6 13" xfId="32138"/>
    <cellStyle name="40% - Accent6 3 6 2" xfId="4701"/>
    <cellStyle name="40% - Accent6 3 6 2 2" xfId="13929"/>
    <cellStyle name="40% - Accent6 3 6 2 2 2" xfId="28411"/>
    <cellStyle name="40% - Accent6 3 6 2 2 2 2" xfId="57109"/>
    <cellStyle name="40% - Accent6 3 6 2 2 3" xfId="42627"/>
    <cellStyle name="40% - Accent6 3 6 2 3" xfId="23590"/>
    <cellStyle name="40% - Accent6 3 6 2 3 2" xfId="52288"/>
    <cellStyle name="40% - Accent6 3 6 2 4" xfId="25869"/>
    <cellStyle name="40% - Accent6 3 6 2 4 2" xfId="54567"/>
    <cellStyle name="40% - Accent6 3 6 2 5" xfId="30450"/>
    <cellStyle name="40% - Accent6 3 6 2 5 2" xfId="59147"/>
    <cellStyle name="40% - Accent6 3 6 2 6" xfId="33418"/>
    <cellStyle name="40% - Accent6 3 6 3" xfId="6103"/>
    <cellStyle name="40% - Accent6 3 6 3 2" xfId="15331"/>
    <cellStyle name="40% - Accent6 3 6 3 2 2" xfId="44029"/>
    <cellStyle name="40% - Accent6 3 6 3 3" xfId="27278"/>
    <cellStyle name="40% - Accent6 3 6 3 3 2" xfId="55976"/>
    <cellStyle name="40% - Accent6 3 6 3 4" xfId="34820"/>
    <cellStyle name="40% - Accent6 3 6 4" xfId="7655"/>
    <cellStyle name="40% - Accent6 3 6 4 2" xfId="16880"/>
    <cellStyle name="40% - Accent6 3 6 4 2 2" xfId="45578"/>
    <cellStyle name="40% - Accent6 3 6 4 3" xfId="36369"/>
    <cellStyle name="40% - Accent6 3 6 5" xfId="8806"/>
    <cellStyle name="40% - Accent6 3 6 5 2" xfId="18029"/>
    <cellStyle name="40% - Accent6 3 6 5 2 2" xfId="46727"/>
    <cellStyle name="40% - Accent6 3 6 5 3" xfId="37518"/>
    <cellStyle name="40% - Accent6 3 6 6" xfId="10086"/>
    <cellStyle name="40% - Accent6 3 6 6 2" xfId="19307"/>
    <cellStyle name="40% - Accent6 3 6 6 2 2" xfId="48005"/>
    <cellStyle name="40% - Accent6 3 6 6 3" xfId="38796"/>
    <cellStyle name="40% - Accent6 3 6 7" xfId="11235"/>
    <cellStyle name="40% - Accent6 3 6 7 2" xfId="20454"/>
    <cellStyle name="40% - Accent6 3 6 7 2 2" xfId="49152"/>
    <cellStyle name="40% - Accent6 3 6 7 3" xfId="39943"/>
    <cellStyle name="40% - Accent6 3 6 8" xfId="12649"/>
    <cellStyle name="40% - Accent6 3 6 8 2" xfId="41347"/>
    <cellStyle name="40% - Accent6 3 6 9" xfId="21587"/>
    <cellStyle name="40% - Accent6 3 6 9 2" xfId="50285"/>
    <cellStyle name="40% - Accent6 3 7" xfId="1720"/>
    <cellStyle name="40% - Accent6 3 7 2" xfId="5418"/>
    <cellStyle name="40% - Accent6 3 7 2 2" xfId="14646"/>
    <cellStyle name="40% - Accent6 3 7 2 2 2" xfId="43344"/>
    <cellStyle name="40% - Accent6 3 7 2 3" xfId="28389"/>
    <cellStyle name="40% - Accent6 3 7 2 3 2" xfId="57087"/>
    <cellStyle name="40% - Accent6 3 7 2 4" xfId="34135"/>
    <cellStyle name="40% - Accent6 3 7 3" xfId="6967"/>
    <cellStyle name="40% - Accent6 3 7 3 2" xfId="16194"/>
    <cellStyle name="40% - Accent6 3 7 3 2 2" xfId="44892"/>
    <cellStyle name="40% - Accent6 3 7 3 3" xfId="35683"/>
    <cellStyle name="40% - Accent6 3 7 4" xfId="11964"/>
    <cellStyle name="40% - Accent6 3 7 4 2" xfId="40662"/>
    <cellStyle name="40% - Accent6 3 7 5" xfId="23591"/>
    <cellStyle name="40% - Accent6 3 7 5 2" xfId="52289"/>
    <cellStyle name="40% - Accent6 3 7 6" xfId="25870"/>
    <cellStyle name="40% - Accent6 3 7 6 2" xfId="54568"/>
    <cellStyle name="40% - Accent6 3 7 7" xfId="30451"/>
    <cellStyle name="40% - Accent6 3 7 7 2" xfId="59148"/>
    <cellStyle name="40% - Accent6 3 7 8" xfId="31453"/>
    <cellStyle name="40% - Accent6 3 8" xfId="4679"/>
    <cellStyle name="40% - Accent6 3 8 2" xfId="13907"/>
    <cellStyle name="40% - Accent6 3 8 2 2" xfId="42605"/>
    <cellStyle name="40% - Accent6 3 8 3" xfId="27256"/>
    <cellStyle name="40% - Accent6 3 8 3 2" xfId="55954"/>
    <cellStyle name="40% - Accent6 3 8 4" xfId="33396"/>
    <cellStyle name="40% - Accent6 3 9" xfId="5004"/>
    <cellStyle name="40% - Accent6 3 9 2" xfId="14232"/>
    <cellStyle name="40% - Accent6 3 9 2 2" xfId="42930"/>
    <cellStyle name="40% - Accent6 3 9 3" xfId="33721"/>
    <cellStyle name="40% - Accent6 30" xfId="878"/>
    <cellStyle name="40% - Accent6 31" xfId="879"/>
    <cellStyle name="40% - Accent6 32" xfId="880"/>
    <cellStyle name="40% - Accent6 33" xfId="881"/>
    <cellStyle name="40% - Accent6 34" xfId="882"/>
    <cellStyle name="40% - Accent6 35" xfId="883"/>
    <cellStyle name="40% - Accent6 36" xfId="884"/>
    <cellStyle name="40% - Accent6 37" xfId="885"/>
    <cellStyle name="40% - Accent6 38" xfId="886"/>
    <cellStyle name="40% - Accent6 39" xfId="887"/>
    <cellStyle name="40% - Accent6 4" xfId="193"/>
    <cellStyle name="40% - Accent6 4 10" xfId="6567"/>
    <cellStyle name="40% - Accent6 4 10 2" xfId="15794"/>
    <cellStyle name="40% - Accent6 4 10 2 2" xfId="44492"/>
    <cellStyle name="40% - Accent6 4 10 3" xfId="35283"/>
    <cellStyle name="40% - Accent6 4 11" xfId="8134"/>
    <cellStyle name="40% - Accent6 4 11 2" xfId="17358"/>
    <cellStyle name="40% - Accent6 4 11 2 2" xfId="46056"/>
    <cellStyle name="40% - Accent6 4 11 3" xfId="36847"/>
    <cellStyle name="40% - Accent6 4 12" xfId="10087"/>
    <cellStyle name="40% - Accent6 4 12 2" xfId="19308"/>
    <cellStyle name="40% - Accent6 4 12 2 2" xfId="48006"/>
    <cellStyle name="40% - Accent6 4 12 3" xfId="38797"/>
    <cellStyle name="40% - Accent6 4 13" xfId="11236"/>
    <cellStyle name="40% - Accent6 4 13 2" xfId="20455"/>
    <cellStyle name="40% - Accent6 4 13 2 2" xfId="49153"/>
    <cellStyle name="40% - Accent6 4 13 3" xfId="39944"/>
    <cellStyle name="40% - Accent6 4 14" xfId="11564"/>
    <cellStyle name="40% - Accent6 4 14 2" xfId="40262"/>
    <cellStyle name="40% - Accent6 4 15" xfId="21588"/>
    <cellStyle name="40% - Accent6 4 15 2" xfId="50286"/>
    <cellStyle name="40% - Accent6 4 16" xfId="23592"/>
    <cellStyle name="40% - Accent6 4 16 2" xfId="52290"/>
    <cellStyle name="40% - Accent6 4 17" xfId="25871"/>
    <cellStyle name="40% - Accent6 4 17 2" xfId="54569"/>
    <cellStyle name="40% - Accent6 4 18" xfId="30452"/>
    <cellStyle name="40% - Accent6 4 18 2" xfId="59149"/>
    <cellStyle name="40% - Accent6 4 19" xfId="31053"/>
    <cellStyle name="40% - Accent6 4 2" xfId="297"/>
    <cellStyle name="40% - Accent6 4 2 10" xfId="8188"/>
    <cellStyle name="40% - Accent6 4 2 10 2" xfId="17412"/>
    <cellStyle name="40% - Accent6 4 2 10 2 2" xfId="46110"/>
    <cellStyle name="40% - Accent6 4 2 10 3" xfId="36901"/>
    <cellStyle name="40% - Accent6 4 2 11" xfId="10088"/>
    <cellStyle name="40% - Accent6 4 2 11 2" xfId="19309"/>
    <cellStyle name="40% - Accent6 4 2 11 2 2" xfId="48007"/>
    <cellStyle name="40% - Accent6 4 2 11 3" xfId="38798"/>
    <cellStyle name="40% - Accent6 4 2 12" xfId="11237"/>
    <cellStyle name="40% - Accent6 4 2 12 2" xfId="20456"/>
    <cellStyle name="40% - Accent6 4 2 12 2 2" xfId="49154"/>
    <cellStyle name="40% - Accent6 4 2 12 3" xfId="39945"/>
    <cellStyle name="40% - Accent6 4 2 13" xfId="11607"/>
    <cellStyle name="40% - Accent6 4 2 13 2" xfId="40305"/>
    <cellStyle name="40% - Accent6 4 2 14" xfId="21589"/>
    <cellStyle name="40% - Accent6 4 2 14 2" xfId="50287"/>
    <cellStyle name="40% - Accent6 4 2 15" xfId="23593"/>
    <cellStyle name="40% - Accent6 4 2 15 2" xfId="52291"/>
    <cellStyle name="40% - Accent6 4 2 16" xfId="25872"/>
    <cellStyle name="40% - Accent6 4 2 16 2" xfId="54570"/>
    <cellStyle name="40% - Accent6 4 2 17" xfId="30453"/>
    <cellStyle name="40% - Accent6 4 2 17 2" xfId="59150"/>
    <cellStyle name="40% - Accent6 4 2 18" xfId="31096"/>
    <cellStyle name="40% - Accent6 4 2 2" xfId="383"/>
    <cellStyle name="40% - Accent6 4 2 2 10" xfId="10089"/>
    <cellStyle name="40% - Accent6 4 2 2 10 2" xfId="19310"/>
    <cellStyle name="40% - Accent6 4 2 2 10 2 2" xfId="48008"/>
    <cellStyle name="40% - Accent6 4 2 2 10 3" xfId="38799"/>
    <cellStyle name="40% - Accent6 4 2 2 11" xfId="11238"/>
    <cellStyle name="40% - Accent6 4 2 2 11 2" xfId="20457"/>
    <cellStyle name="40% - Accent6 4 2 2 11 2 2" xfId="49155"/>
    <cellStyle name="40% - Accent6 4 2 2 11 3" xfId="39946"/>
    <cellStyle name="40% - Accent6 4 2 2 12" xfId="11693"/>
    <cellStyle name="40% - Accent6 4 2 2 12 2" xfId="40391"/>
    <cellStyle name="40% - Accent6 4 2 2 13" xfId="21590"/>
    <cellStyle name="40% - Accent6 4 2 2 13 2" xfId="50288"/>
    <cellStyle name="40% - Accent6 4 2 2 14" xfId="23594"/>
    <cellStyle name="40% - Accent6 4 2 2 14 2" xfId="52292"/>
    <cellStyle name="40% - Accent6 4 2 2 15" xfId="25873"/>
    <cellStyle name="40% - Accent6 4 2 2 15 2" xfId="54571"/>
    <cellStyle name="40% - Accent6 4 2 2 16" xfId="30454"/>
    <cellStyle name="40% - Accent6 4 2 2 16 2" xfId="59151"/>
    <cellStyle name="40% - Accent6 4 2 2 17" xfId="31182"/>
    <cellStyle name="40% - Accent6 4 2 2 2" xfId="1228"/>
    <cellStyle name="40% - Accent6 4 2 2 2 10" xfId="11879"/>
    <cellStyle name="40% - Accent6 4 2 2 2 10 2" xfId="40577"/>
    <cellStyle name="40% - Accent6 4 2 2 2 11" xfId="21591"/>
    <cellStyle name="40% - Accent6 4 2 2 2 11 2" xfId="50289"/>
    <cellStyle name="40% - Accent6 4 2 2 2 12" xfId="23595"/>
    <cellStyle name="40% - Accent6 4 2 2 2 12 2" xfId="52293"/>
    <cellStyle name="40% - Accent6 4 2 2 2 13" xfId="25874"/>
    <cellStyle name="40% - Accent6 4 2 2 2 13 2" xfId="54572"/>
    <cellStyle name="40% - Accent6 4 2 2 2 14" xfId="30455"/>
    <cellStyle name="40% - Accent6 4 2 2 2 14 2" xfId="59152"/>
    <cellStyle name="40% - Accent6 4 2 2 2 15" xfId="31368"/>
    <cellStyle name="40% - Accent6 4 2 2 2 2" xfId="3494"/>
    <cellStyle name="40% - Accent6 4 2 2 2 2 10" xfId="23596"/>
    <cellStyle name="40% - Accent6 4 2 2 2 2 10 2" xfId="52294"/>
    <cellStyle name="40% - Accent6 4 2 2 2 2 11" xfId="25875"/>
    <cellStyle name="40% - Accent6 4 2 2 2 2 11 2" xfId="54573"/>
    <cellStyle name="40% - Accent6 4 2 2 2 2 12" xfId="30456"/>
    <cellStyle name="40% - Accent6 4 2 2 2 2 12 2" xfId="59153"/>
    <cellStyle name="40% - Accent6 4 2 2 2 2 13" xfId="32466"/>
    <cellStyle name="40% - Accent6 4 2 2 2 2 2" xfId="4706"/>
    <cellStyle name="40% - Accent6 4 2 2 2 2 2 2" xfId="13934"/>
    <cellStyle name="40% - Accent6 4 2 2 2 2 2 2 2" xfId="28416"/>
    <cellStyle name="40% - Accent6 4 2 2 2 2 2 2 2 2" xfId="57114"/>
    <cellStyle name="40% - Accent6 4 2 2 2 2 2 2 3" xfId="42632"/>
    <cellStyle name="40% - Accent6 4 2 2 2 2 2 3" xfId="23597"/>
    <cellStyle name="40% - Accent6 4 2 2 2 2 2 3 2" xfId="52295"/>
    <cellStyle name="40% - Accent6 4 2 2 2 2 2 4" xfId="25876"/>
    <cellStyle name="40% - Accent6 4 2 2 2 2 2 4 2" xfId="54574"/>
    <cellStyle name="40% - Accent6 4 2 2 2 2 2 5" xfId="30457"/>
    <cellStyle name="40% - Accent6 4 2 2 2 2 2 5 2" xfId="59154"/>
    <cellStyle name="40% - Accent6 4 2 2 2 2 2 6" xfId="33423"/>
    <cellStyle name="40% - Accent6 4 2 2 2 2 3" xfId="6431"/>
    <cellStyle name="40% - Accent6 4 2 2 2 2 3 2" xfId="15659"/>
    <cellStyle name="40% - Accent6 4 2 2 2 2 3 2 2" xfId="44357"/>
    <cellStyle name="40% - Accent6 4 2 2 2 2 3 3" xfId="27283"/>
    <cellStyle name="40% - Accent6 4 2 2 2 2 3 3 2" xfId="55981"/>
    <cellStyle name="40% - Accent6 4 2 2 2 2 3 4" xfId="35148"/>
    <cellStyle name="40% - Accent6 4 2 2 2 2 4" xfId="7983"/>
    <cellStyle name="40% - Accent6 4 2 2 2 2 4 2" xfId="17208"/>
    <cellStyle name="40% - Accent6 4 2 2 2 2 4 2 2" xfId="45906"/>
    <cellStyle name="40% - Accent6 4 2 2 2 2 4 3" xfId="36697"/>
    <cellStyle name="40% - Accent6 4 2 2 2 2 5" xfId="9134"/>
    <cellStyle name="40% - Accent6 4 2 2 2 2 5 2" xfId="18357"/>
    <cellStyle name="40% - Accent6 4 2 2 2 2 5 2 2" xfId="47055"/>
    <cellStyle name="40% - Accent6 4 2 2 2 2 5 3" xfId="37846"/>
    <cellStyle name="40% - Accent6 4 2 2 2 2 6" xfId="10091"/>
    <cellStyle name="40% - Accent6 4 2 2 2 2 6 2" xfId="19312"/>
    <cellStyle name="40% - Accent6 4 2 2 2 2 6 2 2" xfId="48010"/>
    <cellStyle name="40% - Accent6 4 2 2 2 2 6 3" xfId="38801"/>
    <cellStyle name="40% - Accent6 4 2 2 2 2 7" xfId="11240"/>
    <cellStyle name="40% - Accent6 4 2 2 2 2 7 2" xfId="20459"/>
    <cellStyle name="40% - Accent6 4 2 2 2 2 7 2 2" xfId="49157"/>
    <cellStyle name="40% - Accent6 4 2 2 2 2 7 3" xfId="39948"/>
    <cellStyle name="40% - Accent6 4 2 2 2 2 8" xfId="12977"/>
    <cellStyle name="40% - Accent6 4 2 2 2 2 8 2" xfId="41675"/>
    <cellStyle name="40% - Accent6 4 2 2 2 2 9" xfId="21592"/>
    <cellStyle name="40% - Accent6 4 2 2 2 2 9 2" xfId="50290"/>
    <cellStyle name="40% - Accent6 4 2 2 2 3" xfId="2885"/>
    <cellStyle name="40% - Accent6 4 2 2 2 3 2" xfId="6050"/>
    <cellStyle name="40% - Accent6 4 2 2 2 3 2 2" xfId="15278"/>
    <cellStyle name="40% - Accent6 4 2 2 2 3 2 2 2" xfId="43976"/>
    <cellStyle name="40% - Accent6 4 2 2 2 3 2 3" xfId="28415"/>
    <cellStyle name="40% - Accent6 4 2 2 2 3 2 3 2" xfId="57113"/>
    <cellStyle name="40% - Accent6 4 2 2 2 3 2 4" xfId="34767"/>
    <cellStyle name="40% - Accent6 4 2 2 2 3 3" xfId="7600"/>
    <cellStyle name="40% - Accent6 4 2 2 2 3 3 2" xfId="16826"/>
    <cellStyle name="40% - Accent6 4 2 2 2 3 3 2 2" xfId="45524"/>
    <cellStyle name="40% - Accent6 4 2 2 2 3 3 3" xfId="36315"/>
    <cellStyle name="40% - Accent6 4 2 2 2 3 4" xfId="12596"/>
    <cellStyle name="40% - Accent6 4 2 2 2 3 4 2" xfId="41294"/>
    <cellStyle name="40% - Accent6 4 2 2 2 3 5" xfId="23598"/>
    <cellStyle name="40% - Accent6 4 2 2 2 3 5 2" xfId="52296"/>
    <cellStyle name="40% - Accent6 4 2 2 2 3 6" xfId="25877"/>
    <cellStyle name="40% - Accent6 4 2 2 2 3 6 2" xfId="54575"/>
    <cellStyle name="40% - Accent6 4 2 2 2 3 7" xfId="30458"/>
    <cellStyle name="40% - Accent6 4 2 2 2 3 7 2" xfId="59155"/>
    <cellStyle name="40% - Accent6 4 2 2 2 3 8" xfId="32085"/>
    <cellStyle name="40% - Accent6 4 2 2 2 4" xfId="4705"/>
    <cellStyle name="40% - Accent6 4 2 2 2 4 2" xfId="13933"/>
    <cellStyle name="40% - Accent6 4 2 2 2 4 2 2" xfId="42631"/>
    <cellStyle name="40% - Accent6 4 2 2 2 4 3" xfId="27282"/>
    <cellStyle name="40% - Accent6 4 2 2 2 4 3 2" xfId="55980"/>
    <cellStyle name="40% - Accent6 4 2 2 2 4 4" xfId="33422"/>
    <cellStyle name="40% - Accent6 4 2 2 2 5" xfId="5333"/>
    <cellStyle name="40% - Accent6 4 2 2 2 5 2" xfId="14561"/>
    <cellStyle name="40% - Accent6 4 2 2 2 5 2 2" xfId="43259"/>
    <cellStyle name="40% - Accent6 4 2 2 2 5 3" xfId="34050"/>
    <cellStyle name="40% - Accent6 4 2 2 2 6" xfId="6882"/>
    <cellStyle name="40% - Accent6 4 2 2 2 6 2" xfId="16109"/>
    <cellStyle name="40% - Accent6 4 2 2 2 6 2 2" xfId="44807"/>
    <cellStyle name="40% - Accent6 4 2 2 2 6 3" xfId="35598"/>
    <cellStyle name="40% - Accent6 4 2 2 2 7" xfId="8752"/>
    <cellStyle name="40% - Accent6 4 2 2 2 7 2" xfId="17976"/>
    <cellStyle name="40% - Accent6 4 2 2 2 7 2 2" xfId="46674"/>
    <cellStyle name="40% - Accent6 4 2 2 2 7 3" xfId="37465"/>
    <cellStyle name="40% - Accent6 4 2 2 2 8" xfId="10090"/>
    <cellStyle name="40% - Accent6 4 2 2 2 8 2" xfId="19311"/>
    <cellStyle name="40% - Accent6 4 2 2 2 8 2 2" xfId="48009"/>
    <cellStyle name="40% - Accent6 4 2 2 2 8 3" xfId="38800"/>
    <cellStyle name="40% - Accent6 4 2 2 2 9" xfId="11239"/>
    <cellStyle name="40% - Accent6 4 2 2 2 9 2" xfId="20458"/>
    <cellStyle name="40% - Accent6 4 2 2 2 9 2 2" xfId="49156"/>
    <cellStyle name="40% - Accent6 4 2 2 2 9 3" xfId="39947"/>
    <cellStyle name="40% - Accent6 4 2 2 3" xfId="2610"/>
    <cellStyle name="40% - Accent6 4 2 2 3 10" xfId="23599"/>
    <cellStyle name="40% - Accent6 4 2 2 3 10 2" xfId="52297"/>
    <cellStyle name="40% - Accent6 4 2 2 3 11" xfId="25878"/>
    <cellStyle name="40% - Accent6 4 2 2 3 11 2" xfId="54576"/>
    <cellStyle name="40% - Accent6 4 2 2 3 12" xfId="30459"/>
    <cellStyle name="40% - Accent6 4 2 2 3 12 2" xfId="59156"/>
    <cellStyle name="40% - Accent6 4 2 2 3 13" xfId="31900"/>
    <cellStyle name="40% - Accent6 4 2 2 3 2" xfId="4707"/>
    <cellStyle name="40% - Accent6 4 2 2 3 2 2" xfId="13935"/>
    <cellStyle name="40% - Accent6 4 2 2 3 2 2 2" xfId="28417"/>
    <cellStyle name="40% - Accent6 4 2 2 3 2 2 2 2" xfId="57115"/>
    <cellStyle name="40% - Accent6 4 2 2 3 2 2 3" xfId="42633"/>
    <cellStyle name="40% - Accent6 4 2 2 3 2 3" xfId="23600"/>
    <cellStyle name="40% - Accent6 4 2 2 3 2 3 2" xfId="52298"/>
    <cellStyle name="40% - Accent6 4 2 2 3 2 4" xfId="25879"/>
    <cellStyle name="40% - Accent6 4 2 2 3 2 4 2" xfId="54577"/>
    <cellStyle name="40% - Accent6 4 2 2 3 2 5" xfId="30460"/>
    <cellStyle name="40% - Accent6 4 2 2 3 2 5 2" xfId="59157"/>
    <cellStyle name="40% - Accent6 4 2 2 3 2 6" xfId="33424"/>
    <cellStyle name="40% - Accent6 4 2 2 3 3" xfId="5865"/>
    <cellStyle name="40% - Accent6 4 2 2 3 3 2" xfId="15093"/>
    <cellStyle name="40% - Accent6 4 2 2 3 3 2 2" xfId="43791"/>
    <cellStyle name="40% - Accent6 4 2 2 3 3 3" xfId="27284"/>
    <cellStyle name="40% - Accent6 4 2 2 3 3 3 2" xfId="55982"/>
    <cellStyle name="40% - Accent6 4 2 2 3 3 4" xfId="34582"/>
    <cellStyle name="40% - Accent6 4 2 2 3 4" xfId="7415"/>
    <cellStyle name="40% - Accent6 4 2 2 3 4 2" xfId="16641"/>
    <cellStyle name="40% - Accent6 4 2 2 3 4 2 2" xfId="45339"/>
    <cellStyle name="40% - Accent6 4 2 2 3 4 3" xfId="36130"/>
    <cellStyle name="40% - Accent6 4 2 2 3 5" xfId="8567"/>
    <cellStyle name="40% - Accent6 4 2 2 3 5 2" xfId="17791"/>
    <cellStyle name="40% - Accent6 4 2 2 3 5 2 2" xfId="46489"/>
    <cellStyle name="40% - Accent6 4 2 2 3 5 3" xfId="37280"/>
    <cellStyle name="40% - Accent6 4 2 2 3 6" xfId="10092"/>
    <cellStyle name="40% - Accent6 4 2 2 3 6 2" xfId="19313"/>
    <cellStyle name="40% - Accent6 4 2 2 3 6 2 2" xfId="48011"/>
    <cellStyle name="40% - Accent6 4 2 2 3 6 3" xfId="38802"/>
    <cellStyle name="40% - Accent6 4 2 2 3 7" xfId="11241"/>
    <cellStyle name="40% - Accent6 4 2 2 3 7 2" xfId="20460"/>
    <cellStyle name="40% - Accent6 4 2 2 3 7 2 2" xfId="49158"/>
    <cellStyle name="40% - Accent6 4 2 2 3 7 3" xfId="39949"/>
    <cellStyle name="40% - Accent6 4 2 2 3 8" xfId="12411"/>
    <cellStyle name="40% - Accent6 4 2 2 3 8 2" xfId="41109"/>
    <cellStyle name="40% - Accent6 4 2 2 3 9" xfId="21593"/>
    <cellStyle name="40% - Accent6 4 2 2 3 9 2" xfId="50291"/>
    <cellStyle name="40% - Accent6 4 2 2 4" xfId="3272"/>
    <cellStyle name="40% - Accent6 4 2 2 4 10" xfId="23601"/>
    <cellStyle name="40% - Accent6 4 2 2 4 10 2" xfId="52299"/>
    <cellStyle name="40% - Accent6 4 2 2 4 11" xfId="25880"/>
    <cellStyle name="40% - Accent6 4 2 2 4 11 2" xfId="54578"/>
    <cellStyle name="40% - Accent6 4 2 2 4 12" xfId="30461"/>
    <cellStyle name="40% - Accent6 4 2 2 4 12 2" xfId="59158"/>
    <cellStyle name="40% - Accent6 4 2 2 4 13" xfId="32281"/>
    <cellStyle name="40% - Accent6 4 2 2 4 2" xfId="4708"/>
    <cellStyle name="40% - Accent6 4 2 2 4 2 2" xfId="13936"/>
    <cellStyle name="40% - Accent6 4 2 2 4 2 2 2" xfId="28418"/>
    <cellStyle name="40% - Accent6 4 2 2 4 2 2 2 2" xfId="57116"/>
    <cellStyle name="40% - Accent6 4 2 2 4 2 2 3" xfId="42634"/>
    <cellStyle name="40% - Accent6 4 2 2 4 2 3" xfId="23602"/>
    <cellStyle name="40% - Accent6 4 2 2 4 2 3 2" xfId="52300"/>
    <cellStyle name="40% - Accent6 4 2 2 4 2 4" xfId="25881"/>
    <cellStyle name="40% - Accent6 4 2 2 4 2 4 2" xfId="54579"/>
    <cellStyle name="40% - Accent6 4 2 2 4 2 5" xfId="30462"/>
    <cellStyle name="40% - Accent6 4 2 2 4 2 5 2" xfId="59159"/>
    <cellStyle name="40% - Accent6 4 2 2 4 2 6" xfId="33425"/>
    <cellStyle name="40% - Accent6 4 2 2 4 3" xfId="6246"/>
    <cellStyle name="40% - Accent6 4 2 2 4 3 2" xfId="15474"/>
    <cellStyle name="40% - Accent6 4 2 2 4 3 2 2" xfId="44172"/>
    <cellStyle name="40% - Accent6 4 2 2 4 3 3" xfId="27285"/>
    <cellStyle name="40% - Accent6 4 2 2 4 3 3 2" xfId="55983"/>
    <cellStyle name="40% - Accent6 4 2 2 4 3 4" xfId="34963"/>
    <cellStyle name="40% - Accent6 4 2 2 4 4" xfId="7798"/>
    <cellStyle name="40% - Accent6 4 2 2 4 4 2" xfId="17023"/>
    <cellStyle name="40% - Accent6 4 2 2 4 4 2 2" xfId="45721"/>
    <cellStyle name="40% - Accent6 4 2 2 4 4 3" xfId="36512"/>
    <cellStyle name="40% - Accent6 4 2 2 4 5" xfId="8949"/>
    <cellStyle name="40% - Accent6 4 2 2 4 5 2" xfId="18172"/>
    <cellStyle name="40% - Accent6 4 2 2 4 5 2 2" xfId="46870"/>
    <cellStyle name="40% - Accent6 4 2 2 4 5 3" xfId="37661"/>
    <cellStyle name="40% - Accent6 4 2 2 4 6" xfId="10093"/>
    <cellStyle name="40% - Accent6 4 2 2 4 6 2" xfId="19314"/>
    <cellStyle name="40% - Accent6 4 2 2 4 6 2 2" xfId="48012"/>
    <cellStyle name="40% - Accent6 4 2 2 4 6 3" xfId="38803"/>
    <cellStyle name="40% - Accent6 4 2 2 4 7" xfId="11242"/>
    <cellStyle name="40% - Accent6 4 2 2 4 7 2" xfId="20461"/>
    <cellStyle name="40% - Accent6 4 2 2 4 7 2 2" xfId="49159"/>
    <cellStyle name="40% - Accent6 4 2 2 4 7 3" xfId="39950"/>
    <cellStyle name="40% - Accent6 4 2 2 4 8" xfId="12792"/>
    <cellStyle name="40% - Accent6 4 2 2 4 8 2" xfId="41490"/>
    <cellStyle name="40% - Accent6 4 2 2 4 9" xfId="21594"/>
    <cellStyle name="40% - Accent6 4 2 2 4 9 2" xfId="50292"/>
    <cellStyle name="40% - Accent6 4 2 2 5" xfId="2236"/>
    <cellStyle name="40% - Accent6 4 2 2 5 2" xfId="5670"/>
    <cellStyle name="40% - Accent6 4 2 2 5 2 2" xfId="14898"/>
    <cellStyle name="40% - Accent6 4 2 2 5 2 2 2" xfId="43596"/>
    <cellStyle name="40% - Accent6 4 2 2 5 2 3" xfId="28414"/>
    <cellStyle name="40% - Accent6 4 2 2 5 2 3 2" xfId="57112"/>
    <cellStyle name="40% - Accent6 4 2 2 5 2 4" xfId="34387"/>
    <cellStyle name="40% - Accent6 4 2 2 5 3" xfId="7219"/>
    <cellStyle name="40% - Accent6 4 2 2 5 3 2" xfId="16446"/>
    <cellStyle name="40% - Accent6 4 2 2 5 3 2 2" xfId="45144"/>
    <cellStyle name="40% - Accent6 4 2 2 5 3 3" xfId="35935"/>
    <cellStyle name="40% - Accent6 4 2 2 5 4" xfId="12216"/>
    <cellStyle name="40% - Accent6 4 2 2 5 4 2" xfId="40914"/>
    <cellStyle name="40% - Accent6 4 2 2 5 5" xfId="23603"/>
    <cellStyle name="40% - Accent6 4 2 2 5 5 2" xfId="52301"/>
    <cellStyle name="40% - Accent6 4 2 2 5 6" xfId="25882"/>
    <cellStyle name="40% - Accent6 4 2 2 5 6 2" xfId="54580"/>
    <cellStyle name="40% - Accent6 4 2 2 5 7" xfId="30463"/>
    <cellStyle name="40% - Accent6 4 2 2 5 7 2" xfId="59160"/>
    <cellStyle name="40% - Accent6 4 2 2 5 8" xfId="31705"/>
    <cellStyle name="40% - Accent6 4 2 2 6" xfId="4704"/>
    <cellStyle name="40% - Accent6 4 2 2 6 2" xfId="13932"/>
    <cellStyle name="40% - Accent6 4 2 2 6 2 2" xfId="42630"/>
    <cellStyle name="40% - Accent6 4 2 2 6 3" xfId="27281"/>
    <cellStyle name="40% - Accent6 4 2 2 6 3 2" xfId="55979"/>
    <cellStyle name="40% - Accent6 4 2 2 6 4" xfId="33421"/>
    <cellStyle name="40% - Accent6 4 2 2 7" xfId="5147"/>
    <cellStyle name="40% - Accent6 4 2 2 7 2" xfId="14375"/>
    <cellStyle name="40% - Accent6 4 2 2 7 2 2" xfId="43073"/>
    <cellStyle name="40% - Accent6 4 2 2 7 3" xfId="33864"/>
    <cellStyle name="40% - Accent6 4 2 2 8" xfId="6696"/>
    <cellStyle name="40% - Accent6 4 2 2 8 2" xfId="15923"/>
    <cellStyle name="40% - Accent6 4 2 2 8 2 2" xfId="44621"/>
    <cellStyle name="40% - Accent6 4 2 2 8 3" xfId="35412"/>
    <cellStyle name="40% - Accent6 4 2 2 9" xfId="8372"/>
    <cellStyle name="40% - Accent6 4 2 2 9 2" xfId="17596"/>
    <cellStyle name="40% - Accent6 4 2 2 9 2 2" xfId="46294"/>
    <cellStyle name="40% - Accent6 4 2 2 9 3" xfId="37085"/>
    <cellStyle name="40% - Accent6 4 2 3" xfId="1142"/>
    <cellStyle name="40% - Accent6 4 2 3 10" xfId="11243"/>
    <cellStyle name="40% - Accent6 4 2 3 10 2" xfId="20462"/>
    <cellStyle name="40% - Accent6 4 2 3 10 2 2" xfId="49160"/>
    <cellStyle name="40% - Accent6 4 2 3 10 3" xfId="39951"/>
    <cellStyle name="40% - Accent6 4 2 3 11" xfId="11793"/>
    <cellStyle name="40% - Accent6 4 2 3 11 2" xfId="40491"/>
    <cellStyle name="40% - Accent6 4 2 3 12" xfId="21595"/>
    <cellStyle name="40% - Accent6 4 2 3 12 2" xfId="50293"/>
    <cellStyle name="40% - Accent6 4 2 3 13" xfId="23604"/>
    <cellStyle name="40% - Accent6 4 2 3 13 2" xfId="52302"/>
    <cellStyle name="40% - Accent6 4 2 3 14" xfId="25883"/>
    <cellStyle name="40% - Accent6 4 2 3 14 2" xfId="54581"/>
    <cellStyle name="40% - Accent6 4 2 3 15" xfId="30464"/>
    <cellStyle name="40% - Accent6 4 2 3 15 2" xfId="59161"/>
    <cellStyle name="40% - Accent6 4 2 3 16" xfId="31282"/>
    <cellStyle name="40% - Accent6 4 2 3 2" xfId="2799"/>
    <cellStyle name="40% - Accent6 4 2 3 2 10" xfId="23605"/>
    <cellStyle name="40% - Accent6 4 2 3 2 10 2" xfId="52303"/>
    <cellStyle name="40% - Accent6 4 2 3 2 11" xfId="25884"/>
    <cellStyle name="40% - Accent6 4 2 3 2 11 2" xfId="54582"/>
    <cellStyle name="40% - Accent6 4 2 3 2 12" xfId="30465"/>
    <cellStyle name="40% - Accent6 4 2 3 2 12 2" xfId="59162"/>
    <cellStyle name="40% - Accent6 4 2 3 2 13" xfId="32000"/>
    <cellStyle name="40% - Accent6 4 2 3 2 2" xfId="4710"/>
    <cellStyle name="40% - Accent6 4 2 3 2 2 2" xfId="13938"/>
    <cellStyle name="40% - Accent6 4 2 3 2 2 2 2" xfId="28420"/>
    <cellStyle name="40% - Accent6 4 2 3 2 2 2 2 2" xfId="57118"/>
    <cellStyle name="40% - Accent6 4 2 3 2 2 2 3" xfId="42636"/>
    <cellStyle name="40% - Accent6 4 2 3 2 2 3" xfId="23606"/>
    <cellStyle name="40% - Accent6 4 2 3 2 2 3 2" xfId="52304"/>
    <cellStyle name="40% - Accent6 4 2 3 2 2 4" xfId="25885"/>
    <cellStyle name="40% - Accent6 4 2 3 2 2 4 2" xfId="54583"/>
    <cellStyle name="40% - Accent6 4 2 3 2 2 5" xfId="30466"/>
    <cellStyle name="40% - Accent6 4 2 3 2 2 5 2" xfId="59163"/>
    <cellStyle name="40% - Accent6 4 2 3 2 2 6" xfId="33427"/>
    <cellStyle name="40% - Accent6 4 2 3 2 3" xfId="5965"/>
    <cellStyle name="40% - Accent6 4 2 3 2 3 2" xfId="15193"/>
    <cellStyle name="40% - Accent6 4 2 3 2 3 2 2" xfId="43891"/>
    <cellStyle name="40% - Accent6 4 2 3 2 3 3" xfId="27287"/>
    <cellStyle name="40% - Accent6 4 2 3 2 3 3 2" xfId="55985"/>
    <cellStyle name="40% - Accent6 4 2 3 2 3 4" xfId="34682"/>
    <cellStyle name="40% - Accent6 4 2 3 2 4" xfId="7515"/>
    <cellStyle name="40% - Accent6 4 2 3 2 4 2" xfId="16741"/>
    <cellStyle name="40% - Accent6 4 2 3 2 4 2 2" xfId="45439"/>
    <cellStyle name="40% - Accent6 4 2 3 2 4 3" xfId="36230"/>
    <cellStyle name="40% - Accent6 4 2 3 2 5" xfId="8667"/>
    <cellStyle name="40% - Accent6 4 2 3 2 5 2" xfId="17891"/>
    <cellStyle name="40% - Accent6 4 2 3 2 5 2 2" xfId="46589"/>
    <cellStyle name="40% - Accent6 4 2 3 2 5 3" xfId="37380"/>
    <cellStyle name="40% - Accent6 4 2 3 2 6" xfId="10095"/>
    <cellStyle name="40% - Accent6 4 2 3 2 6 2" xfId="19316"/>
    <cellStyle name="40% - Accent6 4 2 3 2 6 2 2" xfId="48014"/>
    <cellStyle name="40% - Accent6 4 2 3 2 6 3" xfId="38805"/>
    <cellStyle name="40% - Accent6 4 2 3 2 7" xfId="11244"/>
    <cellStyle name="40% - Accent6 4 2 3 2 7 2" xfId="20463"/>
    <cellStyle name="40% - Accent6 4 2 3 2 7 2 2" xfId="49161"/>
    <cellStyle name="40% - Accent6 4 2 3 2 7 3" xfId="39952"/>
    <cellStyle name="40% - Accent6 4 2 3 2 8" xfId="12511"/>
    <cellStyle name="40% - Accent6 4 2 3 2 8 2" xfId="41209"/>
    <cellStyle name="40% - Accent6 4 2 3 2 9" xfId="21596"/>
    <cellStyle name="40% - Accent6 4 2 3 2 9 2" xfId="50294"/>
    <cellStyle name="40% - Accent6 4 2 3 3" xfId="3409"/>
    <cellStyle name="40% - Accent6 4 2 3 3 10" xfId="23607"/>
    <cellStyle name="40% - Accent6 4 2 3 3 10 2" xfId="52305"/>
    <cellStyle name="40% - Accent6 4 2 3 3 11" xfId="25886"/>
    <cellStyle name="40% - Accent6 4 2 3 3 11 2" xfId="54584"/>
    <cellStyle name="40% - Accent6 4 2 3 3 12" xfId="30467"/>
    <cellStyle name="40% - Accent6 4 2 3 3 12 2" xfId="59164"/>
    <cellStyle name="40% - Accent6 4 2 3 3 13" xfId="32381"/>
    <cellStyle name="40% - Accent6 4 2 3 3 2" xfId="4711"/>
    <cellStyle name="40% - Accent6 4 2 3 3 2 2" xfId="13939"/>
    <cellStyle name="40% - Accent6 4 2 3 3 2 2 2" xfId="28421"/>
    <cellStyle name="40% - Accent6 4 2 3 3 2 2 2 2" xfId="57119"/>
    <cellStyle name="40% - Accent6 4 2 3 3 2 2 3" xfId="42637"/>
    <cellStyle name="40% - Accent6 4 2 3 3 2 3" xfId="23608"/>
    <cellStyle name="40% - Accent6 4 2 3 3 2 3 2" xfId="52306"/>
    <cellStyle name="40% - Accent6 4 2 3 3 2 4" xfId="25887"/>
    <cellStyle name="40% - Accent6 4 2 3 3 2 4 2" xfId="54585"/>
    <cellStyle name="40% - Accent6 4 2 3 3 2 5" xfId="30468"/>
    <cellStyle name="40% - Accent6 4 2 3 3 2 5 2" xfId="59165"/>
    <cellStyle name="40% - Accent6 4 2 3 3 2 6" xfId="33428"/>
    <cellStyle name="40% - Accent6 4 2 3 3 3" xfId="6346"/>
    <cellStyle name="40% - Accent6 4 2 3 3 3 2" xfId="15574"/>
    <cellStyle name="40% - Accent6 4 2 3 3 3 2 2" xfId="44272"/>
    <cellStyle name="40% - Accent6 4 2 3 3 3 3" xfId="27288"/>
    <cellStyle name="40% - Accent6 4 2 3 3 3 3 2" xfId="55986"/>
    <cellStyle name="40% - Accent6 4 2 3 3 3 4" xfId="35063"/>
    <cellStyle name="40% - Accent6 4 2 3 3 4" xfId="7898"/>
    <cellStyle name="40% - Accent6 4 2 3 3 4 2" xfId="17123"/>
    <cellStyle name="40% - Accent6 4 2 3 3 4 2 2" xfId="45821"/>
    <cellStyle name="40% - Accent6 4 2 3 3 4 3" xfId="36612"/>
    <cellStyle name="40% - Accent6 4 2 3 3 5" xfId="9049"/>
    <cellStyle name="40% - Accent6 4 2 3 3 5 2" xfId="18272"/>
    <cellStyle name="40% - Accent6 4 2 3 3 5 2 2" xfId="46970"/>
    <cellStyle name="40% - Accent6 4 2 3 3 5 3" xfId="37761"/>
    <cellStyle name="40% - Accent6 4 2 3 3 6" xfId="10096"/>
    <cellStyle name="40% - Accent6 4 2 3 3 6 2" xfId="19317"/>
    <cellStyle name="40% - Accent6 4 2 3 3 6 2 2" xfId="48015"/>
    <cellStyle name="40% - Accent6 4 2 3 3 6 3" xfId="38806"/>
    <cellStyle name="40% - Accent6 4 2 3 3 7" xfId="11245"/>
    <cellStyle name="40% - Accent6 4 2 3 3 7 2" xfId="20464"/>
    <cellStyle name="40% - Accent6 4 2 3 3 7 2 2" xfId="49162"/>
    <cellStyle name="40% - Accent6 4 2 3 3 7 3" xfId="39953"/>
    <cellStyle name="40% - Accent6 4 2 3 3 8" xfId="12892"/>
    <cellStyle name="40% - Accent6 4 2 3 3 8 2" xfId="41590"/>
    <cellStyle name="40% - Accent6 4 2 3 3 9" xfId="21597"/>
    <cellStyle name="40% - Accent6 4 2 3 3 9 2" xfId="50295"/>
    <cellStyle name="40% - Accent6 4 2 3 4" xfId="2150"/>
    <cellStyle name="40% - Accent6 4 2 3 4 2" xfId="5584"/>
    <cellStyle name="40% - Accent6 4 2 3 4 2 2" xfId="14812"/>
    <cellStyle name="40% - Accent6 4 2 3 4 2 2 2" xfId="43510"/>
    <cellStyle name="40% - Accent6 4 2 3 4 2 3" xfId="28419"/>
    <cellStyle name="40% - Accent6 4 2 3 4 2 3 2" xfId="57117"/>
    <cellStyle name="40% - Accent6 4 2 3 4 2 4" xfId="34301"/>
    <cellStyle name="40% - Accent6 4 2 3 4 3" xfId="7133"/>
    <cellStyle name="40% - Accent6 4 2 3 4 3 2" xfId="16360"/>
    <cellStyle name="40% - Accent6 4 2 3 4 3 2 2" xfId="45058"/>
    <cellStyle name="40% - Accent6 4 2 3 4 3 3" xfId="35849"/>
    <cellStyle name="40% - Accent6 4 2 3 4 4" xfId="12130"/>
    <cellStyle name="40% - Accent6 4 2 3 4 4 2" xfId="40828"/>
    <cellStyle name="40% - Accent6 4 2 3 4 5" xfId="23609"/>
    <cellStyle name="40% - Accent6 4 2 3 4 5 2" xfId="52307"/>
    <cellStyle name="40% - Accent6 4 2 3 4 6" xfId="25888"/>
    <cellStyle name="40% - Accent6 4 2 3 4 6 2" xfId="54586"/>
    <cellStyle name="40% - Accent6 4 2 3 4 7" xfId="30469"/>
    <cellStyle name="40% - Accent6 4 2 3 4 7 2" xfId="59166"/>
    <cellStyle name="40% - Accent6 4 2 3 4 8" xfId="31619"/>
    <cellStyle name="40% - Accent6 4 2 3 5" xfId="4709"/>
    <cellStyle name="40% - Accent6 4 2 3 5 2" xfId="13937"/>
    <cellStyle name="40% - Accent6 4 2 3 5 2 2" xfId="42635"/>
    <cellStyle name="40% - Accent6 4 2 3 5 3" xfId="27286"/>
    <cellStyle name="40% - Accent6 4 2 3 5 3 2" xfId="55984"/>
    <cellStyle name="40% - Accent6 4 2 3 5 4" xfId="33426"/>
    <cellStyle name="40% - Accent6 4 2 3 6" xfId="5247"/>
    <cellStyle name="40% - Accent6 4 2 3 6 2" xfId="14475"/>
    <cellStyle name="40% - Accent6 4 2 3 6 2 2" xfId="43173"/>
    <cellStyle name="40% - Accent6 4 2 3 6 3" xfId="33964"/>
    <cellStyle name="40% - Accent6 4 2 3 7" xfId="6796"/>
    <cellStyle name="40% - Accent6 4 2 3 7 2" xfId="16023"/>
    <cellStyle name="40% - Accent6 4 2 3 7 2 2" xfId="44721"/>
    <cellStyle name="40% - Accent6 4 2 3 7 3" xfId="35512"/>
    <cellStyle name="40% - Accent6 4 2 3 8" xfId="8286"/>
    <cellStyle name="40% - Accent6 4 2 3 8 2" xfId="17510"/>
    <cellStyle name="40% - Accent6 4 2 3 8 2 2" xfId="46208"/>
    <cellStyle name="40% - Accent6 4 2 3 8 3" xfId="36999"/>
    <cellStyle name="40% - Accent6 4 2 3 9" xfId="10094"/>
    <cellStyle name="40% - Accent6 4 2 3 9 2" xfId="19315"/>
    <cellStyle name="40% - Accent6 4 2 3 9 2 2" xfId="48013"/>
    <cellStyle name="40% - Accent6 4 2 3 9 3" xfId="38804"/>
    <cellStyle name="40% - Accent6 4 2 4" xfId="2524"/>
    <cellStyle name="40% - Accent6 4 2 4 10" xfId="23610"/>
    <cellStyle name="40% - Accent6 4 2 4 10 2" xfId="52308"/>
    <cellStyle name="40% - Accent6 4 2 4 11" xfId="25889"/>
    <cellStyle name="40% - Accent6 4 2 4 11 2" xfId="54587"/>
    <cellStyle name="40% - Accent6 4 2 4 12" xfId="30470"/>
    <cellStyle name="40% - Accent6 4 2 4 12 2" xfId="59167"/>
    <cellStyle name="40% - Accent6 4 2 4 13" xfId="31814"/>
    <cellStyle name="40% - Accent6 4 2 4 2" xfId="4712"/>
    <cellStyle name="40% - Accent6 4 2 4 2 2" xfId="13940"/>
    <cellStyle name="40% - Accent6 4 2 4 2 2 2" xfId="28422"/>
    <cellStyle name="40% - Accent6 4 2 4 2 2 2 2" xfId="57120"/>
    <cellStyle name="40% - Accent6 4 2 4 2 2 3" xfId="42638"/>
    <cellStyle name="40% - Accent6 4 2 4 2 3" xfId="23611"/>
    <cellStyle name="40% - Accent6 4 2 4 2 3 2" xfId="52309"/>
    <cellStyle name="40% - Accent6 4 2 4 2 4" xfId="25890"/>
    <cellStyle name="40% - Accent6 4 2 4 2 4 2" xfId="54588"/>
    <cellStyle name="40% - Accent6 4 2 4 2 5" xfId="30471"/>
    <cellStyle name="40% - Accent6 4 2 4 2 5 2" xfId="59168"/>
    <cellStyle name="40% - Accent6 4 2 4 2 6" xfId="33429"/>
    <cellStyle name="40% - Accent6 4 2 4 3" xfId="5779"/>
    <cellStyle name="40% - Accent6 4 2 4 3 2" xfId="15007"/>
    <cellStyle name="40% - Accent6 4 2 4 3 2 2" xfId="43705"/>
    <cellStyle name="40% - Accent6 4 2 4 3 3" xfId="27289"/>
    <cellStyle name="40% - Accent6 4 2 4 3 3 2" xfId="55987"/>
    <cellStyle name="40% - Accent6 4 2 4 3 4" xfId="34496"/>
    <cellStyle name="40% - Accent6 4 2 4 4" xfId="7329"/>
    <cellStyle name="40% - Accent6 4 2 4 4 2" xfId="16555"/>
    <cellStyle name="40% - Accent6 4 2 4 4 2 2" xfId="45253"/>
    <cellStyle name="40% - Accent6 4 2 4 4 3" xfId="36044"/>
    <cellStyle name="40% - Accent6 4 2 4 5" xfId="8481"/>
    <cellStyle name="40% - Accent6 4 2 4 5 2" xfId="17705"/>
    <cellStyle name="40% - Accent6 4 2 4 5 2 2" xfId="46403"/>
    <cellStyle name="40% - Accent6 4 2 4 5 3" xfId="37194"/>
    <cellStyle name="40% - Accent6 4 2 4 6" xfId="10097"/>
    <cellStyle name="40% - Accent6 4 2 4 6 2" xfId="19318"/>
    <cellStyle name="40% - Accent6 4 2 4 6 2 2" xfId="48016"/>
    <cellStyle name="40% - Accent6 4 2 4 6 3" xfId="38807"/>
    <cellStyle name="40% - Accent6 4 2 4 7" xfId="11246"/>
    <cellStyle name="40% - Accent6 4 2 4 7 2" xfId="20465"/>
    <cellStyle name="40% - Accent6 4 2 4 7 2 2" xfId="49163"/>
    <cellStyle name="40% - Accent6 4 2 4 7 3" xfId="39954"/>
    <cellStyle name="40% - Accent6 4 2 4 8" xfId="12325"/>
    <cellStyle name="40% - Accent6 4 2 4 8 2" xfId="41023"/>
    <cellStyle name="40% - Accent6 4 2 4 9" xfId="21598"/>
    <cellStyle name="40% - Accent6 4 2 4 9 2" xfId="50296"/>
    <cellStyle name="40% - Accent6 4 2 5" xfId="3186"/>
    <cellStyle name="40% - Accent6 4 2 5 10" xfId="23612"/>
    <cellStyle name="40% - Accent6 4 2 5 10 2" xfId="52310"/>
    <cellStyle name="40% - Accent6 4 2 5 11" xfId="25891"/>
    <cellStyle name="40% - Accent6 4 2 5 11 2" xfId="54589"/>
    <cellStyle name="40% - Accent6 4 2 5 12" xfId="30472"/>
    <cellStyle name="40% - Accent6 4 2 5 12 2" xfId="59169"/>
    <cellStyle name="40% - Accent6 4 2 5 13" xfId="32195"/>
    <cellStyle name="40% - Accent6 4 2 5 2" xfId="4713"/>
    <cellStyle name="40% - Accent6 4 2 5 2 2" xfId="13941"/>
    <cellStyle name="40% - Accent6 4 2 5 2 2 2" xfId="28423"/>
    <cellStyle name="40% - Accent6 4 2 5 2 2 2 2" xfId="57121"/>
    <cellStyle name="40% - Accent6 4 2 5 2 2 3" xfId="42639"/>
    <cellStyle name="40% - Accent6 4 2 5 2 3" xfId="23613"/>
    <cellStyle name="40% - Accent6 4 2 5 2 3 2" xfId="52311"/>
    <cellStyle name="40% - Accent6 4 2 5 2 4" xfId="25892"/>
    <cellStyle name="40% - Accent6 4 2 5 2 4 2" xfId="54590"/>
    <cellStyle name="40% - Accent6 4 2 5 2 5" xfId="30473"/>
    <cellStyle name="40% - Accent6 4 2 5 2 5 2" xfId="59170"/>
    <cellStyle name="40% - Accent6 4 2 5 2 6" xfId="33430"/>
    <cellStyle name="40% - Accent6 4 2 5 3" xfId="6160"/>
    <cellStyle name="40% - Accent6 4 2 5 3 2" xfId="15388"/>
    <cellStyle name="40% - Accent6 4 2 5 3 2 2" xfId="44086"/>
    <cellStyle name="40% - Accent6 4 2 5 3 3" xfId="27290"/>
    <cellStyle name="40% - Accent6 4 2 5 3 3 2" xfId="55988"/>
    <cellStyle name="40% - Accent6 4 2 5 3 4" xfId="34877"/>
    <cellStyle name="40% - Accent6 4 2 5 4" xfId="7712"/>
    <cellStyle name="40% - Accent6 4 2 5 4 2" xfId="16937"/>
    <cellStyle name="40% - Accent6 4 2 5 4 2 2" xfId="45635"/>
    <cellStyle name="40% - Accent6 4 2 5 4 3" xfId="36426"/>
    <cellStyle name="40% - Accent6 4 2 5 5" xfId="8863"/>
    <cellStyle name="40% - Accent6 4 2 5 5 2" xfId="18086"/>
    <cellStyle name="40% - Accent6 4 2 5 5 2 2" xfId="46784"/>
    <cellStyle name="40% - Accent6 4 2 5 5 3" xfId="37575"/>
    <cellStyle name="40% - Accent6 4 2 5 6" xfId="10098"/>
    <cellStyle name="40% - Accent6 4 2 5 6 2" xfId="19319"/>
    <cellStyle name="40% - Accent6 4 2 5 6 2 2" xfId="48017"/>
    <cellStyle name="40% - Accent6 4 2 5 6 3" xfId="38808"/>
    <cellStyle name="40% - Accent6 4 2 5 7" xfId="11247"/>
    <cellStyle name="40% - Accent6 4 2 5 7 2" xfId="20466"/>
    <cellStyle name="40% - Accent6 4 2 5 7 2 2" xfId="49164"/>
    <cellStyle name="40% - Accent6 4 2 5 7 3" xfId="39955"/>
    <cellStyle name="40% - Accent6 4 2 5 8" xfId="12706"/>
    <cellStyle name="40% - Accent6 4 2 5 8 2" xfId="41404"/>
    <cellStyle name="40% - Accent6 4 2 5 9" xfId="21599"/>
    <cellStyle name="40% - Accent6 4 2 5 9 2" xfId="50297"/>
    <cellStyle name="40% - Accent6 4 2 6" xfId="2010"/>
    <cellStyle name="40% - Accent6 4 2 6 2" xfId="5486"/>
    <cellStyle name="40% - Accent6 4 2 6 2 2" xfId="14714"/>
    <cellStyle name="40% - Accent6 4 2 6 2 2 2" xfId="43412"/>
    <cellStyle name="40% - Accent6 4 2 6 2 3" xfId="28413"/>
    <cellStyle name="40% - Accent6 4 2 6 2 3 2" xfId="57111"/>
    <cellStyle name="40% - Accent6 4 2 6 2 4" xfId="34203"/>
    <cellStyle name="40% - Accent6 4 2 6 3" xfId="7035"/>
    <cellStyle name="40% - Accent6 4 2 6 3 2" xfId="16262"/>
    <cellStyle name="40% - Accent6 4 2 6 3 2 2" xfId="44960"/>
    <cellStyle name="40% - Accent6 4 2 6 3 3" xfId="35751"/>
    <cellStyle name="40% - Accent6 4 2 6 4" xfId="12032"/>
    <cellStyle name="40% - Accent6 4 2 6 4 2" xfId="40730"/>
    <cellStyle name="40% - Accent6 4 2 6 5" xfId="23614"/>
    <cellStyle name="40% - Accent6 4 2 6 5 2" xfId="52312"/>
    <cellStyle name="40% - Accent6 4 2 6 6" xfId="25893"/>
    <cellStyle name="40% - Accent6 4 2 6 6 2" xfId="54591"/>
    <cellStyle name="40% - Accent6 4 2 6 7" xfId="30474"/>
    <cellStyle name="40% - Accent6 4 2 6 7 2" xfId="59171"/>
    <cellStyle name="40% - Accent6 4 2 6 8" xfId="31521"/>
    <cellStyle name="40% - Accent6 4 2 7" xfId="4703"/>
    <cellStyle name="40% - Accent6 4 2 7 2" xfId="13931"/>
    <cellStyle name="40% - Accent6 4 2 7 2 2" xfId="42629"/>
    <cellStyle name="40% - Accent6 4 2 7 3" xfId="27280"/>
    <cellStyle name="40% - Accent6 4 2 7 3 2" xfId="55978"/>
    <cellStyle name="40% - Accent6 4 2 7 4" xfId="33420"/>
    <cellStyle name="40% - Accent6 4 2 8" xfId="5061"/>
    <cellStyle name="40% - Accent6 4 2 8 2" xfId="14289"/>
    <cellStyle name="40% - Accent6 4 2 8 2 2" xfId="42987"/>
    <cellStyle name="40% - Accent6 4 2 8 3" xfId="33778"/>
    <cellStyle name="40% - Accent6 4 2 9" xfId="6610"/>
    <cellStyle name="40% - Accent6 4 2 9 2" xfId="15837"/>
    <cellStyle name="40% - Accent6 4 2 9 2 2" xfId="44535"/>
    <cellStyle name="40% - Accent6 4 2 9 3" xfId="35326"/>
    <cellStyle name="40% - Accent6 4 3" xfId="340"/>
    <cellStyle name="40% - Accent6 4 3 10" xfId="10099"/>
    <cellStyle name="40% - Accent6 4 3 10 2" xfId="19320"/>
    <cellStyle name="40% - Accent6 4 3 10 2 2" xfId="48018"/>
    <cellStyle name="40% - Accent6 4 3 10 3" xfId="38809"/>
    <cellStyle name="40% - Accent6 4 3 11" xfId="11248"/>
    <cellStyle name="40% - Accent6 4 3 11 2" xfId="20467"/>
    <cellStyle name="40% - Accent6 4 3 11 2 2" xfId="49165"/>
    <cellStyle name="40% - Accent6 4 3 11 3" xfId="39956"/>
    <cellStyle name="40% - Accent6 4 3 12" xfId="11650"/>
    <cellStyle name="40% - Accent6 4 3 12 2" xfId="40348"/>
    <cellStyle name="40% - Accent6 4 3 13" xfId="21600"/>
    <cellStyle name="40% - Accent6 4 3 13 2" xfId="50298"/>
    <cellStyle name="40% - Accent6 4 3 14" xfId="23615"/>
    <cellStyle name="40% - Accent6 4 3 14 2" xfId="52313"/>
    <cellStyle name="40% - Accent6 4 3 15" xfId="25894"/>
    <cellStyle name="40% - Accent6 4 3 15 2" xfId="54592"/>
    <cellStyle name="40% - Accent6 4 3 16" xfId="30475"/>
    <cellStyle name="40% - Accent6 4 3 16 2" xfId="59172"/>
    <cellStyle name="40% - Accent6 4 3 17" xfId="31139"/>
    <cellStyle name="40% - Accent6 4 3 2" xfId="1185"/>
    <cellStyle name="40% - Accent6 4 3 2 10" xfId="11836"/>
    <cellStyle name="40% - Accent6 4 3 2 10 2" xfId="40534"/>
    <cellStyle name="40% - Accent6 4 3 2 11" xfId="21601"/>
    <cellStyle name="40% - Accent6 4 3 2 11 2" xfId="50299"/>
    <cellStyle name="40% - Accent6 4 3 2 12" xfId="23616"/>
    <cellStyle name="40% - Accent6 4 3 2 12 2" xfId="52314"/>
    <cellStyle name="40% - Accent6 4 3 2 13" xfId="25895"/>
    <cellStyle name="40% - Accent6 4 3 2 13 2" xfId="54593"/>
    <cellStyle name="40% - Accent6 4 3 2 14" xfId="30476"/>
    <cellStyle name="40% - Accent6 4 3 2 14 2" xfId="59173"/>
    <cellStyle name="40% - Accent6 4 3 2 15" xfId="31325"/>
    <cellStyle name="40% - Accent6 4 3 2 2" xfId="3451"/>
    <cellStyle name="40% - Accent6 4 3 2 2 10" xfId="23617"/>
    <cellStyle name="40% - Accent6 4 3 2 2 10 2" xfId="52315"/>
    <cellStyle name="40% - Accent6 4 3 2 2 11" xfId="25896"/>
    <cellStyle name="40% - Accent6 4 3 2 2 11 2" xfId="54594"/>
    <cellStyle name="40% - Accent6 4 3 2 2 12" xfId="30477"/>
    <cellStyle name="40% - Accent6 4 3 2 2 12 2" xfId="59174"/>
    <cellStyle name="40% - Accent6 4 3 2 2 13" xfId="32423"/>
    <cellStyle name="40% - Accent6 4 3 2 2 2" xfId="4716"/>
    <cellStyle name="40% - Accent6 4 3 2 2 2 2" xfId="13944"/>
    <cellStyle name="40% - Accent6 4 3 2 2 2 2 2" xfId="28426"/>
    <cellStyle name="40% - Accent6 4 3 2 2 2 2 2 2" xfId="57124"/>
    <cellStyle name="40% - Accent6 4 3 2 2 2 2 3" xfId="42642"/>
    <cellStyle name="40% - Accent6 4 3 2 2 2 3" xfId="23618"/>
    <cellStyle name="40% - Accent6 4 3 2 2 2 3 2" xfId="52316"/>
    <cellStyle name="40% - Accent6 4 3 2 2 2 4" xfId="25897"/>
    <cellStyle name="40% - Accent6 4 3 2 2 2 4 2" xfId="54595"/>
    <cellStyle name="40% - Accent6 4 3 2 2 2 5" xfId="30478"/>
    <cellStyle name="40% - Accent6 4 3 2 2 2 5 2" xfId="59175"/>
    <cellStyle name="40% - Accent6 4 3 2 2 2 6" xfId="33433"/>
    <cellStyle name="40% - Accent6 4 3 2 2 3" xfId="6388"/>
    <cellStyle name="40% - Accent6 4 3 2 2 3 2" xfId="15616"/>
    <cellStyle name="40% - Accent6 4 3 2 2 3 2 2" xfId="44314"/>
    <cellStyle name="40% - Accent6 4 3 2 2 3 3" xfId="27293"/>
    <cellStyle name="40% - Accent6 4 3 2 2 3 3 2" xfId="55991"/>
    <cellStyle name="40% - Accent6 4 3 2 2 3 4" xfId="35105"/>
    <cellStyle name="40% - Accent6 4 3 2 2 4" xfId="7940"/>
    <cellStyle name="40% - Accent6 4 3 2 2 4 2" xfId="17165"/>
    <cellStyle name="40% - Accent6 4 3 2 2 4 2 2" xfId="45863"/>
    <cellStyle name="40% - Accent6 4 3 2 2 4 3" xfId="36654"/>
    <cellStyle name="40% - Accent6 4 3 2 2 5" xfId="9091"/>
    <cellStyle name="40% - Accent6 4 3 2 2 5 2" xfId="18314"/>
    <cellStyle name="40% - Accent6 4 3 2 2 5 2 2" xfId="47012"/>
    <cellStyle name="40% - Accent6 4 3 2 2 5 3" xfId="37803"/>
    <cellStyle name="40% - Accent6 4 3 2 2 6" xfId="10101"/>
    <cellStyle name="40% - Accent6 4 3 2 2 6 2" xfId="19322"/>
    <cellStyle name="40% - Accent6 4 3 2 2 6 2 2" xfId="48020"/>
    <cellStyle name="40% - Accent6 4 3 2 2 6 3" xfId="38811"/>
    <cellStyle name="40% - Accent6 4 3 2 2 7" xfId="11250"/>
    <cellStyle name="40% - Accent6 4 3 2 2 7 2" xfId="20469"/>
    <cellStyle name="40% - Accent6 4 3 2 2 7 2 2" xfId="49167"/>
    <cellStyle name="40% - Accent6 4 3 2 2 7 3" xfId="39958"/>
    <cellStyle name="40% - Accent6 4 3 2 2 8" xfId="12934"/>
    <cellStyle name="40% - Accent6 4 3 2 2 8 2" xfId="41632"/>
    <cellStyle name="40% - Accent6 4 3 2 2 9" xfId="21602"/>
    <cellStyle name="40% - Accent6 4 3 2 2 9 2" xfId="50300"/>
    <cellStyle name="40% - Accent6 4 3 2 3" xfId="2842"/>
    <cellStyle name="40% - Accent6 4 3 2 3 2" xfId="6007"/>
    <cellStyle name="40% - Accent6 4 3 2 3 2 2" xfId="15235"/>
    <cellStyle name="40% - Accent6 4 3 2 3 2 2 2" xfId="43933"/>
    <cellStyle name="40% - Accent6 4 3 2 3 2 3" xfId="28425"/>
    <cellStyle name="40% - Accent6 4 3 2 3 2 3 2" xfId="57123"/>
    <cellStyle name="40% - Accent6 4 3 2 3 2 4" xfId="34724"/>
    <cellStyle name="40% - Accent6 4 3 2 3 3" xfId="7557"/>
    <cellStyle name="40% - Accent6 4 3 2 3 3 2" xfId="16783"/>
    <cellStyle name="40% - Accent6 4 3 2 3 3 2 2" xfId="45481"/>
    <cellStyle name="40% - Accent6 4 3 2 3 3 3" xfId="36272"/>
    <cellStyle name="40% - Accent6 4 3 2 3 4" xfId="12553"/>
    <cellStyle name="40% - Accent6 4 3 2 3 4 2" xfId="41251"/>
    <cellStyle name="40% - Accent6 4 3 2 3 5" xfId="23619"/>
    <cellStyle name="40% - Accent6 4 3 2 3 5 2" xfId="52317"/>
    <cellStyle name="40% - Accent6 4 3 2 3 6" xfId="25898"/>
    <cellStyle name="40% - Accent6 4 3 2 3 6 2" xfId="54596"/>
    <cellStyle name="40% - Accent6 4 3 2 3 7" xfId="30479"/>
    <cellStyle name="40% - Accent6 4 3 2 3 7 2" xfId="59176"/>
    <cellStyle name="40% - Accent6 4 3 2 3 8" xfId="32042"/>
    <cellStyle name="40% - Accent6 4 3 2 4" xfId="4715"/>
    <cellStyle name="40% - Accent6 4 3 2 4 2" xfId="13943"/>
    <cellStyle name="40% - Accent6 4 3 2 4 2 2" xfId="42641"/>
    <cellStyle name="40% - Accent6 4 3 2 4 3" xfId="27292"/>
    <cellStyle name="40% - Accent6 4 3 2 4 3 2" xfId="55990"/>
    <cellStyle name="40% - Accent6 4 3 2 4 4" xfId="33432"/>
    <cellStyle name="40% - Accent6 4 3 2 5" xfId="5290"/>
    <cellStyle name="40% - Accent6 4 3 2 5 2" xfId="14518"/>
    <cellStyle name="40% - Accent6 4 3 2 5 2 2" xfId="43216"/>
    <cellStyle name="40% - Accent6 4 3 2 5 3" xfId="34007"/>
    <cellStyle name="40% - Accent6 4 3 2 6" xfId="6839"/>
    <cellStyle name="40% - Accent6 4 3 2 6 2" xfId="16066"/>
    <cellStyle name="40% - Accent6 4 3 2 6 2 2" xfId="44764"/>
    <cellStyle name="40% - Accent6 4 3 2 6 3" xfId="35555"/>
    <cellStyle name="40% - Accent6 4 3 2 7" xfId="8709"/>
    <cellStyle name="40% - Accent6 4 3 2 7 2" xfId="17933"/>
    <cellStyle name="40% - Accent6 4 3 2 7 2 2" xfId="46631"/>
    <cellStyle name="40% - Accent6 4 3 2 7 3" xfId="37422"/>
    <cellStyle name="40% - Accent6 4 3 2 8" xfId="10100"/>
    <cellStyle name="40% - Accent6 4 3 2 8 2" xfId="19321"/>
    <cellStyle name="40% - Accent6 4 3 2 8 2 2" xfId="48019"/>
    <cellStyle name="40% - Accent6 4 3 2 8 3" xfId="38810"/>
    <cellStyle name="40% - Accent6 4 3 2 9" xfId="11249"/>
    <cellStyle name="40% - Accent6 4 3 2 9 2" xfId="20468"/>
    <cellStyle name="40% - Accent6 4 3 2 9 2 2" xfId="49166"/>
    <cellStyle name="40% - Accent6 4 3 2 9 3" xfId="39957"/>
    <cellStyle name="40% - Accent6 4 3 3" xfId="2567"/>
    <cellStyle name="40% - Accent6 4 3 3 10" xfId="23620"/>
    <cellStyle name="40% - Accent6 4 3 3 10 2" xfId="52318"/>
    <cellStyle name="40% - Accent6 4 3 3 11" xfId="25899"/>
    <cellStyle name="40% - Accent6 4 3 3 11 2" xfId="54597"/>
    <cellStyle name="40% - Accent6 4 3 3 12" xfId="30480"/>
    <cellStyle name="40% - Accent6 4 3 3 12 2" xfId="59177"/>
    <cellStyle name="40% - Accent6 4 3 3 13" xfId="31857"/>
    <cellStyle name="40% - Accent6 4 3 3 2" xfId="4717"/>
    <cellStyle name="40% - Accent6 4 3 3 2 2" xfId="13945"/>
    <cellStyle name="40% - Accent6 4 3 3 2 2 2" xfId="28427"/>
    <cellStyle name="40% - Accent6 4 3 3 2 2 2 2" xfId="57125"/>
    <cellStyle name="40% - Accent6 4 3 3 2 2 3" xfId="42643"/>
    <cellStyle name="40% - Accent6 4 3 3 2 3" xfId="23621"/>
    <cellStyle name="40% - Accent6 4 3 3 2 3 2" xfId="52319"/>
    <cellStyle name="40% - Accent6 4 3 3 2 4" xfId="25900"/>
    <cellStyle name="40% - Accent6 4 3 3 2 4 2" xfId="54598"/>
    <cellStyle name="40% - Accent6 4 3 3 2 5" xfId="30481"/>
    <cellStyle name="40% - Accent6 4 3 3 2 5 2" xfId="59178"/>
    <cellStyle name="40% - Accent6 4 3 3 2 6" xfId="33434"/>
    <cellStyle name="40% - Accent6 4 3 3 3" xfId="5822"/>
    <cellStyle name="40% - Accent6 4 3 3 3 2" xfId="15050"/>
    <cellStyle name="40% - Accent6 4 3 3 3 2 2" xfId="43748"/>
    <cellStyle name="40% - Accent6 4 3 3 3 3" xfId="27294"/>
    <cellStyle name="40% - Accent6 4 3 3 3 3 2" xfId="55992"/>
    <cellStyle name="40% - Accent6 4 3 3 3 4" xfId="34539"/>
    <cellStyle name="40% - Accent6 4 3 3 4" xfId="7372"/>
    <cellStyle name="40% - Accent6 4 3 3 4 2" xfId="16598"/>
    <cellStyle name="40% - Accent6 4 3 3 4 2 2" xfId="45296"/>
    <cellStyle name="40% - Accent6 4 3 3 4 3" xfId="36087"/>
    <cellStyle name="40% - Accent6 4 3 3 5" xfId="8524"/>
    <cellStyle name="40% - Accent6 4 3 3 5 2" xfId="17748"/>
    <cellStyle name="40% - Accent6 4 3 3 5 2 2" xfId="46446"/>
    <cellStyle name="40% - Accent6 4 3 3 5 3" xfId="37237"/>
    <cellStyle name="40% - Accent6 4 3 3 6" xfId="10102"/>
    <cellStyle name="40% - Accent6 4 3 3 6 2" xfId="19323"/>
    <cellStyle name="40% - Accent6 4 3 3 6 2 2" xfId="48021"/>
    <cellStyle name="40% - Accent6 4 3 3 6 3" xfId="38812"/>
    <cellStyle name="40% - Accent6 4 3 3 7" xfId="11251"/>
    <cellStyle name="40% - Accent6 4 3 3 7 2" xfId="20470"/>
    <cellStyle name="40% - Accent6 4 3 3 7 2 2" xfId="49168"/>
    <cellStyle name="40% - Accent6 4 3 3 7 3" xfId="39959"/>
    <cellStyle name="40% - Accent6 4 3 3 8" xfId="12368"/>
    <cellStyle name="40% - Accent6 4 3 3 8 2" xfId="41066"/>
    <cellStyle name="40% - Accent6 4 3 3 9" xfId="21603"/>
    <cellStyle name="40% - Accent6 4 3 3 9 2" xfId="50301"/>
    <cellStyle name="40% - Accent6 4 3 4" xfId="3229"/>
    <cellStyle name="40% - Accent6 4 3 4 10" xfId="23622"/>
    <cellStyle name="40% - Accent6 4 3 4 10 2" xfId="52320"/>
    <cellStyle name="40% - Accent6 4 3 4 11" xfId="25901"/>
    <cellStyle name="40% - Accent6 4 3 4 11 2" xfId="54599"/>
    <cellStyle name="40% - Accent6 4 3 4 12" xfId="30482"/>
    <cellStyle name="40% - Accent6 4 3 4 12 2" xfId="59179"/>
    <cellStyle name="40% - Accent6 4 3 4 13" xfId="32238"/>
    <cellStyle name="40% - Accent6 4 3 4 2" xfId="4718"/>
    <cellStyle name="40% - Accent6 4 3 4 2 2" xfId="13946"/>
    <cellStyle name="40% - Accent6 4 3 4 2 2 2" xfId="28428"/>
    <cellStyle name="40% - Accent6 4 3 4 2 2 2 2" xfId="57126"/>
    <cellStyle name="40% - Accent6 4 3 4 2 2 3" xfId="42644"/>
    <cellStyle name="40% - Accent6 4 3 4 2 3" xfId="23623"/>
    <cellStyle name="40% - Accent6 4 3 4 2 3 2" xfId="52321"/>
    <cellStyle name="40% - Accent6 4 3 4 2 4" xfId="25902"/>
    <cellStyle name="40% - Accent6 4 3 4 2 4 2" xfId="54600"/>
    <cellStyle name="40% - Accent6 4 3 4 2 5" xfId="30483"/>
    <cellStyle name="40% - Accent6 4 3 4 2 5 2" xfId="59180"/>
    <cellStyle name="40% - Accent6 4 3 4 2 6" xfId="33435"/>
    <cellStyle name="40% - Accent6 4 3 4 3" xfId="6203"/>
    <cellStyle name="40% - Accent6 4 3 4 3 2" xfId="15431"/>
    <cellStyle name="40% - Accent6 4 3 4 3 2 2" xfId="44129"/>
    <cellStyle name="40% - Accent6 4 3 4 3 3" xfId="27295"/>
    <cellStyle name="40% - Accent6 4 3 4 3 3 2" xfId="55993"/>
    <cellStyle name="40% - Accent6 4 3 4 3 4" xfId="34920"/>
    <cellStyle name="40% - Accent6 4 3 4 4" xfId="7755"/>
    <cellStyle name="40% - Accent6 4 3 4 4 2" xfId="16980"/>
    <cellStyle name="40% - Accent6 4 3 4 4 2 2" xfId="45678"/>
    <cellStyle name="40% - Accent6 4 3 4 4 3" xfId="36469"/>
    <cellStyle name="40% - Accent6 4 3 4 5" xfId="8906"/>
    <cellStyle name="40% - Accent6 4 3 4 5 2" xfId="18129"/>
    <cellStyle name="40% - Accent6 4 3 4 5 2 2" xfId="46827"/>
    <cellStyle name="40% - Accent6 4 3 4 5 3" xfId="37618"/>
    <cellStyle name="40% - Accent6 4 3 4 6" xfId="10103"/>
    <cellStyle name="40% - Accent6 4 3 4 6 2" xfId="19324"/>
    <cellStyle name="40% - Accent6 4 3 4 6 2 2" xfId="48022"/>
    <cellStyle name="40% - Accent6 4 3 4 6 3" xfId="38813"/>
    <cellStyle name="40% - Accent6 4 3 4 7" xfId="11252"/>
    <cellStyle name="40% - Accent6 4 3 4 7 2" xfId="20471"/>
    <cellStyle name="40% - Accent6 4 3 4 7 2 2" xfId="49169"/>
    <cellStyle name="40% - Accent6 4 3 4 7 3" xfId="39960"/>
    <cellStyle name="40% - Accent6 4 3 4 8" xfId="12749"/>
    <cellStyle name="40% - Accent6 4 3 4 8 2" xfId="41447"/>
    <cellStyle name="40% - Accent6 4 3 4 9" xfId="21604"/>
    <cellStyle name="40% - Accent6 4 3 4 9 2" xfId="50302"/>
    <cellStyle name="40% - Accent6 4 3 5" xfId="2193"/>
    <cellStyle name="40% - Accent6 4 3 5 2" xfId="5627"/>
    <cellStyle name="40% - Accent6 4 3 5 2 2" xfId="14855"/>
    <cellStyle name="40% - Accent6 4 3 5 2 2 2" xfId="43553"/>
    <cellStyle name="40% - Accent6 4 3 5 2 3" xfId="28424"/>
    <cellStyle name="40% - Accent6 4 3 5 2 3 2" xfId="57122"/>
    <cellStyle name="40% - Accent6 4 3 5 2 4" xfId="34344"/>
    <cellStyle name="40% - Accent6 4 3 5 3" xfId="7176"/>
    <cellStyle name="40% - Accent6 4 3 5 3 2" xfId="16403"/>
    <cellStyle name="40% - Accent6 4 3 5 3 2 2" xfId="45101"/>
    <cellStyle name="40% - Accent6 4 3 5 3 3" xfId="35892"/>
    <cellStyle name="40% - Accent6 4 3 5 4" xfId="12173"/>
    <cellStyle name="40% - Accent6 4 3 5 4 2" xfId="40871"/>
    <cellStyle name="40% - Accent6 4 3 5 5" xfId="23624"/>
    <cellStyle name="40% - Accent6 4 3 5 5 2" xfId="52322"/>
    <cellStyle name="40% - Accent6 4 3 5 6" xfId="25903"/>
    <cellStyle name="40% - Accent6 4 3 5 6 2" xfId="54601"/>
    <cellStyle name="40% - Accent6 4 3 5 7" xfId="30484"/>
    <cellStyle name="40% - Accent6 4 3 5 7 2" xfId="59181"/>
    <cellStyle name="40% - Accent6 4 3 5 8" xfId="31662"/>
    <cellStyle name="40% - Accent6 4 3 6" xfId="4714"/>
    <cellStyle name="40% - Accent6 4 3 6 2" xfId="13942"/>
    <cellStyle name="40% - Accent6 4 3 6 2 2" xfId="42640"/>
    <cellStyle name="40% - Accent6 4 3 6 3" xfId="27291"/>
    <cellStyle name="40% - Accent6 4 3 6 3 2" xfId="55989"/>
    <cellStyle name="40% - Accent6 4 3 6 4" xfId="33431"/>
    <cellStyle name="40% - Accent6 4 3 7" xfId="5104"/>
    <cellStyle name="40% - Accent6 4 3 7 2" xfId="14332"/>
    <cellStyle name="40% - Accent6 4 3 7 2 2" xfId="43030"/>
    <cellStyle name="40% - Accent6 4 3 7 3" xfId="33821"/>
    <cellStyle name="40% - Accent6 4 3 8" xfId="6653"/>
    <cellStyle name="40% - Accent6 4 3 8 2" xfId="15880"/>
    <cellStyle name="40% - Accent6 4 3 8 2 2" xfId="44578"/>
    <cellStyle name="40% - Accent6 4 3 8 3" xfId="35369"/>
    <cellStyle name="40% - Accent6 4 3 9" xfId="8329"/>
    <cellStyle name="40% - Accent6 4 3 9 2" xfId="17553"/>
    <cellStyle name="40% - Accent6 4 3 9 2 2" xfId="46251"/>
    <cellStyle name="40% - Accent6 4 3 9 3" xfId="37042"/>
    <cellStyle name="40% - Accent6 4 4" xfId="888"/>
    <cellStyle name="40% - Accent6 4 4 10" xfId="23625"/>
    <cellStyle name="40% - Accent6 4 4 10 2" xfId="52323"/>
    <cellStyle name="40% - Accent6 4 4 11" xfId="25904"/>
    <cellStyle name="40% - Accent6 4 4 11 2" xfId="54602"/>
    <cellStyle name="40% - Accent6 4 4 12" xfId="30485"/>
    <cellStyle name="40% - Accent6 4 4 12 2" xfId="59182"/>
    <cellStyle name="40% - Accent6 4 4 2" xfId="2757"/>
    <cellStyle name="40% - Accent6 4 4 2 10" xfId="21606"/>
    <cellStyle name="40% - Accent6 4 4 2 10 2" xfId="50304"/>
    <cellStyle name="40% - Accent6 4 4 2 11" xfId="23626"/>
    <cellStyle name="40% - Accent6 4 4 2 11 2" xfId="52324"/>
    <cellStyle name="40% - Accent6 4 4 2 12" xfId="25905"/>
    <cellStyle name="40% - Accent6 4 4 2 12 2" xfId="54603"/>
    <cellStyle name="40% - Accent6 4 4 2 13" xfId="30486"/>
    <cellStyle name="40% - Accent6 4 4 2 13 2" xfId="59183"/>
    <cellStyle name="40% - Accent6 4 4 2 14" xfId="31959"/>
    <cellStyle name="40% - Accent6 4 4 2 2" xfId="3686"/>
    <cellStyle name="40% - Accent6 4 4 2 3" xfId="4720"/>
    <cellStyle name="40% - Accent6 4 4 2 3 2" xfId="13948"/>
    <cellStyle name="40% - Accent6 4 4 2 3 2 2" xfId="28430"/>
    <cellStyle name="40% - Accent6 4 4 2 3 2 2 2" xfId="57128"/>
    <cellStyle name="40% - Accent6 4 4 2 3 2 3" xfId="42646"/>
    <cellStyle name="40% - Accent6 4 4 2 3 3" xfId="23627"/>
    <cellStyle name="40% - Accent6 4 4 2 3 3 2" xfId="52325"/>
    <cellStyle name="40% - Accent6 4 4 2 3 4" xfId="25906"/>
    <cellStyle name="40% - Accent6 4 4 2 3 4 2" xfId="54604"/>
    <cellStyle name="40% - Accent6 4 4 2 3 5" xfId="30487"/>
    <cellStyle name="40% - Accent6 4 4 2 3 5 2" xfId="59184"/>
    <cellStyle name="40% - Accent6 4 4 2 3 6" xfId="33437"/>
    <cellStyle name="40% - Accent6 4 4 2 4" xfId="5924"/>
    <cellStyle name="40% - Accent6 4 4 2 4 2" xfId="15152"/>
    <cellStyle name="40% - Accent6 4 4 2 4 2 2" xfId="43850"/>
    <cellStyle name="40% - Accent6 4 4 2 4 3" xfId="27297"/>
    <cellStyle name="40% - Accent6 4 4 2 4 3 2" xfId="55995"/>
    <cellStyle name="40% - Accent6 4 4 2 4 4" xfId="34641"/>
    <cellStyle name="40% - Accent6 4 4 2 5" xfId="7474"/>
    <cellStyle name="40% - Accent6 4 4 2 5 2" xfId="16700"/>
    <cellStyle name="40% - Accent6 4 4 2 5 2 2" xfId="45398"/>
    <cellStyle name="40% - Accent6 4 4 2 5 3" xfId="36189"/>
    <cellStyle name="40% - Accent6 4 4 2 6" xfId="8626"/>
    <cellStyle name="40% - Accent6 4 4 2 6 2" xfId="17850"/>
    <cellStyle name="40% - Accent6 4 4 2 6 2 2" xfId="46548"/>
    <cellStyle name="40% - Accent6 4 4 2 6 3" xfId="37339"/>
    <cellStyle name="40% - Accent6 4 4 2 7" xfId="10105"/>
    <cellStyle name="40% - Accent6 4 4 2 7 2" xfId="19326"/>
    <cellStyle name="40% - Accent6 4 4 2 7 2 2" xfId="48024"/>
    <cellStyle name="40% - Accent6 4 4 2 7 3" xfId="38815"/>
    <cellStyle name="40% - Accent6 4 4 2 8" xfId="11254"/>
    <cellStyle name="40% - Accent6 4 4 2 8 2" xfId="20473"/>
    <cellStyle name="40% - Accent6 4 4 2 8 2 2" xfId="49171"/>
    <cellStyle name="40% - Accent6 4 4 2 8 3" xfId="39962"/>
    <cellStyle name="40% - Accent6 4 4 2 9" xfId="12470"/>
    <cellStyle name="40% - Accent6 4 4 2 9 2" xfId="41168"/>
    <cellStyle name="40% - Accent6 4 4 3" xfId="3367"/>
    <cellStyle name="40% - Accent6 4 4 3 10" xfId="23628"/>
    <cellStyle name="40% - Accent6 4 4 3 10 2" xfId="52326"/>
    <cellStyle name="40% - Accent6 4 4 3 11" xfId="25907"/>
    <cellStyle name="40% - Accent6 4 4 3 11 2" xfId="54605"/>
    <cellStyle name="40% - Accent6 4 4 3 12" xfId="30488"/>
    <cellStyle name="40% - Accent6 4 4 3 12 2" xfId="59185"/>
    <cellStyle name="40% - Accent6 4 4 3 13" xfId="32340"/>
    <cellStyle name="40% - Accent6 4 4 3 2" xfId="4721"/>
    <cellStyle name="40% - Accent6 4 4 3 2 2" xfId="13949"/>
    <cellStyle name="40% - Accent6 4 4 3 2 2 2" xfId="28431"/>
    <cellStyle name="40% - Accent6 4 4 3 2 2 2 2" xfId="57129"/>
    <cellStyle name="40% - Accent6 4 4 3 2 2 3" xfId="42647"/>
    <cellStyle name="40% - Accent6 4 4 3 2 3" xfId="23629"/>
    <cellStyle name="40% - Accent6 4 4 3 2 3 2" xfId="52327"/>
    <cellStyle name="40% - Accent6 4 4 3 2 4" xfId="25908"/>
    <cellStyle name="40% - Accent6 4 4 3 2 4 2" xfId="54606"/>
    <cellStyle name="40% - Accent6 4 4 3 2 5" xfId="30489"/>
    <cellStyle name="40% - Accent6 4 4 3 2 5 2" xfId="59186"/>
    <cellStyle name="40% - Accent6 4 4 3 2 6" xfId="33438"/>
    <cellStyle name="40% - Accent6 4 4 3 3" xfId="6305"/>
    <cellStyle name="40% - Accent6 4 4 3 3 2" xfId="15533"/>
    <cellStyle name="40% - Accent6 4 4 3 3 2 2" xfId="44231"/>
    <cellStyle name="40% - Accent6 4 4 3 3 3" xfId="27298"/>
    <cellStyle name="40% - Accent6 4 4 3 3 3 2" xfId="55996"/>
    <cellStyle name="40% - Accent6 4 4 3 3 4" xfId="35022"/>
    <cellStyle name="40% - Accent6 4 4 3 4" xfId="7857"/>
    <cellStyle name="40% - Accent6 4 4 3 4 2" xfId="17082"/>
    <cellStyle name="40% - Accent6 4 4 3 4 2 2" xfId="45780"/>
    <cellStyle name="40% - Accent6 4 4 3 4 3" xfId="36571"/>
    <cellStyle name="40% - Accent6 4 4 3 5" xfId="9008"/>
    <cellStyle name="40% - Accent6 4 4 3 5 2" xfId="18231"/>
    <cellStyle name="40% - Accent6 4 4 3 5 2 2" xfId="46929"/>
    <cellStyle name="40% - Accent6 4 4 3 5 3" xfId="37720"/>
    <cellStyle name="40% - Accent6 4 4 3 6" xfId="10106"/>
    <cellStyle name="40% - Accent6 4 4 3 6 2" xfId="19327"/>
    <cellStyle name="40% - Accent6 4 4 3 6 2 2" xfId="48025"/>
    <cellStyle name="40% - Accent6 4 4 3 6 3" xfId="38816"/>
    <cellStyle name="40% - Accent6 4 4 3 7" xfId="11255"/>
    <cellStyle name="40% - Accent6 4 4 3 7 2" xfId="20474"/>
    <cellStyle name="40% - Accent6 4 4 3 7 2 2" xfId="49172"/>
    <cellStyle name="40% - Accent6 4 4 3 7 3" xfId="39963"/>
    <cellStyle name="40% - Accent6 4 4 3 8" xfId="12851"/>
    <cellStyle name="40% - Accent6 4 4 3 8 2" xfId="41549"/>
    <cellStyle name="40% - Accent6 4 4 3 9" xfId="21607"/>
    <cellStyle name="40% - Accent6 4 4 3 9 2" xfId="50305"/>
    <cellStyle name="40% - Accent6 4 4 4" xfId="2066"/>
    <cellStyle name="40% - Accent6 4 4 4 2" xfId="5541"/>
    <cellStyle name="40% - Accent6 4 4 4 2 2" xfId="14769"/>
    <cellStyle name="40% - Accent6 4 4 4 2 2 2" xfId="43467"/>
    <cellStyle name="40% - Accent6 4 4 4 2 3" xfId="28429"/>
    <cellStyle name="40% - Accent6 4 4 4 2 3 2" xfId="57127"/>
    <cellStyle name="40% - Accent6 4 4 4 2 4" xfId="34258"/>
    <cellStyle name="40% - Accent6 4 4 4 3" xfId="7090"/>
    <cellStyle name="40% - Accent6 4 4 4 3 2" xfId="16317"/>
    <cellStyle name="40% - Accent6 4 4 4 3 2 2" xfId="45015"/>
    <cellStyle name="40% - Accent6 4 4 4 3 3" xfId="35806"/>
    <cellStyle name="40% - Accent6 4 4 4 4" xfId="12087"/>
    <cellStyle name="40% - Accent6 4 4 4 4 2" xfId="40785"/>
    <cellStyle name="40% - Accent6 4 4 4 5" xfId="23630"/>
    <cellStyle name="40% - Accent6 4 4 4 5 2" xfId="52328"/>
    <cellStyle name="40% - Accent6 4 4 4 6" xfId="25909"/>
    <cellStyle name="40% - Accent6 4 4 4 6 2" xfId="54607"/>
    <cellStyle name="40% - Accent6 4 4 4 7" xfId="30490"/>
    <cellStyle name="40% - Accent6 4 4 4 7 2" xfId="59187"/>
    <cellStyle name="40% - Accent6 4 4 4 8" xfId="31576"/>
    <cellStyle name="40% - Accent6 4 4 5" xfId="4719"/>
    <cellStyle name="40% - Accent6 4 4 5 2" xfId="13947"/>
    <cellStyle name="40% - Accent6 4 4 5 2 2" xfId="42645"/>
    <cellStyle name="40% - Accent6 4 4 5 3" xfId="27296"/>
    <cellStyle name="40% - Accent6 4 4 5 3 2" xfId="55994"/>
    <cellStyle name="40% - Accent6 4 4 5 4" xfId="33436"/>
    <cellStyle name="40% - Accent6 4 4 6" xfId="8243"/>
    <cellStyle name="40% - Accent6 4 4 6 2" xfId="17467"/>
    <cellStyle name="40% - Accent6 4 4 6 2 2" xfId="46165"/>
    <cellStyle name="40% - Accent6 4 4 6 3" xfId="36956"/>
    <cellStyle name="40% - Accent6 4 4 7" xfId="10104"/>
    <cellStyle name="40% - Accent6 4 4 7 2" xfId="19325"/>
    <cellStyle name="40% - Accent6 4 4 7 2 2" xfId="48023"/>
    <cellStyle name="40% - Accent6 4 4 7 3" xfId="38814"/>
    <cellStyle name="40% - Accent6 4 4 8" xfId="11253"/>
    <cellStyle name="40% - Accent6 4 4 8 2" xfId="20472"/>
    <cellStyle name="40% - Accent6 4 4 8 2 2" xfId="49170"/>
    <cellStyle name="40% - Accent6 4 4 8 3" xfId="39961"/>
    <cellStyle name="40% - Accent6 4 4 9" xfId="21605"/>
    <cellStyle name="40% - Accent6 4 4 9 2" xfId="50303"/>
    <cellStyle name="40% - Accent6 4 5" xfId="1099"/>
    <cellStyle name="40% - Accent6 4 5 10" xfId="11750"/>
    <cellStyle name="40% - Accent6 4 5 10 2" xfId="40448"/>
    <cellStyle name="40% - Accent6 4 5 11" xfId="21608"/>
    <cellStyle name="40% - Accent6 4 5 11 2" xfId="50306"/>
    <cellStyle name="40% - Accent6 4 5 12" xfId="23631"/>
    <cellStyle name="40% - Accent6 4 5 12 2" xfId="52329"/>
    <cellStyle name="40% - Accent6 4 5 13" xfId="25910"/>
    <cellStyle name="40% - Accent6 4 5 13 2" xfId="54608"/>
    <cellStyle name="40% - Accent6 4 5 14" xfId="30491"/>
    <cellStyle name="40% - Accent6 4 5 14 2" xfId="59188"/>
    <cellStyle name="40% - Accent6 4 5 15" xfId="31239"/>
    <cellStyle name="40% - Accent6 4 5 2" xfId="3687"/>
    <cellStyle name="40% - Accent6 4 5 2 10" xfId="23632"/>
    <cellStyle name="40% - Accent6 4 5 2 10 2" xfId="52330"/>
    <cellStyle name="40% - Accent6 4 5 2 11" xfId="25911"/>
    <cellStyle name="40% - Accent6 4 5 2 11 2" xfId="54609"/>
    <cellStyle name="40% - Accent6 4 5 2 12" xfId="30492"/>
    <cellStyle name="40% - Accent6 4 5 2 12 2" xfId="59189"/>
    <cellStyle name="40% - Accent6 4 5 2 13" xfId="32547"/>
    <cellStyle name="40% - Accent6 4 5 2 2" xfId="4723"/>
    <cellStyle name="40% - Accent6 4 5 2 2 2" xfId="13951"/>
    <cellStyle name="40% - Accent6 4 5 2 2 2 2" xfId="28433"/>
    <cellStyle name="40% - Accent6 4 5 2 2 2 2 2" xfId="57131"/>
    <cellStyle name="40% - Accent6 4 5 2 2 2 3" xfId="42649"/>
    <cellStyle name="40% - Accent6 4 5 2 2 3" xfId="23633"/>
    <cellStyle name="40% - Accent6 4 5 2 2 3 2" xfId="52331"/>
    <cellStyle name="40% - Accent6 4 5 2 2 4" xfId="25912"/>
    <cellStyle name="40% - Accent6 4 5 2 2 4 2" xfId="54610"/>
    <cellStyle name="40% - Accent6 4 5 2 2 5" xfId="30493"/>
    <cellStyle name="40% - Accent6 4 5 2 2 5 2" xfId="59190"/>
    <cellStyle name="40% - Accent6 4 5 2 2 6" xfId="33440"/>
    <cellStyle name="40% - Accent6 4 5 2 3" xfId="6512"/>
    <cellStyle name="40% - Accent6 4 5 2 3 2" xfId="15740"/>
    <cellStyle name="40% - Accent6 4 5 2 3 2 2" xfId="44438"/>
    <cellStyle name="40% - Accent6 4 5 2 3 3" xfId="27300"/>
    <cellStyle name="40% - Accent6 4 5 2 3 3 2" xfId="55998"/>
    <cellStyle name="40% - Accent6 4 5 2 3 4" xfId="35229"/>
    <cellStyle name="40% - Accent6 4 5 2 4" xfId="8064"/>
    <cellStyle name="40% - Accent6 4 5 2 4 2" xfId="17289"/>
    <cellStyle name="40% - Accent6 4 5 2 4 2 2" xfId="45987"/>
    <cellStyle name="40% - Accent6 4 5 2 4 3" xfId="36778"/>
    <cellStyle name="40% - Accent6 4 5 2 5" xfId="9215"/>
    <cellStyle name="40% - Accent6 4 5 2 5 2" xfId="18438"/>
    <cellStyle name="40% - Accent6 4 5 2 5 2 2" xfId="47136"/>
    <cellStyle name="40% - Accent6 4 5 2 5 3" xfId="37927"/>
    <cellStyle name="40% - Accent6 4 5 2 6" xfId="10108"/>
    <cellStyle name="40% - Accent6 4 5 2 6 2" xfId="19329"/>
    <cellStyle name="40% - Accent6 4 5 2 6 2 2" xfId="48027"/>
    <cellStyle name="40% - Accent6 4 5 2 6 3" xfId="38818"/>
    <cellStyle name="40% - Accent6 4 5 2 7" xfId="11257"/>
    <cellStyle name="40% - Accent6 4 5 2 7 2" xfId="20476"/>
    <cellStyle name="40% - Accent6 4 5 2 7 2 2" xfId="49174"/>
    <cellStyle name="40% - Accent6 4 5 2 7 3" xfId="39965"/>
    <cellStyle name="40% - Accent6 4 5 2 8" xfId="13058"/>
    <cellStyle name="40% - Accent6 4 5 2 8 2" xfId="41756"/>
    <cellStyle name="40% - Accent6 4 5 2 9" xfId="21609"/>
    <cellStyle name="40% - Accent6 4 5 2 9 2" xfId="50307"/>
    <cellStyle name="40% - Accent6 4 5 3" xfId="2473"/>
    <cellStyle name="40% - Accent6 4 5 3 2" xfId="5738"/>
    <cellStyle name="40% - Accent6 4 5 3 2 2" xfId="14966"/>
    <cellStyle name="40% - Accent6 4 5 3 2 2 2" xfId="43664"/>
    <cellStyle name="40% - Accent6 4 5 3 2 3" xfId="28432"/>
    <cellStyle name="40% - Accent6 4 5 3 2 3 2" xfId="57130"/>
    <cellStyle name="40% - Accent6 4 5 3 2 4" xfId="34455"/>
    <cellStyle name="40% - Accent6 4 5 3 3" xfId="7288"/>
    <cellStyle name="40% - Accent6 4 5 3 3 2" xfId="16514"/>
    <cellStyle name="40% - Accent6 4 5 3 3 2 2" xfId="45212"/>
    <cellStyle name="40% - Accent6 4 5 3 3 3" xfId="36003"/>
    <cellStyle name="40% - Accent6 4 5 3 4" xfId="12284"/>
    <cellStyle name="40% - Accent6 4 5 3 4 2" xfId="40982"/>
    <cellStyle name="40% - Accent6 4 5 3 5" xfId="23634"/>
    <cellStyle name="40% - Accent6 4 5 3 5 2" xfId="52332"/>
    <cellStyle name="40% - Accent6 4 5 3 6" xfId="25913"/>
    <cellStyle name="40% - Accent6 4 5 3 6 2" xfId="54611"/>
    <cellStyle name="40% - Accent6 4 5 3 7" xfId="30494"/>
    <cellStyle name="40% - Accent6 4 5 3 7 2" xfId="59191"/>
    <cellStyle name="40% - Accent6 4 5 3 8" xfId="31773"/>
    <cellStyle name="40% - Accent6 4 5 4" xfId="4722"/>
    <cellStyle name="40% - Accent6 4 5 4 2" xfId="13950"/>
    <cellStyle name="40% - Accent6 4 5 4 2 2" xfId="42648"/>
    <cellStyle name="40% - Accent6 4 5 4 3" xfId="27299"/>
    <cellStyle name="40% - Accent6 4 5 4 3 2" xfId="55997"/>
    <cellStyle name="40% - Accent6 4 5 4 4" xfId="33439"/>
    <cellStyle name="40% - Accent6 4 5 5" xfId="5204"/>
    <cellStyle name="40% - Accent6 4 5 5 2" xfId="14432"/>
    <cellStyle name="40% - Accent6 4 5 5 2 2" xfId="43130"/>
    <cellStyle name="40% - Accent6 4 5 5 3" xfId="33921"/>
    <cellStyle name="40% - Accent6 4 5 6" xfId="6753"/>
    <cellStyle name="40% - Accent6 4 5 6 2" xfId="15980"/>
    <cellStyle name="40% - Accent6 4 5 6 2 2" xfId="44678"/>
    <cellStyle name="40% - Accent6 4 5 6 3" xfId="35469"/>
    <cellStyle name="40% - Accent6 4 5 7" xfId="8440"/>
    <cellStyle name="40% - Accent6 4 5 7 2" xfId="17664"/>
    <cellStyle name="40% - Accent6 4 5 7 2 2" xfId="46362"/>
    <cellStyle name="40% - Accent6 4 5 7 3" xfId="37153"/>
    <cellStyle name="40% - Accent6 4 5 8" xfId="10107"/>
    <cellStyle name="40% - Accent6 4 5 8 2" xfId="19328"/>
    <cellStyle name="40% - Accent6 4 5 8 2 2" xfId="48026"/>
    <cellStyle name="40% - Accent6 4 5 8 3" xfId="38817"/>
    <cellStyle name="40% - Accent6 4 5 9" xfId="11256"/>
    <cellStyle name="40% - Accent6 4 5 9 2" xfId="20475"/>
    <cellStyle name="40% - Accent6 4 5 9 2 2" xfId="49173"/>
    <cellStyle name="40% - Accent6 4 5 9 3" xfId="39964"/>
    <cellStyle name="40% - Accent6 4 6" xfId="3141"/>
    <cellStyle name="40% - Accent6 4 6 10" xfId="23635"/>
    <cellStyle name="40% - Accent6 4 6 10 2" xfId="52333"/>
    <cellStyle name="40% - Accent6 4 6 11" xfId="25914"/>
    <cellStyle name="40% - Accent6 4 6 11 2" xfId="54612"/>
    <cellStyle name="40% - Accent6 4 6 12" xfId="30495"/>
    <cellStyle name="40% - Accent6 4 6 12 2" xfId="59192"/>
    <cellStyle name="40% - Accent6 4 6 13" xfId="32152"/>
    <cellStyle name="40% - Accent6 4 6 2" xfId="4724"/>
    <cellStyle name="40% - Accent6 4 6 2 2" xfId="13952"/>
    <cellStyle name="40% - Accent6 4 6 2 2 2" xfId="28434"/>
    <cellStyle name="40% - Accent6 4 6 2 2 2 2" xfId="57132"/>
    <cellStyle name="40% - Accent6 4 6 2 2 3" xfId="42650"/>
    <cellStyle name="40% - Accent6 4 6 2 3" xfId="23636"/>
    <cellStyle name="40% - Accent6 4 6 2 3 2" xfId="52334"/>
    <cellStyle name="40% - Accent6 4 6 2 4" xfId="25915"/>
    <cellStyle name="40% - Accent6 4 6 2 4 2" xfId="54613"/>
    <cellStyle name="40% - Accent6 4 6 2 5" xfId="30496"/>
    <cellStyle name="40% - Accent6 4 6 2 5 2" xfId="59193"/>
    <cellStyle name="40% - Accent6 4 6 2 6" xfId="33441"/>
    <cellStyle name="40% - Accent6 4 6 3" xfId="6117"/>
    <cellStyle name="40% - Accent6 4 6 3 2" xfId="15345"/>
    <cellStyle name="40% - Accent6 4 6 3 2 2" xfId="44043"/>
    <cellStyle name="40% - Accent6 4 6 3 3" xfId="27301"/>
    <cellStyle name="40% - Accent6 4 6 3 3 2" xfId="55999"/>
    <cellStyle name="40% - Accent6 4 6 3 4" xfId="34834"/>
    <cellStyle name="40% - Accent6 4 6 4" xfId="7669"/>
    <cellStyle name="40% - Accent6 4 6 4 2" xfId="16894"/>
    <cellStyle name="40% - Accent6 4 6 4 2 2" xfId="45592"/>
    <cellStyle name="40% - Accent6 4 6 4 3" xfId="36383"/>
    <cellStyle name="40% - Accent6 4 6 5" xfId="8820"/>
    <cellStyle name="40% - Accent6 4 6 5 2" xfId="18043"/>
    <cellStyle name="40% - Accent6 4 6 5 2 2" xfId="46741"/>
    <cellStyle name="40% - Accent6 4 6 5 3" xfId="37532"/>
    <cellStyle name="40% - Accent6 4 6 6" xfId="10109"/>
    <cellStyle name="40% - Accent6 4 6 6 2" xfId="19330"/>
    <cellStyle name="40% - Accent6 4 6 6 2 2" xfId="48028"/>
    <cellStyle name="40% - Accent6 4 6 6 3" xfId="38819"/>
    <cellStyle name="40% - Accent6 4 6 7" xfId="11258"/>
    <cellStyle name="40% - Accent6 4 6 7 2" xfId="20477"/>
    <cellStyle name="40% - Accent6 4 6 7 2 2" xfId="49175"/>
    <cellStyle name="40% - Accent6 4 6 7 3" xfId="39966"/>
    <cellStyle name="40% - Accent6 4 6 8" xfId="12663"/>
    <cellStyle name="40% - Accent6 4 6 8 2" xfId="41361"/>
    <cellStyle name="40% - Accent6 4 6 9" xfId="21610"/>
    <cellStyle name="40% - Accent6 4 6 9 2" xfId="50308"/>
    <cellStyle name="40% - Accent6 4 7" xfId="1734"/>
    <cellStyle name="40% - Accent6 4 7 2" xfId="5432"/>
    <cellStyle name="40% - Accent6 4 7 2 2" xfId="14660"/>
    <cellStyle name="40% - Accent6 4 7 2 2 2" xfId="43358"/>
    <cellStyle name="40% - Accent6 4 7 2 3" xfId="28412"/>
    <cellStyle name="40% - Accent6 4 7 2 3 2" xfId="57110"/>
    <cellStyle name="40% - Accent6 4 7 2 4" xfId="34149"/>
    <cellStyle name="40% - Accent6 4 7 3" xfId="6981"/>
    <cellStyle name="40% - Accent6 4 7 3 2" xfId="16208"/>
    <cellStyle name="40% - Accent6 4 7 3 2 2" xfId="44906"/>
    <cellStyle name="40% - Accent6 4 7 3 3" xfId="35697"/>
    <cellStyle name="40% - Accent6 4 7 4" xfId="11978"/>
    <cellStyle name="40% - Accent6 4 7 4 2" xfId="40676"/>
    <cellStyle name="40% - Accent6 4 7 5" xfId="23637"/>
    <cellStyle name="40% - Accent6 4 7 5 2" xfId="52335"/>
    <cellStyle name="40% - Accent6 4 7 6" xfId="25916"/>
    <cellStyle name="40% - Accent6 4 7 6 2" xfId="54614"/>
    <cellStyle name="40% - Accent6 4 7 7" xfId="30497"/>
    <cellStyle name="40% - Accent6 4 7 7 2" xfId="59194"/>
    <cellStyle name="40% - Accent6 4 7 8" xfId="31467"/>
    <cellStyle name="40% - Accent6 4 8" xfId="4702"/>
    <cellStyle name="40% - Accent6 4 8 2" xfId="13930"/>
    <cellStyle name="40% - Accent6 4 8 2 2" xfId="42628"/>
    <cellStyle name="40% - Accent6 4 8 3" xfId="27279"/>
    <cellStyle name="40% - Accent6 4 8 3 2" xfId="55977"/>
    <cellStyle name="40% - Accent6 4 8 4" xfId="33419"/>
    <cellStyle name="40% - Accent6 4 9" xfId="5018"/>
    <cellStyle name="40% - Accent6 4 9 2" xfId="14246"/>
    <cellStyle name="40% - Accent6 4 9 2 2" xfId="42944"/>
    <cellStyle name="40% - Accent6 4 9 3" xfId="33735"/>
    <cellStyle name="40% - Accent6 40" xfId="889"/>
    <cellStyle name="40% - Accent6 41" xfId="890"/>
    <cellStyle name="40% - Accent6 42" xfId="1069"/>
    <cellStyle name="40% - Accent6 42 10" xfId="21611"/>
    <cellStyle name="40% - Accent6 42 10 2" xfId="50309"/>
    <cellStyle name="40% - Accent6 42 11" xfId="23638"/>
    <cellStyle name="40% - Accent6 42 11 2" xfId="52336"/>
    <cellStyle name="40% - Accent6 42 12" xfId="25917"/>
    <cellStyle name="40% - Accent6 42 12 2" xfId="54615"/>
    <cellStyle name="40% - Accent6 42 13" xfId="30498"/>
    <cellStyle name="40% - Accent6 42 13 2" xfId="59195"/>
    <cellStyle name="40% - Accent6 42 14" xfId="31209"/>
    <cellStyle name="40% - Accent6 42 2" xfId="3688"/>
    <cellStyle name="40% - Accent6 42 2 2" xfId="6513"/>
    <cellStyle name="40% - Accent6 42 2 2 2" xfId="15741"/>
    <cellStyle name="40% - Accent6 42 2 2 2 2" xfId="44439"/>
    <cellStyle name="40% - Accent6 42 2 2 3" xfId="28435"/>
    <cellStyle name="40% - Accent6 42 2 2 3 2" xfId="57133"/>
    <cellStyle name="40% - Accent6 42 2 2 4" xfId="35230"/>
    <cellStyle name="40% - Accent6 42 2 3" xfId="8065"/>
    <cellStyle name="40% - Accent6 42 2 3 2" xfId="17290"/>
    <cellStyle name="40% - Accent6 42 2 3 2 2" xfId="45988"/>
    <cellStyle name="40% - Accent6 42 2 3 3" xfId="36779"/>
    <cellStyle name="40% - Accent6 42 2 4" xfId="13059"/>
    <cellStyle name="40% - Accent6 42 2 4 2" xfId="41757"/>
    <cellStyle name="40% - Accent6 42 2 5" xfId="23639"/>
    <cellStyle name="40% - Accent6 42 2 5 2" xfId="52337"/>
    <cellStyle name="40% - Accent6 42 2 6" xfId="25918"/>
    <cellStyle name="40% - Accent6 42 2 6 2" xfId="54616"/>
    <cellStyle name="40% - Accent6 42 2 7" xfId="30499"/>
    <cellStyle name="40% - Accent6 42 2 7 2" xfId="59196"/>
    <cellStyle name="40% - Accent6 42 2 8" xfId="32548"/>
    <cellStyle name="40% - Accent6 42 3" xfId="4725"/>
    <cellStyle name="40% - Accent6 42 3 2" xfId="13953"/>
    <cellStyle name="40% - Accent6 42 3 2 2" xfId="42651"/>
    <cellStyle name="40% - Accent6 42 3 3" xfId="27302"/>
    <cellStyle name="40% - Accent6 42 3 3 2" xfId="56000"/>
    <cellStyle name="40% - Accent6 42 3 4" xfId="33442"/>
    <cellStyle name="40% - Accent6 42 4" xfId="5174"/>
    <cellStyle name="40% - Accent6 42 4 2" xfId="14402"/>
    <cellStyle name="40% - Accent6 42 4 2 2" xfId="43100"/>
    <cellStyle name="40% - Accent6 42 4 3" xfId="33891"/>
    <cellStyle name="40% - Accent6 42 5" xfId="6723"/>
    <cellStyle name="40% - Accent6 42 5 2" xfId="15950"/>
    <cellStyle name="40% - Accent6 42 5 2 2" xfId="44648"/>
    <cellStyle name="40% - Accent6 42 5 3" xfId="35439"/>
    <cellStyle name="40% - Accent6 42 6" xfId="9216"/>
    <cellStyle name="40% - Accent6 42 6 2" xfId="18439"/>
    <cellStyle name="40% - Accent6 42 6 2 2" xfId="47137"/>
    <cellStyle name="40% - Accent6 42 6 3" xfId="37928"/>
    <cellStyle name="40% - Accent6 42 7" xfId="10110"/>
    <cellStyle name="40% - Accent6 42 7 2" xfId="19331"/>
    <cellStyle name="40% - Accent6 42 7 2 2" xfId="48029"/>
    <cellStyle name="40% - Accent6 42 7 3" xfId="38820"/>
    <cellStyle name="40% - Accent6 42 8" xfId="11259"/>
    <cellStyle name="40% - Accent6 42 8 2" xfId="20478"/>
    <cellStyle name="40% - Accent6 42 8 2 2" xfId="49176"/>
    <cellStyle name="40% - Accent6 42 8 3" xfId="39967"/>
    <cellStyle name="40% - Accent6 42 9" xfId="11720"/>
    <cellStyle name="40% - Accent6 42 9 2" xfId="40418"/>
    <cellStyle name="40% - Accent6 43" xfId="1294"/>
    <cellStyle name="40% - Accent6 43 10" xfId="21612"/>
    <cellStyle name="40% - Accent6 43 10 2" xfId="50310"/>
    <cellStyle name="40% - Accent6 43 11" xfId="23640"/>
    <cellStyle name="40% - Accent6 43 11 2" xfId="52338"/>
    <cellStyle name="40% - Accent6 43 12" xfId="25919"/>
    <cellStyle name="40% - Accent6 43 12 2" xfId="54617"/>
    <cellStyle name="40% - Accent6 43 13" xfId="30500"/>
    <cellStyle name="40% - Accent6 43 13 2" xfId="59197"/>
    <cellStyle name="40% - Accent6 43 14" xfId="31396"/>
    <cellStyle name="40% - Accent6 43 2" xfId="3113"/>
    <cellStyle name="40% - Accent6 43 2 2" xfId="6089"/>
    <cellStyle name="40% - Accent6 43 2 2 2" xfId="15317"/>
    <cellStyle name="40% - Accent6 43 2 2 2 2" xfId="44015"/>
    <cellStyle name="40% - Accent6 43 2 2 3" xfId="28436"/>
    <cellStyle name="40% - Accent6 43 2 2 3 2" xfId="57134"/>
    <cellStyle name="40% - Accent6 43 2 2 4" xfId="34806"/>
    <cellStyle name="40% - Accent6 43 2 3" xfId="7641"/>
    <cellStyle name="40% - Accent6 43 2 3 2" xfId="16866"/>
    <cellStyle name="40% - Accent6 43 2 3 2 2" xfId="45564"/>
    <cellStyle name="40% - Accent6 43 2 3 3" xfId="36355"/>
    <cellStyle name="40% - Accent6 43 2 4" xfId="12635"/>
    <cellStyle name="40% - Accent6 43 2 4 2" xfId="41333"/>
    <cellStyle name="40% - Accent6 43 2 5" xfId="23641"/>
    <cellStyle name="40% - Accent6 43 2 5 2" xfId="52339"/>
    <cellStyle name="40% - Accent6 43 2 6" xfId="25920"/>
    <cellStyle name="40% - Accent6 43 2 6 2" xfId="54618"/>
    <cellStyle name="40% - Accent6 43 2 7" xfId="30501"/>
    <cellStyle name="40% - Accent6 43 2 7 2" xfId="59198"/>
    <cellStyle name="40% - Accent6 43 2 8" xfId="32124"/>
    <cellStyle name="40% - Accent6 43 3" xfId="4726"/>
    <cellStyle name="40% - Accent6 43 3 2" xfId="13954"/>
    <cellStyle name="40% - Accent6 43 3 2 2" xfId="42652"/>
    <cellStyle name="40% - Accent6 43 3 3" xfId="27303"/>
    <cellStyle name="40% - Accent6 43 3 3 2" xfId="56001"/>
    <cellStyle name="40% - Accent6 43 3 4" xfId="33443"/>
    <cellStyle name="40% - Accent6 43 4" xfId="5361"/>
    <cellStyle name="40% - Accent6 43 4 2" xfId="14589"/>
    <cellStyle name="40% - Accent6 43 4 2 2" xfId="43287"/>
    <cellStyle name="40% - Accent6 43 4 3" xfId="34078"/>
    <cellStyle name="40% - Accent6 43 5" xfId="6910"/>
    <cellStyle name="40% - Accent6 43 5 2" xfId="16137"/>
    <cellStyle name="40% - Accent6 43 5 2 2" xfId="44835"/>
    <cellStyle name="40% - Accent6 43 5 3" xfId="35626"/>
    <cellStyle name="40% - Accent6 43 6" xfId="8792"/>
    <cellStyle name="40% - Accent6 43 6 2" xfId="18015"/>
    <cellStyle name="40% - Accent6 43 6 2 2" xfId="46713"/>
    <cellStyle name="40% - Accent6 43 6 3" xfId="37504"/>
    <cellStyle name="40% - Accent6 43 7" xfId="10111"/>
    <cellStyle name="40% - Accent6 43 7 2" xfId="19332"/>
    <cellStyle name="40% - Accent6 43 7 2 2" xfId="48030"/>
    <cellStyle name="40% - Accent6 43 7 3" xfId="38821"/>
    <cellStyle name="40% - Accent6 43 8" xfId="11260"/>
    <cellStyle name="40% - Accent6 43 8 2" xfId="20479"/>
    <cellStyle name="40% - Accent6 43 8 2 2" xfId="49177"/>
    <cellStyle name="40% - Accent6 43 8 3" xfId="39968"/>
    <cellStyle name="40% - Accent6 43 9" xfId="11907"/>
    <cellStyle name="40% - Accent6 43 9 2" xfId="40605"/>
    <cellStyle name="40% - Accent6 44" xfId="1308"/>
    <cellStyle name="40% - Accent6 44 2" xfId="5375"/>
    <cellStyle name="40% - Accent6 44 2 2" xfId="14603"/>
    <cellStyle name="40% - Accent6 44 2 2 2" xfId="43301"/>
    <cellStyle name="40% - Accent6 44 2 3" xfId="34092"/>
    <cellStyle name="40% - Accent6 44 3" xfId="6924"/>
    <cellStyle name="40% - Accent6 44 3 2" xfId="16151"/>
    <cellStyle name="40% - Accent6 44 3 2 2" xfId="44849"/>
    <cellStyle name="40% - Accent6 44 3 3" xfId="35640"/>
    <cellStyle name="40% - Accent6 44 4" xfId="11921"/>
    <cellStyle name="40% - Accent6 44 4 2" xfId="40619"/>
    <cellStyle name="40% - Accent6 44 5" xfId="23642"/>
    <cellStyle name="40% - Accent6 44 5 2" xfId="52340"/>
    <cellStyle name="40% - Accent6 44 6" xfId="25921"/>
    <cellStyle name="40% - Accent6 44 6 2" xfId="54619"/>
    <cellStyle name="40% - Accent6 44 7" xfId="30502"/>
    <cellStyle name="40% - Accent6 44 7 2" xfId="59199"/>
    <cellStyle name="40% - Accent6 44 8" xfId="31410"/>
    <cellStyle name="40% - Accent6 45" xfId="1321"/>
    <cellStyle name="40% - Accent6 45 2" xfId="5388"/>
    <cellStyle name="40% - Accent6 45 2 2" xfId="14616"/>
    <cellStyle name="40% - Accent6 45 2 2 2" xfId="43314"/>
    <cellStyle name="40% - Accent6 45 2 3" xfId="34105"/>
    <cellStyle name="40% - Accent6 45 3" xfId="6937"/>
    <cellStyle name="40% - Accent6 45 3 2" xfId="16164"/>
    <cellStyle name="40% - Accent6 45 3 2 2" xfId="44862"/>
    <cellStyle name="40% - Accent6 45 3 3" xfId="35653"/>
    <cellStyle name="40% - Accent6 45 4" xfId="11934"/>
    <cellStyle name="40% - Accent6 45 4 2" xfId="40632"/>
    <cellStyle name="40% - Accent6 45 5" xfId="31423"/>
    <cellStyle name="40% - Accent6 46" xfId="4988"/>
    <cellStyle name="40% - Accent6 46 2" xfId="14216"/>
    <cellStyle name="40% - Accent6 46 2 2" xfId="42914"/>
    <cellStyle name="40% - Accent6 46 3" xfId="33705"/>
    <cellStyle name="40% - Accent6 47" xfId="6537"/>
    <cellStyle name="40% - Accent6 47 2" xfId="15764"/>
    <cellStyle name="40% - Accent6 47 2 2" xfId="44462"/>
    <cellStyle name="40% - Accent6 47 3" xfId="35253"/>
    <cellStyle name="40% - Accent6 48" xfId="8090"/>
    <cellStyle name="40% - Accent6 48 2" xfId="17314"/>
    <cellStyle name="40% - Accent6 48 2 2" xfId="46012"/>
    <cellStyle name="40% - Accent6 48 3" xfId="36803"/>
    <cellStyle name="40% - Accent6 49" xfId="10376"/>
    <cellStyle name="40% - Accent6 49 2" xfId="19595"/>
    <cellStyle name="40% - Accent6 49 2 2" xfId="48293"/>
    <cellStyle name="40% - Accent6 49 3" xfId="39084"/>
    <cellStyle name="40% - Accent6 5" xfId="267"/>
    <cellStyle name="40% - Accent6 5 10" xfId="8160"/>
    <cellStyle name="40% - Accent6 5 10 2" xfId="17384"/>
    <cellStyle name="40% - Accent6 5 10 2 2" xfId="46082"/>
    <cellStyle name="40% - Accent6 5 10 3" xfId="36873"/>
    <cellStyle name="40% - Accent6 5 11" xfId="10112"/>
    <cellStyle name="40% - Accent6 5 11 2" xfId="19333"/>
    <cellStyle name="40% - Accent6 5 11 2 2" xfId="48031"/>
    <cellStyle name="40% - Accent6 5 11 3" xfId="38822"/>
    <cellStyle name="40% - Accent6 5 12" xfId="11261"/>
    <cellStyle name="40% - Accent6 5 12 2" xfId="20480"/>
    <cellStyle name="40% - Accent6 5 12 2 2" xfId="49178"/>
    <cellStyle name="40% - Accent6 5 12 3" xfId="39969"/>
    <cellStyle name="40% - Accent6 5 13" xfId="11577"/>
    <cellStyle name="40% - Accent6 5 13 2" xfId="40275"/>
    <cellStyle name="40% - Accent6 5 14" xfId="21613"/>
    <cellStyle name="40% - Accent6 5 14 2" xfId="50311"/>
    <cellStyle name="40% - Accent6 5 15" xfId="23643"/>
    <cellStyle name="40% - Accent6 5 15 2" xfId="52341"/>
    <cellStyle name="40% - Accent6 5 16" xfId="25922"/>
    <cellStyle name="40% - Accent6 5 16 2" xfId="54620"/>
    <cellStyle name="40% - Accent6 5 17" xfId="30503"/>
    <cellStyle name="40% - Accent6 5 17 2" xfId="59200"/>
    <cellStyle name="40% - Accent6 5 18" xfId="31066"/>
    <cellStyle name="40% - Accent6 5 2" xfId="353"/>
    <cellStyle name="40% - Accent6 5 2 10" xfId="10113"/>
    <cellStyle name="40% - Accent6 5 2 10 2" xfId="19334"/>
    <cellStyle name="40% - Accent6 5 2 10 2 2" xfId="48032"/>
    <cellStyle name="40% - Accent6 5 2 10 3" xfId="38823"/>
    <cellStyle name="40% - Accent6 5 2 11" xfId="11262"/>
    <cellStyle name="40% - Accent6 5 2 11 2" xfId="20481"/>
    <cellStyle name="40% - Accent6 5 2 11 2 2" xfId="49179"/>
    <cellStyle name="40% - Accent6 5 2 11 3" xfId="39970"/>
    <cellStyle name="40% - Accent6 5 2 12" xfId="11663"/>
    <cellStyle name="40% - Accent6 5 2 12 2" xfId="40361"/>
    <cellStyle name="40% - Accent6 5 2 13" xfId="21614"/>
    <cellStyle name="40% - Accent6 5 2 13 2" xfId="50312"/>
    <cellStyle name="40% - Accent6 5 2 14" xfId="23644"/>
    <cellStyle name="40% - Accent6 5 2 14 2" xfId="52342"/>
    <cellStyle name="40% - Accent6 5 2 15" xfId="25923"/>
    <cellStyle name="40% - Accent6 5 2 15 2" xfId="54621"/>
    <cellStyle name="40% - Accent6 5 2 16" xfId="30504"/>
    <cellStyle name="40% - Accent6 5 2 16 2" xfId="59201"/>
    <cellStyle name="40% - Accent6 5 2 17" xfId="31152"/>
    <cellStyle name="40% - Accent6 5 2 2" xfId="1198"/>
    <cellStyle name="40% - Accent6 5 2 2 10" xfId="11849"/>
    <cellStyle name="40% - Accent6 5 2 2 10 2" xfId="40547"/>
    <cellStyle name="40% - Accent6 5 2 2 11" xfId="21615"/>
    <cellStyle name="40% - Accent6 5 2 2 11 2" xfId="50313"/>
    <cellStyle name="40% - Accent6 5 2 2 12" xfId="23645"/>
    <cellStyle name="40% - Accent6 5 2 2 12 2" xfId="52343"/>
    <cellStyle name="40% - Accent6 5 2 2 13" xfId="25924"/>
    <cellStyle name="40% - Accent6 5 2 2 13 2" xfId="54622"/>
    <cellStyle name="40% - Accent6 5 2 2 14" xfId="30505"/>
    <cellStyle name="40% - Accent6 5 2 2 14 2" xfId="59202"/>
    <cellStyle name="40% - Accent6 5 2 2 15" xfId="31338"/>
    <cellStyle name="40% - Accent6 5 2 2 2" xfId="3464"/>
    <cellStyle name="40% - Accent6 5 2 2 2 10" xfId="23646"/>
    <cellStyle name="40% - Accent6 5 2 2 2 10 2" xfId="52344"/>
    <cellStyle name="40% - Accent6 5 2 2 2 11" xfId="25925"/>
    <cellStyle name="40% - Accent6 5 2 2 2 11 2" xfId="54623"/>
    <cellStyle name="40% - Accent6 5 2 2 2 12" xfId="30506"/>
    <cellStyle name="40% - Accent6 5 2 2 2 12 2" xfId="59203"/>
    <cellStyle name="40% - Accent6 5 2 2 2 13" xfId="32436"/>
    <cellStyle name="40% - Accent6 5 2 2 2 2" xfId="4730"/>
    <cellStyle name="40% - Accent6 5 2 2 2 2 2" xfId="13958"/>
    <cellStyle name="40% - Accent6 5 2 2 2 2 2 2" xfId="28440"/>
    <cellStyle name="40% - Accent6 5 2 2 2 2 2 2 2" xfId="57138"/>
    <cellStyle name="40% - Accent6 5 2 2 2 2 2 3" xfId="42656"/>
    <cellStyle name="40% - Accent6 5 2 2 2 2 3" xfId="23647"/>
    <cellStyle name="40% - Accent6 5 2 2 2 2 3 2" xfId="52345"/>
    <cellStyle name="40% - Accent6 5 2 2 2 2 4" xfId="25926"/>
    <cellStyle name="40% - Accent6 5 2 2 2 2 4 2" xfId="54624"/>
    <cellStyle name="40% - Accent6 5 2 2 2 2 5" xfId="30507"/>
    <cellStyle name="40% - Accent6 5 2 2 2 2 5 2" xfId="59204"/>
    <cellStyle name="40% - Accent6 5 2 2 2 2 6" xfId="33447"/>
    <cellStyle name="40% - Accent6 5 2 2 2 3" xfId="6401"/>
    <cellStyle name="40% - Accent6 5 2 2 2 3 2" xfId="15629"/>
    <cellStyle name="40% - Accent6 5 2 2 2 3 2 2" xfId="44327"/>
    <cellStyle name="40% - Accent6 5 2 2 2 3 3" xfId="27307"/>
    <cellStyle name="40% - Accent6 5 2 2 2 3 3 2" xfId="56005"/>
    <cellStyle name="40% - Accent6 5 2 2 2 3 4" xfId="35118"/>
    <cellStyle name="40% - Accent6 5 2 2 2 4" xfId="7953"/>
    <cellStyle name="40% - Accent6 5 2 2 2 4 2" xfId="17178"/>
    <cellStyle name="40% - Accent6 5 2 2 2 4 2 2" xfId="45876"/>
    <cellStyle name="40% - Accent6 5 2 2 2 4 3" xfId="36667"/>
    <cellStyle name="40% - Accent6 5 2 2 2 5" xfId="9104"/>
    <cellStyle name="40% - Accent6 5 2 2 2 5 2" xfId="18327"/>
    <cellStyle name="40% - Accent6 5 2 2 2 5 2 2" xfId="47025"/>
    <cellStyle name="40% - Accent6 5 2 2 2 5 3" xfId="37816"/>
    <cellStyle name="40% - Accent6 5 2 2 2 6" xfId="10115"/>
    <cellStyle name="40% - Accent6 5 2 2 2 6 2" xfId="19336"/>
    <cellStyle name="40% - Accent6 5 2 2 2 6 2 2" xfId="48034"/>
    <cellStyle name="40% - Accent6 5 2 2 2 6 3" xfId="38825"/>
    <cellStyle name="40% - Accent6 5 2 2 2 7" xfId="11264"/>
    <cellStyle name="40% - Accent6 5 2 2 2 7 2" xfId="20483"/>
    <cellStyle name="40% - Accent6 5 2 2 2 7 2 2" xfId="49181"/>
    <cellStyle name="40% - Accent6 5 2 2 2 7 3" xfId="39972"/>
    <cellStyle name="40% - Accent6 5 2 2 2 8" xfId="12947"/>
    <cellStyle name="40% - Accent6 5 2 2 2 8 2" xfId="41645"/>
    <cellStyle name="40% - Accent6 5 2 2 2 9" xfId="21616"/>
    <cellStyle name="40% - Accent6 5 2 2 2 9 2" xfId="50314"/>
    <cellStyle name="40% - Accent6 5 2 2 3" xfId="2855"/>
    <cellStyle name="40% - Accent6 5 2 2 3 2" xfId="6020"/>
    <cellStyle name="40% - Accent6 5 2 2 3 2 2" xfId="15248"/>
    <cellStyle name="40% - Accent6 5 2 2 3 2 2 2" xfId="43946"/>
    <cellStyle name="40% - Accent6 5 2 2 3 2 3" xfId="28439"/>
    <cellStyle name="40% - Accent6 5 2 2 3 2 3 2" xfId="57137"/>
    <cellStyle name="40% - Accent6 5 2 2 3 2 4" xfId="34737"/>
    <cellStyle name="40% - Accent6 5 2 2 3 3" xfId="7570"/>
    <cellStyle name="40% - Accent6 5 2 2 3 3 2" xfId="16796"/>
    <cellStyle name="40% - Accent6 5 2 2 3 3 2 2" xfId="45494"/>
    <cellStyle name="40% - Accent6 5 2 2 3 3 3" xfId="36285"/>
    <cellStyle name="40% - Accent6 5 2 2 3 4" xfId="12566"/>
    <cellStyle name="40% - Accent6 5 2 2 3 4 2" xfId="41264"/>
    <cellStyle name="40% - Accent6 5 2 2 3 5" xfId="23648"/>
    <cellStyle name="40% - Accent6 5 2 2 3 5 2" xfId="52346"/>
    <cellStyle name="40% - Accent6 5 2 2 3 6" xfId="25927"/>
    <cellStyle name="40% - Accent6 5 2 2 3 6 2" xfId="54625"/>
    <cellStyle name="40% - Accent6 5 2 2 3 7" xfId="30508"/>
    <cellStyle name="40% - Accent6 5 2 2 3 7 2" xfId="59205"/>
    <cellStyle name="40% - Accent6 5 2 2 3 8" xfId="32055"/>
    <cellStyle name="40% - Accent6 5 2 2 4" xfId="4729"/>
    <cellStyle name="40% - Accent6 5 2 2 4 2" xfId="13957"/>
    <cellStyle name="40% - Accent6 5 2 2 4 2 2" xfId="42655"/>
    <cellStyle name="40% - Accent6 5 2 2 4 3" xfId="27306"/>
    <cellStyle name="40% - Accent6 5 2 2 4 3 2" xfId="56004"/>
    <cellStyle name="40% - Accent6 5 2 2 4 4" xfId="33446"/>
    <cellStyle name="40% - Accent6 5 2 2 5" xfId="5303"/>
    <cellStyle name="40% - Accent6 5 2 2 5 2" xfId="14531"/>
    <cellStyle name="40% - Accent6 5 2 2 5 2 2" xfId="43229"/>
    <cellStyle name="40% - Accent6 5 2 2 5 3" xfId="34020"/>
    <cellStyle name="40% - Accent6 5 2 2 6" xfId="6852"/>
    <cellStyle name="40% - Accent6 5 2 2 6 2" xfId="16079"/>
    <cellStyle name="40% - Accent6 5 2 2 6 2 2" xfId="44777"/>
    <cellStyle name="40% - Accent6 5 2 2 6 3" xfId="35568"/>
    <cellStyle name="40% - Accent6 5 2 2 7" xfId="8722"/>
    <cellStyle name="40% - Accent6 5 2 2 7 2" xfId="17946"/>
    <cellStyle name="40% - Accent6 5 2 2 7 2 2" xfId="46644"/>
    <cellStyle name="40% - Accent6 5 2 2 7 3" xfId="37435"/>
    <cellStyle name="40% - Accent6 5 2 2 8" xfId="10114"/>
    <cellStyle name="40% - Accent6 5 2 2 8 2" xfId="19335"/>
    <cellStyle name="40% - Accent6 5 2 2 8 2 2" xfId="48033"/>
    <cellStyle name="40% - Accent6 5 2 2 8 3" xfId="38824"/>
    <cellStyle name="40% - Accent6 5 2 2 9" xfId="11263"/>
    <cellStyle name="40% - Accent6 5 2 2 9 2" xfId="20482"/>
    <cellStyle name="40% - Accent6 5 2 2 9 2 2" xfId="49180"/>
    <cellStyle name="40% - Accent6 5 2 2 9 3" xfId="39971"/>
    <cellStyle name="40% - Accent6 5 2 3" xfId="2580"/>
    <cellStyle name="40% - Accent6 5 2 3 10" xfId="23649"/>
    <cellStyle name="40% - Accent6 5 2 3 10 2" xfId="52347"/>
    <cellStyle name="40% - Accent6 5 2 3 11" xfId="25928"/>
    <cellStyle name="40% - Accent6 5 2 3 11 2" xfId="54626"/>
    <cellStyle name="40% - Accent6 5 2 3 12" xfId="30509"/>
    <cellStyle name="40% - Accent6 5 2 3 12 2" xfId="59206"/>
    <cellStyle name="40% - Accent6 5 2 3 13" xfId="31870"/>
    <cellStyle name="40% - Accent6 5 2 3 2" xfId="4731"/>
    <cellStyle name="40% - Accent6 5 2 3 2 2" xfId="13959"/>
    <cellStyle name="40% - Accent6 5 2 3 2 2 2" xfId="28441"/>
    <cellStyle name="40% - Accent6 5 2 3 2 2 2 2" xfId="57139"/>
    <cellStyle name="40% - Accent6 5 2 3 2 2 3" xfId="42657"/>
    <cellStyle name="40% - Accent6 5 2 3 2 3" xfId="23650"/>
    <cellStyle name="40% - Accent6 5 2 3 2 3 2" xfId="52348"/>
    <cellStyle name="40% - Accent6 5 2 3 2 4" xfId="25929"/>
    <cellStyle name="40% - Accent6 5 2 3 2 4 2" xfId="54627"/>
    <cellStyle name="40% - Accent6 5 2 3 2 5" xfId="30510"/>
    <cellStyle name="40% - Accent6 5 2 3 2 5 2" xfId="59207"/>
    <cellStyle name="40% - Accent6 5 2 3 2 6" xfId="33448"/>
    <cellStyle name="40% - Accent6 5 2 3 3" xfId="5835"/>
    <cellStyle name="40% - Accent6 5 2 3 3 2" xfId="15063"/>
    <cellStyle name="40% - Accent6 5 2 3 3 2 2" xfId="43761"/>
    <cellStyle name="40% - Accent6 5 2 3 3 3" xfId="27308"/>
    <cellStyle name="40% - Accent6 5 2 3 3 3 2" xfId="56006"/>
    <cellStyle name="40% - Accent6 5 2 3 3 4" xfId="34552"/>
    <cellStyle name="40% - Accent6 5 2 3 4" xfId="7385"/>
    <cellStyle name="40% - Accent6 5 2 3 4 2" xfId="16611"/>
    <cellStyle name="40% - Accent6 5 2 3 4 2 2" xfId="45309"/>
    <cellStyle name="40% - Accent6 5 2 3 4 3" xfId="36100"/>
    <cellStyle name="40% - Accent6 5 2 3 5" xfId="8537"/>
    <cellStyle name="40% - Accent6 5 2 3 5 2" xfId="17761"/>
    <cellStyle name="40% - Accent6 5 2 3 5 2 2" xfId="46459"/>
    <cellStyle name="40% - Accent6 5 2 3 5 3" xfId="37250"/>
    <cellStyle name="40% - Accent6 5 2 3 6" xfId="10116"/>
    <cellStyle name="40% - Accent6 5 2 3 6 2" xfId="19337"/>
    <cellStyle name="40% - Accent6 5 2 3 6 2 2" xfId="48035"/>
    <cellStyle name="40% - Accent6 5 2 3 6 3" xfId="38826"/>
    <cellStyle name="40% - Accent6 5 2 3 7" xfId="11265"/>
    <cellStyle name="40% - Accent6 5 2 3 7 2" xfId="20484"/>
    <cellStyle name="40% - Accent6 5 2 3 7 2 2" xfId="49182"/>
    <cellStyle name="40% - Accent6 5 2 3 7 3" xfId="39973"/>
    <cellStyle name="40% - Accent6 5 2 3 8" xfId="12381"/>
    <cellStyle name="40% - Accent6 5 2 3 8 2" xfId="41079"/>
    <cellStyle name="40% - Accent6 5 2 3 9" xfId="21617"/>
    <cellStyle name="40% - Accent6 5 2 3 9 2" xfId="50315"/>
    <cellStyle name="40% - Accent6 5 2 4" xfId="3242"/>
    <cellStyle name="40% - Accent6 5 2 4 10" xfId="23651"/>
    <cellStyle name="40% - Accent6 5 2 4 10 2" xfId="52349"/>
    <cellStyle name="40% - Accent6 5 2 4 11" xfId="25930"/>
    <cellStyle name="40% - Accent6 5 2 4 11 2" xfId="54628"/>
    <cellStyle name="40% - Accent6 5 2 4 12" xfId="30511"/>
    <cellStyle name="40% - Accent6 5 2 4 12 2" xfId="59208"/>
    <cellStyle name="40% - Accent6 5 2 4 13" xfId="32251"/>
    <cellStyle name="40% - Accent6 5 2 4 2" xfId="4732"/>
    <cellStyle name="40% - Accent6 5 2 4 2 2" xfId="13960"/>
    <cellStyle name="40% - Accent6 5 2 4 2 2 2" xfId="28442"/>
    <cellStyle name="40% - Accent6 5 2 4 2 2 2 2" xfId="57140"/>
    <cellStyle name="40% - Accent6 5 2 4 2 2 3" xfId="42658"/>
    <cellStyle name="40% - Accent6 5 2 4 2 3" xfId="23652"/>
    <cellStyle name="40% - Accent6 5 2 4 2 3 2" xfId="52350"/>
    <cellStyle name="40% - Accent6 5 2 4 2 4" xfId="25931"/>
    <cellStyle name="40% - Accent6 5 2 4 2 4 2" xfId="54629"/>
    <cellStyle name="40% - Accent6 5 2 4 2 5" xfId="30512"/>
    <cellStyle name="40% - Accent6 5 2 4 2 5 2" xfId="59209"/>
    <cellStyle name="40% - Accent6 5 2 4 2 6" xfId="33449"/>
    <cellStyle name="40% - Accent6 5 2 4 3" xfId="6216"/>
    <cellStyle name="40% - Accent6 5 2 4 3 2" xfId="15444"/>
    <cellStyle name="40% - Accent6 5 2 4 3 2 2" xfId="44142"/>
    <cellStyle name="40% - Accent6 5 2 4 3 3" xfId="27309"/>
    <cellStyle name="40% - Accent6 5 2 4 3 3 2" xfId="56007"/>
    <cellStyle name="40% - Accent6 5 2 4 3 4" xfId="34933"/>
    <cellStyle name="40% - Accent6 5 2 4 4" xfId="7768"/>
    <cellStyle name="40% - Accent6 5 2 4 4 2" xfId="16993"/>
    <cellStyle name="40% - Accent6 5 2 4 4 2 2" xfId="45691"/>
    <cellStyle name="40% - Accent6 5 2 4 4 3" xfId="36482"/>
    <cellStyle name="40% - Accent6 5 2 4 5" xfId="8919"/>
    <cellStyle name="40% - Accent6 5 2 4 5 2" xfId="18142"/>
    <cellStyle name="40% - Accent6 5 2 4 5 2 2" xfId="46840"/>
    <cellStyle name="40% - Accent6 5 2 4 5 3" xfId="37631"/>
    <cellStyle name="40% - Accent6 5 2 4 6" xfId="10117"/>
    <cellStyle name="40% - Accent6 5 2 4 6 2" xfId="19338"/>
    <cellStyle name="40% - Accent6 5 2 4 6 2 2" xfId="48036"/>
    <cellStyle name="40% - Accent6 5 2 4 6 3" xfId="38827"/>
    <cellStyle name="40% - Accent6 5 2 4 7" xfId="11266"/>
    <cellStyle name="40% - Accent6 5 2 4 7 2" xfId="20485"/>
    <cellStyle name="40% - Accent6 5 2 4 7 2 2" xfId="49183"/>
    <cellStyle name="40% - Accent6 5 2 4 7 3" xfId="39974"/>
    <cellStyle name="40% - Accent6 5 2 4 8" xfId="12762"/>
    <cellStyle name="40% - Accent6 5 2 4 8 2" xfId="41460"/>
    <cellStyle name="40% - Accent6 5 2 4 9" xfId="21618"/>
    <cellStyle name="40% - Accent6 5 2 4 9 2" xfId="50316"/>
    <cellStyle name="40% - Accent6 5 2 5" xfId="2206"/>
    <cellStyle name="40% - Accent6 5 2 5 2" xfId="5640"/>
    <cellStyle name="40% - Accent6 5 2 5 2 2" xfId="14868"/>
    <cellStyle name="40% - Accent6 5 2 5 2 2 2" xfId="43566"/>
    <cellStyle name="40% - Accent6 5 2 5 2 3" xfId="28438"/>
    <cellStyle name="40% - Accent6 5 2 5 2 3 2" xfId="57136"/>
    <cellStyle name="40% - Accent6 5 2 5 2 4" xfId="34357"/>
    <cellStyle name="40% - Accent6 5 2 5 3" xfId="7189"/>
    <cellStyle name="40% - Accent6 5 2 5 3 2" xfId="16416"/>
    <cellStyle name="40% - Accent6 5 2 5 3 2 2" xfId="45114"/>
    <cellStyle name="40% - Accent6 5 2 5 3 3" xfId="35905"/>
    <cellStyle name="40% - Accent6 5 2 5 4" xfId="12186"/>
    <cellStyle name="40% - Accent6 5 2 5 4 2" xfId="40884"/>
    <cellStyle name="40% - Accent6 5 2 5 5" xfId="23653"/>
    <cellStyle name="40% - Accent6 5 2 5 5 2" xfId="52351"/>
    <cellStyle name="40% - Accent6 5 2 5 6" xfId="25932"/>
    <cellStyle name="40% - Accent6 5 2 5 6 2" xfId="54630"/>
    <cellStyle name="40% - Accent6 5 2 5 7" xfId="30513"/>
    <cellStyle name="40% - Accent6 5 2 5 7 2" xfId="59210"/>
    <cellStyle name="40% - Accent6 5 2 5 8" xfId="31675"/>
    <cellStyle name="40% - Accent6 5 2 6" xfId="4728"/>
    <cellStyle name="40% - Accent6 5 2 6 2" xfId="13956"/>
    <cellStyle name="40% - Accent6 5 2 6 2 2" xfId="42654"/>
    <cellStyle name="40% - Accent6 5 2 6 3" xfId="27305"/>
    <cellStyle name="40% - Accent6 5 2 6 3 2" xfId="56003"/>
    <cellStyle name="40% - Accent6 5 2 6 4" xfId="33445"/>
    <cellStyle name="40% - Accent6 5 2 7" xfId="5117"/>
    <cellStyle name="40% - Accent6 5 2 7 2" xfId="14345"/>
    <cellStyle name="40% - Accent6 5 2 7 2 2" xfId="43043"/>
    <cellStyle name="40% - Accent6 5 2 7 3" xfId="33834"/>
    <cellStyle name="40% - Accent6 5 2 8" xfId="6666"/>
    <cellStyle name="40% - Accent6 5 2 8 2" xfId="15893"/>
    <cellStyle name="40% - Accent6 5 2 8 2 2" xfId="44591"/>
    <cellStyle name="40% - Accent6 5 2 8 3" xfId="35382"/>
    <cellStyle name="40% - Accent6 5 2 9" xfId="8342"/>
    <cellStyle name="40% - Accent6 5 2 9 2" xfId="17566"/>
    <cellStyle name="40% - Accent6 5 2 9 2 2" xfId="46264"/>
    <cellStyle name="40% - Accent6 5 2 9 3" xfId="37055"/>
    <cellStyle name="40% - Accent6 5 3" xfId="891"/>
    <cellStyle name="40% - Accent6 5 3 10" xfId="23654"/>
    <cellStyle name="40% - Accent6 5 3 10 2" xfId="52352"/>
    <cellStyle name="40% - Accent6 5 3 11" xfId="25933"/>
    <cellStyle name="40% - Accent6 5 3 11 2" xfId="54631"/>
    <cellStyle name="40% - Accent6 5 3 12" xfId="30514"/>
    <cellStyle name="40% - Accent6 5 3 12 2" xfId="59211"/>
    <cellStyle name="40% - Accent6 5 3 2" xfId="2769"/>
    <cellStyle name="40% - Accent6 5 3 2 10" xfId="21620"/>
    <cellStyle name="40% - Accent6 5 3 2 10 2" xfId="50318"/>
    <cellStyle name="40% - Accent6 5 3 2 11" xfId="23655"/>
    <cellStyle name="40% - Accent6 5 3 2 11 2" xfId="52353"/>
    <cellStyle name="40% - Accent6 5 3 2 12" xfId="25934"/>
    <cellStyle name="40% - Accent6 5 3 2 12 2" xfId="54632"/>
    <cellStyle name="40% - Accent6 5 3 2 13" xfId="30515"/>
    <cellStyle name="40% - Accent6 5 3 2 13 2" xfId="59212"/>
    <cellStyle name="40% - Accent6 5 3 2 14" xfId="31971"/>
    <cellStyle name="40% - Accent6 5 3 2 2" xfId="3689"/>
    <cellStyle name="40% - Accent6 5 3 2 3" xfId="4734"/>
    <cellStyle name="40% - Accent6 5 3 2 3 2" xfId="13962"/>
    <cellStyle name="40% - Accent6 5 3 2 3 2 2" xfId="28444"/>
    <cellStyle name="40% - Accent6 5 3 2 3 2 2 2" xfId="57142"/>
    <cellStyle name="40% - Accent6 5 3 2 3 2 3" xfId="42660"/>
    <cellStyle name="40% - Accent6 5 3 2 3 3" xfId="23656"/>
    <cellStyle name="40% - Accent6 5 3 2 3 3 2" xfId="52354"/>
    <cellStyle name="40% - Accent6 5 3 2 3 4" xfId="25935"/>
    <cellStyle name="40% - Accent6 5 3 2 3 4 2" xfId="54633"/>
    <cellStyle name="40% - Accent6 5 3 2 3 5" xfId="30516"/>
    <cellStyle name="40% - Accent6 5 3 2 3 5 2" xfId="59213"/>
    <cellStyle name="40% - Accent6 5 3 2 3 6" xfId="33451"/>
    <cellStyle name="40% - Accent6 5 3 2 4" xfId="5936"/>
    <cellStyle name="40% - Accent6 5 3 2 4 2" xfId="15164"/>
    <cellStyle name="40% - Accent6 5 3 2 4 2 2" xfId="43862"/>
    <cellStyle name="40% - Accent6 5 3 2 4 3" xfId="27311"/>
    <cellStyle name="40% - Accent6 5 3 2 4 3 2" xfId="56009"/>
    <cellStyle name="40% - Accent6 5 3 2 4 4" xfId="34653"/>
    <cellStyle name="40% - Accent6 5 3 2 5" xfId="7486"/>
    <cellStyle name="40% - Accent6 5 3 2 5 2" xfId="16712"/>
    <cellStyle name="40% - Accent6 5 3 2 5 2 2" xfId="45410"/>
    <cellStyle name="40% - Accent6 5 3 2 5 3" xfId="36201"/>
    <cellStyle name="40% - Accent6 5 3 2 6" xfId="8638"/>
    <cellStyle name="40% - Accent6 5 3 2 6 2" xfId="17862"/>
    <cellStyle name="40% - Accent6 5 3 2 6 2 2" xfId="46560"/>
    <cellStyle name="40% - Accent6 5 3 2 6 3" xfId="37351"/>
    <cellStyle name="40% - Accent6 5 3 2 7" xfId="10119"/>
    <cellStyle name="40% - Accent6 5 3 2 7 2" xfId="19340"/>
    <cellStyle name="40% - Accent6 5 3 2 7 2 2" xfId="48038"/>
    <cellStyle name="40% - Accent6 5 3 2 7 3" xfId="38829"/>
    <cellStyle name="40% - Accent6 5 3 2 8" xfId="11268"/>
    <cellStyle name="40% - Accent6 5 3 2 8 2" xfId="20487"/>
    <cellStyle name="40% - Accent6 5 3 2 8 2 2" xfId="49185"/>
    <cellStyle name="40% - Accent6 5 3 2 8 3" xfId="39976"/>
    <cellStyle name="40% - Accent6 5 3 2 9" xfId="12482"/>
    <cellStyle name="40% - Accent6 5 3 2 9 2" xfId="41180"/>
    <cellStyle name="40% - Accent6 5 3 3" xfId="3379"/>
    <cellStyle name="40% - Accent6 5 3 3 10" xfId="23657"/>
    <cellStyle name="40% - Accent6 5 3 3 10 2" xfId="52355"/>
    <cellStyle name="40% - Accent6 5 3 3 11" xfId="25936"/>
    <cellStyle name="40% - Accent6 5 3 3 11 2" xfId="54634"/>
    <cellStyle name="40% - Accent6 5 3 3 12" xfId="30517"/>
    <cellStyle name="40% - Accent6 5 3 3 12 2" xfId="59214"/>
    <cellStyle name="40% - Accent6 5 3 3 13" xfId="32352"/>
    <cellStyle name="40% - Accent6 5 3 3 2" xfId="4735"/>
    <cellStyle name="40% - Accent6 5 3 3 2 2" xfId="13963"/>
    <cellStyle name="40% - Accent6 5 3 3 2 2 2" xfId="28445"/>
    <cellStyle name="40% - Accent6 5 3 3 2 2 2 2" xfId="57143"/>
    <cellStyle name="40% - Accent6 5 3 3 2 2 3" xfId="42661"/>
    <cellStyle name="40% - Accent6 5 3 3 2 3" xfId="23658"/>
    <cellStyle name="40% - Accent6 5 3 3 2 3 2" xfId="52356"/>
    <cellStyle name="40% - Accent6 5 3 3 2 4" xfId="25937"/>
    <cellStyle name="40% - Accent6 5 3 3 2 4 2" xfId="54635"/>
    <cellStyle name="40% - Accent6 5 3 3 2 5" xfId="30518"/>
    <cellStyle name="40% - Accent6 5 3 3 2 5 2" xfId="59215"/>
    <cellStyle name="40% - Accent6 5 3 3 2 6" xfId="33452"/>
    <cellStyle name="40% - Accent6 5 3 3 3" xfId="6317"/>
    <cellStyle name="40% - Accent6 5 3 3 3 2" xfId="15545"/>
    <cellStyle name="40% - Accent6 5 3 3 3 2 2" xfId="44243"/>
    <cellStyle name="40% - Accent6 5 3 3 3 3" xfId="27312"/>
    <cellStyle name="40% - Accent6 5 3 3 3 3 2" xfId="56010"/>
    <cellStyle name="40% - Accent6 5 3 3 3 4" xfId="35034"/>
    <cellStyle name="40% - Accent6 5 3 3 4" xfId="7869"/>
    <cellStyle name="40% - Accent6 5 3 3 4 2" xfId="17094"/>
    <cellStyle name="40% - Accent6 5 3 3 4 2 2" xfId="45792"/>
    <cellStyle name="40% - Accent6 5 3 3 4 3" xfId="36583"/>
    <cellStyle name="40% - Accent6 5 3 3 5" xfId="9020"/>
    <cellStyle name="40% - Accent6 5 3 3 5 2" xfId="18243"/>
    <cellStyle name="40% - Accent6 5 3 3 5 2 2" xfId="46941"/>
    <cellStyle name="40% - Accent6 5 3 3 5 3" xfId="37732"/>
    <cellStyle name="40% - Accent6 5 3 3 6" xfId="10120"/>
    <cellStyle name="40% - Accent6 5 3 3 6 2" xfId="19341"/>
    <cellStyle name="40% - Accent6 5 3 3 6 2 2" xfId="48039"/>
    <cellStyle name="40% - Accent6 5 3 3 6 3" xfId="38830"/>
    <cellStyle name="40% - Accent6 5 3 3 7" xfId="11269"/>
    <cellStyle name="40% - Accent6 5 3 3 7 2" xfId="20488"/>
    <cellStyle name="40% - Accent6 5 3 3 7 2 2" xfId="49186"/>
    <cellStyle name="40% - Accent6 5 3 3 7 3" xfId="39977"/>
    <cellStyle name="40% - Accent6 5 3 3 8" xfId="12863"/>
    <cellStyle name="40% - Accent6 5 3 3 8 2" xfId="41561"/>
    <cellStyle name="40% - Accent6 5 3 3 9" xfId="21621"/>
    <cellStyle name="40% - Accent6 5 3 3 9 2" xfId="50319"/>
    <cellStyle name="40% - Accent6 5 3 4" xfId="2122"/>
    <cellStyle name="40% - Accent6 5 3 4 2" xfId="5556"/>
    <cellStyle name="40% - Accent6 5 3 4 2 2" xfId="14784"/>
    <cellStyle name="40% - Accent6 5 3 4 2 2 2" xfId="43482"/>
    <cellStyle name="40% - Accent6 5 3 4 2 3" xfId="28443"/>
    <cellStyle name="40% - Accent6 5 3 4 2 3 2" xfId="57141"/>
    <cellStyle name="40% - Accent6 5 3 4 2 4" xfId="34273"/>
    <cellStyle name="40% - Accent6 5 3 4 3" xfId="7105"/>
    <cellStyle name="40% - Accent6 5 3 4 3 2" xfId="16332"/>
    <cellStyle name="40% - Accent6 5 3 4 3 2 2" xfId="45030"/>
    <cellStyle name="40% - Accent6 5 3 4 3 3" xfId="35821"/>
    <cellStyle name="40% - Accent6 5 3 4 4" xfId="12102"/>
    <cellStyle name="40% - Accent6 5 3 4 4 2" xfId="40800"/>
    <cellStyle name="40% - Accent6 5 3 4 5" xfId="23659"/>
    <cellStyle name="40% - Accent6 5 3 4 5 2" xfId="52357"/>
    <cellStyle name="40% - Accent6 5 3 4 6" xfId="25938"/>
    <cellStyle name="40% - Accent6 5 3 4 6 2" xfId="54636"/>
    <cellStyle name="40% - Accent6 5 3 4 7" xfId="30519"/>
    <cellStyle name="40% - Accent6 5 3 4 7 2" xfId="59216"/>
    <cellStyle name="40% - Accent6 5 3 4 8" xfId="31591"/>
    <cellStyle name="40% - Accent6 5 3 5" xfId="4733"/>
    <cellStyle name="40% - Accent6 5 3 5 2" xfId="13961"/>
    <cellStyle name="40% - Accent6 5 3 5 2 2" xfId="42659"/>
    <cellStyle name="40% - Accent6 5 3 5 3" xfId="27310"/>
    <cellStyle name="40% - Accent6 5 3 5 3 2" xfId="56008"/>
    <cellStyle name="40% - Accent6 5 3 5 4" xfId="33450"/>
    <cellStyle name="40% - Accent6 5 3 6" xfId="8258"/>
    <cellStyle name="40% - Accent6 5 3 6 2" xfId="17482"/>
    <cellStyle name="40% - Accent6 5 3 6 2 2" xfId="46180"/>
    <cellStyle name="40% - Accent6 5 3 6 3" xfId="36971"/>
    <cellStyle name="40% - Accent6 5 3 7" xfId="10118"/>
    <cellStyle name="40% - Accent6 5 3 7 2" xfId="19339"/>
    <cellStyle name="40% - Accent6 5 3 7 2 2" xfId="48037"/>
    <cellStyle name="40% - Accent6 5 3 7 3" xfId="38828"/>
    <cellStyle name="40% - Accent6 5 3 8" xfId="11267"/>
    <cellStyle name="40% - Accent6 5 3 8 2" xfId="20486"/>
    <cellStyle name="40% - Accent6 5 3 8 2 2" xfId="49184"/>
    <cellStyle name="40% - Accent6 5 3 8 3" xfId="39975"/>
    <cellStyle name="40% - Accent6 5 3 9" xfId="21619"/>
    <cellStyle name="40% - Accent6 5 3 9 2" xfId="50317"/>
    <cellStyle name="40% - Accent6 5 4" xfId="1112"/>
    <cellStyle name="40% - Accent6 5 4 10" xfId="11763"/>
    <cellStyle name="40% - Accent6 5 4 10 2" xfId="40461"/>
    <cellStyle name="40% - Accent6 5 4 11" xfId="21622"/>
    <cellStyle name="40% - Accent6 5 4 11 2" xfId="50320"/>
    <cellStyle name="40% - Accent6 5 4 12" xfId="23660"/>
    <cellStyle name="40% - Accent6 5 4 12 2" xfId="52358"/>
    <cellStyle name="40% - Accent6 5 4 13" xfId="25939"/>
    <cellStyle name="40% - Accent6 5 4 13 2" xfId="54637"/>
    <cellStyle name="40% - Accent6 5 4 14" xfId="30520"/>
    <cellStyle name="40% - Accent6 5 4 14 2" xfId="59217"/>
    <cellStyle name="40% - Accent6 5 4 15" xfId="31252"/>
    <cellStyle name="40% - Accent6 5 4 2" xfId="3690"/>
    <cellStyle name="40% - Accent6 5 4 2 10" xfId="23661"/>
    <cellStyle name="40% - Accent6 5 4 2 10 2" xfId="52359"/>
    <cellStyle name="40% - Accent6 5 4 2 11" xfId="25940"/>
    <cellStyle name="40% - Accent6 5 4 2 11 2" xfId="54638"/>
    <cellStyle name="40% - Accent6 5 4 2 12" xfId="30521"/>
    <cellStyle name="40% - Accent6 5 4 2 12 2" xfId="59218"/>
    <cellStyle name="40% - Accent6 5 4 2 13" xfId="32549"/>
    <cellStyle name="40% - Accent6 5 4 2 2" xfId="4737"/>
    <cellStyle name="40% - Accent6 5 4 2 2 2" xfId="13965"/>
    <cellStyle name="40% - Accent6 5 4 2 2 2 2" xfId="28447"/>
    <cellStyle name="40% - Accent6 5 4 2 2 2 2 2" xfId="57145"/>
    <cellStyle name="40% - Accent6 5 4 2 2 2 3" xfId="42663"/>
    <cellStyle name="40% - Accent6 5 4 2 2 3" xfId="23662"/>
    <cellStyle name="40% - Accent6 5 4 2 2 3 2" xfId="52360"/>
    <cellStyle name="40% - Accent6 5 4 2 2 4" xfId="25941"/>
    <cellStyle name="40% - Accent6 5 4 2 2 4 2" xfId="54639"/>
    <cellStyle name="40% - Accent6 5 4 2 2 5" xfId="30522"/>
    <cellStyle name="40% - Accent6 5 4 2 2 5 2" xfId="59219"/>
    <cellStyle name="40% - Accent6 5 4 2 2 6" xfId="33454"/>
    <cellStyle name="40% - Accent6 5 4 2 3" xfId="6514"/>
    <cellStyle name="40% - Accent6 5 4 2 3 2" xfId="15742"/>
    <cellStyle name="40% - Accent6 5 4 2 3 2 2" xfId="44440"/>
    <cellStyle name="40% - Accent6 5 4 2 3 3" xfId="27314"/>
    <cellStyle name="40% - Accent6 5 4 2 3 3 2" xfId="56012"/>
    <cellStyle name="40% - Accent6 5 4 2 3 4" xfId="35231"/>
    <cellStyle name="40% - Accent6 5 4 2 4" xfId="8066"/>
    <cellStyle name="40% - Accent6 5 4 2 4 2" xfId="17291"/>
    <cellStyle name="40% - Accent6 5 4 2 4 2 2" xfId="45989"/>
    <cellStyle name="40% - Accent6 5 4 2 4 3" xfId="36780"/>
    <cellStyle name="40% - Accent6 5 4 2 5" xfId="9217"/>
    <cellStyle name="40% - Accent6 5 4 2 5 2" xfId="18440"/>
    <cellStyle name="40% - Accent6 5 4 2 5 2 2" xfId="47138"/>
    <cellStyle name="40% - Accent6 5 4 2 5 3" xfId="37929"/>
    <cellStyle name="40% - Accent6 5 4 2 6" xfId="10122"/>
    <cellStyle name="40% - Accent6 5 4 2 6 2" xfId="19343"/>
    <cellStyle name="40% - Accent6 5 4 2 6 2 2" xfId="48041"/>
    <cellStyle name="40% - Accent6 5 4 2 6 3" xfId="38832"/>
    <cellStyle name="40% - Accent6 5 4 2 7" xfId="11271"/>
    <cellStyle name="40% - Accent6 5 4 2 7 2" xfId="20490"/>
    <cellStyle name="40% - Accent6 5 4 2 7 2 2" xfId="49188"/>
    <cellStyle name="40% - Accent6 5 4 2 7 3" xfId="39979"/>
    <cellStyle name="40% - Accent6 5 4 2 8" xfId="13060"/>
    <cellStyle name="40% - Accent6 5 4 2 8 2" xfId="41758"/>
    <cellStyle name="40% - Accent6 5 4 2 9" xfId="21623"/>
    <cellStyle name="40% - Accent6 5 4 2 9 2" xfId="50321"/>
    <cellStyle name="40% - Accent6 5 4 3" xfId="2496"/>
    <cellStyle name="40% - Accent6 5 4 3 2" xfId="5751"/>
    <cellStyle name="40% - Accent6 5 4 3 2 2" xfId="14979"/>
    <cellStyle name="40% - Accent6 5 4 3 2 2 2" xfId="43677"/>
    <cellStyle name="40% - Accent6 5 4 3 2 3" xfId="28446"/>
    <cellStyle name="40% - Accent6 5 4 3 2 3 2" xfId="57144"/>
    <cellStyle name="40% - Accent6 5 4 3 2 4" xfId="34468"/>
    <cellStyle name="40% - Accent6 5 4 3 3" xfId="7301"/>
    <cellStyle name="40% - Accent6 5 4 3 3 2" xfId="16527"/>
    <cellStyle name="40% - Accent6 5 4 3 3 2 2" xfId="45225"/>
    <cellStyle name="40% - Accent6 5 4 3 3 3" xfId="36016"/>
    <cellStyle name="40% - Accent6 5 4 3 4" xfId="12297"/>
    <cellStyle name="40% - Accent6 5 4 3 4 2" xfId="40995"/>
    <cellStyle name="40% - Accent6 5 4 3 5" xfId="23663"/>
    <cellStyle name="40% - Accent6 5 4 3 5 2" xfId="52361"/>
    <cellStyle name="40% - Accent6 5 4 3 6" xfId="25942"/>
    <cellStyle name="40% - Accent6 5 4 3 6 2" xfId="54640"/>
    <cellStyle name="40% - Accent6 5 4 3 7" xfId="30523"/>
    <cellStyle name="40% - Accent6 5 4 3 7 2" xfId="59220"/>
    <cellStyle name="40% - Accent6 5 4 3 8" xfId="31786"/>
    <cellStyle name="40% - Accent6 5 4 4" xfId="4736"/>
    <cellStyle name="40% - Accent6 5 4 4 2" xfId="13964"/>
    <cellStyle name="40% - Accent6 5 4 4 2 2" xfId="42662"/>
    <cellStyle name="40% - Accent6 5 4 4 3" xfId="27313"/>
    <cellStyle name="40% - Accent6 5 4 4 3 2" xfId="56011"/>
    <cellStyle name="40% - Accent6 5 4 4 4" xfId="33453"/>
    <cellStyle name="40% - Accent6 5 4 5" xfId="5217"/>
    <cellStyle name="40% - Accent6 5 4 5 2" xfId="14445"/>
    <cellStyle name="40% - Accent6 5 4 5 2 2" xfId="43143"/>
    <cellStyle name="40% - Accent6 5 4 5 3" xfId="33934"/>
    <cellStyle name="40% - Accent6 5 4 6" xfId="6766"/>
    <cellStyle name="40% - Accent6 5 4 6 2" xfId="15993"/>
    <cellStyle name="40% - Accent6 5 4 6 2 2" xfId="44691"/>
    <cellStyle name="40% - Accent6 5 4 6 3" xfId="35482"/>
    <cellStyle name="40% - Accent6 5 4 7" xfId="8453"/>
    <cellStyle name="40% - Accent6 5 4 7 2" xfId="17677"/>
    <cellStyle name="40% - Accent6 5 4 7 2 2" xfId="46375"/>
    <cellStyle name="40% - Accent6 5 4 7 3" xfId="37166"/>
    <cellStyle name="40% - Accent6 5 4 8" xfId="10121"/>
    <cellStyle name="40% - Accent6 5 4 8 2" xfId="19342"/>
    <cellStyle name="40% - Accent6 5 4 8 2 2" xfId="48040"/>
    <cellStyle name="40% - Accent6 5 4 8 3" xfId="38831"/>
    <cellStyle name="40% - Accent6 5 4 9" xfId="11270"/>
    <cellStyle name="40% - Accent6 5 4 9 2" xfId="20489"/>
    <cellStyle name="40% - Accent6 5 4 9 2 2" xfId="49187"/>
    <cellStyle name="40% - Accent6 5 4 9 3" xfId="39978"/>
    <cellStyle name="40% - Accent6 5 5" xfId="3158"/>
    <cellStyle name="40% - Accent6 5 5 10" xfId="23664"/>
    <cellStyle name="40% - Accent6 5 5 10 2" xfId="52362"/>
    <cellStyle name="40% - Accent6 5 5 11" xfId="25943"/>
    <cellStyle name="40% - Accent6 5 5 11 2" xfId="54641"/>
    <cellStyle name="40% - Accent6 5 5 12" xfId="30524"/>
    <cellStyle name="40% - Accent6 5 5 12 2" xfId="59221"/>
    <cellStyle name="40% - Accent6 5 5 13" xfId="32167"/>
    <cellStyle name="40% - Accent6 5 5 2" xfId="4738"/>
    <cellStyle name="40% - Accent6 5 5 2 2" xfId="13966"/>
    <cellStyle name="40% - Accent6 5 5 2 2 2" xfId="28448"/>
    <cellStyle name="40% - Accent6 5 5 2 2 2 2" xfId="57146"/>
    <cellStyle name="40% - Accent6 5 5 2 2 3" xfId="42664"/>
    <cellStyle name="40% - Accent6 5 5 2 3" xfId="23665"/>
    <cellStyle name="40% - Accent6 5 5 2 3 2" xfId="52363"/>
    <cellStyle name="40% - Accent6 5 5 2 4" xfId="25944"/>
    <cellStyle name="40% - Accent6 5 5 2 4 2" xfId="54642"/>
    <cellStyle name="40% - Accent6 5 5 2 5" xfId="30525"/>
    <cellStyle name="40% - Accent6 5 5 2 5 2" xfId="59222"/>
    <cellStyle name="40% - Accent6 5 5 2 6" xfId="33455"/>
    <cellStyle name="40% - Accent6 5 5 3" xfId="6132"/>
    <cellStyle name="40% - Accent6 5 5 3 2" xfId="15360"/>
    <cellStyle name="40% - Accent6 5 5 3 2 2" xfId="44058"/>
    <cellStyle name="40% - Accent6 5 5 3 3" xfId="27315"/>
    <cellStyle name="40% - Accent6 5 5 3 3 2" xfId="56013"/>
    <cellStyle name="40% - Accent6 5 5 3 4" xfId="34849"/>
    <cellStyle name="40% - Accent6 5 5 4" xfId="7684"/>
    <cellStyle name="40% - Accent6 5 5 4 2" xfId="16909"/>
    <cellStyle name="40% - Accent6 5 5 4 2 2" xfId="45607"/>
    <cellStyle name="40% - Accent6 5 5 4 3" xfId="36398"/>
    <cellStyle name="40% - Accent6 5 5 5" xfId="8835"/>
    <cellStyle name="40% - Accent6 5 5 5 2" xfId="18058"/>
    <cellStyle name="40% - Accent6 5 5 5 2 2" xfId="46756"/>
    <cellStyle name="40% - Accent6 5 5 5 3" xfId="37547"/>
    <cellStyle name="40% - Accent6 5 5 6" xfId="10123"/>
    <cellStyle name="40% - Accent6 5 5 6 2" xfId="19344"/>
    <cellStyle name="40% - Accent6 5 5 6 2 2" xfId="48042"/>
    <cellStyle name="40% - Accent6 5 5 6 3" xfId="38833"/>
    <cellStyle name="40% - Accent6 5 5 7" xfId="11272"/>
    <cellStyle name="40% - Accent6 5 5 7 2" xfId="20491"/>
    <cellStyle name="40% - Accent6 5 5 7 2 2" xfId="49189"/>
    <cellStyle name="40% - Accent6 5 5 7 3" xfId="39980"/>
    <cellStyle name="40% - Accent6 5 5 8" xfId="12678"/>
    <cellStyle name="40% - Accent6 5 5 8 2" xfId="41376"/>
    <cellStyle name="40% - Accent6 5 5 9" xfId="21624"/>
    <cellStyle name="40% - Accent6 5 5 9 2" xfId="50322"/>
    <cellStyle name="40% - Accent6 5 6" xfId="1982"/>
    <cellStyle name="40% - Accent6 5 6 2" xfId="5458"/>
    <cellStyle name="40% - Accent6 5 6 2 2" xfId="14686"/>
    <cellStyle name="40% - Accent6 5 6 2 2 2" xfId="43384"/>
    <cellStyle name="40% - Accent6 5 6 2 3" xfId="28437"/>
    <cellStyle name="40% - Accent6 5 6 2 3 2" xfId="57135"/>
    <cellStyle name="40% - Accent6 5 6 2 4" xfId="34175"/>
    <cellStyle name="40% - Accent6 5 6 3" xfId="7007"/>
    <cellStyle name="40% - Accent6 5 6 3 2" xfId="16234"/>
    <cellStyle name="40% - Accent6 5 6 3 2 2" xfId="44932"/>
    <cellStyle name="40% - Accent6 5 6 3 3" xfId="35723"/>
    <cellStyle name="40% - Accent6 5 6 4" xfId="12004"/>
    <cellStyle name="40% - Accent6 5 6 4 2" xfId="40702"/>
    <cellStyle name="40% - Accent6 5 6 5" xfId="23666"/>
    <cellStyle name="40% - Accent6 5 6 5 2" xfId="52364"/>
    <cellStyle name="40% - Accent6 5 6 6" xfId="25945"/>
    <cellStyle name="40% - Accent6 5 6 6 2" xfId="54643"/>
    <cellStyle name="40% - Accent6 5 6 7" xfId="30526"/>
    <cellStyle name="40% - Accent6 5 6 7 2" xfId="59223"/>
    <cellStyle name="40% - Accent6 5 6 8" xfId="31493"/>
    <cellStyle name="40% - Accent6 5 7" xfId="4727"/>
    <cellStyle name="40% - Accent6 5 7 2" xfId="13955"/>
    <cellStyle name="40% - Accent6 5 7 2 2" xfId="42653"/>
    <cellStyle name="40% - Accent6 5 7 3" xfId="27304"/>
    <cellStyle name="40% - Accent6 5 7 3 2" xfId="56002"/>
    <cellStyle name="40% - Accent6 5 7 4" xfId="33444"/>
    <cellStyle name="40% - Accent6 5 8" xfId="5031"/>
    <cellStyle name="40% - Accent6 5 8 2" xfId="14259"/>
    <cellStyle name="40% - Accent6 5 8 2 2" xfId="42957"/>
    <cellStyle name="40% - Accent6 5 8 3" xfId="33748"/>
    <cellStyle name="40% - Accent6 5 9" xfId="6580"/>
    <cellStyle name="40% - Accent6 5 9 2" xfId="15807"/>
    <cellStyle name="40% - Accent6 5 9 2 2" xfId="44505"/>
    <cellStyle name="40% - Accent6 5 9 3" xfId="35296"/>
    <cellStyle name="40% - Accent6 50" xfId="11524"/>
    <cellStyle name="40% - Accent6 50 2" xfId="40231"/>
    <cellStyle name="40% - Accent6 51" xfId="28708"/>
    <cellStyle name="40% - Accent6 51 2" xfId="57405"/>
    <cellStyle name="40% - Accent6 52" xfId="28722"/>
    <cellStyle name="40% - Accent6 52 2" xfId="57419"/>
    <cellStyle name="40% - Accent6 53" xfId="31014"/>
    <cellStyle name="40% - Accent6 6" xfId="310"/>
    <cellStyle name="40% - Accent6 6 10" xfId="10124"/>
    <cellStyle name="40% - Accent6 6 10 2" xfId="19345"/>
    <cellStyle name="40% - Accent6 6 10 2 2" xfId="48043"/>
    <cellStyle name="40% - Accent6 6 10 3" xfId="38834"/>
    <cellStyle name="40% - Accent6 6 11" xfId="11273"/>
    <cellStyle name="40% - Accent6 6 11 2" xfId="20492"/>
    <cellStyle name="40% - Accent6 6 11 2 2" xfId="49190"/>
    <cellStyle name="40% - Accent6 6 11 3" xfId="39981"/>
    <cellStyle name="40% - Accent6 6 12" xfId="11620"/>
    <cellStyle name="40% - Accent6 6 12 2" xfId="40318"/>
    <cellStyle name="40% - Accent6 6 13" xfId="21625"/>
    <cellStyle name="40% - Accent6 6 13 2" xfId="50323"/>
    <cellStyle name="40% - Accent6 6 14" xfId="23667"/>
    <cellStyle name="40% - Accent6 6 14 2" xfId="52365"/>
    <cellStyle name="40% - Accent6 6 15" xfId="25946"/>
    <cellStyle name="40% - Accent6 6 15 2" xfId="54644"/>
    <cellStyle name="40% - Accent6 6 16" xfId="30527"/>
    <cellStyle name="40% - Accent6 6 16 2" xfId="59224"/>
    <cellStyle name="40% - Accent6 6 17" xfId="31109"/>
    <cellStyle name="40% - Accent6 6 2" xfId="892"/>
    <cellStyle name="40% - Accent6 6 2 10" xfId="23668"/>
    <cellStyle name="40% - Accent6 6 2 10 2" xfId="52366"/>
    <cellStyle name="40% - Accent6 6 2 11" xfId="25947"/>
    <cellStyle name="40% - Accent6 6 2 11 2" xfId="54645"/>
    <cellStyle name="40% - Accent6 6 2 12" xfId="30528"/>
    <cellStyle name="40% - Accent6 6 2 12 2" xfId="59225"/>
    <cellStyle name="40% - Accent6 6 2 2" xfId="3691"/>
    <cellStyle name="40% - Accent6 6 2 3" xfId="3421"/>
    <cellStyle name="40% - Accent6 6 2 3 10" xfId="23669"/>
    <cellStyle name="40% - Accent6 6 2 3 10 2" xfId="52367"/>
    <cellStyle name="40% - Accent6 6 2 3 11" xfId="25948"/>
    <cellStyle name="40% - Accent6 6 2 3 11 2" xfId="54646"/>
    <cellStyle name="40% - Accent6 6 2 3 12" xfId="30529"/>
    <cellStyle name="40% - Accent6 6 2 3 12 2" xfId="59226"/>
    <cellStyle name="40% - Accent6 6 2 3 13" xfId="32393"/>
    <cellStyle name="40% - Accent6 6 2 3 2" xfId="4741"/>
    <cellStyle name="40% - Accent6 6 2 3 2 2" xfId="13969"/>
    <cellStyle name="40% - Accent6 6 2 3 2 2 2" xfId="28451"/>
    <cellStyle name="40% - Accent6 6 2 3 2 2 2 2" xfId="57149"/>
    <cellStyle name="40% - Accent6 6 2 3 2 2 3" xfId="42667"/>
    <cellStyle name="40% - Accent6 6 2 3 2 3" xfId="23670"/>
    <cellStyle name="40% - Accent6 6 2 3 2 3 2" xfId="52368"/>
    <cellStyle name="40% - Accent6 6 2 3 2 4" xfId="25949"/>
    <cellStyle name="40% - Accent6 6 2 3 2 4 2" xfId="54647"/>
    <cellStyle name="40% - Accent6 6 2 3 2 5" xfId="30530"/>
    <cellStyle name="40% - Accent6 6 2 3 2 5 2" xfId="59227"/>
    <cellStyle name="40% - Accent6 6 2 3 2 6" xfId="33458"/>
    <cellStyle name="40% - Accent6 6 2 3 3" xfId="6358"/>
    <cellStyle name="40% - Accent6 6 2 3 3 2" xfId="15586"/>
    <cellStyle name="40% - Accent6 6 2 3 3 2 2" xfId="44284"/>
    <cellStyle name="40% - Accent6 6 2 3 3 3" xfId="27318"/>
    <cellStyle name="40% - Accent6 6 2 3 3 3 2" xfId="56016"/>
    <cellStyle name="40% - Accent6 6 2 3 3 4" xfId="35075"/>
    <cellStyle name="40% - Accent6 6 2 3 4" xfId="7910"/>
    <cellStyle name="40% - Accent6 6 2 3 4 2" xfId="17135"/>
    <cellStyle name="40% - Accent6 6 2 3 4 2 2" xfId="45833"/>
    <cellStyle name="40% - Accent6 6 2 3 4 3" xfId="36624"/>
    <cellStyle name="40% - Accent6 6 2 3 5" xfId="9061"/>
    <cellStyle name="40% - Accent6 6 2 3 5 2" xfId="18284"/>
    <cellStyle name="40% - Accent6 6 2 3 5 2 2" xfId="46982"/>
    <cellStyle name="40% - Accent6 6 2 3 5 3" xfId="37773"/>
    <cellStyle name="40% - Accent6 6 2 3 6" xfId="10126"/>
    <cellStyle name="40% - Accent6 6 2 3 6 2" xfId="19347"/>
    <cellStyle name="40% - Accent6 6 2 3 6 2 2" xfId="48045"/>
    <cellStyle name="40% - Accent6 6 2 3 6 3" xfId="38836"/>
    <cellStyle name="40% - Accent6 6 2 3 7" xfId="11275"/>
    <cellStyle name="40% - Accent6 6 2 3 7 2" xfId="20494"/>
    <cellStyle name="40% - Accent6 6 2 3 7 2 2" xfId="49192"/>
    <cellStyle name="40% - Accent6 6 2 3 7 3" xfId="39983"/>
    <cellStyle name="40% - Accent6 6 2 3 8" xfId="12904"/>
    <cellStyle name="40% - Accent6 6 2 3 8 2" xfId="41602"/>
    <cellStyle name="40% - Accent6 6 2 3 9" xfId="21627"/>
    <cellStyle name="40% - Accent6 6 2 3 9 2" xfId="50325"/>
    <cellStyle name="40% - Accent6 6 2 4" xfId="2812"/>
    <cellStyle name="40% - Accent6 6 2 4 2" xfId="5977"/>
    <cellStyle name="40% - Accent6 6 2 4 2 2" xfId="15205"/>
    <cellStyle name="40% - Accent6 6 2 4 2 2 2" xfId="43903"/>
    <cellStyle name="40% - Accent6 6 2 4 2 3" xfId="28450"/>
    <cellStyle name="40% - Accent6 6 2 4 2 3 2" xfId="57148"/>
    <cellStyle name="40% - Accent6 6 2 4 2 4" xfId="34694"/>
    <cellStyle name="40% - Accent6 6 2 4 3" xfId="7527"/>
    <cellStyle name="40% - Accent6 6 2 4 3 2" xfId="16753"/>
    <cellStyle name="40% - Accent6 6 2 4 3 2 2" xfId="45451"/>
    <cellStyle name="40% - Accent6 6 2 4 3 3" xfId="36242"/>
    <cellStyle name="40% - Accent6 6 2 4 4" xfId="12523"/>
    <cellStyle name="40% - Accent6 6 2 4 4 2" xfId="41221"/>
    <cellStyle name="40% - Accent6 6 2 4 5" xfId="23671"/>
    <cellStyle name="40% - Accent6 6 2 4 5 2" xfId="52369"/>
    <cellStyle name="40% - Accent6 6 2 4 6" xfId="25950"/>
    <cellStyle name="40% - Accent6 6 2 4 6 2" xfId="54648"/>
    <cellStyle name="40% - Accent6 6 2 4 7" xfId="30531"/>
    <cellStyle name="40% - Accent6 6 2 4 7 2" xfId="59228"/>
    <cellStyle name="40% - Accent6 6 2 4 8" xfId="32012"/>
    <cellStyle name="40% - Accent6 6 2 5" xfId="4740"/>
    <cellStyle name="40% - Accent6 6 2 5 2" xfId="13968"/>
    <cellStyle name="40% - Accent6 6 2 5 2 2" xfId="42666"/>
    <cellStyle name="40% - Accent6 6 2 5 3" xfId="27317"/>
    <cellStyle name="40% - Accent6 6 2 5 3 2" xfId="56015"/>
    <cellStyle name="40% - Accent6 6 2 5 4" xfId="33457"/>
    <cellStyle name="40% - Accent6 6 2 6" xfId="8679"/>
    <cellStyle name="40% - Accent6 6 2 6 2" xfId="17903"/>
    <cellStyle name="40% - Accent6 6 2 6 2 2" xfId="46601"/>
    <cellStyle name="40% - Accent6 6 2 6 3" xfId="37392"/>
    <cellStyle name="40% - Accent6 6 2 7" xfId="10125"/>
    <cellStyle name="40% - Accent6 6 2 7 2" xfId="19346"/>
    <cellStyle name="40% - Accent6 6 2 7 2 2" xfId="48044"/>
    <cellStyle name="40% - Accent6 6 2 7 3" xfId="38835"/>
    <cellStyle name="40% - Accent6 6 2 8" xfId="11274"/>
    <cellStyle name="40% - Accent6 6 2 8 2" xfId="20493"/>
    <cellStyle name="40% - Accent6 6 2 8 2 2" xfId="49191"/>
    <cellStyle name="40% - Accent6 6 2 8 3" xfId="39982"/>
    <cellStyle name="40% - Accent6 6 2 9" xfId="21626"/>
    <cellStyle name="40% - Accent6 6 2 9 2" xfId="50324"/>
    <cellStyle name="40% - Accent6 6 3" xfId="1155"/>
    <cellStyle name="40% - Accent6 6 3 10" xfId="11806"/>
    <cellStyle name="40% - Accent6 6 3 10 2" xfId="40504"/>
    <cellStyle name="40% - Accent6 6 3 11" xfId="21628"/>
    <cellStyle name="40% - Accent6 6 3 11 2" xfId="50326"/>
    <cellStyle name="40% - Accent6 6 3 12" xfId="23672"/>
    <cellStyle name="40% - Accent6 6 3 12 2" xfId="52370"/>
    <cellStyle name="40% - Accent6 6 3 13" xfId="25951"/>
    <cellStyle name="40% - Accent6 6 3 13 2" xfId="54649"/>
    <cellStyle name="40% - Accent6 6 3 14" xfId="30532"/>
    <cellStyle name="40% - Accent6 6 3 14 2" xfId="59229"/>
    <cellStyle name="40% - Accent6 6 3 15" xfId="31295"/>
    <cellStyle name="40% - Accent6 6 3 2" xfId="3692"/>
    <cellStyle name="40% - Accent6 6 3 2 10" xfId="23673"/>
    <cellStyle name="40% - Accent6 6 3 2 10 2" xfId="52371"/>
    <cellStyle name="40% - Accent6 6 3 2 11" xfId="25952"/>
    <cellStyle name="40% - Accent6 6 3 2 11 2" xfId="54650"/>
    <cellStyle name="40% - Accent6 6 3 2 12" xfId="30533"/>
    <cellStyle name="40% - Accent6 6 3 2 12 2" xfId="59230"/>
    <cellStyle name="40% - Accent6 6 3 2 13" xfId="32550"/>
    <cellStyle name="40% - Accent6 6 3 2 2" xfId="4743"/>
    <cellStyle name="40% - Accent6 6 3 2 2 2" xfId="13971"/>
    <cellStyle name="40% - Accent6 6 3 2 2 2 2" xfId="28453"/>
    <cellStyle name="40% - Accent6 6 3 2 2 2 2 2" xfId="57151"/>
    <cellStyle name="40% - Accent6 6 3 2 2 2 3" xfId="42669"/>
    <cellStyle name="40% - Accent6 6 3 2 2 3" xfId="23674"/>
    <cellStyle name="40% - Accent6 6 3 2 2 3 2" xfId="52372"/>
    <cellStyle name="40% - Accent6 6 3 2 2 4" xfId="25953"/>
    <cellStyle name="40% - Accent6 6 3 2 2 4 2" xfId="54651"/>
    <cellStyle name="40% - Accent6 6 3 2 2 5" xfId="30534"/>
    <cellStyle name="40% - Accent6 6 3 2 2 5 2" xfId="59231"/>
    <cellStyle name="40% - Accent6 6 3 2 2 6" xfId="33460"/>
    <cellStyle name="40% - Accent6 6 3 2 3" xfId="6515"/>
    <cellStyle name="40% - Accent6 6 3 2 3 2" xfId="15743"/>
    <cellStyle name="40% - Accent6 6 3 2 3 2 2" xfId="44441"/>
    <cellStyle name="40% - Accent6 6 3 2 3 3" xfId="27320"/>
    <cellStyle name="40% - Accent6 6 3 2 3 3 2" xfId="56018"/>
    <cellStyle name="40% - Accent6 6 3 2 3 4" xfId="35232"/>
    <cellStyle name="40% - Accent6 6 3 2 4" xfId="8067"/>
    <cellStyle name="40% - Accent6 6 3 2 4 2" xfId="17292"/>
    <cellStyle name="40% - Accent6 6 3 2 4 2 2" xfId="45990"/>
    <cellStyle name="40% - Accent6 6 3 2 4 3" xfId="36781"/>
    <cellStyle name="40% - Accent6 6 3 2 5" xfId="9218"/>
    <cellStyle name="40% - Accent6 6 3 2 5 2" xfId="18441"/>
    <cellStyle name="40% - Accent6 6 3 2 5 2 2" xfId="47139"/>
    <cellStyle name="40% - Accent6 6 3 2 5 3" xfId="37930"/>
    <cellStyle name="40% - Accent6 6 3 2 6" xfId="10128"/>
    <cellStyle name="40% - Accent6 6 3 2 6 2" xfId="19349"/>
    <cellStyle name="40% - Accent6 6 3 2 6 2 2" xfId="48047"/>
    <cellStyle name="40% - Accent6 6 3 2 6 3" xfId="38838"/>
    <cellStyle name="40% - Accent6 6 3 2 7" xfId="11277"/>
    <cellStyle name="40% - Accent6 6 3 2 7 2" xfId="20496"/>
    <cellStyle name="40% - Accent6 6 3 2 7 2 2" xfId="49194"/>
    <cellStyle name="40% - Accent6 6 3 2 7 3" xfId="39985"/>
    <cellStyle name="40% - Accent6 6 3 2 8" xfId="13061"/>
    <cellStyle name="40% - Accent6 6 3 2 8 2" xfId="41759"/>
    <cellStyle name="40% - Accent6 6 3 2 9" xfId="21629"/>
    <cellStyle name="40% - Accent6 6 3 2 9 2" xfId="50327"/>
    <cellStyle name="40% - Accent6 6 3 3" xfId="2537"/>
    <cellStyle name="40% - Accent6 6 3 3 2" xfId="5792"/>
    <cellStyle name="40% - Accent6 6 3 3 2 2" xfId="15020"/>
    <cellStyle name="40% - Accent6 6 3 3 2 2 2" xfId="43718"/>
    <cellStyle name="40% - Accent6 6 3 3 2 3" xfId="28452"/>
    <cellStyle name="40% - Accent6 6 3 3 2 3 2" xfId="57150"/>
    <cellStyle name="40% - Accent6 6 3 3 2 4" xfId="34509"/>
    <cellStyle name="40% - Accent6 6 3 3 3" xfId="7342"/>
    <cellStyle name="40% - Accent6 6 3 3 3 2" xfId="16568"/>
    <cellStyle name="40% - Accent6 6 3 3 3 2 2" xfId="45266"/>
    <cellStyle name="40% - Accent6 6 3 3 3 3" xfId="36057"/>
    <cellStyle name="40% - Accent6 6 3 3 4" xfId="12338"/>
    <cellStyle name="40% - Accent6 6 3 3 4 2" xfId="41036"/>
    <cellStyle name="40% - Accent6 6 3 3 5" xfId="23675"/>
    <cellStyle name="40% - Accent6 6 3 3 5 2" xfId="52373"/>
    <cellStyle name="40% - Accent6 6 3 3 6" xfId="25954"/>
    <cellStyle name="40% - Accent6 6 3 3 6 2" xfId="54652"/>
    <cellStyle name="40% - Accent6 6 3 3 7" xfId="30535"/>
    <cellStyle name="40% - Accent6 6 3 3 7 2" xfId="59232"/>
    <cellStyle name="40% - Accent6 6 3 3 8" xfId="31827"/>
    <cellStyle name="40% - Accent6 6 3 4" xfId="4742"/>
    <cellStyle name="40% - Accent6 6 3 4 2" xfId="13970"/>
    <cellStyle name="40% - Accent6 6 3 4 2 2" xfId="42668"/>
    <cellStyle name="40% - Accent6 6 3 4 3" xfId="27319"/>
    <cellStyle name="40% - Accent6 6 3 4 3 2" xfId="56017"/>
    <cellStyle name="40% - Accent6 6 3 4 4" xfId="33459"/>
    <cellStyle name="40% - Accent6 6 3 5" xfId="5260"/>
    <cellStyle name="40% - Accent6 6 3 5 2" xfId="14488"/>
    <cellStyle name="40% - Accent6 6 3 5 2 2" xfId="43186"/>
    <cellStyle name="40% - Accent6 6 3 5 3" xfId="33977"/>
    <cellStyle name="40% - Accent6 6 3 6" xfId="6809"/>
    <cellStyle name="40% - Accent6 6 3 6 2" xfId="16036"/>
    <cellStyle name="40% - Accent6 6 3 6 2 2" xfId="44734"/>
    <cellStyle name="40% - Accent6 6 3 6 3" xfId="35525"/>
    <cellStyle name="40% - Accent6 6 3 7" xfId="8494"/>
    <cellStyle name="40% - Accent6 6 3 7 2" xfId="17718"/>
    <cellStyle name="40% - Accent6 6 3 7 2 2" xfId="46416"/>
    <cellStyle name="40% - Accent6 6 3 7 3" xfId="37207"/>
    <cellStyle name="40% - Accent6 6 3 8" xfId="10127"/>
    <cellStyle name="40% - Accent6 6 3 8 2" xfId="19348"/>
    <cellStyle name="40% - Accent6 6 3 8 2 2" xfId="48046"/>
    <cellStyle name="40% - Accent6 6 3 8 3" xfId="38837"/>
    <cellStyle name="40% - Accent6 6 3 9" xfId="11276"/>
    <cellStyle name="40% - Accent6 6 3 9 2" xfId="20495"/>
    <cellStyle name="40% - Accent6 6 3 9 2 2" xfId="49193"/>
    <cellStyle name="40% - Accent6 6 3 9 3" xfId="39984"/>
    <cellStyle name="40% - Accent6 6 4" xfId="3199"/>
    <cellStyle name="40% - Accent6 6 4 10" xfId="23676"/>
    <cellStyle name="40% - Accent6 6 4 10 2" xfId="52374"/>
    <cellStyle name="40% - Accent6 6 4 11" xfId="25955"/>
    <cellStyle name="40% - Accent6 6 4 11 2" xfId="54653"/>
    <cellStyle name="40% - Accent6 6 4 12" xfId="30536"/>
    <cellStyle name="40% - Accent6 6 4 12 2" xfId="59233"/>
    <cellStyle name="40% - Accent6 6 4 13" xfId="32208"/>
    <cellStyle name="40% - Accent6 6 4 2" xfId="4744"/>
    <cellStyle name="40% - Accent6 6 4 2 2" xfId="13972"/>
    <cellStyle name="40% - Accent6 6 4 2 2 2" xfId="28454"/>
    <cellStyle name="40% - Accent6 6 4 2 2 2 2" xfId="57152"/>
    <cellStyle name="40% - Accent6 6 4 2 2 3" xfId="42670"/>
    <cellStyle name="40% - Accent6 6 4 2 3" xfId="23677"/>
    <cellStyle name="40% - Accent6 6 4 2 3 2" xfId="52375"/>
    <cellStyle name="40% - Accent6 6 4 2 4" xfId="25956"/>
    <cellStyle name="40% - Accent6 6 4 2 4 2" xfId="54654"/>
    <cellStyle name="40% - Accent6 6 4 2 5" xfId="30537"/>
    <cellStyle name="40% - Accent6 6 4 2 5 2" xfId="59234"/>
    <cellStyle name="40% - Accent6 6 4 2 6" xfId="33461"/>
    <cellStyle name="40% - Accent6 6 4 3" xfId="6173"/>
    <cellStyle name="40% - Accent6 6 4 3 2" xfId="15401"/>
    <cellStyle name="40% - Accent6 6 4 3 2 2" xfId="44099"/>
    <cellStyle name="40% - Accent6 6 4 3 3" xfId="27321"/>
    <cellStyle name="40% - Accent6 6 4 3 3 2" xfId="56019"/>
    <cellStyle name="40% - Accent6 6 4 3 4" xfId="34890"/>
    <cellStyle name="40% - Accent6 6 4 4" xfId="7725"/>
    <cellStyle name="40% - Accent6 6 4 4 2" xfId="16950"/>
    <cellStyle name="40% - Accent6 6 4 4 2 2" xfId="45648"/>
    <cellStyle name="40% - Accent6 6 4 4 3" xfId="36439"/>
    <cellStyle name="40% - Accent6 6 4 5" xfId="8876"/>
    <cellStyle name="40% - Accent6 6 4 5 2" xfId="18099"/>
    <cellStyle name="40% - Accent6 6 4 5 2 2" xfId="46797"/>
    <cellStyle name="40% - Accent6 6 4 5 3" xfId="37588"/>
    <cellStyle name="40% - Accent6 6 4 6" xfId="10129"/>
    <cellStyle name="40% - Accent6 6 4 6 2" xfId="19350"/>
    <cellStyle name="40% - Accent6 6 4 6 2 2" xfId="48048"/>
    <cellStyle name="40% - Accent6 6 4 6 3" xfId="38839"/>
    <cellStyle name="40% - Accent6 6 4 7" xfId="11278"/>
    <cellStyle name="40% - Accent6 6 4 7 2" xfId="20497"/>
    <cellStyle name="40% - Accent6 6 4 7 2 2" xfId="49195"/>
    <cellStyle name="40% - Accent6 6 4 7 3" xfId="39986"/>
    <cellStyle name="40% - Accent6 6 4 8" xfId="12719"/>
    <cellStyle name="40% - Accent6 6 4 8 2" xfId="41417"/>
    <cellStyle name="40% - Accent6 6 4 9" xfId="21630"/>
    <cellStyle name="40% - Accent6 6 4 9 2" xfId="50328"/>
    <cellStyle name="40% - Accent6 6 5" xfId="2163"/>
    <cellStyle name="40% - Accent6 6 5 2" xfId="5597"/>
    <cellStyle name="40% - Accent6 6 5 2 2" xfId="14825"/>
    <cellStyle name="40% - Accent6 6 5 2 2 2" xfId="43523"/>
    <cellStyle name="40% - Accent6 6 5 2 3" xfId="28449"/>
    <cellStyle name="40% - Accent6 6 5 2 3 2" xfId="57147"/>
    <cellStyle name="40% - Accent6 6 5 2 4" xfId="34314"/>
    <cellStyle name="40% - Accent6 6 5 3" xfId="7146"/>
    <cellStyle name="40% - Accent6 6 5 3 2" xfId="16373"/>
    <cellStyle name="40% - Accent6 6 5 3 2 2" xfId="45071"/>
    <cellStyle name="40% - Accent6 6 5 3 3" xfId="35862"/>
    <cellStyle name="40% - Accent6 6 5 4" xfId="12143"/>
    <cellStyle name="40% - Accent6 6 5 4 2" xfId="40841"/>
    <cellStyle name="40% - Accent6 6 5 5" xfId="23678"/>
    <cellStyle name="40% - Accent6 6 5 5 2" xfId="52376"/>
    <cellStyle name="40% - Accent6 6 5 6" xfId="25957"/>
    <cellStyle name="40% - Accent6 6 5 6 2" xfId="54655"/>
    <cellStyle name="40% - Accent6 6 5 7" xfId="30538"/>
    <cellStyle name="40% - Accent6 6 5 7 2" xfId="59235"/>
    <cellStyle name="40% - Accent6 6 5 8" xfId="31632"/>
    <cellStyle name="40% - Accent6 6 6" xfId="4739"/>
    <cellStyle name="40% - Accent6 6 6 2" xfId="13967"/>
    <cellStyle name="40% - Accent6 6 6 2 2" xfId="42665"/>
    <cellStyle name="40% - Accent6 6 6 3" xfId="27316"/>
    <cellStyle name="40% - Accent6 6 6 3 2" xfId="56014"/>
    <cellStyle name="40% - Accent6 6 6 4" xfId="33456"/>
    <cellStyle name="40% - Accent6 6 7" xfId="5074"/>
    <cellStyle name="40% - Accent6 6 7 2" xfId="14302"/>
    <cellStyle name="40% - Accent6 6 7 2 2" xfId="43000"/>
    <cellStyle name="40% - Accent6 6 7 3" xfId="33791"/>
    <cellStyle name="40% - Accent6 6 8" xfId="6623"/>
    <cellStyle name="40% - Accent6 6 8 2" xfId="15850"/>
    <cellStyle name="40% - Accent6 6 8 2 2" xfId="44548"/>
    <cellStyle name="40% - Accent6 6 8 3" xfId="35339"/>
    <cellStyle name="40% - Accent6 6 9" xfId="8299"/>
    <cellStyle name="40% - Accent6 6 9 2" xfId="17523"/>
    <cellStyle name="40% - Accent6 6 9 2 2" xfId="46221"/>
    <cellStyle name="40% - Accent6 6 9 3" xfId="37012"/>
    <cellStyle name="40% - Accent6 7" xfId="397"/>
    <cellStyle name="40% - Accent6 7 10" xfId="10130"/>
    <cellStyle name="40% - Accent6 7 10 2" xfId="19351"/>
    <cellStyle name="40% - Accent6 7 10 2 2" xfId="48049"/>
    <cellStyle name="40% - Accent6 7 10 3" xfId="38840"/>
    <cellStyle name="40% - Accent6 7 11" xfId="11279"/>
    <cellStyle name="40% - Accent6 7 11 2" xfId="20498"/>
    <cellStyle name="40% - Accent6 7 11 2 2" xfId="49196"/>
    <cellStyle name="40% - Accent6 7 11 3" xfId="39987"/>
    <cellStyle name="40% - Accent6 7 12" xfId="11707"/>
    <cellStyle name="40% - Accent6 7 12 2" xfId="40405"/>
    <cellStyle name="40% - Accent6 7 13" xfId="21631"/>
    <cellStyle name="40% - Accent6 7 13 2" xfId="50329"/>
    <cellStyle name="40% - Accent6 7 14" xfId="23679"/>
    <cellStyle name="40% - Accent6 7 14 2" xfId="52377"/>
    <cellStyle name="40% - Accent6 7 15" xfId="25958"/>
    <cellStyle name="40% - Accent6 7 15 2" xfId="54656"/>
    <cellStyle name="40% - Accent6 7 16" xfId="30539"/>
    <cellStyle name="40% - Accent6 7 16 2" xfId="59236"/>
    <cellStyle name="40% - Accent6 7 17" xfId="31196"/>
    <cellStyle name="40% - Accent6 7 2" xfId="893"/>
    <cellStyle name="40% - Accent6 7 2 10" xfId="23680"/>
    <cellStyle name="40% - Accent6 7 2 10 2" xfId="52378"/>
    <cellStyle name="40% - Accent6 7 2 11" xfId="25959"/>
    <cellStyle name="40% - Accent6 7 2 11 2" xfId="54657"/>
    <cellStyle name="40% - Accent6 7 2 12" xfId="30540"/>
    <cellStyle name="40% - Accent6 7 2 12 2" xfId="59237"/>
    <cellStyle name="40% - Accent6 7 2 2" xfId="3693"/>
    <cellStyle name="40% - Accent6 7 2 3" xfId="3507"/>
    <cellStyle name="40% - Accent6 7 2 3 10" xfId="23681"/>
    <cellStyle name="40% - Accent6 7 2 3 10 2" xfId="52379"/>
    <cellStyle name="40% - Accent6 7 2 3 11" xfId="25960"/>
    <cellStyle name="40% - Accent6 7 2 3 11 2" xfId="54658"/>
    <cellStyle name="40% - Accent6 7 2 3 12" xfId="30541"/>
    <cellStyle name="40% - Accent6 7 2 3 12 2" xfId="59238"/>
    <cellStyle name="40% - Accent6 7 2 3 13" xfId="32479"/>
    <cellStyle name="40% - Accent6 7 2 3 2" xfId="4747"/>
    <cellStyle name="40% - Accent6 7 2 3 2 2" xfId="13975"/>
    <cellStyle name="40% - Accent6 7 2 3 2 2 2" xfId="28457"/>
    <cellStyle name="40% - Accent6 7 2 3 2 2 2 2" xfId="57155"/>
    <cellStyle name="40% - Accent6 7 2 3 2 2 3" xfId="42673"/>
    <cellStyle name="40% - Accent6 7 2 3 2 3" xfId="23682"/>
    <cellStyle name="40% - Accent6 7 2 3 2 3 2" xfId="52380"/>
    <cellStyle name="40% - Accent6 7 2 3 2 4" xfId="25961"/>
    <cellStyle name="40% - Accent6 7 2 3 2 4 2" xfId="54659"/>
    <cellStyle name="40% - Accent6 7 2 3 2 5" xfId="30542"/>
    <cellStyle name="40% - Accent6 7 2 3 2 5 2" xfId="59239"/>
    <cellStyle name="40% - Accent6 7 2 3 2 6" xfId="33464"/>
    <cellStyle name="40% - Accent6 7 2 3 3" xfId="6444"/>
    <cellStyle name="40% - Accent6 7 2 3 3 2" xfId="15672"/>
    <cellStyle name="40% - Accent6 7 2 3 3 2 2" xfId="44370"/>
    <cellStyle name="40% - Accent6 7 2 3 3 3" xfId="27324"/>
    <cellStyle name="40% - Accent6 7 2 3 3 3 2" xfId="56022"/>
    <cellStyle name="40% - Accent6 7 2 3 3 4" xfId="35161"/>
    <cellStyle name="40% - Accent6 7 2 3 4" xfId="7996"/>
    <cellStyle name="40% - Accent6 7 2 3 4 2" xfId="17221"/>
    <cellStyle name="40% - Accent6 7 2 3 4 2 2" xfId="45919"/>
    <cellStyle name="40% - Accent6 7 2 3 4 3" xfId="36710"/>
    <cellStyle name="40% - Accent6 7 2 3 5" xfId="9147"/>
    <cellStyle name="40% - Accent6 7 2 3 5 2" xfId="18370"/>
    <cellStyle name="40% - Accent6 7 2 3 5 2 2" xfId="47068"/>
    <cellStyle name="40% - Accent6 7 2 3 5 3" xfId="37859"/>
    <cellStyle name="40% - Accent6 7 2 3 6" xfId="10132"/>
    <cellStyle name="40% - Accent6 7 2 3 6 2" xfId="19353"/>
    <cellStyle name="40% - Accent6 7 2 3 6 2 2" xfId="48051"/>
    <cellStyle name="40% - Accent6 7 2 3 6 3" xfId="38842"/>
    <cellStyle name="40% - Accent6 7 2 3 7" xfId="11281"/>
    <cellStyle name="40% - Accent6 7 2 3 7 2" xfId="20500"/>
    <cellStyle name="40% - Accent6 7 2 3 7 2 2" xfId="49198"/>
    <cellStyle name="40% - Accent6 7 2 3 7 3" xfId="39989"/>
    <cellStyle name="40% - Accent6 7 2 3 8" xfId="12990"/>
    <cellStyle name="40% - Accent6 7 2 3 8 2" xfId="41688"/>
    <cellStyle name="40% - Accent6 7 2 3 9" xfId="21633"/>
    <cellStyle name="40% - Accent6 7 2 3 9 2" xfId="50331"/>
    <cellStyle name="40% - Accent6 7 2 4" xfId="2898"/>
    <cellStyle name="40% - Accent6 7 2 4 2" xfId="6063"/>
    <cellStyle name="40% - Accent6 7 2 4 2 2" xfId="15291"/>
    <cellStyle name="40% - Accent6 7 2 4 2 2 2" xfId="43989"/>
    <cellStyle name="40% - Accent6 7 2 4 2 3" xfId="28456"/>
    <cellStyle name="40% - Accent6 7 2 4 2 3 2" xfId="57154"/>
    <cellStyle name="40% - Accent6 7 2 4 2 4" xfId="34780"/>
    <cellStyle name="40% - Accent6 7 2 4 3" xfId="7613"/>
    <cellStyle name="40% - Accent6 7 2 4 3 2" xfId="16839"/>
    <cellStyle name="40% - Accent6 7 2 4 3 2 2" xfId="45537"/>
    <cellStyle name="40% - Accent6 7 2 4 3 3" xfId="36328"/>
    <cellStyle name="40% - Accent6 7 2 4 4" xfId="12609"/>
    <cellStyle name="40% - Accent6 7 2 4 4 2" xfId="41307"/>
    <cellStyle name="40% - Accent6 7 2 4 5" xfId="23683"/>
    <cellStyle name="40% - Accent6 7 2 4 5 2" xfId="52381"/>
    <cellStyle name="40% - Accent6 7 2 4 6" xfId="25962"/>
    <cellStyle name="40% - Accent6 7 2 4 6 2" xfId="54660"/>
    <cellStyle name="40% - Accent6 7 2 4 7" xfId="30543"/>
    <cellStyle name="40% - Accent6 7 2 4 7 2" xfId="59240"/>
    <cellStyle name="40% - Accent6 7 2 4 8" xfId="32098"/>
    <cellStyle name="40% - Accent6 7 2 5" xfId="4746"/>
    <cellStyle name="40% - Accent6 7 2 5 2" xfId="13974"/>
    <cellStyle name="40% - Accent6 7 2 5 2 2" xfId="42672"/>
    <cellStyle name="40% - Accent6 7 2 5 3" xfId="27323"/>
    <cellStyle name="40% - Accent6 7 2 5 3 2" xfId="56021"/>
    <cellStyle name="40% - Accent6 7 2 5 4" xfId="33463"/>
    <cellStyle name="40% - Accent6 7 2 6" xfId="8765"/>
    <cellStyle name="40% - Accent6 7 2 6 2" xfId="17989"/>
    <cellStyle name="40% - Accent6 7 2 6 2 2" xfId="46687"/>
    <cellStyle name="40% - Accent6 7 2 6 3" xfId="37478"/>
    <cellStyle name="40% - Accent6 7 2 7" xfId="10131"/>
    <cellStyle name="40% - Accent6 7 2 7 2" xfId="19352"/>
    <cellStyle name="40% - Accent6 7 2 7 2 2" xfId="48050"/>
    <cellStyle name="40% - Accent6 7 2 7 3" xfId="38841"/>
    <cellStyle name="40% - Accent6 7 2 8" xfId="11280"/>
    <cellStyle name="40% - Accent6 7 2 8 2" xfId="20499"/>
    <cellStyle name="40% - Accent6 7 2 8 2 2" xfId="49197"/>
    <cellStyle name="40% - Accent6 7 2 8 3" xfId="39988"/>
    <cellStyle name="40% - Accent6 7 2 9" xfId="21632"/>
    <cellStyle name="40% - Accent6 7 2 9 2" xfId="50330"/>
    <cellStyle name="40% - Accent6 7 3" xfId="1242"/>
    <cellStyle name="40% - Accent6 7 3 10" xfId="11893"/>
    <cellStyle name="40% - Accent6 7 3 10 2" xfId="40591"/>
    <cellStyle name="40% - Accent6 7 3 11" xfId="21634"/>
    <cellStyle name="40% - Accent6 7 3 11 2" xfId="50332"/>
    <cellStyle name="40% - Accent6 7 3 12" xfId="23684"/>
    <cellStyle name="40% - Accent6 7 3 12 2" xfId="52382"/>
    <cellStyle name="40% - Accent6 7 3 13" xfId="25963"/>
    <cellStyle name="40% - Accent6 7 3 13 2" xfId="54661"/>
    <cellStyle name="40% - Accent6 7 3 14" xfId="30544"/>
    <cellStyle name="40% - Accent6 7 3 14 2" xfId="59241"/>
    <cellStyle name="40% - Accent6 7 3 15" xfId="31382"/>
    <cellStyle name="40% - Accent6 7 3 2" xfId="3694"/>
    <cellStyle name="40% - Accent6 7 3 2 10" xfId="23685"/>
    <cellStyle name="40% - Accent6 7 3 2 10 2" xfId="52383"/>
    <cellStyle name="40% - Accent6 7 3 2 11" xfId="25964"/>
    <cellStyle name="40% - Accent6 7 3 2 11 2" xfId="54662"/>
    <cellStyle name="40% - Accent6 7 3 2 12" xfId="30545"/>
    <cellStyle name="40% - Accent6 7 3 2 12 2" xfId="59242"/>
    <cellStyle name="40% - Accent6 7 3 2 13" xfId="32551"/>
    <cellStyle name="40% - Accent6 7 3 2 2" xfId="4749"/>
    <cellStyle name="40% - Accent6 7 3 2 2 2" xfId="13977"/>
    <cellStyle name="40% - Accent6 7 3 2 2 2 2" xfId="28459"/>
    <cellStyle name="40% - Accent6 7 3 2 2 2 2 2" xfId="57157"/>
    <cellStyle name="40% - Accent6 7 3 2 2 2 3" xfId="42675"/>
    <cellStyle name="40% - Accent6 7 3 2 2 3" xfId="23686"/>
    <cellStyle name="40% - Accent6 7 3 2 2 3 2" xfId="52384"/>
    <cellStyle name="40% - Accent6 7 3 2 2 4" xfId="25965"/>
    <cellStyle name="40% - Accent6 7 3 2 2 4 2" xfId="54663"/>
    <cellStyle name="40% - Accent6 7 3 2 2 5" xfId="30546"/>
    <cellStyle name="40% - Accent6 7 3 2 2 5 2" xfId="59243"/>
    <cellStyle name="40% - Accent6 7 3 2 2 6" xfId="33466"/>
    <cellStyle name="40% - Accent6 7 3 2 3" xfId="6516"/>
    <cellStyle name="40% - Accent6 7 3 2 3 2" xfId="15744"/>
    <cellStyle name="40% - Accent6 7 3 2 3 2 2" xfId="44442"/>
    <cellStyle name="40% - Accent6 7 3 2 3 3" xfId="27326"/>
    <cellStyle name="40% - Accent6 7 3 2 3 3 2" xfId="56024"/>
    <cellStyle name="40% - Accent6 7 3 2 3 4" xfId="35233"/>
    <cellStyle name="40% - Accent6 7 3 2 4" xfId="8068"/>
    <cellStyle name="40% - Accent6 7 3 2 4 2" xfId="17293"/>
    <cellStyle name="40% - Accent6 7 3 2 4 2 2" xfId="45991"/>
    <cellStyle name="40% - Accent6 7 3 2 4 3" xfId="36782"/>
    <cellStyle name="40% - Accent6 7 3 2 5" xfId="9219"/>
    <cellStyle name="40% - Accent6 7 3 2 5 2" xfId="18442"/>
    <cellStyle name="40% - Accent6 7 3 2 5 2 2" xfId="47140"/>
    <cellStyle name="40% - Accent6 7 3 2 5 3" xfId="37931"/>
    <cellStyle name="40% - Accent6 7 3 2 6" xfId="10134"/>
    <cellStyle name="40% - Accent6 7 3 2 6 2" xfId="19355"/>
    <cellStyle name="40% - Accent6 7 3 2 6 2 2" xfId="48053"/>
    <cellStyle name="40% - Accent6 7 3 2 6 3" xfId="38844"/>
    <cellStyle name="40% - Accent6 7 3 2 7" xfId="11283"/>
    <cellStyle name="40% - Accent6 7 3 2 7 2" xfId="20502"/>
    <cellStyle name="40% - Accent6 7 3 2 7 2 2" xfId="49200"/>
    <cellStyle name="40% - Accent6 7 3 2 7 3" xfId="39991"/>
    <cellStyle name="40% - Accent6 7 3 2 8" xfId="13062"/>
    <cellStyle name="40% - Accent6 7 3 2 8 2" xfId="41760"/>
    <cellStyle name="40% - Accent6 7 3 2 9" xfId="21635"/>
    <cellStyle name="40% - Accent6 7 3 2 9 2" xfId="50333"/>
    <cellStyle name="40% - Accent6 7 3 3" xfId="2624"/>
    <cellStyle name="40% - Accent6 7 3 3 2" xfId="5879"/>
    <cellStyle name="40% - Accent6 7 3 3 2 2" xfId="15107"/>
    <cellStyle name="40% - Accent6 7 3 3 2 2 2" xfId="43805"/>
    <cellStyle name="40% - Accent6 7 3 3 2 3" xfId="28458"/>
    <cellStyle name="40% - Accent6 7 3 3 2 3 2" xfId="57156"/>
    <cellStyle name="40% - Accent6 7 3 3 2 4" xfId="34596"/>
    <cellStyle name="40% - Accent6 7 3 3 3" xfId="7429"/>
    <cellStyle name="40% - Accent6 7 3 3 3 2" xfId="16655"/>
    <cellStyle name="40% - Accent6 7 3 3 3 2 2" xfId="45353"/>
    <cellStyle name="40% - Accent6 7 3 3 3 3" xfId="36144"/>
    <cellStyle name="40% - Accent6 7 3 3 4" xfId="12425"/>
    <cellStyle name="40% - Accent6 7 3 3 4 2" xfId="41123"/>
    <cellStyle name="40% - Accent6 7 3 3 5" xfId="23687"/>
    <cellStyle name="40% - Accent6 7 3 3 5 2" xfId="52385"/>
    <cellStyle name="40% - Accent6 7 3 3 6" xfId="25966"/>
    <cellStyle name="40% - Accent6 7 3 3 6 2" xfId="54664"/>
    <cellStyle name="40% - Accent6 7 3 3 7" xfId="30547"/>
    <cellStyle name="40% - Accent6 7 3 3 7 2" xfId="59244"/>
    <cellStyle name="40% - Accent6 7 3 3 8" xfId="31914"/>
    <cellStyle name="40% - Accent6 7 3 4" xfId="4748"/>
    <cellStyle name="40% - Accent6 7 3 4 2" xfId="13976"/>
    <cellStyle name="40% - Accent6 7 3 4 2 2" xfId="42674"/>
    <cellStyle name="40% - Accent6 7 3 4 3" xfId="27325"/>
    <cellStyle name="40% - Accent6 7 3 4 3 2" xfId="56023"/>
    <cellStyle name="40% - Accent6 7 3 4 4" xfId="33465"/>
    <cellStyle name="40% - Accent6 7 3 5" xfId="5347"/>
    <cellStyle name="40% - Accent6 7 3 5 2" xfId="14575"/>
    <cellStyle name="40% - Accent6 7 3 5 2 2" xfId="43273"/>
    <cellStyle name="40% - Accent6 7 3 5 3" xfId="34064"/>
    <cellStyle name="40% - Accent6 7 3 6" xfId="6896"/>
    <cellStyle name="40% - Accent6 7 3 6 2" xfId="16123"/>
    <cellStyle name="40% - Accent6 7 3 6 2 2" xfId="44821"/>
    <cellStyle name="40% - Accent6 7 3 6 3" xfId="35612"/>
    <cellStyle name="40% - Accent6 7 3 7" xfId="8581"/>
    <cellStyle name="40% - Accent6 7 3 7 2" xfId="17805"/>
    <cellStyle name="40% - Accent6 7 3 7 2 2" xfId="46503"/>
    <cellStyle name="40% - Accent6 7 3 7 3" xfId="37294"/>
    <cellStyle name="40% - Accent6 7 3 8" xfId="10133"/>
    <cellStyle name="40% - Accent6 7 3 8 2" xfId="19354"/>
    <cellStyle name="40% - Accent6 7 3 8 2 2" xfId="48052"/>
    <cellStyle name="40% - Accent6 7 3 8 3" xfId="38843"/>
    <cellStyle name="40% - Accent6 7 3 9" xfId="11282"/>
    <cellStyle name="40% - Accent6 7 3 9 2" xfId="20501"/>
    <cellStyle name="40% - Accent6 7 3 9 2 2" xfId="49199"/>
    <cellStyle name="40% - Accent6 7 3 9 3" xfId="39990"/>
    <cellStyle name="40% - Accent6 7 4" xfId="3286"/>
    <cellStyle name="40% - Accent6 7 4 10" xfId="23688"/>
    <cellStyle name="40% - Accent6 7 4 10 2" xfId="52386"/>
    <cellStyle name="40% - Accent6 7 4 11" xfId="25967"/>
    <cellStyle name="40% - Accent6 7 4 11 2" xfId="54665"/>
    <cellStyle name="40% - Accent6 7 4 12" xfId="30548"/>
    <cellStyle name="40% - Accent6 7 4 12 2" xfId="59245"/>
    <cellStyle name="40% - Accent6 7 4 13" xfId="32295"/>
    <cellStyle name="40% - Accent6 7 4 2" xfId="4750"/>
    <cellStyle name="40% - Accent6 7 4 2 2" xfId="13978"/>
    <cellStyle name="40% - Accent6 7 4 2 2 2" xfId="28460"/>
    <cellStyle name="40% - Accent6 7 4 2 2 2 2" xfId="57158"/>
    <cellStyle name="40% - Accent6 7 4 2 2 3" xfId="42676"/>
    <cellStyle name="40% - Accent6 7 4 2 3" xfId="23689"/>
    <cellStyle name="40% - Accent6 7 4 2 3 2" xfId="52387"/>
    <cellStyle name="40% - Accent6 7 4 2 4" xfId="25968"/>
    <cellStyle name="40% - Accent6 7 4 2 4 2" xfId="54666"/>
    <cellStyle name="40% - Accent6 7 4 2 5" xfId="30549"/>
    <cellStyle name="40% - Accent6 7 4 2 5 2" xfId="59246"/>
    <cellStyle name="40% - Accent6 7 4 2 6" xfId="33467"/>
    <cellStyle name="40% - Accent6 7 4 3" xfId="6260"/>
    <cellStyle name="40% - Accent6 7 4 3 2" xfId="15488"/>
    <cellStyle name="40% - Accent6 7 4 3 2 2" xfId="44186"/>
    <cellStyle name="40% - Accent6 7 4 3 3" xfId="27327"/>
    <cellStyle name="40% - Accent6 7 4 3 3 2" xfId="56025"/>
    <cellStyle name="40% - Accent6 7 4 3 4" xfId="34977"/>
    <cellStyle name="40% - Accent6 7 4 4" xfId="7812"/>
    <cellStyle name="40% - Accent6 7 4 4 2" xfId="17037"/>
    <cellStyle name="40% - Accent6 7 4 4 2 2" xfId="45735"/>
    <cellStyle name="40% - Accent6 7 4 4 3" xfId="36526"/>
    <cellStyle name="40% - Accent6 7 4 5" xfId="8963"/>
    <cellStyle name="40% - Accent6 7 4 5 2" xfId="18186"/>
    <cellStyle name="40% - Accent6 7 4 5 2 2" xfId="46884"/>
    <cellStyle name="40% - Accent6 7 4 5 3" xfId="37675"/>
    <cellStyle name="40% - Accent6 7 4 6" xfId="10135"/>
    <cellStyle name="40% - Accent6 7 4 6 2" xfId="19356"/>
    <cellStyle name="40% - Accent6 7 4 6 2 2" xfId="48054"/>
    <cellStyle name="40% - Accent6 7 4 6 3" xfId="38845"/>
    <cellStyle name="40% - Accent6 7 4 7" xfId="11284"/>
    <cellStyle name="40% - Accent6 7 4 7 2" xfId="20503"/>
    <cellStyle name="40% - Accent6 7 4 7 2 2" xfId="49201"/>
    <cellStyle name="40% - Accent6 7 4 7 3" xfId="39992"/>
    <cellStyle name="40% - Accent6 7 4 8" xfId="12806"/>
    <cellStyle name="40% - Accent6 7 4 8 2" xfId="41504"/>
    <cellStyle name="40% - Accent6 7 4 9" xfId="21636"/>
    <cellStyle name="40% - Accent6 7 4 9 2" xfId="50334"/>
    <cellStyle name="40% - Accent6 7 5" xfId="2250"/>
    <cellStyle name="40% - Accent6 7 5 2" xfId="5684"/>
    <cellStyle name="40% - Accent6 7 5 2 2" xfId="14912"/>
    <cellStyle name="40% - Accent6 7 5 2 2 2" xfId="43610"/>
    <cellStyle name="40% - Accent6 7 5 2 3" xfId="28455"/>
    <cellStyle name="40% - Accent6 7 5 2 3 2" xfId="57153"/>
    <cellStyle name="40% - Accent6 7 5 2 4" xfId="34401"/>
    <cellStyle name="40% - Accent6 7 5 3" xfId="7233"/>
    <cellStyle name="40% - Accent6 7 5 3 2" xfId="16460"/>
    <cellStyle name="40% - Accent6 7 5 3 2 2" xfId="45158"/>
    <cellStyle name="40% - Accent6 7 5 3 3" xfId="35949"/>
    <cellStyle name="40% - Accent6 7 5 4" xfId="12230"/>
    <cellStyle name="40% - Accent6 7 5 4 2" xfId="40928"/>
    <cellStyle name="40% - Accent6 7 5 5" xfId="23690"/>
    <cellStyle name="40% - Accent6 7 5 5 2" xfId="52388"/>
    <cellStyle name="40% - Accent6 7 5 6" xfId="25969"/>
    <cellStyle name="40% - Accent6 7 5 6 2" xfId="54667"/>
    <cellStyle name="40% - Accent6 7 5 7" xfId="30550"/>
    <cellStyle name="40% - Accent6 7 5 7 2" xfId="59247"/>
    <cellStyle name="40% - Accent6 7 5 8" xfId="31719"/>
    <cellStyle name="40% - Accent6 7 6" xfId="4745"/>
    <cellStyle name="40% - Accent6 7 6 2" xfId="13973"/>
    <cellStyle name="40% - Accent6 7 6 2 2" xfId="42671"/>
    <cellStyle name="40% - Accent6 7 6 3" xfId="27322"/>
    <cellStyle name="40% - Accent6 7 6 3 2" xfId="56020"/>
    <cellStyle name="40% - Accent6 7 6 4" xfId="33462"/>
    <cellStyle name="40% - Accent6 7 7" xfId="5161"/>
    <cellStyle name="40% - Accent6 7 7 2" xfId="14389"/>
    <cellStyle name="40% - Accent6 7 7 2 2" xfId="43087"/>
    <cellStyle name="40% - Accent6 7 7 3" xfId="33878"/>
    <cellStyle name="40% - Accent6 7 8" xfId="6710"/>
    <cellStyle name="40% - Accent6 7 8 2" xfId="15937"/>
    <cellStyle name="40% - Accent6 7 8 2 2" xfId="44635"/>
    <cellStyle name="40% - Accent6 7 8 3" xfId="35426"/>
    <cellStyle name="40% - Accent6 7 9" xfId="8386"/>
    <cellStyle name="40% - Accent6 7 9 2" xfId="17610"/>
    <cellStyle name="40% - Accent6 7 9 2 2" xfId="46308"/>
    <cellStyle name="40% - Accent6 7 9 3" xfId="37099"/>
    <cellStyle name="40% - Accent6 8" xfId="894"/>
    <cellStyle name="40% - Accent6 8 10" xfId="23691"/>
    <cellStyle name="40% - Accent6 8 10 2" xfId="52389"/>
    <cellStyle name="40% - Accent6 8 11" xfId="25970"/>
    <cellStyle name="40% - Accent6 8 11 2" xfId="54668"/>
    <cellStyle name="40% - Accent6 8 12" xfId="30551"/>
    <cellStyle name="40% - Accent6 8 12 2" xfId="59248"/>
    <cellStyle name="40% - Accent6 8 2" xfId="2726"/>
    <cellStyle name="40% - Accent6 8 2 10" xfId="21638"/>
    <cellStyle name="40% - Accent6 8 2 10 2" xfId="50336"/>
    <cellStyle name="40% - Accent6 8 2 11" xfId="23692"/>
    <cellStyle name="40% - Accent6 8 2 11 2" xfId="52390"/>
    <cellStyle name="40% - Accent6 8 2 12" xfId="25971"/>
    <cellStyle name="40% - Accent6 8 2 12 2" xfId="54669"/>
    <cellStyle name="40% - Accent6 8 2 13" xfId="30552"/>
    <cellStyle name="40% - Accent6 8 2 13 2" xfId="59249"/>
    <cellStyle name="40% - Accent6 8 2 14" xfId="31928"/>
    <cellStyle name="40% - Accent6 8 2 2" xfId="3695"/>
    <cellStyle name="40% - Accent6 8 2 3" xfId="4752"/>
    <cellStyle name="40% - Accent6 8 2 3 2" xfId="13980"/>
    <cellStyle name="40% - Accent6 8 2 3 2 2" xfId="28462"/>
    <cellStyle name="40% - Accent6 8 2 3 2 2 2" xfId="57160"/>
    <cellStyle name="40% - Accent6 8 2 3 2 3" xfId="42678"/>
    <cellStyle name="40% - Accent6 8 2 3 3" xfId="23693"/>
    <cellStyle name="40% - Accent6 8 2 3 3 2" xfId="52391"/>
    <cellStyle name="40% - Accent6 8 2 3 4" xfId="25972"/>
    <cellStyle name="40% - Accent6 8 2 3 4 2" xfId="54670"/>
    <cellStyle name="40% - Accent6 8 2 3 5" xfId="30553"/>
    <cellStyle name="40% - Accent6 8 2 3 5 2" xfId="59250"/>
    <cellStyle name="40% - Accent6 8 2 3 6" xfId="33469"/>
    <cellStyle name="40% - Accent6 8 2 4" xfId="5893"/>
    <cellStyle name="40% - Accent6 8 2 4 2" xfId="15121"/>
    <cellStyle name="40% - Accent6 8 2 4 2 2" xfId="43819"/>
    <cellStyle name="40% - Accent6 8 2 4 3" xfId="27329"/>
    <cellStyle name="40% - Accent6 8 2 4 3 2" xfId="56027"/>
    <cellStyle name="40% - Accent6 8 2 4 4" xfId="34610"/>
    <cellStyle name="40% - Accent6 8 2 5" xfId="7443"/>
    <cellStyle name="40% - Accent6 8 2 5 2" xfId="16669"/>
    <cellStyle name="40% - Accent6 8 2 5 2 2" xfId="45367"/>
    <cellStyle name="40% - Accent6 8 2 5 3" xfId="36158"/>
    <cellStyle name="40% - Accent6 8 2 6" xfId="8595"/>
    <cellStyle name="40% - Accent6 8 2 6 2" xfId="17819"/>
    <cellStyle name="40% - Accent6 8 2 6 2 2" xfId="46517"/>
    <cellStyle name="40% - Accent6 8 2 6 3" xfId="37308"/>
    <cellStyle name="40% - Accent6 8 2 7" xfId="10137"/>
    <cellStyle name="40% - Accent6 8 2 7 2" xfId="19358"/>
    <cellStyle name="40% - Accent6 8 2 7 2 2" xfId="48056"/>
    <cellStyle name="40% - Accent6 8 2 7 3" xfId="38847"/>
    <cellStyle name="40% - Accent6 8 2 8" xfId="11286"/>
    <cellStyle name="40% - Accent6 8 2 8 2" xfId="20505"/>
    <cellStyle name="40% - Accent6 8 2 8 2 2" xfId="49203"/>
    <cellStyle name="40% - Accent6 8 2 8 3" xfId="39994"/>
    <cellStyle name="40% - Accent6 8 2 9" xfId="12439"/>
    <cellStyle name="40% - Accent6 8 2 9 2" xfId="41137"/>
    <cellStyle name="40% - Accent6 8 3" xfId="3336"/>
    <cellStyle name="40% - Accent6 8 3 10" xfId="23694"/>
    <cellStyle name="40% - Accent6 8 3 10 2" xfId="52392"/>
    <cellStyle name="40% - Accent6 8 3 11" xfId="25973"/>
    <cellStyle name="40% - Accent6 8 3 11 2" xfId="54671"/>
    <cellStyle name="40% - Accent6 8 3 12" xfId="30554"/>
    <cellStyle name="40% - Accent6 8 3 12 2" xfId="59251"/>
    <cellStyle name="40% - Accent6 8 3 13" xfId="32309"/>
    <cellStyle name="40% - Accent6 8 3 2" xfId="4753"/>
    <cellStyle name="40% - Accent6 8 3 2 2" xfId="13981"/>
    <cellStyle name="40% - Accent6 8 3 2 2 2" xfId="28463"/>
    <cellStyle name="40% - Accent6 8 3 2 2 2 2" xfId="57161"/>
    <cellStyle name="40% - Accent6 8 3 2 2 3" xfId="42679"/>
    <cellStyle name="40% - Accent6 8 3 2 3" xfId="23695"/>
    <cellStyle name="40% - Accent6 8 3 2 3 2" xfId="52393"/>
    <cellStyle name="40% - Accent6 8 3 2 4" xfId="25974"/>
    <cellStyle name="40% - Accent6 8 3 2 4 2" xfId="54672"/>
    <cellStyle name="40% - Accent6 8 3 2 5" xfId="30555"/>
    <cellStyle name="40% - Accent6 8 3 2 5 2" xfId="59252"/>
    <cellStyle name="40% - Accent6 8 3 2 6" xfId="33470"/>
    <cellStyle name="40% - Accent6 8 3 3" xfId="6274"/>
    <cellStyle name="40% - Accent6 8 3 3 2" xfId="15502"/>
    <cellStyle name="40% - Accent6 8 3 3 2 2" xfId="44200"/>
    <cellStyle name="40% - Accent6 8 3 3 3" xfId="27330"/>
    <cellStyle name="40% - Accent6 8 3 3 3 2" xfId="56028"/>
    <cellStyle name="40% - Accent6 8 3 3 4" xfId="34991"/>
    <cellStyle name="40% - Accent6 8 3 4" xfId="7826"/>
    <cellStyle name="40% - Accent6 8 3 4 2" xfId="17051"/>
    <cellStyle name="40% - Accent6 8 3 4 2 2" xfId="45749"/>
    <cellStyle name="40% - Accent6 8 3 4 3" xfId="36540"/>
    <cellStyle name="40% - Accent6 8 3 5" xfId="8977"/>
    <cellStyle name="40% - Accent6 8 3 5 2" xfId="18200"/>
    <cellStyle name="40% - Accent6 8 3 5 2 2" xfId="46898"/>
    <cellStyle name="40% - Accent6 8 3 5 3" xfId="37689"/>
    <cellStyle name="40% - Accent6 8 3 6" xfId="10138"/>
    <cellStyle name="40% - Accent6 8 3 6 2" xfId="19359"/>
    <cellStyle name="40% - Accent6 8 3 6 2 2" xfId="48057"/>
    <cellStyle name="40% - Accent6 8 3 6 3" xfId="38848"/>
    <cellStyle name="40% - Accent6 8 3 7" xfId="11287"/>
    <cellStyle name="40% - Accent6 8 3 7 2" xfId="20506"/>
    <cellStyle name="40% - Accent6 8 3 7 2 2" xfId="49204"/>
    <cellStyle name="40% - Accent6 8 3 7 3" xfId="39995"/>
    <cellStyle name="40% - Accent6 8 3 8" xfId="12820"/>
    <cellStyle name="40% - Accent6 8 3 8 2" xfId="41518"/>
    <cellStyle name="40% - Accent6 8 3 9" xfId="21639"/>
    <cellStyle name="40% - Accent6 8 3 9 2" xfId="50337"/>
    <cellStyle name="40% - Accent6 8 4" xfId="2038"/>
    <cellStyle name="40% - Accent6 8 4 2" xfId="5513"/>
    <cellStyle name="40% - Accent6 8 4 2 2" xfId="14741"/>
    <cellStyle name="40% - Accent6 8 4 2 2 2" xfId="43439"/>
    <cellStyle name="40% - Accent6 8 4 2 3" xfId="28461"/>
    <cellStyle name="40% - Accent6 8 4 2 3 2" xfId="57159"/>
    <cellStyle name="40% - Accent6 8 4 2 4" xfId="34230"/>
    <cellStyle name="40% - Accent6 8 4 3" xfId="7062"/>
    <cellStyle name="40% - Accent6 8 4 3 2" xfId="16289"/>
    <cellStyle name="40% - Accent6 8 4 3 2 2" xfId="44987"/>
    <cellStyle name="40% - Accent6 8 4 3 3" xfId="35778"/>
    <cellStyle name="40% - Accent6 8 4 4" xfId="12059"/>
    <cellStyle name="40% - Accent6 8 4 4 2" xfId="40757"/>
    <cellStyle name="40% - Accent6 8 4 5" xfId="23696"/>
    <cellStyle name="40% - Accent6 8 4 5 2" xfId="52394"/>
    <cellStyle name="40% - Accent6 8 4 6" xfId="25975"/>
    <cellStyle name="40% - Accent6 8 4 6 2" xfId="54673"/>
    <cellStyle name="40% - Accent6 8 4 7" xfId="30556"/>
    <cellStyle name="40% - Accent6 8 4 7 2" xfId="59253"/>
    <cellStyle name="40% - Accent6 8 4 8" xfId="31548"/>
    <cellStyle name="40% - Accent6 8 5" xfId="4751"/>
    <cellStyle name="40% - Accent6 8 5 2" xfId="13979"/>
    <cellStyle name="40% - Accent6 8 5 2 2" xfId="42677"/>
    <cellStyle name="40% - Accent6 8 5 3" xfId="27328"/>
    <cellStyle name="40% - Accent6 8 5 3 2" xfId="56026"/>
    <cellStyle name="40% - Accent6 8 5 4" xfId="33468"/>
    <cellStyle name="40% - Accent6 8 6" xfId="8215"/>
    <cellStyle name="40% - Accent6 8 6 2" xfId="17439"/>
    <cellStyle name="40% - Accent6 8 6 2 2" xfId="46137"/>
    <cellStyle name="40% - Accent6 8 6 3" xfId="36928"/>
    <cellStyle name="40% - Accent6 8 7" xfId="10136"/>
    <cellStyle name="40% - Accent6 8 7 2" xfId="19357"/>
    <cellStyle name="40% - Accent6 8 7 2 2" xfId="48055"/>
    <cellStyle name="40% - Accent6 8 7 3" xfId="38846"/>
    <cellStyle name="40% - Accent6 8 8" xfId="11285"/>
    <cellStyle name="40% - Accent6 8 8 2" xfId="20504"/>
    <cellStyle name="40% - Accent6 8 8 2 2" xfId="49202"/>
    <cellStyle name="40% - Accent6 8 8 3" xfId="39993"/>
    <cellStyle name="40% - Accent6 8 9" xfId="21637"/>
    <cellStyle name="40% - Accent6 8 9 2" xfId="50335"/>
    <cellStyle name="40% - Accent6 9" xfId="895"/>
    <cellStyle name="40% - Accent6 9 10" xfId="25976"/>
    <cellStyle name="40% - Accent6 9 10 2" xfId="54674"/>
    <cellStyle name="40% - Accent6 9 11" xfId="30557"/>
    <cellStyle name="40% - Accent6 9 11 2" xfId="59254"/>
    <cellStyle name="40% - Accent6 9 2" xfId="3696"/>
    <cellStyle name="40% - Accent6 9 3" xfId="2440"/>
    <cellStyle name="40% - Accent6 9 3 2" xfId="5710"/>
    <cellStyle name="40% - Accent6 9 3 2 2" xfId="14938"/>
    <cellStyle name="40% - Accent6 9 3 2 2 2" xfId="43636"/>
    <cellStyle name="40% - Accent6 9 3 2 3" xfId="28464"/>
    <cellStyle name="40% - Accent6 9 3 2 3 2" xfId="57162"/>
    <cellStyle name="40% - Accent6 9 3 2 4" xfId="34427"/>
    <cellStyle name="40% - Accent6 9 3 3" xfId="7259"/>
    <cellStyle name="40% - Accent6 9 3 3 2" xfId="16486"/>
    <cellStyle name="40% - Accent6 9 3 3 2 2" xfId="45184"/>
    <cellStyle name="40% - Accent6 9 3 3 3" xfId="35975"/>
    <cellStyle name="40% - Accent6 9 3 4" xfId="12256"/>
    <cellStyle name="40% - Accent6 9 3 4 2" xfId="40954"/>
    <cellStyle name="40% - Accent6 9 3 5" xfId="23698"/>
    <cellStyle name="40% - Accent6 9 3 5 2" xfId="52396"/>
    <cellStyle name="40% - Accent6 9 3 6" xfId="25977"/>
    <cellStyle name="40% - Accent6 9 3 6 2" xfId="54675"/>
    <cellStyle name="40% - Accent6 9 3 7" xfId="30558"/>
    <cellStyle name="40% - Accent6 9 3 7 2" xfId="59255"/>
    <cellStyle name="40% - Accent6 9 3 8" xfId="31745"/>
    <cellStyle name="40% - Accent6 9 4" xfId="4754"/>
    <cellStyle name="40% - Accent6 9 4 2" xfId="13982"/>
    <cellStyle name="40% - Accent6 9 4 2 2" xfId="42680"/>
    <cellStyle name="40% - Accent6 9 4 3" xfId="27331"/>
    <cellStyle name="40% - Accent6 9 4 3 2" xfId="56029"/>
    <cellStyle name="40% - Accent6 9 4 4" xfId="33471"/>
    <cellStyle name="40% - Accent6 9 5" xfId="8412"/>
    <cellStyle name="40% - Accent6 9 5 2" xfId="17636"/>
    <cellStyle name="40% - Accent6 9 5 2 2" xfId="46334"/>
    <cellStyle name="40% - Accent6 9 5 3" xfId="37125"/>
    <cellStyle name="40% - Accent6 9 6" xfId="10139"/>
    <cellStyle name="40% - Accent6 9 6 2" xfId="19360"/>
    <cellStyle name="40% - Accent6 9 6 2 2" xfId="48058"/>
    <cellStyle name="40% - Accent6 9 6 3" xfId="38849"/>
    <cellStyle name="40% - Accent6 9 7" xfId="11288"/>
    <cellStyle name="40% - Accent6 9 7 2" xfId="20507"/>
    <cellStyle name="40% - Accent6 9 7 2 2" xfId="49205"/>
    <cellStyle name="40% - Accent6 9 7 3" xfId="39996"/>
    <cellStyle name="40% - Accent6 9 8" xfId="21640"/>
    <cellStyle name="40% - Accent6 9 8 2" xfId="50338"/>
    <cellStyle name="40% - Accent6 9 9" xfId="23697"/>
    <cellStyle name="40% - Accent6 9 9 2" xfId="52395"/>
    <cellStyle name="60% - Accent1" xfId="140" builtinId="32" customBuiltin="1"/>
    <cellStyle name="60% - Accent1 2" xfId="27"/>
    <cellStyle name="60% - Accent1 2 2" xfId="959"/>
    <cellStyle name="60% - Accent1 2 3" xfId="958"/>
    <cellStyle name="60% - Accent2" xfId="144" builtinId="36" customBuiltin="1"/>
    <cellStyle name="60% - Accent2 2" xfId="28"/>
    <cellStyle name="60% - Accent3" xfId="148" builtinId="40" customBuiltin="1"/>
    <cellStyle name="60% - Accent3 2" xfId="29"/>
    <cellStyle name="60% - Accent3 2 2" xfId="941"/>
    <cellStyle name="60% - Accent3 2 3" xfId="960"/>
    <cellStyle name="60% - Accent4" xfId="152" builtinId="44" customBuiltin="1"/>
    <cellStyle name="60% - Accent4 2" xfId="30"/>
    <cellStyle name="60% - Accent4 2 2" xfId="962"/>
    <cellStyle name="60% - Accent4 2 3" xfId="961"/>
    <cellStyle name="60% - Accent5" xfId="156" builtinId="48" customBuiltin="1"/>
    <cellStyle name="60% - Accent5 2" xfId="31"/>
    <cellStyle name="60% - Accent6" xfId="160" builtinId="52" customBuiltin="1"/>
    <cellStyle name="60% - Accent6 2" xfId="32"/>
    <cellStyle name="60% - Accent6 2 2" xfId="966"/>
    <cellStyle name="60% - Accent6 2 3" xfId="963"/>
    <cellStyle name="Accent1" xfId="137" builtinId="29" customBuiltin="1"/>
    <cellStyle name="Accent1 2" xfId="33"/>
    <cellStyle name="Accent1 2 2" xfId="968"/>
    <cellStyle name="Accent1 2 3" xfId="967"/>
    <cellStyle name="Accent2" xfId="141" builtinId="33" customBuiltin="1"/>
    <cellStyle name="Accent2 2" xfId="34"/>
    <cellStyle name="Accent3" xfId="145" builtinId="37" customBuiltin="1"/>
    <cellStyle name="Accent3 2" xfId="35"/>
    <cellStyle name="Accent4" xfId="149" builtinId="41" customBuiltin="1"/>
    <cellStyle name="Accent4 2" xfId="36"/>
    <cellStyle name="Accent4 2 2" xfId="970"/>
    <cellStyle name="Accent4 2 3" xfId="969"/>
    <cellStyle name="Accent5" xfId="153" builtinId="45" customBuiltin="1"/>
    <cellStyle name="Accent5 2" xfId="37"/>
    <cellStyle name="Accent6" xfId="157" builtinId="49" customBuiltin="1"/>
    <cellStyle name="Accent6 2" xfId="38"/>
    <cellStyle name="Bad" xfId="128" builtinId="27" customBuiltin="1"/>
    <cellStyle name="Bad 2" xfId="39"/>
    <cellStyle name="Calculation" xfId="132" builtinId="22" customBuiltin="1"/>
    <cellStyle name="Calculation 2" xfId="40"/>
    <cellStyle name="Calculation 2 2" xfId="972"/>
    <cellStyle name="Calculation 2 2 2" xfId="1440"/>
    <cellStyle name="Calculation 2 2_Summary by Corporation" xfId="1404"/>
    <cellStyle name="Calculation 2 3" xfId="971"/>
    <cellStyle name="Calculation 2 3 2" xfId="1445"/>
    <cellStyle name="Calculation 2 3 3" xfId="3697"/>
    <cellStyle name="Calculation 2 3 4" xfId="1358"/>
    <cellStyle name="Calculation 2 4" xfId="1435"/>
    <cellStyle name="Calculation 2_Sheet1" xfId="1349"/>
    <cellStyle name="Check Cell" xfId="134" builtinId="23" customBuiltin="1"/>
    <cellStyle name="Check Cell 2" xfId="41"/>
    <cellStyle name="Check Cell 2 2" xfId="1794"/>
    <cellStyle name="Check Cell 2 2 2" xfId="2011"/>
    <cellStyle name="Check Cell 2 2 2 2" xfId="2940"/>
    <cellStyle name="Check Cell 2 2 2 3" xfId="3528"/>
    <cellStyle name="Check Cell 2 2 2 4" xfId="3832"/>
    <cellStyle name="Check Cell 2 2 3" xfId="2070"/>
    <cellStyle name="Check Cell 2 2 3 2" xfId="3536"/>
    <cellStyle name="Check Cell 2 2 3 3" xfId="3838"/>
    <cellStyle name="Check Cell 2 2 4" xfId="2966"/>
    <cellStyle name="Check Cell 2 2 4 2" xfId="3533"/>
    <cellStyle name="Check Cell 2 2 4 3" xfId="3835"/>
    <cellStyle name="Check Cell 2 2 5" xfId="3145"/>
    <cellStyle name="Check Cell 2 2 6" xfId="3540"/>
    <cellStyle name="Comma" xfId="1" builtinId="3"/>
    <cellStyle name="Comma [0] 2" xfId="42"/>
    <cellStyle name="Comma 10" xfId="85"/>
    <cellStyle name="Comma 10 2" xfId="219"/>
    <cellStyle name="Comma 100" xfId="1697"/>
    <cellStyle name="Comma 101" xfId="1676"/>
    <cellStyle name="Comma 102" xfId="1681"/>
    <cellStyle name="Comma 103" xfId="1678"/>
    <cellStyle name="Comma 104" xfId="1691"/>
    <cellStyle name="Comma 105" xfId="1698"/>
    <cellStyle name="Comma 106" xfId="1605"/>
    <cellStyle name="Comma 107" xfId="1768"/>
    <cellStyle name="Comma 108" xfId="1770"/>
    <cellStyle name="Comma 109" xfId="1772"/>
    <cellStyle name="Comma 11" xfId="73"/>
    <cellStyle name="Comma 11 2" xfId="207"/>
    <cellStyle name="Comma 110" xfId="1774"/>
    <cellStyle name="Comma 111" xfId="1785"/>
    <cellStyle name="Comma 112" xfId="1815"/>
    <cellStyle name="Comma 113" xfId="1790"/>
    <cellStyle name="Comma 114" xfId="1818"/>
    <cellStyle name="Comma 115" xfId="1826"/>
    <cellStyle name="Comma 116" xfId="1823"/>
    <cellStyle name="Comma 117" xfId="1814"/>
    <cellStyle name="Comma 118" xfId="1804"/>
    <cellStyle name="Comma 119" xfId="1828"/>
    <cellStyle name="Comma 12" xfId="88"/>
    <cellStyle name="Comma 12 2" xfId="222"/>
    <cellStyle name="Comma 120" xfId="1819"/>
    <cellStyle name="Comma 121" xfId="1829"/>
    <cellStyle name="Comma 122" xfId="1830"/>
    <cellStyle name="Comma 123" xfId="1821"/>
    <cellStyle name="Comma 124" xfId="1808"/>
    <cellStyle name="Comma 125" xfId="1799"/>
    <cellStyle name="Comma 126" xfId="1803"/>
    <cellStyle name="Comma 127" xfId="1789"/>
    <cellStyle name="Comma 128" xfId="1810"/>
    <cellStyle name="Comma 129" xfId="1824"/>
    <cellStyle name="Comma 13" xfId="71"/>
    <cellStyle name="Comma 13 2" xfId="205"/>
    <cellStyle name="Comma 130" xfId="1793"/>
    <cellStyle name="Comma 131" xfId="1831"/>
    <cellStyle name="Comma 132" xfId="1858"/>
    <cellStyle name="Comma 133" xfId="1838"/>
    <cellStyle name="Comma 134" xfId="1863"/>
    <cellStyle name="Comma 135" xfId="1837"/>
    <cellStyle name="Comma 136" xfId="1867"/>
    <cellStyle name="Comma 137" xfId="1842"/>
    <cellStyle name="Comma 138" xfId="1848"/>
    <cellStyle name="Comma 139" xfId="1847"/>
    <cellStyle name="Comma 14" xfId="90"/>
    <cellStyle name="Comma 14 2" xfId="224"/>
    <cellStyle name="Comma 140" xfId="1850"/>
    <cellStyle name="Comma 141" xfId="1853"/>
    <cellStyle name="Comma 142" xfId="1840"/>
    <cellStyle name="Comma 143" xfId="1860"/>
    <cellStyle name="Comma 144" xfId="1855"/>
    <cellStyle name="Comma 145" xfId="1861"/>
    <cellStyle name="Comma 146" xfId="1865"/>
    <cellStyle name="Comma 147" xfId="1849"/>
    <cellStyle name="Comma 148" xfId="1859"/>
    <cellStyle name="Comma 149" xfId="1854"/>
    <cellStyle name="Comma 15" xfId="69"/>
    <cellStyle name="Comma 15 2" xfId="203"/>
    <cellStyle name="Comma 150" xfId="1869"/>
    <cellStyle name="Comma 151" xfId="1930"/>
    <cellStyle name="Comma 152" xfId="1876"/>
    <cellStyle name="Comma 153" xfId="1936"/>
    <cellStyle name="Comma 154" xfId="1875"/>
    <cellStyle name="Comma 155" xfId="1943"/>
    <cellStyle name="Comma 156" xfId="1887"/>
    <cellStyle name="Comma 157" xfId="1902"/>
    <cellStyle name="Comma 158" xfId="1901"/>
    <cellStyle name="Comma 159" xfId="1908"/>
    <cellStyle name="Comma 16" xfId="92"/>
    <cellStyle name="Comma 16 2" xfId="226"/>
    <cellStyle name="Comma 160" xfId="1918"/>
    <cellStyle name="Comma 161" xfId="1879"/>
    <cellStyle name="Comma 162" xfId="1932"/>
    <cellStyle name="Comma 163" xfId="1926"/>
    <cellStyle name="Comma 164" xfId="1933"/>
    <cellStyle name="Comma 165" xfId="1940"/>
    <cellStyle name="Comma 166" xfId="1906"/>
    <cellStyle name="Comma 167" xfId="1931"/>
    <cellStyle name="Comma 168" xfId="1919"/>
    <cellStyle name="Comma 169" xfId="1881"/>
    <cellStyle name="Comma 17" xfId="67"/>
    <cellStyle name="Comma 17 2" xfId="201"/>
    <cellStyle name="Comma 170" xfId="1910"/>
    <cellStyle name="Comma 171" xfId="1915"/>
    <cellStyle name="Comma 172" xfId="1905"/>
    <cellStyle name="Comma 173" xfId="1913"/>
    <cellStyle name="Comma 174" xfId="1923"/>
    <cellStyle name="Comma 175" xfId="1897"/>
    <cellStyle name="Comma 176" xfId="1890"/>
    <cellStyle name="Comma 177" xfId="1921"/>
    <cellStyle name="Comma 178" xfId="1929"/>
    <cellStyle name="Comma 179" xfId="1885"/>
    <cellStyle name="Comma 18" xfId="94"/>
    <cellStyle name="Comma 18 2" xfId="228"/>
    <cellStyle name="Comma 180" xfId="1884"/>
    <cellStyle name="Comma 181" xfId="1925"/>
    <cellStyle name="Comma 182" xfId="1935"/>
    <cellStyle name="Comma 183" xfId="1886"/>
    <cellStyle name="Comma 184" xfId="1878"/>
    <cellStyle name="Comma 185" xfId="1946"/>
    <cellStyle name="Comma 186" xfId="1945"/>
    <cellStyle name="Comma 187" xfId="1941"/>
    <cellStyle name="Comma 188" xfId="1920"/>
    <cellStyle name="Comma 189" xfId="1326"/>
    <cellStyle name="Comma 189 10" xfId="21641"/>
    <cellStyle name="Comma 189 10 2" xfId="50339"/>
    <cellStyle name="Comma 189 11" xfId="23699"/>
    <cellStyle name="Comma 189 11 2" xfId="52397"/>
    <cellStyle name="Comma 189 12" xfId="25978"/>
    <cellStyle name="Comma 189 12 2" xfId="54676"/>
    <cellStyle name="Comma 189 13" xfId="30559"/>
    <cellStyle name="Comma 189 13 2" xfId="59256"/>
    <cellStyle name="Comma 189 14" xfId="31426"/>
    <cellStyle name="Comma 189 2" xfId="2073"/>
    <cellStyle name="Comma 189 3" xfId="4755"/>
    <cellStyle name="Comma 189 3 2" xfId="13983"/>
    <cellStyle name="Comma 189 3 2 2" xfId="28465"/>
    <cellStyle name="Comma 189 3 2 2 2" xfId="57163"/>
    <cellStyle name="Comma 189 3 2 3" xfId="42681"/>
    <cellStyle name="Comma 189 3 3" xfId="23700"/>
    <cellStyle name="Comma 189 3 3 2" xfId="52398"/>
    <cellStyle name="Comma 189 3 4" xfId="25979"/>
    <cellStyle name="Comma 189 3 4 2" xfId="54677"/>
    <cellStyle name="Comma 189 3 5" xfId="30560"/>
    <cellStyle name="Comma 189 3 5 2" xfId="59257"/>
    <cellStyle name="Comma 189 3 6" xfId="33472"/>
    <cellStyle name="Comma 189 4" xfId="5391"/>
    <cellStyle name="Comma 189 4 2" xfId="14619"/>
    <cellStyle name="Comma 189 4 2 2" xfId="43317"/>
    <cellStyle name="Comma 189 4 3" xfId="27332"/>
    <cellStyle name="Comma 189 4 3 2" xfId="56030"/>
    <cellStyle name="Comma 189 4 4" xfId="34108"/>
    <cellStyle name="Comma 189 5" xfId="6940"/>
    <cellStyle name="Comma 189 5 2" xfId="16167"/>
    <cellStyle name="Comma 189 5 2 2" xfId="44865"/>
    <cellStyle name="Comma 189 5 3" xfId="35656"/>
    <cellStyle name="Comma 189 6" xfId="8093"/>
    <cellStyle name="Comma 189 6 2" xfId="17317"/>
    <cellStyle name="Comma 189 6 2 2" xfId="46015"/>
    <cellStyle name="Comma 189 6 3" xfId="36806"/>
    <cellStyle name="Comma 189 7" xfId="10140"/>
    <cellStyle name="Comma 189 7 2" xfId="19361"/>
    <cellStyle name="Comma 189 7 2 2" xfId="48059"/>
    <cellStyle name="Comma 189 7 3" xfId="38850"/>
    <cellStyle name="Comma 189 8" xfId="11289"/>
    <cellStyle name="Comma 189 8 2" xfId="20508"/>
    <cellStyle name="Comma 189 8 2 2" xfId="49206"/>
    <cellStyle name="Comma 189 8 3" xfId="39997"/>
    <cellStyle name="Comma 189 9" xfId="11937"/>
    <cellStyle name="Comma 189 9 2" xfId="40635"/>
    <cellStyle name="Comma 19" xfId="65"/>
    <cellStyle name="Comma 19 2" xfId="199"/>
    <cellStyle name="Comma 190" xfId="1588"/>
    <cellStyle name="Comma 190 10" xfId="21642"/>
    <cellStyle name="Comma 190 10 2" xfId="50340"/>
    <cellStyle name="Comma 190 11" xfId="23701"/>
    <cellStyle name="Comma 190 11 2" xfId="52399"/>
    <cellStyle name="Comma 190 12" xfId="25980"/>
    <cellStyle name="Comma 190 12 2" xfId="54678"/>
    <cellStyle name="Comma 190 13" xfId="30561"/>
    <cellStyle name="Comma 190 13 2" xfId="59258"/>
    <cellStyle name="Comma 190 14" xfId="31438"/>
    <cellStyle name="Comma 190 2" xfId="2094"/>
    <cellStyle name="Comma 190 3" xfId="4756"/>
    <cellStyle name="Comma 190 3 2" xfId="13984"/>
    <cellStyle name="Comma 190 3 2 2" xfId="28466"/>
    <cellStyle name="Comma 190 3 2 2 2" xfId="57164"/>
    <cellStyle name="Comma 190 3 2 3" xfId="42682"/>
    <cellStyle name="Comma 190 3 3" xfId="23702"/>
    <cellStyle name="Comma 190 3 3 2" xfId="52400"/>
    <cellStyle name="Comma 190 3 4" xfId="25981"/>
    <cellStyle name="Comma 190 3 4 2" xfId="54679"/>
    <cellStyle name="Comma 190 3 5" xfId="30562"/>
    <cellStyle name="Comma 190 3 5 2" xfId="59259"/>
    <cellStyle name="Comma 190 3 6" xfId="33473"/>
    <cellStyle name="Comma 190 4" xfId="5403"/>
    <cellStyle name="Comma 190 4 2" xfId="14631"/>
    <cellStyle name="Comma 190 4 2 2" xfId="43329"/>
    <cellStyle name="Comma 190 4 3" xfId="27333"/>
    <cellStyle name="Comma 190 4 3 2" xfId="56031"/>
    <cellStyle name="Comma 190 4 4" xfId="34120"/>
    <cellStyle name="Comma 190 5" xfId="6952"/>
    <cellStyle name="Comma 190 5 2" xfId="16179"/>
    <cellStyle name="Comma 190 5 2 2" xfId="44877"/>
    <cellStyle name="Comma 190 5 3" xfId="35668"/>
    <cellStyle name="Comma 190 6" xfId="8105"/>
    <cellStyle name="Comma 190 6 2" xfId="17329"/>
    <cellStyle name="Comma 190 6 2 2" xfId="46027"/>
    <cellStyle name="Comma 190 6 3" xfId="36818"/>
    <cellStyle name="Comma 190 7" xfId="10141"/>
    <cellStyle name="Comma 190 7 2" xfId="19362"/>
    <cellStyle name="Comma 190 7 2 2" xfId="48060"/>
    <cellStyle name="Comma 190 7 3" xfId="38851"/>
    <cellStyle name="Comma 190 8" xfId="11290"/>
    <cellStyle name="Comma 190 8 2" xfId="20509"/>
    <cellStyle name="Comma 190 8 2 2" xfId="49207"/>
    <cellStyle name="Comma 190 8 3" xfId="39998"/>
    <cellStyle name="Comma 190 9" xfId="11949"/>
    <cellStyle name="Comma 190 9 2" xfId="40647"/>
    <cellStyle name="Comma 191" xfId="1959"/>
    <cellStyle name="Comma 191 10" xfId="21643"/>
    <cellStyle name="Comma 191 10 2" xfId="50341"/>
    <cellStyle name="Comma 191 11" xfId="23703"/>
    <cellStyle name="Comma 191 11 2" xfId="52401"/>
    <cellStyle name="Comma 191 12" xfId="25982"/>
    <cellStyle name="Comma 191 12 2" xfId="54680"/>
    <cellStyle name="Comma 191 13" xfId="30563"/>
    <cellStyle name="Comma 191 13 2" xfId="59260"/>
    <cellStyle name="Comma 191 14" xfId="31470"/>
    <cellStyle name="Comma 191 2" xfId="2091"/>
    <cellStyle name="Comma 191 3" xfId="4757"/>
    <cellStyle name="Comma 191 3 2" xfId="13985"/>
    <cellStyle name="Comma 191 3 2 2" xfId="28467"/>
    <cellStyle name="Comma 191 3 2 2 2" xfId="57165"/>
    <cellStyle name="Comma 191 3 2 3" xfId="42683"/>
    <cellStyle name="Comma 191 3 3" xfId="23704"/>
    <cellStyle name="Comma 191 3 3 2" xfId="52402"/>
    <cellStyle name="Comma 191 3 4" xfId="25983"/>
    <cellStyle name="Comma 191 3 4 2" xfId="54681"/>
    <cellStyle name="Comma 191 3 5" xfId="30564"/>
    <cellStyle name="Comma 191 3 5 2" xfId="59261"/>
    <cellStyle name="Comma 191 3 6" xfId="33474"/>
    <cellStyle name="Comma 191 4" xfId="5435"/>
    <cellStyle name="Comma 191 4 2" xfId="14663"/>
    <cellStyle name="Comma 191 4 2 2" xfId="43361"/>
    <cellStyle name="Comma 191 4 3" xfId="27334"/>
    <cellStyle name="Comma 191 4 3 2" xfId="56032"/>
    <cellStyle name="Comma 191 4 4" xfId="34152"/>
    <cellStyle name="Comma 191 5" xfId="6984"/>
    <cellStyle name="Comma 191 5 2" xfId="16211"/>
    <cellStyle name="Comma 191 5 2 2" xfId="44909"/>
    <cellStyle name="Comma 191 5 3" xfId="35700"/>
    <cellStyle name="Comma 191 6" xfId="8137"/>
    <cellStyle name="Comma 191 6 2" xfId="17361"/>
    <cellStyle name="Comma 191 6 2 2" xfId="46059"/>
    <cellStyle name="Comma 191 6 3" xfId="36850"/>
    <cellStyle name="Comma 191 7" xfId="10142"/>
    <cellStyle name="Comma 191 7 2" xfId="19363"/>
    <cellStyle name="Comma 191 7 2 2" xfId="48061"/>
    <cellStyle name="Comma 191 7 3" xfId="38852"/>
    <cellStyle name="Comma 191 8" xfId="11291"/>
    <cellStyle name="Comma 191 8 2" xfId="20510"/>
    <cellStyle name="Comma 191 8 2 2" xfId="49208"/>
    <cellStyle name="Comma 191 8 3" xfId="39999"/>
    <cellStyle name="Comma 191 9" xfId="11981"/>
    <cellStyle name="Comma 191 9 2" xfId="40679"/>
    <cellStyle name="Comma 192" xfId="2075"/>
    <cellStyle name="Comma 193" xfId="2086"/>
    <cellStyle name="Comma 194" xfId="2253"/>
    <cellStyle name="Comma 195" xfId="2108"/>
    <cellStyle name="Comma 196" xfId="2101"/>
    <cellStyle name="Comma 197" xfId="2089"/>
    <cellStyle name="Comma 198" xfId="2105"/>
    <cellStyle name="Comma 199" xfId="2092"/>
    <cellStyle name="Comma 2" xfId="84"/>
    <cellStyle name="Comma 2 2" xfId="218"/>
    <cellStyle name="Comma 2 2 2" xfId="974"/>
    <cellStyle name="Comma 2 2 2 10" xfId="11292"/>
    <cellStyle name="Comma 2 2 2 10 2" xfId="20511"/>
    <cellStyle name="Comma 2 2 2 10 2 2" xfId="49209"/>
    <cellStyle name="Comma 2 2 2 10 3" xfId="40000"/>
    <cellStyle name="Comma 2 2 2 11" xfId="21644"/>
    <cellStyle name="Comma 2 2 2 11 2" xfId="50342"/>
    <cellStyle name="Comma 2 2 2 12" xfId="23705"/>
    <cellStyle name="Comma 2 2 2 12 2" xfId="52403"/>
    <cellStyle name="Comma 2 2 2 13" xfId="25984"/>
    <cellStyle name="Comma 2 2 2 13 2" xfId="54682"/>
    <cellStyle name="Comma 2 2 2 14" xfId="30565"/>
    <cellStyle name="Comma 2 2 2 14 2" xfId="59262"/>
    <cellStyle name="Comma 2 2 2 2" xfId="975"/>
    <cellStyle name="Comma 2 2 2 2 10" xfId="23706"/>
    <cellStyle name="Comma 2 2 2 2 10 2" xfId="52404"/>
    <cellStyle name="Comma 2 2 2 2 11" xfId="25985"/>
    <cellStyle name="Comma 2 2 2 2 11 2" xfId="54683"/>
    <cellStyle name="Comma 2 2 2 2 12" xfId="30566"/>
    <cellStyle name="Comma 2 2 2 2 12 2" xfId="59263"/>
    <cellStyle name="Comma 2 2 2 2 2" xfId="1245"/>
    <cellStyle name="Comma 2 2 2 2 3" xfId="3699"/>
    <cellStyle name="Comma 2 2 2 2 4" xfId="1966"/>
    <cellStyle name="Comma 2 2 2 2 4 2" xfId="5442"/>
    <cellStyle name="Comma 2 2 2 2 4 2 2" xfId="14670"/>
    <cellStyle name="Comma 2 2 2 2 4 2 2 2" xfId="43368"/>
    <cellStyle name="Comma 2 2 2 2 4 2 3" xfId="28469"/>
    <cellStyle name="Comma 2 2 2 2 4 2 3 2" xfId="57167"/>
    <cellStyle name="Comma 2 2 2 2 4 2 4" xfId="34159"/>
    <cellStyle name="Comma 2 2 2 2 4 3" xfId="6991"/>
    <cellStyle name="Comma 2 2 2 2 4 3 2" xfId="16218"/>
    <cellStyle name="Comma 2 2 2 2 4 3 2 2" xfId="44916"/>
    <cellStyle name="Comma 2 2 2 2 4 3 3" xfId="35707"/>
    <cellStyle name="Comma 2 2 2 2 4 4" xfId="11988"/>
    <cellStyle name="Comma 2 2 2 2 4 4 2" xfId="40686"/>
    <cellStyle name="Comma 2 2 2 2 4 5" xfId="23707"/>
    <cellStyle name="Comma 2 2 2 2 4 5 2" xfId="52405"/>
    <cellStyle name="Comma 2 2 2 2 4 6" xfId="25986"/>
    <cellStyle name="Comma 2 2 2 2 4 6 2" xfId="54684"/>
    <cellStyle name="Comma 2 2 2 2 4 7" xfId="30567"/>
    <cellStyle name="Comma 2 2 2 2 4 7 2" xfId="59264"/>
    <cellStyle name="Comma 2 2 2 2 4 8" xfId="31477"/>
    <cellStyle name="Comma 2 2 2 2 5" xfId="4759"/>
    <cellStyle name="Comma 2 2 2 2 5 2" xfId="13987"/>
    <cellStyle name="Comma 2 2 2 2 5 2 2" xfId="42685"/>
    <cellStyle name="Comma 2 2 2 2 5 3" xfId="27336"/>
    <cellStyle name="Comma 2 2 2 2 5 3 2" xfId="56034"/>
    <cellStyle name="Comma 2 2 2 2 5 4" xfId="33476"/>
    <cellStyle name="Comma 2 2 2 2 6" xfId="8144"/>
    <cellStyle name="Comma 2 2 2 2 6 2" xfId="17368"/>
    <cellStyle name="Comma 2 2 2 2 6 2 2" xfId="46066"/>
    <cellStyle name="Comma 2 2 2 2 6 3" xfId="36857"/>
    <cellStyle name="Comma 2 2 2 2 7" xfId="10144"/>
    <cellStyle name="Comma 2 2 2 2 7 2" xfId="19365"/>
    <cellStyle name="Comma 2 2 2 2 7 2 2" xfId="48063"/>
    <cellStyle name="Comma 2 2 2 2 7 3" xfId="38854"/>
    <cellStyle name="Comma 2 2 2 2 8" xfId="11293"/>
    <cellStyle name="Comma 2 2 2 2 8 2" xfId="20512"/>
    <cellStyle name="Comma 2 2 2 2 8 2 2" xfId="49210"/>
    <cellStyle name="Comma 2 2 2 2 8 3" xfId="40001"/>
    <cellStyle name="Comma 2 2 2 2 9" xfId="21645"/>
    <cellStyle name="Comma 2 2 2 2 9 2" xfId="50343"/>
    <cellStyle name="Comma 2 2 2 3" xfId="2022"/>
    <cellStyle name="Comma 2 2 2 3 10" xfId="21646"/>
    <cellStyle name="Comma 2 2 2 3 10 2" xfId="50344"/>
    <cellStyle name="Comma 2 2 2 3 11" xfId="23708"/>
    <cellStyle name="Comma 2 2 2 3 11 2" xfId="52406"/>
    <cellStyle name="Comma 2 2 2 3 12" xfId="25987"/>
    <cellStyle name="Comma 2 2 2 3 12 2" xfId="54685"/>
    <cellStyle name="Comma 2 2 2 3 13" xfId="30568"/>
    <cellStyle name="Comma 2 2 2 3 13 2" xfId="59265"/>
    <cellStyle name="Comma 2 2 2 3 14" xfId="31532"/>
    <cellStyle name="Comma 2 2 2 3 2" xfId="3698"/>
    <cellStyle name="Comma 2 2 2 3 3" xfId="4760"/>
    <cellStyle name="Comma 2 2 2 3 3 2" xfId="13988"/>
    <cellStyle name="Comma 2 2 2 3 3 2 2" xfId="28470"/>
    <cellStyle name="Comma 2 2 2 3 3 2 2 2" xfId="57168"/>
    <cellStyle name="Comma 2 2 2 3 3 2 3" xfId="42686"/>
    <cellStyle name="Comma 2 2 2 3 3 3" xfId="23709"/>
    <cellStyle name="Comma 2 2 2 3 3 3 2" xfId="52407"/>
    <cellStyle name="Comma 2 2 2 3 3 4" xfId="25988"/>
    <cellStyle name="Comma 2 2 2 3 3 4 2" xfId="54686"/>
    <cellStyle name="Comma 2 2 2 3 3 5" xfId="30569"/>
    <cellStyle name="Comma 2 2 2 3 3 5 2" xfId="59266"/>
    <cellStyle name="Comma 2 2 2 3 3 6" xfId="33477"/>
    <cellStyle name="Comma 2 2 2 3 4" xfId="5497"/>
    <cellStyle name="Comma 2 2 2 3 4 2" xfId="14725"/>
    <cellStyle name="Comma 2 2 2 3 4 2 2" xfId="43423"/>
    <cellStyle name="Comma 2 2 2 3 4 3" xfId="27337"/>
    <cellStyle name="Comma 2 2 2 3 4 3 2" xfId="56035"/>
    <cellStyle name="Comma 2 2 2 3 4 4" xfId="34214"/>
    <cellStyle name="Comma 2 2 2 3 5" xfId="7046"/>
    <cellStyle name="Comma 2 2 2 3 5 2" xfId="16273"/>
    <cellStyle name="Comma 2 2 2 3 5 2 2" xfId="44971"/>
    <cellStyle name="Comma 2 2 2 3 5 3" xfId="35762"/>
    <cellStyle name="Comma 2 2 2 3 6" xfId="8199"/>
    <cellStyle name="Comma 2 2 2 3 6 2" xfId="17423"/>
    <cellStyle name="Comma 2 2 2 3 6 2 2" xfId="46121"/>
    <cellStyle name="Comma 2 2 2 3 6 3" xfId="36912"/>
    <cellStyle name="Comma 2 2 2 3 7" xfId="10145"/>
    <cellStyle name="Comma 2 2 2 3 7 2" xfId="19366"/>
    <cellStyle name="Comma 2 2 2 3 7 2 2" xfId="48064"/>
    <cellStyle name="Comma 2 2 2 3 7 3" xfId="38855"/>
    <cellStyle name="Comma 2 2 2 3 8" xfId="11294"/>
    <cellStyle name="Comma 2 2 2 3 8 2" xfId="20513"/>
    <cellStyle name="Comma 2 2 2 3 8 2 2" xfId="49211"/>
    <cellStyle name="Comma 2 2 2 3 8 3" xfId="40002"/>
    <cellStyle name="Comma 2 2 2 3 9" xfId="12043"/>
    <cellStyle name="Comma 2 2 2 3 9 2" xfId="40741"/>
    <cellStyle name="Comma 2 2 2 4" xfId="2399"/>
    <cellStyle name="Comma 2 2 2 4 10" xfId="23710"/>
    <cellStyle name="Comma 2 2 2 4 10 2" xfId="52408"/>
    <cellStyle name="Comma 2 2 2 4 11" xfId="25989"/>
    <cellStyle name="Comma 2 2 2 4 11 2" xfId="54687"/>
    <cellStyle name="Comma 2 2 2 4 12" xfId="30570"/>
    <cellStyle name="Comma 2 2 2 4 12 2" xfId="59267"/>
    <cellStyle name="Comma 2 2 2 4 13" xfId="31729"/>
    <cellStyle name="Comma 2 2 2 4 2" xfId="4761"/>
    <cellStyle name="Comma 2 2 2 4 2 2" xfId="13989"/>
    <cellStyle name="Comma 2 2 2 4 2 2 2" xfId="28471"/>
    <cellStyle name="Comma 2 2 2 4 2 2 2 2" xfId="57169"/>
    <cellStyle name="Comma 2 2 2 4 2 2 3" xfId="42687"/>
    <cellStyle name="Comma 2 2 2 4 2 3" xfId="23711"/>
    <cellStyle name="Comma 2 2 2 4 2 3 2" xfId="52409"/>
    <cellStyle name="Comma 2 2 2 4 2 4" xfId="25990"/>
    <cellStyle name="Comma 2 2 2 4 2 4 2" xfId="54688"/>
    <cellStyle name="Comma 2 2 2 4 2 5" xfId="30571"/>
    <cellStyle name="Comma 2 2 2 4 2 5 2" xfId="59268"/>
    <cellStyle name="Comma 2 2 2 4 2 6" xfId="33478"/>
    <cellStyle name="Comma 2 2 2 4 3" xfId="5694"/>
    <cellStyle name="Comma 2 2 2 4 3 2" xfId="14922"/>
    <cellStyle name="Comma 2 2 2 4 3 2 2" xfId="43620"/>
    <cellStyle name="Comma 2 2 2 4 3 3" xfId="27338"/>
    <cellStyle name="Comma 2 2 2 4 3 3 2" xfId="56036"/>
    <cellStyle name="Comma 2 2 2 4 3 4" xfId="34411"/>
    <cellStyle name="Comma 2 2 2 4 4" xfId="7243"/>
    <cellStyle name="Comma 2 2 2 4 4 2" xfId="16470"/>
    <cellStyle name="Comma 2 2 2 4 4 2 2" xfId="45168"/>
    <cellStyle name="Comma 2 2 2 4 4 3" xfId="35959"/>
    <cellStyle name="Comma 2 2 2 4 5" xfId="8396"/>
    <cellStyle name="Comma 2 2 2 4 5 2" xfId="17620"/>
    <cellStyle name="Comma 2 2 2 4 5 2 2" xfId="46318"/>
    <cellStyle name="Comma 2 2 2 4 5 3" xfId="37109"/>
    <cellStyle name="Comma 2 2 2 4 6" xfId="10146"/>
    <cellStyle name="Comma 2 2 2 4 6 2" xfId="19367"/>
    <cellStyle name="Comma 2 2 2 4 6 2 2" xfId="48065"/>
    <cellStyle name="Comma 2 2 2 4 6 3" xfId="38856"/>
    <cellStyle name="Comma 2 2 2 4 7" xfId="11295"/>
    <cellStyle name="Comma 2 2 2 4 7 2" xfId="20514"/>
    <cellStyle name="Comma 2 2 2 4 7 2 2" xfId="49212"/>
    <cellStyle name="Comma 2 2 2 4 7 3" xfId="40003"/>
    <cellStyle name="Comma 2 2 2 4 8" xfId="12240"/>
    <cellStyle name="Comma 2 2 2 4 8 2" xfId="40938"/>
    <cellStyle name="Comma 2 2 2 4 9" xfId="21647"/>
    <cellStyle name="Comma 2 2 2 4 9 2" xfId="50345"/>
    <cellStyle name="Comma 2 2 2 5" xfId="3096"/>
    <cellStyle name="Comma 2 2 2 5 10" xfId="23712"/>
    <cellStyle name="Comma 2 2 2 5 10 2" xfId="52410"/>
    <cellStyle name="Comma 2 2 2 5 11" xfId="25991"/>
    <cellStyle name="Comma 2 2 2 5 11 2" xfId="54689"/>
    <cellStyle name="Comma 2 2 2 5 12" xfId="30572"/>
    <cellStyle name="Comma 2 2 2 5 12 2" xfId="59269"/>
    <cellStyle name="Comma 2 2 2 5 13" xfId="32108"/>
    <cellStyle name="Comma 2 2 2 5 2" xfId="4762"/>
    <cellStyle name="Comma 2 2 2 5 2 2" xfId="13990"/>
    <cellStyle name="Comma 2 2 2 5 2 2 2" xfId="28472"/>
    <cellStyle name="Comma 2 2 2 5 2 2 2 2" xfId="57170"/>
    <cellStyle name="Comma 2 2 2 5 2 2 3" xfId="42688"/>
    <cellStyle name="Comma 2 2 2 5 2 3" xfId="23713"/>
    <cellStyle name="Comma 2 2 2 5 2 3 2" xfId="52411"/>
    <cellStyle name="Comma 2 2 2 5 2 4" xfId="25992"/>
    <cellStyle name="Comma 2 2 2 5 2 4 2" xfId="54690"/>
    <cellStyle name="Comma 2 2 2 5 2 5" xfId="30573"/>
    <cellStyle name="Comma 2 2 2 5 2 5 2" xfId="59270"/>
    <cellStyle name="Comma 2 2 2 5 2 6" xfId="33479"/>
    <cellStyle name="Comma 2 2 2 5 3" xfId="6073"/>
    <cellStyle name="Comma 2 2 2 5 3 2" xfId="15301"/>
    <cellStyle name="Comma 2 2 2 5 3 2 2" xfId="43999"/>
    <cellStyle name="Comma 2 2 2 5 3 3" xfId="27339"/>
    <cellStyle name="Comma 2 2 2 5 3 3 2" xfId="56037"/>
    <cellStyle name="Comma 2 2 2 5 3 4" xfId="34790"/>
    <cellStyle name="Comma 2 2 2 5 4" xfId="7625"/>
    <cellStyle name="Comma 2 2 2 5 4 2" xfId="16850"/>
    <cellStyle name="Comma 2 2 2 5 4 2 2" xfId="45548"/>
    <cellStyle name="Comma 2 2 2 5 4 3" xfId="36339"/>
    <cellStyle name="Comma 2 2 2 5 5" xfId="8776"/>
    <cellStyle name="Comma 2 2 2 5 5 2" xfId="17999"/>
    <cellStyle name="Comma 2 2 2 5 5 2 2" xfId="46697"/>
    <cellStyle name="Comma 2 2 2 5 5 3" xfId="37488"/>
    <cellStyle name="Comma 2 2 2 5 6" xfId="10147"/>
    <cellStyle name="Comma 2 2 2 5 6 2" xfId="19368"/>
    <cellStyle name="Comma 2 2 2 5 6 2 2" xfId="48066"/>
    <cellStyle name="Comma 2 2 2 5 6 3" xfId="38857"/>
    <cellStyle name="Comma 2 2 2 5 7" xfId="11296"/>
    <cellStyle name="Comma 2 2 2 5 7 2" xfId="20515"/>
    <cellStyle name="Comma 2 2 2 5 7 2 2" xfId="49213"/>
    <cellStyle name="Comma 2 2 2 5 7 3" xfId="40004"/>
    <cellStyle name="Comma 2 2 2 5 8" xfId="12619"/>
    <cellStyle name="Comma 2 2 2 5 8 2" xfId="41317"/>
    <cellStyle name="Comma 2 2 2 5 9" xfId="21648"/>
    <cellStyle name="Comma 2 2 2 5 9 2" xfId="50346"/>
    <cellStyle name="Comma 2 2 2 6" xfId="1389"/>
    <cellStyle name="Comma 2 2 2 6 2" xfId="5398"/>
    <cellStyle name="Comma 2 2 2 6 2 2" xfId="14626"/>
    <cellStyle name="Comma 2 2 2 6 2 2 2" xfId="43324"/>
    <cellStyle name="Comma 2 2 2 6 2 3" xfId="28468"/>
    <cellStyle name="Comma 2 2 2 6 2 3 2" xfId="57166"/>
    <cellStyle name="Comma 2 2 2 6 2 4" xfId="34115"/>
    <cellStyle name="Comma 2 2 2 6 3" xfId="6947"/>
    <cellStyle name="Comma 2 2 2 6 3 2" xfId="16174"/>
    <cellStyle name="Comma 2 2 2 6 3 2 2" xfId="44872"/>
    <cellStyle name="Comma 2 2 2 6 3 3" xfId="35663"/>
    <cellStyle name="Comma 2 2 2 6 4" xfId="11944"/>
    <cellStyle name="Comma 2 2 2 6 4 2" xfId="40642"/>
    <cellStyle name="Comma 2 2 2 6 5" xfId="23714"/>
    <cellStyle name="Comma 2 2 2 6 5 2" xfId="52412"/>
    <cellStyle name="Comma 2 2 2 6 6" xfId="25993"/>
    <cellStyle name="Comma 2 2 2 6 6 2" xfId="54691"/>
    <cellStyle name="Comma 2 2 2 6 7" xfId="30574"/>
    <cellStyle name="Comma 2 2 2 6 7 2" xfId="59271"/>
    <cellStyle name="Comma 2 2 2 6 8" xfId="31433"/>
    <cellStyle name="Comma 2 2 2 7" xfId="4758"/>
    <cellStyle name="Comma 2 2 2 7 2" xfId="13986"/>
    <cellStyle name="Comma 2 2 2 7 2 2" xfId="42684"/>
    <cellStyle name="Comma 2 2 2 7 3" xfId="27335"/>
    <cellStyle name="Comma 2 2 2 7 3 2" xfId="56033"/>
    <cellStyle name="Comma 2 2 2 7 4" xfId="33475"/>
    <cellStyle name="Comma 2 2 2 8" xfId="8100"/>
    <cellStyle name="Comma 2 2 2 8 2" xfId="17324"/>
    <cellStyle name="Comma 2 2 2 8 2 2" xfId="46022"/>
    <cellStyle name="Comma 2 2 2 8 3" xfId="36813"/>
    <cellStyle name="Comma 2 2 2 9" xfId="10143"/>
    <cellStyle name="Comma 2 2 2 9 2" xfId="19364"/>
    <cellStyle name="Comma 2 2 2 9 2 2" xfId="48062"/>
    <cellStyle name="Comma 2 2 2 9 3" xfId="38853"/>
    <cellStyle name="Comma 2 2 3" xfId="976"/>
    <cellStyle name="Comma 2 2 3 2" xfId="1246"/>
    <cellStyle name="Comma 2 2 4" xfId="973"/>
    <cellStyle name="Comma 2 2 4 2" xfId="1244"/>
    <cellStyle name="Comma 2 3" xfId="977"/>
    <cellStyle name="Comma 2 3 10" xfId="11297"/>
    <cellStyle name="Comma 2 3 10 2" xfId="20516"/>
    <cellStyle name="Comma 2 3 10 2 2" xfId="49214"/>
    <cellStyle name="Comma 2 3 10 3" xfId="40005"/>
    <cellStyle name="Comma 2 3 11" xfId="21649"/>
    <cellStyle name="Comma 2 3 11 2" xfId="50347"/>
    <cellStyle name="Comma 2 3 12" xfId="23715"/>
    <cellStyle name="Comma 2 3 12 2" xfId="52413"/>
    <cellStyle name="Comma 2 3 13" xfId="25994"/>
    <cellStyle name="Comma 2 3 13 2" xfId="54692"/>
    <cellStyle name="Comma 2 3 14" xfId="30575"/>
    <cellStyle name="Comma 2 3 14 2" xfId="59272"/>
    <cellStyle name="Comma 2 3 2" xfId="1969"/>
    <cellStyle name="Comma 2 3 2 10" xfId="21650"/>
    <cellStyle name="Comma 2 3 2 10 2" xfId="50348"/>
    <cellStyle name="Comma 2 3 2 11" xfId="23716"/>
    <cellStyle name="Comma 2 3 2 11 2" xfId="52414"/>
    <cellStyle name="Comma 2 3 2 12" xfId="25995"/>
    <cellStyle name="Comma 2 3 2 12 2" xfId="54693"/>
    <cellStyle name="Comma 2 3 2 13" xfId="30576"/>
    <cellStyle name="Comma 2 3 2 13 2" xfId="59273"/>
    <cellStyle name="Comma 2 3 2 14" xfId="31480"/>
    <cellStyle name="Comma 2 3 2 2" xfId="3700"/>
    <cellStyle name="Comma 2 3 2 3" xfId="4764"/>
    <cellStyle name="Comma 2 3 2 3 2" xfId="13992"/>
    <cellStyle name="Comma 2 3 2 3 2 2" xfId="28474"/>
    <cellStyle name="Comma 2 3 2 3 2 2 2" xfId="57172"/>
    <cellStyle name="Comma 2 3 2 3 2 3" xfId="42690"/>
    <cellStyle name="Comma 2 3 2 3 3" xfId="23717"/>
    <cellStyle name="Comma 2 3 2 3 3 2" xfId="52415"/>
    <cellStyle name="Comma 2 3 2 3 4" xfId="25996"/>
    <cellStyle name="Comma 2 3 2 3 4 2" xfId="54694"/>
    <cellStyle name="Comma 2 3 2 3 5" xfId="30577"/>
    <cellStyle name="Comma 2 3 2 3 5 2" xfId="59274"/>
    <cellStyle name="Comma 2 3 2 3 6" xfId="33481"/>
    <cellStyle name="Comma 2 3 2 4" xfId="5445"/>
    <cellStyle name="Comma 2 3 2 4 2" xfId="14673"/>
    <cellStyle name="Comma 2 3 2 4 2 2" xfId="43371"/>
    <cellStyle name="Comma 2 3 2 4 3" xfId="27341"/>
    <cellStyle name="Comma 2 3 2 4 3 2" xfId="56039"/>
    <cellStyle name="Comma 2 3 2 4 4" xfId="34162"/>
    <cellStyle name="Comma 2 3 2 5" xfId="6994"/>
    <cellStyle name="Comma 2 3 2 5 2" xfId="16221"/>
    <cellStyle name="Comma 2 3 2 5 2 2" xfId="44919"/>
    <cellStyle name="Comma 2 3 2 5 3" xfId="35710"/>
    <cellStyle name="Comma 2 3 2 6" xfId="8147"/>
    <cellStyle name="Comma 2 3 2 6 2" xfId="17371"/>
    <cellStyle name="Comma 2 3 2 6 2 2" xfId="46069"/>
    <cellStyle name="Comma 2 3 2 6 3" xfId="36860"/>
    <cellStyle name="Comma 2 3 2 7" xfId="10149"/>
    <cellStyle name="Comma 2 3 2 7 2" xfId="19370"/>
    <cellStyle name="Comma 2 3 2 7 2 2" xfId="48068"/>
    <cellStyle name="Comma 2 3 2 7 3" xfId="38859"/>
    <cellStyle name="Comma 2 3 2 8" xfId="11298"/>
    <cellStyle name="Comma 2 3 2 8 2" xfId="20517"/>
    <cellStyle name="Comma 2 3 2 8 2 2" xfId="49215"/>
    <cellStyle name="Comma 2 3 2 8 3" xfId="40006"/>
    <cellStyle name="Comma 2 3 2 9" xfId="11991"/>
    <cellStyle name="Comma 2 3 2 9 2" xfId="40689"/>
    <cellStyle name="Comma 2 3 3" xfId="2025"/>
    <cellStyle name="Comma 2 3 3 10" xfId="23718"/>
    <cellStyle name="Comma 2 3 3 10 2" xfId="52416"/>
    <cellStyle name="Comma 2 3 3 11" xfId="25997"/>
    <cellStyle name="Comma 2 3 3 11 2" xfId="54695"/>
    <cellStyle name="Comma 2 3 3 12" xfId="30578"/>
    <cellStyle name="Comma 2 3 3 12 2" xfId="59275"/>
    <cellStyle name="Comma 2 3 3 13" xfId="31535"/>
    <cellStyle name="Comma 2 3 3 2" xfId="4765"/>
    <cellStyle name="Comma 2 3 3 2 2" xfId="13993"/>
    <cellStyle name="Comma 2 3 3 2 2 2" xfId="28475"/>
    <cellStyle name="Comma 2 3 3 2 2 2 2" xfId="57173"/>
    <cellStyle name="Comma 2 3 3 2 2 3" xfId="42691"/>
    <cellStyle name="Comma 2 3 3 2 3" xfId="23719"/>
    <cellStyle name="Comma 2 3 3 2 3 2" xfId="52417"/>
    <cellStyle name="Comma 2 3 3 2 4" xfId="25998"/>
    <cellStyle name="Comma 2 3 3 2 4 2" xfId="54696"/>
    <cellStyle name="Comma 2 3 3 2 5" xfId="30579"/>
    <cellStyle name="Comma 2 3 3 2 5 2" xfId="59276"/>
    <cellStyle name="Comma 2 3 3 2 6" xfId="33482"/>
    <cellStyle name="Comma 2 3 3 3" xfId="5500"/>
    <cellStyle name="Comma 2 3 3 3 2" xfId="14728"/>
    <cellStyle name="Comma 2 3 3 3 2 2" xfId="43426"/>
    <cellStyle name="Comma 2 3 3 3 3" xfId="27342"/>
    <cellStyle name="Comma 2 3 3 3 3 2" xfId="56040"/>
    <cellStyle name="Comma 2 3 3 3 4" xfId="34217"/>
    <cellStyle name="Comma 2 3 3 4" xfId="7049"/>
    <cellStyle name="Comma 2 3 3 4 2" xfId="16276"/>
    <cellStyle name="Comma 2 3 3 4 2 2" xfId="44974"/>
    <cellStyle name="Comma 2 3 3 4 3" xfId="35765"/>
    <cellStyle name="Comma 2 3 3 5" xfId="8202"/>
    <cellStyle name="Comma 2 3 3 5 2" xfId="17426"/>
    <cellStyle name="Comma 2 3 3 5 2 2" xfId="46124"/>
    <cellStyle name="Comma 2 3 3 5 3" xfId="36915"/>
    <cellStyle name="Comma 2 3 3 6" xfId="10150"/>
    <cellStyle name="Comma 2 3 3 6 2" xfId="19371"/>
    <cellStyle name="Comma 2 3 3 6 2 2" xfId="48069"/>
    <cellStyle name="Comma 2 3 3 6 3" xfId="38860"/>
    <cellStyle name="Comma 2 3 3 7" xfId="11299"/>
    <cellStyle name="Comma 2 3 3 7 2" xfId="20518"/>
    <cellStyle name="Comma 2 3 3 7 2 2" xfId="49216"/>
    <cellStyle name="Comma 2 3 3 7 3" xfId="40007"/>
    <cellStyle name="Comma 2 3 3 8" xfId="12046"/>
    <cellStyle name="Comma 2 3 3 8 2" xfId="40744"/>
    <cellStyle name="Comma 2 3 3 9" xfId="21651"/>
    <cellStyle name="Comma 2 3 3 9 2" xfId="50349"/>
    <cellStyle name="Comma 2 3 4" xfId="2403"/>
    <cellStyle name="Comma 2 3 4 10" xfId="23720"/>
    <cellStyle name="Comma 2 3 4 10 2" xfId="52418"/>
    <cellStyle name="Comma 2 3 4 11" xfId="25999"/>
    <cellStyle name="Comma 2 3 4 11 2" xfId="54697"/>
    <cellStyle name="Comma 2 3 4 12" xfId="30580"/>
    <cellStyle name="Comma 2 3 4 12 2" xfId="59277"/>
    <cellStyle name="Comma 2 3 4 13" xfId="31732"/>
    <cellStyle name="Comma 2 3 4 2" xfId="4766"/>
    <cellStyle name="Comma 2 3 4 2 2" xfId="13994"/>
    <cellStyle name="Comma 2 3 4 2 2 2" xfId="28476"/>
    <cellStyle name="Comma 2 3 4 2 2 2 2" xfId="57174"/>
    <cellStyle name="Comma 2 3 4 2 2 3" xfId="42692"/>
    <cellStyle name="Comma 2 3 4 2 3" xfId="23721"/>
    <cellStyle name="Comma 2 3 4 2 3 2" xfId="52419"/>
    <cellStyle name="Comma 2 3 4 2 4" xfId="26000"/>
    <cellStyle name="Comma 2 3 4 2 4 2" xfId="54698"/>
    <cellStyle name="Comma 2 3 4 2 5" xfId="30581"/>
    <cellStyle name="Comma 2 3 4 2 5 2" xfId="59278"/>
    <cellStyle name="Comma 2 3 4 2 6" xfId="33483"/>
    <cellStyle name="Comma 2 3 4 3" xfId="5697"/>
    <cellStyle name="Comma 2 3 4 3 2" xfId="14925"/>
    <cellStyle name="Comma 2 3 4 3 2 2" xfId="43623"/>
    <cellStyle name="Comma 2 3 4 3 3" xfId="27343"/>
    <cellStyle name="Comma 2 3 4 3 3 2" xfId="56041"/>
    <cellStyle name="Comma 2 3 4 3 4" xfId="34414"/>
    <cellStyle name="Comma 2 3 4 4" xfId="7246"/>
    <cellStyle name="Comma 2 3 4 4 2" xfId="16473"/>
    <cellStyle name="Comma 2 3 4 4 2 2" xfId="45171"/>
    <cellStyle name="Comma 2 3 4 4 3" xfId="35962"/>
    <cellStyle name="Comma 2 3 4 5" xfId="8399"/>
    <cellStyle name="Comma 2 3 4 5 2" xfId="17623"/>
    <cellStyle name="Comma 2 3 4 5 2 2" xfId="46321"/>
    <cellStyle name="Comma 2 3 4 5 3" xfId="37112"/>
    <cellStyle name="Comma 2 3 4 6" xfId="10151"/>
    <cellStyle name="Comma 2 3 4 6 2" xfId="19372"/>
    <cellStyle name="Comma 2 3 4 6 2 2" xfId="48070"/>
    <cellStyle name="Comma 2 3 4 6 3" xfId="38861"/>
    <cellStyle name="Comma 2 3 4 7" xfId="11300"/>
    <cellStyle name="Comma 2 3 4 7 2" xfId="20519"/>
    <cellStyle name="Comma 2 3 4 7 2 2" xfId="49217"/>
    <cellStyle name="Comma 2 3 4 7 3" xfId="40008"/>
    <cellStyle name="Comma 2 3 4 8" xfId="12243"/>
    <cellStyle name="Comma 2 3 4 8 2" xfId="40941"/>
    <cellStyle name="Comma 2 3 4 9" xfId="21652"/>
    <cellStyle name="Comma 2 3 4 9 2" xfId="50350"/>
    <cellStyle name="Comma 2 3 5" xfId="3099"/>
    <cellStyle name="Comma 2 3 5 10" xfId="23722"/>
    <cellStyle name="Comma 2 3 5 10 2" xfId="52420"/>
    <cellStyle name="Comma 2 3 5 11" xfId="26001"/>
    <cellStyle name="Comma 2 3 5 11 2" xfId="54699"/>
    <cellStyle name="Comma 2 3 5 12" xfId="30582"/>
    <cellStyle name="Comma 2 3 5 12 2" xfId="59279"/>
    <cellStyle name="Comma 2 3 5 13" xfId="32111"/>
    <cellStyle name="Comma 2 3 5 2" xfId="4767"/>
    <cellStyle name="Comma 2 3 5 2 2" xfId="13995"/>
    <cellStyle name="Comma 2 3 5 2 2 2" xfId="28477"/>
    <cellStyle name="Comma 2 3 5 2 2 2 2" xfId="57175"/>
    <cellStyle name="Comma 2 3 5 2 2 3" xfId="42693"/>
    <cellStyle name="Comma 2 3 5 2 3" xfId="23723"/>
    <cellStyle name="Comma 2 3 5 2 3 2" xfId="52421"/>
    <cellStyle name="Comma 2 3 5 2 4" xfId="26002"/>
    <cellStyle name="Comma 2 3 5 2 4 2" xfId="54700"/>
    <cellStyle name="Comma 2 3 5 2 5" xfId="30583"/>
    <cellStyle name="Comma 2 3 5 2 5 2" xfId="59280"/>
    <cellStyle name="Comma 2 3 5 2 6" xfId="33484"/>
    <cellStyle name="Comma 2 3 5 3" xfId="6076"/>
    <cellStyle name="Comma 2 3 5 3 2" xfId="15304"/>
    <cellStyle name="Comma 2 3 5 3 2 2" xfId="44002"/>
    <cellStyle name="Comma 2 3 5 3 3" xfId="27344"/>
    <cellStyle name="Comma 2 3 5 3 3 2" xfId="56042"/>
    <cellStyle name="Comma 2 3 5 3 4" xfId="34793"/>
    <cellStyle name="Comma 2 3 5 4" xfId="7628"/>
    <cellStyle name="Comma 2 3 5 4 2" xfId="16853"/>
    <cellStyle name="Comma 2 3 5 4 2 2" xfId="45551"/>
    <cellStyle name="Comma 2 3 5 4 3" xfId="36342"/>
    <cellStyle name="Comma 2 3 5 5" xfId="8779"/>
    <cellStyle name="Comma 2 3 5 5 2" xfId="18002"/>
    <cellStyle name="Comma 2 3 5 5 2 2" xfId="46700"/>
    <cellStyle name="Comma 2 3 5 5 3" xfId="37491"/>
    <cellStyle name="Comma 2 3 5 6" xfId="10152"/>
    <cellStyle name="Comma 2 3 5 6 2" xfId="19373"/>
    <cellStyle name="Comma 2 3 5 6 2 2" xfId="48071"/>
    <cellStyle name="Comma 2 3 5 6 3" xfId="38862"/>
    <cellStyle name="Comma 2 3 5 7" xfId="11301"/>
    <cellStyle name="Comma 2 3 5 7 2" xfId="20520"/>
    <cellStyle name="Comma 2 3 5 7 2 2" xfId="49218"/>
    <cellStyle name="Comma 2 3 5 7 3" xfId="40009"/>
    <cellStyle name="Comma 2 3 5 8" xfId="12622"/>
    <cellStyle name="Comma 2 3 5 8 2" xfId="41320"/>
    <cellStyle name="Comma 2 3 5 9" xfId="21653"/>
    <cellStyle name="Comma 2 3 5 9 2" xfId="50351"/>
    <cellStyle name="Comma 2 3 6" xfId="1402"/>
    <cellStyle name="Comma 2 3 6 2" xfId="5401"/>
    <cellStyle name="Comma 2 3 6 2 2" xfId="14629"/>
    <cellStyle name="Comma 2 3 6 2 2 2" xfId="43327"/>
    <cellStyle name="Comma 2 3 6 2 3" xfId="28473"/>
    <cellStyle name="Comma 2 3 6 2 3 2" xfId="57171"/>
    <cellStyle name="Comma 2 3 6 2 4" xfId="34118"/>
    <cellStyle name="Comma 2 3 6 3" xfId="6950"/>
    <cellStyle name="Comma 2 3 6 3 2" xfId="16177"/>
    <cellStyle name="Comma 2 3 6 3 2 2" xfId="44875"/>
    <cellStyle name="Comma 2 3 6 3 3" xfId="35666"/>
    <cellStyle name="Comma 2 3 6 4" xfId="11947"/>
    <cellStyle name="Comma 2 3 6 4 2" xfId="40645"/>
    <cellStyle name="Comma 2 3 6 5" xfId="23724"/>
    <cellStyle name="Comma 2 3 6 5 2" xfId="52422"/>
    <cellStyle name="Comma 2 3 6 6" xfId="26003"/>
    <cellStyle name="Comma 2 3 6 6 2" xfId="54701"/>
    <cellStyle name="Comma 2 3 6 7" xfId="30584"/>
    <cellStyle name="Comma 2 3 6 7 2" xfId="59281"/>
    <cellStyle name="Comma 2 3 6 8" xfId="31436"/>
    <cellStyle name="Comma 2 3 7" xfId="4763"/>
    <cellStyle name="Comma 2 3 7 2" xfId="13991"/>
    <cellStyle name="Comma 2 3 7 2 2" xfId="42689"/>
    <cellStyle name="Comma 2 3 7 3" xfId="27340"/>
    <cellStyle name="Comma 2 3 7 3 2" xfId="56038"/>
    <cellStyle name="Comma 2 3 7 4" xfId="33480"/>
    <cellStyle name="Comma 2 3 8" xfId="8103"/>
    <cellStyle name="Comma 2 3 8 2" xfId="17327"/>
    <cellStyle name="Comma 2 3 8 2 2" xfId="46025"/>
    <cellStyle name="Comma 2 3 8 3" xfId="36816"/>
    <cellStyle name="Comma 2 3 9" xfId="10148"/>
    <cellStyle name="Comma 2 3 9 2" xfId="19369"/>
    <cellStyle name="Comma 2 3 9 2 2" xfId="48067"/>
    <cellStyle name="Comma 2 3 9 3" xfId="38858"/>
    <cellStyle name="Comma 2 4" xfId="1401"/>
    <cellStyle name="Comma 2 4 10" xfId="10153"/>
    <cellStyle name="Comma 2 4 10 2" xfId="19374"/>
    <cellStyle name="Comma 2 4 10 2 2" xfId="48072"/>
    <cellStyle name="Comma 2 4 10 3" xfId="38863"/>
    <cellStyle name="Comma 2 4 11" xfId="11302"/>
    <cellStyle name="Comma 2 4 11 2" xfId="20521"/>
    <cellStyle name="Comma 2 4 11 2 2" xfId="49219"/>
    <cellStyle name="Comma 2 4 11 3" xfId="40010"/>
    <cellStyle name="Comma 2 4 12" xfId="11946"/>
    <cellStyle name="Comma 2 4 12 2" xfId="40644"/>
    <cellStyle name="Comma 2 4 13" xfId="21654"/>
    <cellStyle name="Comma 2 4 13 2" xfId="50352"/>
    <cellStyle name="Comma 2 4 14" xfId="23725"/>
    <cellStyle name="Comma 2 4 14 2" xfId="52423"/>
    <cellStyle name="Comma 2 4 15" xfId="26004"/>
    <cellStyle name="Comma 2 4 15 2" xfId="54702"/>
    <cellStyle name="Comma 2 4 16" xfId="30585"/>
    <cellStyle name="Comma 2 4 16 2" xfId="59282"/>
    <cellStyle name="Comma 2 4 17" xfId="31435"/>
    <cellStyle name="Comma 2 4 2" xfId="1968"/>
    <cellStyle name="Comma 2 4 2 10" xfId="23726"/>
    <cellStyle name="Comma 2 4 2 10 2" xfId="52424"/>
    <cellStyle name="Comma 2 4 2 11" xfId="26005"/>
    <cellStyle name="Comma 2 4 2 11 2" xfId="54703"/>
    <cellStyle name="Comma 2 4 2 12" xfId="30586"/>
    <cellStyle name="Comma 2 4 2 12 2" xfId="59283"/>
    <cellStyle name="Comma 2 4 2 13" xfId="31479"/>
    <cellStyle name="Comma 2 4 2 2" xfId="4769"/>
    <cellStyle name="Comma 2 4 2 2 2" xfId="13997"/>
    <cellStyle name="Comma 2 4 2 2 2 2" xfId="28479"/>
    <cellStyle name="Comma 2 4 2 2 2 2 2" xfId="57177"/>
    <cellStyle name="Comma 2 4 2 2 2 3" xfId="42695"/>
    <cellStyle name="Comma 2 4 2 2 3" xfId="23727"/>
    <cellStyle name="Comma 2 4 2 2 3 2" xfId="52425"/>
    <cellStyle name="Comma 2 4 2 2 4" xfId="26006"/>
    <cellStyle name="Comma 2 4 2 2 4 2" xfId="54704"/>
    <cellStyle name="Comma 2 4 2 2 5" xfId="30587"/>
    <cellStyle name="Comma 2 4 2 2 5 2" xfId="59284"/>
    <cellStyle name="Comma 2 4 2 2 6" xfId="33486"/>
    <cellStyle name="Comma 2 4 2 3" xfId="5444"/>
    <cellStyle name="Comma 2 4 2 3 2" xfId="14672"/>
    <cellStyle name="Comma 2 4 2 3 2 2" xfId="43370"/>
    <cellStyle name="Comma 2 4 2 3 3" xfId="27346"/>
    <cellStyle name="Comma 2 4 2 3 3 2" xfId="56044"/>
    <cellStyle name="Comma 2 4 2 3 4" xfId="34161"/>
    <cellStyle name="Comma 2 4 2 4" xfId="6993"/>
    <cellStyle name="Comma 2 4 2 4 2" xfId="16220"/>
    <cellStyle name="Comma 2 4 2 4 2 2" xfId="44918"/>
    <cellStyle name="Comma 2 4 2 4 3" xfId="35709"/>
    <cellStyle name="Comma 2 4 2 5" xfId="8146"/>
    <cellStyle name="Comma 2 4 2 5 2" xfId="17370"/>
    <cellStyle name="Comma 2 4 2 5 2 2" xfId="46068"/>
    <cellStyle name="Comma 2 4 2 5 3" xfId="36859"/>
    <cellStyle name="Comma 2 4 2 6" xfId="10154"/>
    <cellStyle name="Comma 2 4 2 6 2" xfId="19375"/>
    <cellStyle name="Comma 2 4 2 6 2 2" xfId="48073"/>
    <cellStyle name="Comma 2 4 2 6 3" xfId="38864"/>
    <cellStyle name="Comma 2 4 2 7" xfId="11303"/>
    <cellStyle name="Comma 2 4 2 7 2" xfId="20522"/>
    <cellStyle name="Comma 2 4 2 7 2 2" xfId="49220"/>
    <cellStyle name="Comma 2 4 2 7 3" xfId="40011"/>
    <cellStyle name="Comma 2 4 2 8" xfId="11990"/>
    <cellStyle name="Comma 2 4 2 8 2" xfId="40688"/>
    <cellStyle name="Comma 2 4 2 9" xfId="21655"/>
    <cellStyle name="Comma 2 4 2 9 2" xfId="50353"/>
    <cellStyle name="Comma 2 4 3" xfId="2024"/>
    <cellStyle name="Comma 2 4 3 10" xfId="23728"/>
    <cellStyle name="Comma 2 4 3 10 2" xfId="52426"/>
    <cellStyle name="Comma 2 4 3 11" xfId="26007"/>
    <cellStyle name="Comma 2 4 3 11 2" xfId="54705"/>
    <cellStyle name="Comma 2 4 3 12" xfId="30588"/>
    <cellStyle name="Comma 2 4 3 12 2" xfId="59285"/>
    <cellStyle name="Comma 2 4 3 13" xfId="31534"/>
    <cellStyle name="Comma 2 4 3 2" xfId="4770"/>
    <cellStyle name="Comma 2 4 3 2 2" xfId="13998"/>
    <cellStyle name="Comma 2 4 3 2 2 2" xfId="28480"/>
    <cellStyle name="Comma 2 4 3 2 2 2 2" xfId="57178"/>
    <cellStyle name="Comma 2 4 3 2 2 3" xfId="42696"/>
    <cellStyle name="Comma 2 4 3 2 3" xfId="23729"/>
    <cellStyle name="Comma 2 4 3 2 3 2" xfId="52427"/>
    <cellStyle name="Comma 2 4 3 2 4" xfId="26008"/>
    <cellStyle name="Comma 2 4 3 2 4 2" xfId="54706"/>
    <cellStyle name="Comma 2 4 3 2 5" xfId="30589"/>
    <cellStyle name="Comma 2 4 3 2 5 2" xfId="59286"/>
    <cellStyle name="Comma 2 4 3 2 6" xfId="33487"/>
    <cellStyle name="Comma 2 4 3 3" xfId="5499"/>
    <cellStyle name="Comma 2 4 3 3 2" xfId="14727"/>
    <cellStyle name="Comma 2 4 3 3 2 2" xfId="43425"/>
    <cellStyle name="Comma 2 4 3 3 3" xfId="27347"/>
    <cellStyle name="Comma 2 4 3 3 3 2" xfId="56045"/>
    <cellStyle name="Comma 2 4 3 3 4" xfId="34216"/>
    <cellStyle name="Comma 2 4 3 4" xfId="7048"/>
    <cellStyle name="Comma 2 4 3 4 2" xfId="16275"/>
    <cellStyle name="Comma 2 4 3 4 2 2" xfId="44973"/>
    <cellStyle name="Comma 2 4 3 4 3" xfId="35764"/>
    <cellStyle name="Comma 2 4 3 5" xfId="8201"/>
    <cellStyle name="Comma 2 4 3 5 2" xfId="17425"/>
    <cellStyle name="Comma 2 4 3 5 2 2" xfId="46123"/>
    <cellStyle name="Comma 2 4 3 5 3" xfId="36914"/>
    <cellStyle name="Comma 2 4 3 6" xfId="10155"/>
    <cellStyle name="Comma 2 4 3 6 2" xfId="19376"/>
    <cellStyle name="Comma 2 4 3 6 2 2" xfId="48074"/>
    <cellStyle name="Comma 2 4 3 6 3" xfId="38865"/>
    <cellStyle name="Comma 2 4 3 7" xfId="11304"/>
    <cellStyle name="Comma 2 4 3 7 2" xfId="20523"/>
    <cellStyle name="Comma 2 4 3 7 2 2" xfId="49221"/>
    <cellStyle name="Comma 2 4 3 7 3" xfId="40012"/>
    <cellStyle name="Comma 2 4 3 8" xfId="12045"/>
    <cellStyle name="Comma 2 4 3 8 2" xfId="40743"/>
    <cellStyle name="Comma 2 4 3 9" xfId="21656"/>
    <cellStyle name="Comma 2 4 3 9 2" xfId="50354"/>
    <cellStyle name="Comma 2 4 4" xfId="2402"/>
    <cellStyle name="Comma 2 4 4 10" xfId="23730"/>
    <cellStyle name="Comma 2 4 4 10 2" xfId="52428"/>
    <cellStyle name="Comma 2 4 4 11" xfId="26009"/>
    <cellStyle name="Comma 2 4 4 11 2" xfId="54707"/>
    <cellStyle name="Comma 2 4 4 12" xfId="30590"/>
    <cellStyle name="Comma 2 4 4 12 2" xfId="59287"/>
    <cellStyle name="Comma 2 4 4 13" xfId="31731"/>
    <cellStyle name="Comma 2 4 4 2" xfId="4771"/>
    <cellStyle name="Comma 2 4 4 2 2" xfId="13999"/>
    <cellStyle name="Comma 2 4 4 2 2 2" xfId="28481"/>
    <cellStyle name="Comma 2 4 4 2 2 2 2" xfId="57179"/>
    <cellStyle name="Comma 2 4 4 2 2 3" xfId="42697"/>
    <cellStyle name="Comma 2 4 4 2 3" xfId="23731"/>
    <cellStyle name="Comma 2 4 4 2 3 2" xfId="52429"/>
    <cellStyle name="Comma 2 4 4 2 4" xfId="26010"/>
    <cellStyle name="Comma 2 4 4 2 4 2" xfId="54708"/>
    <cellStyle name="Comma 2 4 4 2 5" xfId="30591"/>
    <cellStyle name="Comma 2 4 4 2 5 2" xfId="59288"/>
    <cellStyle name="Comma 2 4 4 2 6" xfId="33488"/>
    <cellStyle name="Comma 2 4 4 3" xfId="5696"/>
    <cellStyle name="Comma 2 4 4 3 2" xfId="14924"/>
    <cellStyle name="Comma 2 4 4 3 2 2" xfId="43622"/>
    <cellStyle name="Comma 2 4 4 3 3" xfId="27348"/>
    <cellStyle name="Comma 2 4 4 3 3 2" xfId="56046"/>
    <cellStyle name="Comma 2 4 4 3 4" xfId="34413"/>
    <cellStyle name="Comma 2 4 4 4" xfId="7245"/>
    <cellStyle name="Comma 2 4 4 4 2" xfId="16472"/>
    <cellStyle name="Comma 2 4 4 4 2 2" xfId="45170"/>
    <cellStyle name="Comma 2 4 4 4 3" xfId="35961"/>
    <cellStyle name="Comma 2 4 4 5" xfId="8398"/>
    <cellStyle name="Comma 2 4 4 5 2" xfId="17622"/>
    <cellStyle name="Comma 2 4 4 5 2 2" xfId="46320"/>
    <cellStyle name="Comma 2 4 4 5 3" xfId="37111"/>
    <cellStyle name="Comma 2 4 4 6" xfId="10156"/>
    <cellStyle name="Comma 2 4 4 6 2" xfId="19377"/>
    <cellStyle name="Comma 2 4 4 6 2 2" xfId="48075"/>
    <cellStyle name="Comma 2 4 4 6 3" xfId="38866"/>
    <cellStyle name="Comma 2 4 4 7" xfId="11305"/>
    <cellStyle name="Comma 2 4 4 7 2" xfId="20524"/>
    <cellStyle name="Comma 2 4 4 7 2 2" xfId="49222"/>
    <cellStyle name="Comma 2 4 4 7 3" xfId="40013"/>
    <cellStyle name="Comma 2 4 4 8" xfId="12242"/>
    <cellStyle name="Comma 2 4 4 8 2" xfId="40940"/>
    <cellStyle name="Comma 2 4 4 9" xfId="21657"/>
    <cellStyle name="Comma 2 4 4 9 2" xfId="50355"/>
    <cellStyle name="Comma 2 4 5" xfId="3098"/>
    <cellStyle name="Comma 2 4 5 10" xfId="23732"/>
    <cellStyle name="Comma 2 4 5 10 2" xfId="52430"/>
    <cellStyle name="Comma 2 4 5 11" xfId="26011"/>
    <cellStyle name="Comma 2 4 5 11 2" xfId="54709"/>
    <cellStyle name="Comma 2 4 5 12" xfId="30592"/>
    <cellStyle name="Comma 2 4 5 12 2" xfId="59289"/>
    <cellStyle name="Comma 2 4 5 13" xfId="32110"/>
    <cellStyle name="Comma 2 4 5 2" xfId="4772"/>
    <cellStyle name="Comma 2 4 5 2 2" xfId="14000"/>
    <cellStyle name="Comma 2 4 5 2 2 2" xfId="28482"/>
    <cellStyle name="Comma 2 4 5 2 2 2 2" xfId="57180"/>
    <cellStyle name="Comma 2 4 5 2 2 3" xfId="42698"/>
    <cellStyle name="Comma 2 4 5 2 3" xfId="23733"/>
    <cellStyle name="Comma 2 4 5 2 3 2" xfId="52431"/>
    <cellStyle name="Comma 2 4 5 2 4" xfId="26012"/>
    <cellStyle name="Comma 2 4 5 2 4 2" xfId="54710"/>
    <cellStyle name="Comma 2 4 5 2 5" xfId="30593"/>
    <cellStyle name="Comma 2 4 5 2 5 2" xfId="59290"/>
    <cellStyle name="Comma 2 4 5 2 6" xfId="33489"/>
    <cellStyle name="Comma 2 4 5 3" xfId="6075"/>
    <cellStyle name="Comma 2 4 5 3 2" xfId="15303"/>
    <cellStyle name="Comma 2 4 5 3 2 2" xfId="44001"/>
    <cellStyle name="Comma 2 4 5 3 3" xfId="27349"/>
    <cellStyle name="Comma 2 4 5 3 3 2" xfId="56047"/>
    <cellStyle name="Comma 2 4 5 3 4" xfId="34792"/>
    <cellStyle name="Comma 2 4 5 4" xfId="7627"/>
    <cellStyle name="Comma 2 4 5 4 2" xfId="16852"/>
    <cellStyle name="Comma 2 4 5 4 2 2" xfId="45550"/>
    <cellStyle name="Comma 2 4 5 4 3" xfId="36341"/>
    <cellStyle name="Comma 2 4 5 5" xfId="8778"/>
    <cellStyle name="Comma 2 4 5 5 2" xfId="18001"/>
    <cellStyle name="Comma 2 4 5 5 2 2" xfId="46699"/>
    <cellStyle name="Comma 2 4 5 5 3" xfId="37490"/>
    <cellStyle name="Comma 2 4 5 6" xfId="10157"/>
    <cellStyle name="Comma 2 4 5 6 2" xfId="19378"/>
    <cellStyle name="Comma 2 4 5 6 2 2" xfId="48076"/>
    <cellStyle name="Comma 2 4 5 6 3" xfId="38867"/>
    <cellStyle name="Comma 2 4 5 7" xfId="11306"/>
    <cellStyle name="Comma 2 4 5 7 2" xfId="20525"/>
    <cellStyle name="Comma 2 4 5 7 2 2" xfId="49223"/>
    <cellStyle name="Comma 2 4 5 7 3" xfId="40014"/>
    <cellStyle name="Comma 2 4 5 8" xfId="12621"/>
    <cellStyle name="Comma 2 4 5 8 2" xfId="41319"/>
    <cellStyle name="Comma 2 4 5 9" xfId="21658"/>
    <cellStyle name="Comma 2 4 5 9 2" xfId="50356"/>
    <cellStyle name="Comma 2 4 6" xfId="4768"/>
    <cellStyle name="Comma 2 4 6 2" xfId="13996"/>
    <cellStyle name="Comma 2 4 6 2 2" xfId="28478"/>
    <cellStyle name="Comma 2 4 6 2 2 2" xfId="57176"/>
    <cellStyle name="Comma 2 4 6 2 3" xfId="42694"/>
    <cellStyle name="Comma 2 4 6 3" xfId="23734"/>
    <cellStyle name="Comma 2 4 6 3 2" xfId="52432"/>
    <cellStyle name="Comma 2 4 6 4" xfId="26013"/>
    <cellStyle name="Comma 2 4 6 4 2" xfId="54711"/>
    <cellStyle name="Comma 2 4 6 5" xfId="30594"/>
    <cellStyle name="Comma 2 4 6 5 2" xfId="59291"/>
    <cellStyle name="Comma 2 4 6 6" xfId="33485"/>
    <cellStyle name="Comma 2 4 7" xfId="5400"/>
    <cellStyle name="Comma 2 4 7 2" xfId="14628"/>
    <cellStyle name="Comma 2 4 7 2 2" xfId="43326"/>
    <cellStyle name="Comma 2 4 7 3" xfId="27345"/>
    <cellStyle name="Comma 2 4 7 3 2" xfId="56043"/>
    <cellStyle name="Comma 2 4 7 4" xfId="34117"/>
    <cellStyle name="Comma 2 4 8" xfId="6949"/>
    <cellStyle name="Comma 2 4 8 2" xfId="16176"/>
    <cellStyle name="Comma 2 4 8 2 2" xfId="44874"/>
    <cellStyle name="Comma 2 4 8 3" xfId="35665"/>
    <cellStyle name="Comma 2 4 9" xfId="8102"/>
    <cellStyle name="Comma 2 4 9 2" xfId="17326"/>
    <cellStyle name="Comma 2 4 9 2 2" xfId="46024"/>
    <cellStyle name="Comma 2 4 9 3" xfId="36815"/>
    <cellStyle name="Comma 2 5" xfId="1400"/>
    <cellStyle name="Comma 2 5 10" xfId="10158"/>
    <cellStyle name="Comma 2 5 10 2" xfId="19379"/>
    <cellStyle name="Comma 2 5 10 2 2" xfId="48077"/>
    <cellStyle name="Comma 2 5 10 3" xfId="38868"/>
    <cellStyle name="Comma 2 5 11" xfId="11307"/>
    <cellStyle name="Comma 2 5 11 2" xfId="20526"/>
    <cellStyle name="Comma 2 5 11 2 2" xfId="49224"/>
    <cellStyle name="Comma 2 5 11 3" xfId="40015"/>
    <cellStyle name="Comma 2 5 12" xfId="11945"/>
    <cellStyle name="Comma 2 5 12 2" xfId="40643"/>
    <cellStyle name="Comma 2 5 13" xfId="21659"/>
    <cellStyle name="Comma 2 5 13 2" xfId="50357"/>
    <cellStyle name="Comma 2 5 14" xfId="23735"/>
    <cellStyle name="Comma 2 5 14 2" xfId="52433"/>
    <cellStyle name="Comma 2 5 15" xfId="26014"/>
    <cellStyle name="Comma 2 5 15 2" xfId="54712"/>
    <cellStyle name="Comma 2 5 16" xfId="30595"/>
    <cellStyle name="Comma 2 5 16 2" xfId="59292"/>
    <cellStyle name="Comma 2 5 17" xfId="31434"/>
    <cellStyle name="Comma 2 5 2" xfId="1967"/>
    <cellStyle name="Comma 2 5 2 10" xfId="23736"/>
    <cellStyle name="Comma 2 5 2 10 2" xfId="52434"/>
    <cellStyle name="Comma 2 5 2 11" xfId="26015"/>
    <cellStyle name="Comma 2 5 2 11 2" xfId="54713"/>
    <cellStyle name="Comma 2 5 2 12" xfId="30596"/>
    <cellStyle name="Comma 2 5 2 12 2" xfId="59293"/>
    <cellStyle name="Comma 2 5 2 13" xfId="31478"/>
    <cellStyle name="Comma 2 5 2 2" xfId="4774"/>
    <cellStyle name="Comma 2 5 2 2 2" xfId="14002"/>
    <cellStyle name="Comma 2 5 2 2 2 2" xfId="28484"/>
    <cellStyle name="Comma 2 5 2 2 2 2 2" xfId="57182"/>
    <cellStyle name="Comma 2 5 2 2 2 3" xfId="42700"/>
    <cellStyle name="Comma 2 5 2 2 3" xfId="23737"/>
    <cellStyle name="Comma 2 5 2 2 3 2" xfId="52435"/>
    <cellStyle name="Comma 2 5 2 2 4" xfId="26016"/>
    <cellStyle name="Comma 2 5 2 2 4 2" xfId="54714"/>
    <cellStyle name="Comma 2 5 2 2 5" xfId="30597"/>
    <cellStyle name="Comma 2 5 2 2 5 2" xfId="59294"/>
    <cellStyle name="Comma 2 5 2 2 6" xfId="33491"/>
    <cellStyle name="Comma 2 5 2 3" xfId="5443"/>
    <cellStyle name="Comma 2 5 2 3 2" xfId="14671"/>
    <cellStyle name="Comma 2 5 2 3 2 2" xfId="43369"/>
    <cellStyle name="Comma 2 5 2 3 3" xfId="27351"/>
    <cellStyle name="Comma 2 5 2 3 3 2" xfId="56049"/>
    <cellStyle name="Comma 2 5 2 3 4" xfId="34160"/>
    <cellStyle name="Comma 2 5 2 4" xfId="6992"/>
    <cellStyle name="Comma 2 5 2 4 2" xfId="16219"/>
    <cellStyle name="Comma 2 5 2 4 2 2" xfId="44917"/>
    <cellStyle name="Comma 2 5 2 4 3" xfId="35708"/>
    <cellStyle name="Comma 2 5 2 5" xfId="8145"/>
    <cellStyle name="Comma 2 5 2 5 2" xfId="17369"/>
    <cellStyle name="Comma 2 5 2 5 2 2" xfId="46067"/>
    <cellStyle name="Comma 2 5 2 5 3" xfId="36858"/>
    <cellStyle name="Comma 2 5 2 6" xfId="10159"/>
    <cellStyle name="Comma 2 5 2 6 2" xfId="19380"/>
    <cellStyle name="Comma 2 5 2 6 2 2" xfId="48078"/>
    <cellStyle name="Comma 2 5 2 6 3" xfId="38869"/>
    <cellStyle name="Comma 2 5 2 7" xfId="11308"/>
    <cellStyle name="Comma 2 5 2 7 2" xfId="20527"/>
    <cellStyle name="Comma 2 5 2 7 2 2" xfId="49225"/>
    <cellStyle name="Comma 2 5 2 7 3" xfId="40016"/>
    <cellStyle name="Comma 2 5 2 8" xfId="11989"/>
    <cellStyle name="Comma 2 5 2 8 2" xfId="40687"/>
    <cellStyle name="Comma 2 5 2 9" xfId="21660"/>
    <cellStyle name="Comma 2 5 2 9 2" xfId="50358"/>
    <cellStyle name="Comma 2 5 3" xfId="2023"/>
    <cellStyle name="Comma 2 5 3 10" xfId="23738"/>
    <cellStyle name="Comma 2 5 3 10 2" xfId="52436"/>
    <cellStyle name="Comma 2 5 3 11" xfId="26017"/>
    <cellStyle name="Comma 2 5 3 11 2" xfId="54715"/>
    <cellStyle name="Comma 2 5 3 12" xfId="30598"/>
    <cellStyle name="Comma 2 5 3 12 2" xfId="59295"/>
    <cellStyle name="Comma 2 5 3 13" xfId="31533"/>
    <cellStyle name="Comma 2 5 3 2" xfId="4775"/>
    <cellStyle name="Comma 2 5 3 2 2" xfId="14003"/>
    <cellStyle name="Comma 2 5 3 2 2 2" xfId="28485"/>
    <cellStyle name="Comma 2 5 3 2 2 2 2" xfId="57183"/>
    <cellStyle name="Comma 2 5 3 2 2 3" xfId="42701"/>
    <cellStyle name="Comma 2 5 3 2 3" xfId="23739"/>
    <cellStyle name="Comma 2 5 3 2 3 2" xfId="52437"/>
    <cellStyle name="Comma 2 5 3 2 4" xfId="26018"/>
    <cellStyle name="Comma 2 5 3 2 4 2" xfId="54716"/>
    <cellStyle name="Comma 2 5 3 2 5" xfId="30599"/>
    <cellStyle name="Comma 2 5 3 2 5 2" xfId="59296"/>
    <cellStyle name="Comma 2 5 3 2 6" xfId="33492"/>
    <cellStyle name="Comma 2 5 3 3" xfId="5498"/>
    <cellStyle name="Comma 2 5 3 3 2" xfId="14726"/>
    <cellStyle name="Comma 2 5 3 3 2 2" xfId="43424"/>
    <cellStyle name="Comma 2 5 3 3 3" xfId="27352"/>
    <cellStyle name="Comma 2 5 3 3 3 2" xfId="56050"/>
    <cellStyle name="Comma 2 5 3 3 4" xfId="34215"/>
    <cellStyle name="Comma 2 5 3 4" xfId="7047"/>
    <cellStyle name="Comma 2 5 3 4 2" xfId="16274"/>
    <cellStyle name="Comma 2 5 3 4 2 2" xfId="44972"/>
    <cellStyle name="Comma 2 5 3 4 3" xfId="35763"/>
    <cellStyle name="Comma 2 5 3 5" xfId="8200"/>
    <cellStyle name="Comma 2 5 3 5 2" xfId="17424"/>
    <cellStyle name="Comma 2 5 3 5 2 2" xfId="46122"/>
    <cellStyle name="Comma 2 5 3 5 3" xfId="36913"/>
    <cellStyle name="Comma 2 5 3 6" xfId="10160"/>
    <cellStyle name="Comma 2 5 3 6 2" xfId="19381"/>
    <cellStyle name="Comma 2 5 3 6 2 2" xfId="48079"/>
    <cellStyle name="Comma 2 5 3 6 3" xfId="38870"/>
    <cellStyle name="Comma 2 5 3 7" xfId="11309"/>
    <cellStyle name="Comma 2 5 3 7 2" xfId="20528"/>
    <cellStyle name="Comma 2 5 3 7 2 2" xfId="49226"/>
    <cellStyle name="Comma 2 5 3 7 3" xfId="40017"/>
    <cellStyle name="Comma 2 5 3 8" xfId="12044"/>
    <cellStyle name="Comma 2 5 3 8 2" xfId="40742"/>
    <cellStyle name="Comma 2 5 3 9" xfId="21661"/>
    <cellStyle name="Comma 2 5 3 9 2" xfId="50359"/>
    <cellStyle name="Comma 2 5 4" xfId="2401"/>
    <cellStyle name="Comma 2 5 4 10" xfId="23740"/>
    <cellStyle name="Comma 2 5 4 10 2" xfId="52438"/>
    <cellStyle name="Comma 2 5 4 11" xfId="26019"/>
    <cellStyle name="Comma 2 5 4 11 2" xfId="54717"/>
    <cellStyle name="Comma 2 5 4 12" xfId="30600"/>
    <cellStyle name="Comma 2 5 4 12 2" xfId="59297"/>
    <cellStyle name="Comma 2 5 4 13" xfId="31730"/>
    <cellStyle name="Comma 2 5 4 2" xfId="4776"/>
    <cellStyle name="Comma 2 5 4 2 2" xfId="14004"/>
    <cellStyle name="Comma 2 5 4 2 2 2" xfId="28486"/>
    <cellStyle name="Comma 2 5 4 2 2 2 2" xfId="57184"/>
    <cellStyle name="Comma 2 5 4 2 2 3" xfId="42702"/>
    <cellStyle name="Comma 2 5 4 2 3" xfId="23741"/>
    <cellStyle name="Comma 2 5 4 2 3 2" xfId="52439"/>
    <cellStyle name="Comma 2 5 4 2 4" xfId="26020"/>
    <cellStyle name="Comma 2 5 4 2 4 2" xfId="54718"/>
    <cellStyle name="Comma 2 5 4 2 5" xfId="30601"/>
    <cellStyle name="Comma 2 5 4 2 5 2" xfId="59298"/>
    <cellStyle name="Comma 2 5 4 2 6" xfId="33493"/>
    <cellStyle name="Comma 2 5 4 3" xfId="5695"/>
    <cellStyle name="Comma 2 5 4 3 2" xfId="14923"/>
    <cellStyle name="Comma 2 5 4 3 2 2" xfId="43621"/>
    <cellStyle name="Comma 2 5 4 3 3" xfId="27353"/>
    <cellStyle name="Comma 2 5 4 3 3 2" xfId="56051"/>
    <cellStyle name="Comma 2 5 4 3 4" xfId="34412"/>
    <cellStyle name="Comma 2 5 4 4" xfId="7244"/>
    <cellStyle name="Comma 2 5 4 4 2" xfId="16471"/>
    <cellStyle name="Comma 2 5 4 4 2 2" xfId="45169"/>
    <cellStyle name="Comma 2 5 4 4 3" xfId="35960"/>
    <cellStyle name="Comma 2 5 4 5" xfId="8397"/>
    <cellStyle name="Comma 2 5 4 5 2" xfId="17621"/>
    <cellStyle name="Comma 2 5 4 5 2 2" xfId="46319"/>
    <cellStyle name="Comma 2 5 4 5 3" xfId="37110"/>
    <cellStyle name="Comma 2 5 4 6" xfId="10161"/>
    <cellStyle name="Comma 2 5 4 6 2" xfId="19382"/>
    <cellStyle name="Comma 2 5 4 6 2 2" xfId="48080"/>
    <cellStyle name="Comma 2 5 4 6 3" xfId="38871"/>
    <cellStyle name="Comma 2 5 4 7" xfId="11310"/>
    <cellStyle name="Comma 2 5 4 7 2" xfId="20529"/>
    <cellStyle name="Comma 2 5 4 7 2 2" xfId="49227"/>
    <cellStyle name="Comma 2 5 4 7 3" xfId="40018"/>
    <cellStyle name="Comma 2 5 4 8" xfId="12241"/>
    <cellStyle name="Comma 2 5 4 8 2" xfId="40939"/>
    <cellStyle name="Comma 2 5 4 9" xfId="21662"/>
    <cellStyle name="Comma 2 5 4 9 2" xfId="50360"/>
    <cellStyle name="Comma 2 5 5" xfId="3097"/>
    <cellStyle name="Comma 2 5 5 10" xfId="23742"/>
    <cellStyle name="Comma 2 5 5 10 2" xfId="52440"/>
    <cellStyle name="Comma 2 5 5 11" xfId="26021"/>
    <cellStyle name="Comma 2 5 5 11 2" xfId="54719"/>
    <cellStyle name="Comma 2 5 5 12" xfId="30602"/>
    <cellStyle name="Comma 2 5 5 12 2" xfId="59299"/>
    <cellStyle name="Comma 2 5 5 13" xfId="32109"/>
    <cellStyle name="Comma 2 5 5 2" xfId="4777"/>
    <cellStyle name="Comma 2 5 5 2 2" xfId="14005"/>
    <cellStyle name="Comma 2 5 5 2 2 2" xfId="28487"/>
    <cellStyle name="Comma 2 5 5 2 2 2 2" xfId="57185"/>
    <cellStyle name="Comma 2 5 5 2 2 3" xfId="42703"/>
    <cellStyle name="Comma 2 5 5 2 3" xfId="23743"/>
    <cellStyle name="Comma 2 5 5 2 3 2" xfId="52441"/>
    <cellStyle name="Comma 2 5 5 2 4" xfId="26022"/>
    <cellStyle name="Comma 2 5 5 2 4 2" xfId="54720"/>
    <cellStyle name="Comma 2 5 5 2 5" xfId="30603"/>
    <cellStyle name="Comma 2 5 5 2 5 2" xfId="59300"/>
    <cellStyle name="Comma 2 5 5 2 6" xfId="33494"/>
    <cellStyle name="Comma 2 5 5 3" xfId="6074"/>
    <cellStyle name="Comma 2 5 5 3 2" xfId="15302"/>
    <cellStyle name="Comma 2 5 5 3 2 2" xfId="44000"/>
    <cellStyle name="Comma 2 5 5 3 3" xfId="27354"/>
    <cellStyle name="Comma 2 5 5 3 3 2" xfId="56052"/>
    <cellStyle name="Comma 2 5 5 3 4" xfId="34791"/>
    <cellStyle name="Comma 2 5 5 4" xfId="7626"/>
    <cellStyle name="Comma 2 5 5 4 2" xfId="16851"/>
    <cellStyle name="Comma 2 5 5 4 2 2" xfId="45549"/>
    <cellStyle name="Comma 2 5 5 4 3" xfId="36340"/>
    <cellStyle name="Comma 2 5 5 5" xfId="8777"/>
    <cellStyle name="Comma 2 5 5 5 2" xfId="18000"/>
    <cellStyle name="Comma 2 5 5 5 2 2" xfId="46698"/>
    <cellStyle name="Comma 2 5 5 5 3" xfId="37489"/>
    <cellStyle name="Comma 2 5 5 6" xfId="10162"/>
    <cellStyle name="Comma 2 5 5 6 2" xfId="19383"/>
    <cellStyle name="Comma 2 5 5 6 2 2" xfId="48081"/>
    <cellStyle name="Comma 2 5 5 6 3" xfId="38872"/>
    <cellStyle name="Comma 2 5 5 7" xfId="11311"/>
    <cellStyle name="Comma 2 5 5 7 2" xfId="20530"/>
    <cellStyle name="Comma 2 5 5 7 2 2" xfId="49228"/>
    <cellStyle name="Comma 2 5 5 7 3" xfId="40019"/>
    <cellStyle name="Comma 2 5 5 8" xfId="12620"/>
    <cellStyle name="Comma 2 5 5 8 2" xfId="41318"/>
    <cellStyle name="Comma 2 5 5 9" xfId="21663"/>
    <cellStyle name="Comma 2 5 5 9 2" xfId="50361"/>
    <cellStyle name="Comma 2 5 6" xfId="4773"/>
    <cellStyle name="Comma 2 5 6 2" xfId="14001"/>
    <cellStyle name="Comma 2 5 6 2 2" xfId="28483"/>
    <cellStyle name="Comma 2 5 6 2 2 2" xfId="57181"/>
    <cellStyle name="Comma 2 5 6 2 3" xfId="42699"/>
    <cellStyle name="Comma 2 5 6 3" xfId="23744"/>
    <cellStyle name="Comma 2 5 6 3 2" xfId="52442"/>
    <cellStyle name="Comma 2 5 6 4" xfId="26023"/>
    <cellStyle name="Comma 2 5 6 4 2" xfId="54721"/>
    <cellStyle name="Comma 2 5 6 5" xfId="30604"/>
    <cellStyle name="Comma 2 5 6 5 2" xfId="59301"/>
    <cellStyle name="Comma 2 5 6 6" xfId="33490"/>
    <cellStyle name="Comma 2 5 7" xfId="5399"/>
    <cellStyle name="Comma 2 5 7 2" xfId="14627"/>
    <cellStyle name="Comma 2 5 7 2 2" xfId="43325"/>
    <cellStyle name="Comma 2 5 7 3" xfId="27350"/>
    <cellStyle name="Comma 2 5 7 3 2" xfId="56048"/>
    <cellStyle name="Comma 2 5 7 4" xfId="34116"/>
    <cellStyle name="Comma 2 5 8" xfId="6948"/>
    <cellStyle name="Comma 2 5 8 2" xfId="16175"/>
    <cellStyle name="Comma 2 5 8 2 2" xfId="44873"/>
    <cellStyle name="Comma 2 5 8 3" xfId="35664"/>
    <cellStyle name="Comma 2 5 9" xfId="8101"/>
    <cellStyle name="Comma 2 5 9 2" xfId="17325"/>
    <cellStyle name="Comma 2 5 9 2 2" xfId="46023"/>
    <cellStyle name="Comma 2 5 9 3" xfId="36814"/>
    <cellStyle name="Comma 2 6" xfId="1385"/>
    <cellStyle name="Comma 20" xfId="96"/>
    <cellStyle name="Comma 20 2" xfId="230"/>
    <cellStyle name="Comma 200" xfId="2257"/>
    <cellStyle name="Comma 201" xfId="2103"/>
    <cellStyle name="Comma 202" xfId="2077"/>
    <cellStyle name="Comma 203" xfId="2259"/>
    <cellStyle name="Comma 204" xfId="2090"/>
    <cellStyle name="Comma 205" xfId="2098"/>
    <cellStyle name="Comma 206" xfId="2082"/>
    <cellStyle name="Comma 207" xfId="2087"/>
    <cellStyle name="Comma 208" xfId="2104"/>
    <cellStyle name="Comma 209" xfId="2083"/>
    <cellStyle name="Comma 21" xfId="101"/>
    <cellStyle name="Comma 21 2" xfId="235"/>
    <cellStyle name="Comma 210" xfId="2081"/>
    <cellStyle name="Comma 211" xfId="2088"/>
    <cellStyle name="Comma 212" xfId="2263"/>
    <cellStyle name="Comma 213" xfId="2301"/>
    <cellStyle name="Comma 214" xfId="2279"/>
    <cellStyle name="Comma 215" xfId="2268"/>
    <cellStyle name="Comma 216" xfId="2340"/>
    <cellStyle name="Comma 217" xfId="2272"/>
    <cellStyle name="Comma 218" xfId="2361"/>
    <cellStyle name="Comma 219" xfId="2320"/>
    <cellStyle name="Comma 22" xfId="104"/>
    <cellStyle name="Comma 22 2" xfId="238"/>
    <cellStyle name="Comma 220" xfId="2327"/>
    <cellStyle name="Comma 221" xfId="2277"/>
    <cellStyle name="Comma 222" xfId="2274"/>
    <cellStyle name="Comma 223" xfId="2330"/>
    <cellStyle name="Comma 224" xfId="2293"/>
    <cellStyle name="Comma 225" xfId="2280"/>
    <cellStyle name="Comma 226" xfId="2278"/>
    <cellStyle name="Comma 227" xfId="2265"/>
    <cellStyle name="Comma 228" xfId="2318"/>
    <cellStyle name="Comma 229" xfId="2286"/>
    <cellStyle name="Comma 23" xfId="105"/>
    <cellStyle name="Comma 23 2" xfId="239"/>
    <cellStyle name="Comma 230" xfId="2309"/>
    <cellStyle name="Comma 231" xfId="2276"/>
    <cellStyle name="Comma 232" xfId="2344"/>
    <cellStyle name="Comma 233" xfId="2310"/>
    <cellStyle name="Comma 234" xfId="2273"/>
    <cellStyle name="Comma 235" xfId="2360"/>
    <cellStyle name="Comma 236" xfId="2328"/>
    <cellStyle name="Comma 237" xfId="2292"/>
    <cellStyle name="Comma 238" xfId="2342"/>
    <cellStyle name="Comma 239" xfId="2363"/>
    <cellStyle name="Comma 24" xfId="107"/>
    <cellStyle name="Comma 24 2" xfId="241"/>
    <cellStyle name="Comma 240" xfId="2285"/>
    <cellStyle name="Comma 241" xfId="2341"/>
    <cellStyle name="Comma 242" xfId="2323"/>
    <cellStyle name="Comma 243" xfId="2282"/>
    <cellStyle name="Comma 244" xfId="2338"/>
    <cellStyle name="Comma 245" xfId="2348"/>
    <cellStyle name="Comma 246" xfId="2312"/>
    <cellStyle name="Comma 247" xfId="2368"/>
    <cellStyle name="Comma 248" xfId="2296"/>
    <cellStyle name="Comma 249" xfId="2313"/>
    <cellStyle name="Comma 25" xfId="109"/>
    <cellStyle name="Comma 25 2" xfId="243"/>
    <cellStyle name="Comma 250" xfId="2337"/>
    <cellStyle name="Comma 251" xfId="2289"/>
    <cellStyle name="Comma 252" xfId="2372"/>
    <cellStyle name="Comma 253" xfId="2349"/>
    <cellStyle name="Comma 254" xfId="2373"/>
    <cellStyle name="Comma 255" xfId="2331"/>
    <cellStyle name="Comma 256" xfId="2370"/>
    <cellStyle name="Comma 257" xfId="2281"/>
    <cellStyle name="Comma 258" xfId="2321"/>
    <cellStyle name="Comma 259" xfId="2300"/>
    <cellStyle name="Comma 26" xfId="118"/>
    <cellStyle name="Comma 26 2" xfId="250"/>
    <cellStyle name="Comma 260" xfId="2334"/>
    <cellStyle name="Comma 261" xfId="2294"/>
    <cellStyle name="Comma 262" xfId="2346"/>
    <cellStyle name="Comma 263" xfId="2345"/>
    <cellStyle name="Comma 264" xfId="2365"/>
    <cellStyle name="Comma 265" xfId="2369"/>
    <cellStyle name="Comma 266" xfId="2271"/>
    <cellStyle name="Comma 267" xfId="2302"/>
    <cellStyle name="Comma 268" xfId="2014"/>
    <cellStyle name="Comma 268 10" xfId="21664"/>
    <cellStyle name="Comma 268 10 2" xfId="50362"/>
    <cellStyle name="Comma 268 11" xfId="23745"/>
    <cellStyle name="Comma 268 11 2" xfId="52443"/>
    <cellStyle name="Comma 268 12" xfId="26024"/>
    <cellStyle name="Comma 268 12 2" xfId="54722"/>
    <cellStyle name="Comma 268 13" xfId="30605"/>
    <cellStyle name="Comma 268 13 2" xfId="59302"/>
    <cellStyle name="Comma 268 14" xfId="31524"/>
    <cellStyle name="Comma 268 2" xfId="2627"/>
    <cellStyle name="Comma 268 3" xfId="4778"/>
    <cellStyle name="Comma 268 3 2" xfId="14006"/>
    <cellStyle name="Comma 268 3 2 2" xfId="28488"/>
    <cellStyle name="Comma 268 3 2 2 2" xfId="57186"/>
    <cellStyle name="Comma 268 3 2 3" xfId="42704"/>
    <cellStyle name="Comma 268 3 3" xfId="23746"/>
    <cellStyle name="Comma 268 3 3 2" xfId="52444"/>
    <cellStyle name="Comma 268 3 4" xfId="26025"/>
    <cellStyle name="Comma 268 3 4 2" xfId="54723"/>
    <cellStyle name="Comma 268 3 5" xfId="30606"/>
    <cellStyle name="Comma 268 3 5 2" xfId="59303"/>
    <cellStyle name="Comma 268 3 6" xfId="33495"/>
    <cellStyle name="Comma 268 4" xfId="5489"/>
    <cellStyle name="Comma 268 4 2" xfId="14717"/>
    <cellStyle name="Comma 268 4 2 2" xfId="43415"/>
    <cellStyle name="Comma 268 4 3" xfId="27355"/>
    <cellStyle name="Comma 268 4 3 2" xfId="56053"/>
    <cellStyle name="Comma 268 4 4" xfId="34206"/>
    <cellStyle name="Comma 268 5" xfId="7038"/>
    <cellStyle name="Comma 268 5 2" xfId="16265"/>
    <cellStyle name="Comma 268 5 2 2" xfId="44963"/>
    <cellStyle name="Comma 268 5 3" xfId="35754"/>
    <cellStyle name="Comma 268 6" xfId="8191"/>
    <cellStyle name="Comma 268 6 2" xfId="17415"/>
    <cellStyle name="Comma 268 6 2 2" xfId="46113"/>
    <cellStyle name="Comma 268 6 3" xfId="36904"/>
    <cellStyle name="Comma 268 7" xfId="10163"/>
    <cellStyle name="Comma 268 7 2" xfId="19384"/>
    <cellStyle name="Comma 268 7 2 2" xfId="48082"/>
    <cellStyle name="Comma 268 7 3" xfId="38873"/>
    <cellStyle name="Comma 268 8" xfId="11312"/>
    <cellStyle name="Comma 268 8 2" xfId="20531"/>
    <cellStyle name="Comma 268 8 2 2" xfId="49229"/>
    <cellStyle name="Comma 268 8 3" xfId="40020"/>
    <cellStyle name="Comma 268 9" xfId="12035"/>
    <cellStyle name="Comma 268 9 2" xfId="40733"/>
    <cellStyle name="Comma 269" xfId="2068"/>
    <cellStyle name="Comma 269 10" xfId="21665"/>
    <cellStyle name="Comma 269 10 2" xfId="50363"/>
    <cellStyle name="Comma 269 11" xfId="23747"/>
    <cellStyle name="Comma 269 11 2" xfId="52445"/>
    <cellStyle name="Comma 269 12" xfId="26026"/>
    <cellStyle name="Comma 269 12 2" xfId="54724"/>
    <cellStyle name="Comma 269 13" xfId="30607"/>
    <cellStyle name="Comma 269 13 2" xfId="59304"/>
    <cellStyle name="Comma 269 14" xfId="31578"/>
    <cellStyle name="Comma 269 2" xfId="2666"/>
    <cellStyle name="Comma 269 3" xfId="4779"/>
    <cellStyle name="Comma 269 3 2" xfId="14007"/>
    <cellStyle name="Comma 269 3 2 2" xfId="28489"/>
    <cellStyle name="Comma 269 3 2 2 2" xfId="57187"/>
    <cellStyle name="Comma 269 3 2 3" xfId="42705"/>
    <cellStyle name="Comma 269 3 3" xfId="23748"/>
    <cellStyle name="Comma 269 3 3 2" xfId="52446"/>
    <cellStyle name="Comma 269 3 4" xfId="26027"/>
    <cellStyle name="Comma 269 3 4 2" xfId="54725"/>
    <cellStyle name="Comma 269 3 5" xfId="30608"/>
    <cellStyle name="Comma 269 3 5 2" xfId="59305"/>
    <cellStyle name="Comma 269 3 6" xfId="33496"/>
    <cellStyle name="Comma 269 4" xfId="5543"/>
    <cellStyle name="Comma 269 4 2" xfId="14771"/>
    <cellStyle name="Comma 269 4 2 2" xfId="43469"/>
    <cellStyle name="Comma 269 4 3" xfId="27356"/>
    <cellStyle name="Comma 269 4 3 2" xfId="56054"/>
    <cellStyle name="Comma 269 4 4" xfId="34260"/>
    <cellStyle name="Comma 269 5" xfId="7092"/>
    <cellStyle name="Comma 269 5 2" xfId="16319"/>
    <cellStyle name="Comma 269 5 2 2" xfId="45017"/>
    <cellStyle name="Comma 269 5 3" xfId="35808"/>
    <cellStyle name="Comma 269 6" xfId="8245"/>
    <cellStyle name="Comma 269 6 2" xfId="17469"/>
    <cellStyle name="Comma 269 6 2 2" xfId="46167"/>
    <cellStyle name="Comma 269 6 3" xfId="36958"/>
    <cellStyle name="Comma 269 7" xfId="10164"/>
    <cellStyle name="Comma 269 7 2" xfId="19385"/>
    <cellStyle name="Comma 269 7 2 2" xfId="48083"/>
    <cellStyle name="Comma 269 7 3" xfId="38874"/>
    <cellStyle name="Comma 269 8" xfId="11313"/>
    <cellStyle name="Comma 269 8 2" xfId="20532"/>
    <cellStyle name="Comma 269 8 2 2" xfId="49230"/>
    <cellStyle name="Comma 269 8 3" xfId="40021"/>
    <cellStyle name="Comma 269 9" xfId="12089"/>
    <cellStyle name="Comma 269 9 2" xfId="40787"/>
    <cellStyle name="Comma 27" xfId="117"/>
    <cellStyle name="Comma 27 2" xfId="249"/>
    <cellStyle name="Comma 270" xfId="2652"/>
    <cellStyle name="Comma 271" xfId="2691"/>
    <cellStyle name="Comma 272" xfId="2661"/>
    <cellStyle name="Comma 273" xfId="2705"/>
    <cellStyle name="Comma 274" xfId="2800"/>
    <cellStyle name="Comma 275" xfId="2926"/>
    <cellStyle name="Comma 276" xfId="2683"/>
    <cellStyle name="Comma 277" xfId="2659"/>
    <cellStyle name="Comma 278" xfId="2664"/>
    <cellStyle name="Comma 279" xfId="2655"/>
    <cellStyle name="Comma 28" xfId="119"/>
    <cellStyle name="Comma 28 2" xfId="251"/>
    <cellStyle name="Comma 280" xfId="2641"/>
    <cellStyle name="Comma 281" xfId="2646"/>
    <cellStyle name="Comma 282" xfId="2657"/>
    <cellStyle name="Comma 283" xfId="2656"/>
    <cellStyle name="Comma 284" xfId="2636"/>
    <cellStyle name="Comma 285" xfId="2669"/>
    <cellStyle name="Comma 286" xfId="2644"/>
    <cellStyle name="Comma 287" xfId="2901"/>
    <cellStyle name="Comma 288" xfId="3009"/>
    <cellStyle name="Comma 289" xfId="3032"/>
    <cellStyle name="Comma 29" xfId="116"/>
    <cellStyle name="Comma 29 2" xfId="248"/>
    <cellStyle name="Comma 290" xfId="3048"/>
    <cellStyle name="Comma 291" xfId="3015"/>
    <cellStyle name="Comma 292" xfId="3038"/>
    <cellStyle name="Comma 293" xfId="3016"/>
    <cellStyle name="Comma 294" xfId="3069"/>
    <cellStyle name="Comma 295" xfId="3077"/>
    <cellStyle name="Comma 296" xfId="3064"/>
    <cellStyle name="Comma 297" xfId="3045"/>
    <cellStyle name="Comma 298" xfId="3046"/>
    <cellStyle name="Comma 299" xfId="3011"/>
    <cellStyle name="Comma 3" xfId="79"/>
    <cellStyle name="Comma 3 2" xfId="213"/>
    <cellStyle name="Comma 3 3" xfId="1397"/>
    <cellStyle name="Comma 3 4" xfId="1395"/>
    <cellStyle name="Comma 3 5" xfId="1384"/>
    <cellStyle name="Comma 30" xfId="120"/>
    <cellStyle name="Comma 30 2" xfId="252"/>
    <cellStyle name="Comma 300" xfId="3024"/>
    <cellStyle name="Comma 301" xfId="3033"/>
    <cellStyle name="Comma 302" xfId="3025"/>
    <cellStyle name="Comma 303" xfId="3041"/>
    <cellStyle name="Comma 304" xfId="3021"/>
    <cellStyle name="Comma 305" xfId="3042"/>
    <cellStyle name="Comma 306" xfId="3080"/>
    <cellStyle name="Comma 307" xfId="3062"/>
    <cellStyle name="Comma 308" xfId="3066"/>
    <cellStyle name="Comma 309" xfId="3022"/>
    <cellStyle name="Comma 31" xfId="1591"/>
    <cellStyle name="Comma 310" xfId="3019"/>
    <cellStyle name="Comma 311" xfId="3031"/>
    <cellStyle name="Comma 312" xfId="3030"/>
    <cellStyle name="Comma 313" xfId="3049"/>
    <cellStyle name="Comma 314" xfId="3014"/>
    <cellStyle name="Comma 315" xfId="3047"/>
    <cellStyle name="Comma 316" xfId="3035"/>
    <cellStyle name="Comma 317" xfId="3050"/>
    <cellStyle name="Comma 318" xfId="3076"/>
    <cellStyle name="Comma 319" xfId="3053"/>
    <cellStyle name="Comma 32" xfId="1683"/>
    <cellStyle name="Comma 320" xfId="3036"/>
    <cellStyle name="Comma 321" xfId="3065"/>
    <cellStyle name="Comma 322" xfId="3043"/>
    <cellStyle name="Comma 323" xfId="3079"/>
    <cellStyle name="Comma 324" xfId="3059"/>
    <cellStyle name="Comma 325" xfId="3027"/>
    <cellStyle name="Comma 326" xfId="2381"/>
    <cellStyle name="Comma 326 10" xfId="21666"/>
    <cellStyle name="Comma 326 10 2" xfId="50364"/>
    <cellStyle name="Comma 326 11" xfId="23749"/>
    <cellStyle name="Comma 326 11 2" xfId="52447"/>
    <cellStyle name="Comma 326 12" xfId="26028"/>
    <cellStyle name="Comma 326 12 2" xfId="54726"/>
    <cellStyle name="Comma 326 13" xfId="30609"/>
    <cellStyle name="Comma 326 13 2" xfId="59306"/>
    <cellStyle name="Comma 326 14" xfId="31722"/>
    <cellStyle name="Comma 326 2" xfId="3732"/>
    <cellStyle name="Comma 326 3" xfId="4780"/>
    <cellStyle name="Comma 326 3 2" xfId="14008"/>
    <cellStyle name="Comma 326 3 2 2" xfId="28490"/>
    <cellStyle name="Comma 326 3 2 2 2" xfId="57188"/>
    <cellStyle name="Comma 326 3 2 3" xfId="42706"/>
    <cellStyle name="Comma 326 3 3" xfId="23750"/>
    <cellStyle name="Comma 326 3 3 2" xfId="52448"/>
    <cellStyle name="Comma 326 3 4" xfId="26029"/>
    <cellStyle name="Comma 326 3 4 2" xfId="54727"/>
    <cellStyle name="Comma 326 3 5" xfId="30610"/>
    <cellStyle name="Comma 326 3 5 2" xfId="59307"/>
    <cellStyle name="Comma 326 3 6" xfId="33497"/>
    <cellStyle name="Comma 326 4" xfId="5687"/>
    <cellStyle name="Comma 326 4 2" xfId="14915"/>
    <cellStyle name="Comma 326 4 2 2" xfId="43613"/>
    <cellStyle name="Comma 326 4 3" xfId="27357"/>
    <cellStyle name="Comma 326 4 3 2" xfId="56055"/>
    <cellStyle name="Comma 326 4 4" xfId="34404"/>
    <cellStyle name="Comma 326 5" xfId="7236"/>
    <cellStyle name="Comma 326 5 2" xfId="16463"/>
    <cellStyle name="Comma 326 5 2 2" xfId="45161"/>
    <cellStyle name="Comma 326 5 3" xfId="35952"/>
    <cellStyle name="Comma 326 6" xfId="8389"/>
    <cellStyle name="Comma 326 6 2" xfId="17613"/>
    <cellStyle name="Comma 326 6 2 2" xfId="46311"/>
    <cellStyle name="Comma 326 6 3" xfId="37102"/>
    <cellStyle name="Comma 326 7" xfId="10165"/>
    <cellStyle name="Comma 326 7 2" xfId="19386"/>
    <cellStyle name="Comma 326 7 2 2" xfId="48084"/>
    <cellStyle name="Comma 326 7 3" xfId="38875"/>
    <cellStyle name="Comma 326 8" xfId="11314"/>
    <cellStyle name="Comma 326 8 2" xfId="20533"/>
    <cellStyle name="Comma 326 8 2 2" xfId="49231"/>
    <cellStyle name="Comma 326 8 3" xfId="40022"/>
    <cellStyle name="Comma 326 9" xfId="12233"/>
    <cellStyle name="Comma 326 9 2" xfId="40931"/>
    <cellStyle name="Comma 327" xfId="3739"/>
    <cellStyle name="Comma 328" xfId="3791"/>
    <cellStyle name="Comma 329" xfId="3754"/>
    <cellStyle name="Comma 33" xfId="1687"/>
    <cellStyle name="Comma 330" xfId="3750"/>
    <cellStyle name="Comma 331" xfId="3809"/>
    <cellStyle name="Comma 332" xfId="3755"/>
    <cellStyle name="Comma 333" xfId="3749"/>
    <cellStyle name="Comma 334" xfId="3744"/>
    <cellStyle name="Comma 335" xfId="3761"/>
    <cellStyle name="Comma 336" xfId="3792"/>
    <cellStyle name="Comma 337" xfId="3795"/>
    <cellStyle name="Comma 338" xfId="3784"/>
    <cellStyle name="Comma 339" xfId="3748"/>
    <cellStyle name="Comma 34" xfId="1705"/>
    <cellStyle name="Comma 340" xfId="3797"/>
    <cellStyle name="Comma 341" xfId="3737"/>
    <cellStyle name="Comma 342" xfId="3793"/>
    <cellStyle name="Comma 343" xfId="3775"/>
    <cellStyle name="Comma 344" xfId="3742"/>
    <cellStyle name="Comma 345" xfId="3769"/>
    <cellStyle name="Comma 346" xfId="3786"/>
    <cellStyle name="Comma 347" xfId="3778"/>
    <cellStyle name="Comma 348" xfId="3762"/>
    <cellStyle name="Comma 349" xfId="3734"/>
    <cellStyle name="Comma 35" xfId="1670"/>
    <cellStyle name="Comma 350" xfId="3774"/>
    <cellStyle name="Comma 351" xfId="3804"/>
    <cellStyle name="Comma 352" xfId="3745"/>
    <cellStyle name="Comma 353" xfId="3768"/>
    <cellStyle name="Comma 354" xfId="3788"/>
    <cellStyle name="Comma 355" xfId="3810"/>
    <cellStyle name="Comma 356" xfId="3764"/>
    <cellStyle name="Comma 357" xfId="3746"/>
    <cellStyle name="Comma 358" xfId="3767"/>
    <cellStyle name="Comma 359" xfId="3789"/>
    <cellStyle name="Comma 36" xfId="1656"/>
    <cellStyle name="Comma 360" xfId="3776"/>
    <cellStyle name="Comma 361" xfId="3783"/>
    <cellStyle name="Comma 362" xfId="3781"/>
    <cellStyle name="Comma 363" xfId="3799"/>
    <cellStyle name="Comma 364" xfId="3758"/>
    <cellStyle name="Comma 365" xfId="3087"/>
    <cellStyle name="Comma 365 10" xfId="23751"/>
    <cellStyle name="Comma 365 10 2" xfId="52449"/>
    <cellStyle name="Comma 365 11" xfId="26030"/>
    <cellStyle name="Comma 365 11 2" xfId="54728"/>
    <cellStyle name="Comma 365 12" xfId="30611"/>
    <cellStyle name="Comma 365 12 2" xfId="59308"/>
    <cellStyle name="Comma 365 13" xfId="32101"/>
    <cellStyle name="Comma 365 2" xfId="4781"/>
    <cellStyle name="Comma 365 2 2" xfId="14009"/>
    <cellStyle name="Comma 365 2 2 2" xfId="28491"/>
    <cellStyle name="Comma 365 2 2 2 2" xfId="57189"/>
    <cellStyle name="Comma 365 2 2 3" xfId="42707"/>
    <cellStyle name="Comma 365 2 3" xfId="23752"/>
    <cellStyle name="Comma 365 2 3 2" xfId="52450"/>
    <cellStyle name="Comma 365 2 4" xfId="26031"/>
    <cellStyle name="Comma 365 2 4 2" xfId="54729"/>
    <cellStyle name="Comma 365 2 5" xfId="30612"/>
    <cellStyle name="Comma 365 2 5 2" xfId="59309"/>
    <cellStyle name="Comma 365 2 6" xfId="33498"/>
    <cellStyle name="Comma 365 3" xfId="6066"/>
    <cellStyle name="Comma 365 3 2" xfId="15294"/>
    <cellStyle name="Comma 365 3 2 2" xfId="43992"/>
    <cellStyle name="Comma 365 3 3" xfId="27358"/>
    <cellStyle name="Comma 365 3 3 2" xfId="56056"/>
    <cellStyle name="Comma 365 3 4" xfId="34783"/>
    <cellStyle name="Comma 365 4" xfId="7617"/>
    <cellStyle name="Comma 365 4 2" xfId="16842"/>
    <cellStyle name="Comma 365 4 2 2" xfId="45540"/>
    <cellStyle name="Comma 365 4 3" xfId="36331"/>
    <cellStyle name="Comma 365 5" xfId="8769"/>
    <cellStyle name="Comma 365 5 2" xfId="17992"/>
    <cellStyle name="Comma 365 5 2 2" xfId="46690"/>
    <cellStyle name="Comma 365 5 3" xfId="37481"/>
    <cellStyle name="Comma 365 6" xfId="10166"/>
    <cellStyle name="Comma 365 6 2" xfId="19387"/>
    <cellStyle name="Comma 365 6 2 2" xfId="48085"/>
    <cellStyle name="Comma 365 6 3" xfId="38876"/>
    <cellStyle name="Comma 365 7" xfId="11315"/>
    <cellStyle name="Comma 365 7 2" xfId="20534"/>
    <cellStyle name="Comma 365 7 2 2" xfId="49232"/>
    <cellStyle name="Comma 365 7 3" xfId="40023"/>
    <cellStyle name="Comma 365 8" xfId="12612"/>
    <cellStyle name="Comma 365 8 2" xfId="41310"/>
    <cellStyle name="Comma 365 9" xfId="21667"/>
    <cellStyle name="Comma 365 9 2" xfId="50365"/>
    <cellStyle name="Comma 366" xfId="3143"/>
    <cellStyle name="Comma 366 10" xfId="23753"/>
    <cellStyle name="Comma 366 10 2" xfId="52451"/>
    <cellStyle name="Comma 366 11" xfId="26032"/>
    <cellStyle name="Comma 366 11 2" xfId="54730"/>
    <cellStyle name="Comma 366 12" xfId="30613"/>
    <cellStyle name="Comma 366 12 2" xfId="59310"/>
    <cellStyle name="Comma 366 13" xfId="32154"/>
    <cellStyle name="Comma 366 2" xfId="4782"/>
    <cellStyle name="Comma 366 2 2" xfId="14010"/>
    <cellStyle name="Comma 366 2 2 2" xfId="28492"/>
    <cellStyle name="Comma 366 2 2 2 2" xfId="57190"/>
    <cellStyle name="Comma 366 2 2 3" xfId="42708"/>
    <cellStyle name="Comma 366 2 3" xfId="23754"/>
    <cellStyle name="Comma 366 2 3 2" xfId="52452"/>
    <cellStyle name="Comma 366 2 4" xfId="26033"/>
    <cellStyle name="Comma 366 2 4 2" xfId="54731"/>
    <cellStyle name="Comma 366 2 5" xfId="30614"/>
    <cellStyle name="Comma 366 2 5 2" xfId="59311"/>
    <cellStyle name="Comma 366 2 6" xfId="33499"/>
    <cellStyle name="Comma 366 3" xfId="6119"/>
    <cellStyle name="Comma 366 3 2" xfId="15347"/>
    <cellStyle name="Comma 366 3 2 2" xfId="44045"/>
    <cellStyle name="Comma 366 3 3" xfId="27359"/>
    <cellStyle name="Comma 366 3 3 2" xfId="56057"/>
    <cellStyle name="Comma 366 3 4" xfId="34836"/>
    <cellStyle name="Comma 366 4" xfId="7671"/>
    <cellStyle name="Comma 366 4 2" xfId="16896"/>
    <cellStyle name="Comma 366 4 2 2" xfId="45594"/>
    <cellStyle name="Comma 366 4 3" xfId="36385"/>
    <cellStyle name="Comma 366 5" xfId="8822"/>
    <cellStyle name="Comma 366 5 2" xfId="18045"/>
    <cellStyle name="Comma 366 5 2 2" xfId="46743"/>
    <cellStyle name="Comma 366 5 3" xfId="37534"/>
    <cellStyle name="Comma 366 6" xfId="10167"/>
    <cellStyle name="Comma 366 6 2" xfId="19388"/>
    <cellStyle name="Comma 366 6 2 2" xfId="48086"/>
    <cellStyle name="Comma 366 6 3" xfId="38877"/>
    <cellStyle name="Comma 366 7" xfId="11316"/>
    <cellStyle name="Comma 366 7 2" xfId="20535"/>
    <cellStyle name="Comma 366 7 2 2" xfId="49233"/>
    <cellStyle name="Comma 366 7 3" xfId="40024"/>
    <cellStyle name="Comma 366 8" xfId="12665"/>
    <cellStyle name="Comma 366 8 2" xfId="41363"/>
    <cellStyle name="Comma 366 9" xfId="21668"/>
    <cellStyle name="Comma 366 9 2" xfId="50366"/>
    <cellStyle name="Comma 367" xfId="11526"/>
    <cellStyle name="Comma 368" xfId="11533"/>
    <cellStyle name="Comma 369" xfId="31016"/>
    <cellStyle name="Comma 37" xfId="1638"/>
    <cellStyle name="Comma 38" xfId="1621"/>
    <cellStyle name="Comma 39" xfId="1662"/>
    <cellStyle name="Comma 4" xfId="80"/>
    <cellStyle name="Comma 4 2" xfId="214"/>
    <cellStyle name="Comma 4 2 2" xfId="978"/>
    <cellStyle name="Comma 4 2 2 2" xfId="1247"/>
    <cellStyle name="Comma 4 3" xfId="979"/>
    <cellStyle name="Comma 4 3 2" xfId="1248"/>
    <cellStyle name="Comma 4 4" xfId="1353"/>
    <cellStyle name="Comma 4 5" xfId="1350"/>
    <cellStyle name="Comma 4 6" xfId="1405"/>
    <cellStyle name="Comma 40" xfId="1703"/>
    <cellStyle name="Comma 41" xfId="1751"/>
    <cellStyle name="Comma 42" xfId="1608"/>
    <cellStyle name="Comma 43" xfId="1671"/>
    <cellStyle name="Comma 44" xfId="1633"/>
    <cellStyle name="Comma 45" xfId="1631"/>
    <cellStyle name="Comma 46" xfId="1610"/>
    <cellStyle name="Comma 47" xfId="1762"/>
    <cellStyle name="Comma 48" xfId="1693"/>
    <cellStyle name="Comma 49" xfId="1689"/>
    <cellStyle name="Comma 5" xfId="78"/>
    <cellStyle name="Comma 5 2" xfId="212"/>
    <cellStyle name="Comma 50" xfId="1619"/>
    <cellStyle name="Comma 51" xfId="1680"/>
    <cellStyle name="Comma 52" xfId="1596"/>
    <cellStyle name="Comma 53" xfId="1639"/>
    <cellStyle name="Comma 54" xfId="1741"/>
    <cellStyle name="Comma 55" xfId="1640"/>
    <cellStyle name="Comma 56" xfId="1664"/>
    <cellStyle name="Comma 57" xfId="1688"/>
    <cellStyle name="Comma 58" xfId="1663"/>
    <cellStyle name="Comma 59" xfId="1658"/>
    <cellStyle name="Comma 6" xfId="81"/>
    <cellStyle name="Comma 6 2" xfId="215"/>
    <cellStyle name="Comma 60" xfId="1654"/>
    <cellStyle name="Comma 61" xfId="1744"/>
    <cellStyle name="Comma 62" xfId="1740"/>
    <cellStyle name="Comma 63" xfId="1692"/>
    <cellStyle name="Comma 64" xfId="1597"/>
    <cellStyle name="Comma 65" xfId="1595"/>
    <cellStyle name="Comma 66" xfId="1738"/>
    <cellStyle name="Comma 67" xfId="1667"/>
    <cellStyle name="Comma 68" xfId="1646"/>
    <cellStyle name="Comma 69" xfId="1684"/>
    <cellStyle name="Comma 7" xfId="77"/>
    <cellStyle name="Comma 7 2" xfId="211"/>
    <cellStyle name="Comma 70" xfId="1686"/>
    <cellStyle name="Comma 71" xfId="1702"/>
    <cellStyle name="Comma 72" xfId="1643"/>
    <cellStyle name="Comma 73" xfId="1672"/>
    <cellStyle name="Comma 74" xfId="1752"/>
    <cellStyle name="Comma 75" xfId="1685"/>
    <cellStyle name="Comma 76" xfId="1623"/>
    <cellStyle name="Comma 77" xfId="1736"/>
    <cellStyle name="Comma 78" xfId="1766"/>
    <cellStyle name="Comma 79" xfId="1622"/>
    <cellStyle name="Comma 8" xfId="82"/>
    <cellStyle name="Comma 8 2" xfId="216"/>
    <cellStyle name="Comma 80" xfId="1626"/>
    <cellStyle name="Comma 81" xfId="1650"/>
    <cellStyle name="Comma 82" xfId="1704"/>
    <cellStyle name="Comma 83" xfId="1763"/>
    <cellStyle name="Comma 84" xfId="1749"/>
    <cellStyle name="Comma 85" xfId="1675"/>
    <cellStyle name="Comma 86" xfId="1701"/>
    <cellStyle name="Comma 87" xfId="1636"/>
    <cellStyle name="Comma 88" xfId="1648"/>
    <cellStyle name="Comma 89" xfId="1635"/>
    <cellStyle name="Comma 9" xfId="75"/>
    <cellStyle name="Comma 9 2" xfId="209"/>
    <cellStyle name="Comma 90" xfId="1641"/>
    <cellStyle name="Comma 91" xfId="1603"/>
    <cellStyle name="Comma 92" xfId="1618"/>
    <cellStyle name="Comma 93" xfId="1634"/>
    <cellStyle name="Comma 94" xfId="1706"/>
    <cellStyle name="Comma 95" xfId="1753"/>
    <cellStyle name="Comma 96" xfId="1745"/>
    <cellStyle name="Comma 97" xfId="1649"/>
    <cellStyle name="Comma 98" xfId="1757"/>
    <cellStyle name="Comma 99" xfId="1607"/>
    <cellStyle name="Comma Red [2 dec]" xfId="980"/>
    <cellStyle name="Comma Red 0" xfId="43"/>
    <cellStyle name="Comma Red 0 10" xfId="1816"/>
    <cellStyle name="Comma Red 0 10 2" xfId="2978"/>
    <cellStyle name="Comma Red 0 10 3" xfId="3006"/>
    <cellStyle name="Comma Red 0 10 4" xfId="2479"/>
    <cellStyle name="Comma Red 0 11" xfId="2079"/>
    <cellStyle name="Comma Red 0 11 2" xfId="2375"/>
    <cellStyle name="Comma Red 0 11 2 2" xfId="2962"/>
    <cellStyle name="Comma Red 0 11 3" xfId="2947"/>
    <cellStyle name="Comma Red 0 11 4" xfId="2987"/>
    <cellStyle name="Comma Red 0 11 5" xfId="2481"/>
    <cellStyle name="Comma Red 0 12" xfId="2260"/>
    <cellStyle name="Comma Red 0 12 2" xfId="2378"/>
    <cellStyle name="Comma Red 0 12 2 2" xfId="2972"/>
    <cellStyle name="Comma Red 0 12 3" xfId="2670"/>
    <cellStyle name="Comma Red 0 12 4" xfId="2971"/>
    <cellStyle name="Comma Red 0 12 5" xfId="2625"/>
    <cellStyle name="Comma Red 0 13" xfId="2640"/>
    <cellStyle name="Comma Red 0 14" xfId="3701"/>
    <cellStyle name="Comma Red 0 2" xfId="1338"/>
    <cellStyle name="Comma Red 0 2 2" xfId="1406"/>
    <cellStyle name="Comma Red 0 2 2 2" xfId="2639"/>
    <cellStyle name="Comma Red 0 2 2 2 2" xfId="3292"/>
    <cellStyle name="Comma Red 0 2 2 3" xfId="2984"/>
    <cellStyle name="Comma Red 0 2 2 4" xfId="2999"/>
    <cellStyle name="Comma Red 0 2 2 5" xfId="2404"/>
    <cellStyle name="Comma Red 0 2 3" xfId="1407"/>
    <cellStyle name="Comma Red 0 2 3 2" xfId="2673"/>
    <cellStyle name="Comma Red 0 2 3 2 2" xfId="3303"/>
    <cellStyle name="Comma Red 0 2 3 3" xfId="2979"/>
    <cellStyle name="Comma Red 0 2 3 4" xfId="3002"/>
    <cellStyle name="Comma Red 0 2 3 5" xfId="2405"/>
    <cellStyle name="Comma Red 0 2 4" xfId="2676"/>
    <cellStyle name="Comma Red 0 2 4 2" xfId="3305"/>
    <cellStyle name="Comma Red 0 2 5" xfId="2681"/>
    <cellStyle name="Comma Red 0 2 6" xfId="2686"/>
    <cellStyle name="Comma Red 0 2 7" xfId="2389"/>
    <cellStyle name="Comma Red 0 3" xfId="1336"/>
    <cellStyle name="Comma Red 0 3 2" xfId="1408"/>
    <cellStyle name="Comma Red 0 3 2 2" xfId="2693"/>
    <cellStyle name="Comma Red 0 3 2 2 2" xfId="3314"/>
    <cellStyle name="Comma Red 0 3 2 3" xfId="2989"/>
    <cellStyle name="Comma Red 0 3 2 4" xfId="2998"/>
    <cellStyle name="Comma Red 0 3 2 5" xfId="2406"/>
    <cellStyle name="Comma Red 0 3 3" xfId="1409"/>
    <cellStyle name="Comma Red 0 3 3 2" xfId="2698"/>
    <cellStyle name="Comma Red 0 3 3 2 2" xfId="3318"/>
    <cellStyle name="Comma Red 0 3 3 3" xfId="2974"/>
    <cellStyle name="Comma Red 0 3 3 4" xfId="3004"/>
    <cellStyle name="Comma Red 0 3 3 5" xfId="2407"/>
    <cellStyle name="Comma Red 0 3 4" xfId="2914"/>
    <cellStyle name="Comma Red 0 3 4 2" xfId="3514"/>
    <cellStyle name="Comma Red 0 3 5" xfId="2908"/>
    <cellStyle name="Comma Red 0 3 6" xfId="2915"/>
    <cellStyle name="Comma Red 0 3 7" xfId="2387"/>
    <cellStyle name="Comma Red 0 4" xfId="1343"/>
    <cellStyle name="Comma Red 0 4 2" xfId="1410"/>
    <cellStyle name="Comma Red 0 4 2 2" xfId="2695"/>
    <cellStyle name="Comma Red 0 4 2 2 2" xfId="3316"/>
    <cellStyle name="Comma Red 0 4 2 3" xfId="2697"/>
    <cellStyle name="Comma Red 0 4 2 4" xfId="3001"/>
    <cellStyle name="Comma Red 0 4 2 5" xfId="2408"/>
    <cellStyle name="Comma Red 0 4 3" xfId="1411"/>
    <cellStyle name="Comma Red 0 4 3 2" xfId="2918"/>
    <cellStyle name="Comma Red 0 4 3 2 2" xfId="3516"/>
    <cellStyle name="Comma Red 0 4 3 3" xfId="2982"/>
    <cellStyle name="Comma Red 0 4 3 4" xfId="2996"/>
    <cellStyle name="Comma Red 0 4 3 5" xfId="2409"/>
    <cellStyle name="Comma Red 0 4 4" xfId="2921"/>
    <cellStyle name="Comma Red 0 4 4 2" xfId="3518"/>
    <cellStyle name="Comma Red 0 4 5" xfId="2654"/>
    <cellStyle name="Comma Red 0 4 6" xfId="2936"/>
    <cellStyle name="Comma Red 0 4 7" xfId="2391"/>
    <cellStyle name="Comma Red 0 5" xfId="1368"/>
    <cellStyle name="Comma Red 0 5 2" xfId="1412"/>
    <cellStyle name="Comma Red 0 5 2 2" xfId="2701"/>
    <cellStyle name="Comma Red 0 5 2 2 2" xfId="3319"/>
    <cellStyle name="Comma Red 0 5 2 3" xfId="2977"/>
    <cellStyle name="Comma Red 0 5 2 4" xfId="3005"/>
    <cellStyle name="Comma Red 0 5 2 5" xfId="2410"/>
    <cellStyle name="Comma Red 0 5 3" xfId="1413"/>
    <cellStyle name="Comma Red 0 5 3 2" xfId="2672"/>
    <cellStyle name="Comma Red 0 5 3 2 2" xfId="3302"/>
    <cellStyle name="Comma Red 0 5 3 3" xfId="2981"/>
    <cellStyle name="Comma Red 0 5 3 4" xfId="2997"/>
    <cellStyle name="Comma Red 0 5 3 5" xfId="2411"/>
    <cellStyle name="Comma Red 0 5 4" xfId="2658"/>
    <cellStyle name="Comma Red 0 5 4 2" xfId="3298"/>
    <cellStyle name="Comma Red 0 5 5" xfId="2682"/>
    <cellStyle name="Comma Red 0 5 6" xfId="2939"/>
    <cellStyle name="Comma Red 0 5 7" xfId="2396"/>
    <cellStyle name="Comma Red 0 6" xfId="1351"/>
    <cellStyle name="Comma Red 0 6 2" xfId="1414"/>
    <cellStyle name="Comma Red 0 6 2 2" xfId="2684"/>
    <cellStyle name="Comma Red 0 6 2 2 2" xfId="3308"/>
    <cellStyle name="Comma Red 0 6 2 3" xfId="2990"/>
    <cellStyle name="Comma Red 0 6 2 4" xfId="2968"/>
    <cellStyle name="Comma Red 0 6 2 5" xfId="2412"/>
    <cellStyle name="Comma Red 0 6 3" xfId="1415"/>
    <cellStyle name="Comma Red 0 6 3 2" xfId="2922"/>
    <cellStyle name="Comma Red 0 6 3 2 2" xfId="3519"/>
    <cellStyle name="Comma Red 0 6 3 3" xfId="2993"/>
    <cellStyle name="Comma Red 0 6 3 4" xfId="3000"/>
    <cellStyle name="Comma Red 0 6 3 5" xfId="2413"/>
    <cellStyle name="Comma Red 0 6 4" xfId="2911"/>
    <cellStyle name="Comma Red 0 6 4 2" xfId="3513"/>
    <cellStyle name="Comma Red 0 6 5" xfId="2929"/>
    <cellStyle name="Comma Red 0 6 6" xfId="2973"/>
    <cellStyle name="Comma Red 0 6 7" xfId="2393"/>
    <cellStyle name="Comma Red 0 7" xfId="1416"/>
    <cellStyle name="Comma Red 0 7 2" xfId="2688"/>
    <cellStyle name="Comma Red 0 7 2 2" xfId="3311"/>
    <cellStyle name="Comma Red 0 7 3" xfId="2985"/>
    <cellStyle name="Comma Red 0 7 4" xfId="2957"/>
    <cellStyle name="Comma Red 0 7 5" xfId="2414"/>
    <cellStyle name="Comma Red 0 8" xfId="1417"/>
    <cellStyle name="Comma Red 0 8 2" xfId="2694"/>
    <cellStyle name="Comma Red 0 8 2 2" xfId="3315"/>
    <cellStyle name="Comma Red 0 8 3" xfId="2976"/>
    <cellStyle name="Comma Red 0 8 4" xfId="2995"/>
    <cellStyle name="Comma Red 0 8 5" xfId="2415"/>
    <cellStyle name="Comma Red 0 9" xfId="1796"/>
    <cellStyle name="Comma Red 0 9 2" xfId="2941"/>
    <cellStyle name="Comma Red 0 9 2 2" xfId="3529"/>
    <cellStyle name="Comma Red 0 9 3" xfId="2992"/>
    <cellStyle name="Comma Red 0 9 4" xfId="3003"/>
    <cellStyle name="Comma Red 0 9 5" xfId="2477"/>
    <cellStyle name="Comma0" xfId="2"/>
    <cellStyle name="Currency" xfId="3" builtinId="4"/>
    <cellStyle name="Currency [0] 2" xfId="44"/>
    <cellStyle name="Currency 10" xfId="91"/>
    <cellStyle name="Currency 10 2" xfId="225"/>
    <cellStyle name="Currency 100" xfId="1521"/>
    <cellStyle name="Currency 101" xfId="1522"/>
    <cellStyle name="Currency 102" xfId="1523"/>
    <cellStyle name="Currency 103" xfId="1524"/>
    <cellStyle name="Currency 104" xfId="1525"/>
    <cellStyle name="Currency 105" xfId="1526"/>
    <cellStyle name="Currency 106" xfId="1527"/>
    <cellStyle name="Currency 107" xfId="1528"/>
    <cellStyle name="Currency 108" xfId="1529"/>
    <cellStyle name="Currency 109" xfId="1530"/>
    <cellStyle name="Currency 11" xfId="68"/>
    <cellStyle name="Currency 11 2" xfId="202"/>
    <cellStyle name="Currency 110" xfId="1531"/>
    <cellStyle name="Currency 111" xfId="1532"/>
    <cellStyle name="Currency 112" xfId="1533"/>
    <cellStyle name="Currency 113" xfId="1534"/>
    <cellStyle name="Currency 114" xfId="1535"/>
    <cellStyle name="Currency 115" xfId="1536"/>
    <cellStyle name="Currency 116" xfId="1537"/>
    <cellStyle name="Currency 117" xfId="1538"/>
    <cellStyle name="Currency 118" xfId="1539"/>
    <cellStyle name="Currency 119" xfId="1540"/>
    <cellStyle name="Currency 12" xfId="93"/>
    <cellStyle name="Currency 12 2" xfId="227"/>
    <cellStyle name="Currency 120" xfId="1541"/>
    <cellStyle name="Currency 121" xfId="1542"/>
    <cellStyle name="Currency 122" xfId="1543"/>
    <cellStyle name="Currency 123" xfId="1544"/>
    <cellStyle name="Currency 124" xfId="1545"/>
    <cellStyle name="Currency 125" xfId="1546"/>
    <cellStyle name="Currency 126" xfId="1547"/>
    <cellStyle name="Currency 127" xfId="1548"/>
    <cellStyle name="Currency 128" xfId="1549"/>
    <cellStyle name="Currency 129" xfId="1550"/>
    <cellStyle name="Currency 13" xfId="66"/>
    <cellStyle name="Currency 13 2" xfId="200"/>
    <cellStyle name="Currency 130" xfId="1551"/>
    <cellStyle name="Currency 131" xfId="1552"/>
    <cellStyle name="Currency 132" xfId="1553"/>
    <cellStyle name="Currency 133" xfId="1554"/>
    <cellStyle name="Currency 134" xfId="1555"/>
    <cellStyle name="Currency 135" xfId="1556"/>
    <cellStyle name="Currency 136" xfId="1557"/>
    <cellStyle name="Currency 137" xfId="1558"/>
    <cellStyle name="Currency 138" xfId="1559"/>
    <cellStyle name="Currency 139" xfId="1560"/>
    <cellStyle name="Currency 14" xfId="95"/>
    <cellStyle name="Currency 14 2" xfId="229"/>
    <cellStyle name="Currency 140" xfId="1561"/>
    <cellStyle name="Currency 141" xfId="1562"/>
    <cellStyle name="Currency 142" xfId="1563"/>
    <cellStyle name="Currency 143" xfId="1564"/>
    <cellStyle name="Currency 144" xfId="1565"/>
    <cellStyle name="Currency 145" xfId="1566"/>
    <cellStyle name="Currency 146" xfId="1567"/>
    <cellStyle name="Currency 147" xfId="1568"/>
    <cellStyle name="Currency 148" xfId="1569"/>
    <cellStyle name="Currency 149" xfId="1570"/>
    <cellStyle name="Currency 15" xfId="64"/>
    <cellStyle name="Currency 15 2" xfId="198"/>
    <cellStyle name="Currency 150" xfId="1571"/>
    <cellStyle name="Currency 151" xfId="1572"/>
    <cellStyle name="Currency 152" xfId="1573"/>
    <cellStyle name="Currency 153" xfId="1574"/>
    <cellStyle name="Currency 154" xfId="1575"/>
    <cellStyle name="Currency 155" xfId="1576"/>
    <cellStyle name="Currency 156" xfId="1577"/>
    <cellStyle name="Currency 157" xfId="1578"/>
    <cellStyle name="Currency 158" xfId="1579"/>
    <cellStyle name="Currency 159" xfId="1580"/>
    <cellStyle name="Currency 16" xfId="97"/>
    <cellStyle name="Currency 16 2" xfId="231"/>
    <cellStyle name="Currency 160" xfId="1581"/>
    <cellStyle name="Currency 161" xfId="1582"/>
    <cellStyle name="Currency 162" xfId="1583"/>
    <cellStyle name="Currency 163" xfId="1584"/>
    <cellStyle name="Currency 164" xfId="1585"/>
    <cellStyle name="Currency 165" xfId="1586"/>
    <cellStyle name="Currency 166" xfId="1587"/>
    <cellStyle name="Currency 167" xfId="1593"/>
    <cellStyle name="Currency 168" xfId="1632"/>
    <cellStyle name="Currency 169" xfId="1665"/>
    <cellStyle name="Currency 17" xfId="63"/>
    <cellStyle name="Currency 17 2" xfId="197"/>
    <cellStyle name="Currency 170" xfId="1616"/>
    <cellStyle name="Currency 171" xfId="1609"/>
    <cellStyle name="Currency 172" xfId="1601"/>
    <cellStyle name="Currency 173" xfId="1746"/>
    <cellStyle name="Currency 174" xfId="1590"/>
    <cellStyle name="Currency 175" xfId="1594"/>
    <cellStyle name="Currency 176" xfId="1743"/>
    <cellStyle name="Currency 177" xfId="1620"/>
    <cellStyle name="Currency 178" xfId="1651"/>
    <cellStyle name="Currency 179" xfId="1673"/>
    <cellStyle name="Currency 18" xfId="98"/>
    <cellStyle name="Currency 18 2" xfId="232"/>
    <cellStyle name="Currency 180" xfId="1604"/>
    <cellStyle name="Currency 181" xfId="1690"/>
    <cellStyle name="Currency 182" xfId="1627"/>
    <cellStyle name="Currency 183" xfId="1598"/>
    <cellStyle name="Currency 184" xfId="1602"/>
    <cellStyle name="Currency 185" xfId="1764"/>
    <cellStyle name="Currency 186" xfId="1674"/>
    <cellStyle name="Currency 187" xfId="1625"/>
    <cellStyle name="Currency 188" xfId="1659"/>
    <cellStyle name="Currency 189" xfId="1754"/>
    <cellStyle name="Currency 19" xfId="62"/>
    <cellStyle name="Currency 19 2" xfId="196"/>
    <cellStyle name="Currency 190" xfId="1661"/>
    <cellStyle name="Currency 191" xfId="1677"/>
    <cellStyle name="Currency 192" xfId="1655"/>
    <cellStyle name="Currency 193" xfId="1694"/>
    <cellStyle name="Currency 194" xfId="1695"/>
    <cellStyle name="Currency 195" xfId="1642"/>
    <cellStyle name="Currency 196" xfId="1644"/>
    <cellStyle name="Currency 197" xfId="1615"/>
    <cellStyle name="Currency 198" xfId="1666"/>
    <cellStyle name="Currency 199" xfId="1629"/>
    <cellStyle name="Currency 2" xfId="87"/>
    <cellStyle name="Currency 2 2" xfId="221"/>
    <cellStyle name="Currency 2 2 2" xfId="982"/>
    <cellStyle name="Currency 2 2 3" xfId="981"/>
    <cellStyle name="Currency 2 2 3 2" xfId="1249"/>
    <cellStyle name="Currency 2 3" xfId="983"/>
    <cellStyle name="Currency 2 4" xfId="1386"/>
    <cellStyle name="Currency 2 5" xfId="1352"/>
    <cellStyle name="Currency 2 6" xfId="1398"/>
    <cellStyle name="Currency 20" xfId="108"/>
    <cellStyle name="Currency 20 2" xfId="242"/>
    <cellStyle name="Currency 200" xfId="1758"/>
    <cellStyle name="Currency 201" xfId="1735"/>
    <cellStyle name="Currency 202" xfId="1611"/>
    <cellStyle name="Currency 203" xfId="1682"/>
    <cellStyle name="Currency 204" xfId="1660"/>
    <cellStyle name="Currency 205" xfId="1624"/>
    <cellStyle name="Currency 206" xfId="1756"/>
    <cellStyle name="Currency 207" xfId="1696"/>
    <cellStyle name="Currency 208" xfId="1699"/>
    <cellStyle name="Currency 209" xfId="1760"/>
    <cellStyle name="Currency 21" xfId="110"/>
    <cellStyle name="Currency 21 2" xfId="244"/>
    <cellStyle name="Currency 210" xfId="1652"/>
    <cellStyle name="Currency 211" xfId="1653"/>
    <cellStyle name="Currency 212" xfId="1657"/>
    <cellStyle name="Currency 213" xfId="1637"/>
    <cellStyle name="Currency 214" xfId="1614"/>
    <cellStyle name="Currency 215" xfId="1612"/>
    <cellStyle name="Currency 216" xfId="1765"/>
    <cellStyle name="Currency 217" xfId="1737"/>
    <cellStyle name="Currency 218" xfId="1755"/>
    <cellStyle name="Currency 219" xfId="1668"/>
    <cellStyle name="Currency 22" xfId="102"/>
    <cellStyle name="Currency 22 2" xfId="236"/>
    <cellStyle name="Currency 220" xfId="1761"/>
    <cellStyle name="Currency 221" xfId="1748"/>
    <cellStyle name="Currency 222" xfId="1647"/>
    <cellStyle name="Currency 223" xfId="1613"/>
    <cellStyle name="Currency 224" xfId="1700"/>
    <cellStyle name="Currency 225" xfId="1645"/>
    <cellStyle name="Currency 226" xfId="1747"/>
    <cellStyle name="Currency 227" xfId="1759"/>
    <cellStyle name="Currency 228" xfId="1767"/>
    <cellStyle name="Currency 229" xfId="1606"/>
    <cellStyle name="Currency 23" xfId="106"/>
    <cellStyle name="Currency 23 2" xfId="240"/>
    <cellStyle name="Currency 230" xfId="1679"/>
    <cellStyle name="Currency 231" xfId="1592"/>
    <cellStyle name="Currency 232" xfId="1628"/>
    <cellStyle name="Currency 233" xfId="1750"/>
    <cellStyle name="Currency 234" xfId="1769"/>
    <cellStyle name="Currency 235" xfId="1771"/>
    <cellStyle name="Currency 236" xfId="1773"/>
    <cellStyle name="Currency 237" xfId="1775"/>
    <cellStyle name="Currency 238" xfId="1776"/>
    <cellStyle name="Currency 239" xfId="1777"/>
    <cellStyle name="Currency 24" xfId="103"/>
    <cellStyle name="Currency 24 2" xfId="237"/>
    <cellStyle name="Currency 240" xfId="1778"/>
    <cellStyle name="Currency 241" xfId="1779"/>
    <cellStyle name="Currency 242" xfId="1780"/>
    <cellStyle name="Currency 243" xfId="1781"/>
    <cellStyle name="Currency 244" xfId="1782"/>
    <cellStyle name="Currency 245" xfId="1783"/>
    <cellStyle name="Currency 246" xfId="1784"/>
    <cellStyle name="Currency 247" xfId="1786"/>
    <cellStyle name="Currency 248" xfId="1801"/>
    <cellStyle name="Currency 249" xfId="1787"/>
    <cellStyle name="Currency 25" xfId="61"/>
    <cellStyle name="Currency 25 2" xfId="195"/>
    <cellStyle name="Currency 250" xfId="1813"/>
    <cellStyle name="Currency 251" xfId="1805"/>
    <cellStyle name="Currency 252" xfId="1798"/>
    <cellStyle name="Currency 253" xfId="1802"/>
    <cellStyle name="Currency 254" xfId="1817"/>
    <cellStyle name="Currency 255" xfId="1800"/>
    <cellStyle name="Currency 256" xfId="1811"/>
    <cellStyle name="Currency 257" xfId="1809"/>
    <cellStyle name="Currency 258" xfId="1825"/>
    <cellStyle name="Currency 259" xfId="1822"/>
    <cellStyle name="Currency 26" xfId="121"/>
    <cellStyle name="Currency 26 2" xfId="253"/>
    <cellStyle name="Currency 26 3" xfId="984"/>
    <cellStyle name="Currency 26 3 2" xfId="1250"/>
    <cellStyle name="Currency 260" xfId="1791"/>
    <cellStyle name="Currency 261" xfId="1792"/>
    <cellStyle name="Currency 262" xfId="1812"/>
    <cellStyle name="Currency 263" xfId="1820"/>
    <cellStyle name="Currency 264" xfId="1807"/>
    <cellStyle name="Currency 265" xfId="1827"/>
    <cellStyle name="Currency 266" xfId="1806"/>
    <cellStyle name="Currency 267" xfId="1832"/>
    <cellStyle name="Currency 268" xfId="1835"/>
    <cellStyle name="Currency 269" xfId="1843"/>
    <cellStyle name="Currency 27" xfId="115"/>
    <cellStyle name="Currency 27 2" xfId="247"/>
    <cellStyle name="Currency 270" xfId="1845"/>
    <cellStyle name="Currency 271" xfId="1846"/>
    <cellStyle name="Currency 272" xfId="1834"/>
    <cellStyle name="Currency 273" xfId="1833"/>
    <cellStyle name="Currency 274" xfId="1864"/>
    <cellStyle name="Currency 275" xfId="1857"/>
    <cellStyle name="Currency 276" xfId="1839"/>
    <cellStyle name="Currency 277" xfId="1862"/>
    <cellStyle name="Currency 278" xfId="1868"/>
    <cellStyle name="Currency 279" xfId="1866"/>
    <cellStyle name="Currency 28" xfId="122"/>
    <cellStyle name="Currency 28 2" xfId="254"/>
    <cellStyle name="Currency 280" xfId="1836"/>
    <cellStyle name="Currency 281" xfId="1841"/>
    <cellStyle name="Currency 282" xfId="1856"/>
    <cellStyle name="Currency 283" xfId="1852"/>
    <cellStyle name="Currency 284" xfId="1844"/>
    <cellStyle name="Currency 285" xfId="1851"/>
    <cellStyle name="Currency 286" xfId="1870"/>
    <cellStyle name="Currency 287" xfId="1873"/>
    <cellStyle name="Currency 288" xfId="1888"/>
    <cellStyle name="Currency 289" xfId="1898"/>
    <cellStyle name="Currency 29" xfId="114"/>
    <cellStyle name="Currency 29 2" xfId="246"/>
    <cellStyle name="Currency 290" xfId="1899"/>
    <cellStyle name="Currency 291" xfId="1872"/>
    <cellStyle name="Currency 292" xfId="1871"/>
    <cellStyle name="Currency 293" xfId="1937"/>
    <cellStyle name="Currency 294" xfId="1928"/>
    <cellStyle name="Currency 295" xfId="1877"/>
    <cellStyle name="Currency 296" xfId="1934"/>
    <cellStyle name="Currency 297" xfId="1944"/>
    <cellStyle name="Currency 298" xfId="1942"/>
    <cellStyle name="Currency 299" xfId="1874"/>
    <cellStyle name="Currency 3" xfId="76"/>
    <cellStyle name="Currency 3 2" xfId="210"/>
    <cellStyle name="Currency 3 3" xfId="986"/>
    <cellStyle name="Currency 3 4" xfId="985"/>
    <cellStyle name="Currency 3 4 2" xfId="1251"/>
    <cellStyle name="Currency 30" xfId="123"/>
    <cellStyle name="Currency 30 2" xfId="255"/>
    <cellStyle name="Currency 300" xfId="1880"/>
    <cellStyle name="Currency 301" xfId="1927"/>
    <cellStyle name="Currency 302" xfId="1914"/>
    <cellStyle name="Currency 303" xfId="1892"/>
    <cellStyle name="Currency 304" xfId="1909"/>
    <cellStyle name="Currency 305" xfId="1916"/>
    <cellStyle name="Currency 306" xfId="1903"/>
    <cellStyle name="Currency 307" xfId="1912"/>
    <cellStyle name="Currency 308" xfId="1911"/>
    <cellStyle name="Currency 309" xfId="1907"/>
    <cellStyle name="Currency 31" xfId="1451"/>
    <cellStyle name="Currency 310" xfId="1904"/>
    <cellStyle name="Currency 311" xfId="1882"/>
    <cellStyle name="Currency 312" xfId="1900"/>
    <cellStyle name="Currency 313" xfId="1883"/>
    <cellStyle name="Currency 314" xfId="1891"/>
    <cellStyle name="Currency 315" xfId="1896"/>
    <cellStyle name="Currency 316" xfId="1922"/>
    <cellStyle name="Currency 317" xfId="1938"/>
    <cellStyle name="Currency 318" xfId="1939"/>
    <cellStyle name="Currency 319" xfId="1895"/>
    <cellStyle name="Currency 32" xfId="1453"/>
    <cellStyle name="Currency 320" xfId="1889"/>
    <cellStyle name="Currency 321" xfId="1924"/>
    <cellStyle name="Currency 322" xfId="1894"/>
    <cellStyle name="Currency 323" xfId="1917"/>
    <cellStyle name="Currency 324" xfId="1893"/>
    <cellStyle name="Currency 325" xfId="1327"/>
    <cellStyle name="Currency 325 10" xfId="21669"/>
    <cellStyle name="Currency 325 10 2" xfId="50367"/>
    <cellStyle name="Currency 325 11" xfId="23755"/>
    <cellStyle name="Currency 325 11 2" xfId="52453"/>
    <cellStyle name="Currency 325 12" xfId="26034"/>
    <cellStyle name="Currency 325 12 2" xfId="54732"/>
    <cellStyle name="Currency 325 13" xfId="30615"/>
    <cellStyle name="Currency 325 13 2" xfId="59312"/>
    <cellStyle name="Currency 325 14" xfId="31427"/>
    <cellStyle name="Currency 325 2" xfId="2074"/>
    <cellStyle name="Currency 325 3" xfId="4783"/>
    <cellStyle name="Currency 325 3 2" xfId="14011"/>
    <cellStyle name="Currency 325 3 2 2" xfId="28493"/>
    <cellStyle name="Currency 325 3 2 2 2" xfId="57191"/>
    <cellStyle name="Currency 325 3 2 3" xfId="42709"/>
    <cellStyle name="Currency 325 3 3" xfId="23756"/>
    <cellStyle name="Currency 325 3 3 2" xfId="52454"/>
    <cellStyle name="Currency 325 3 4" xfId="26035"/>
    <cellStyle name="Currency 325 3 4 2" xfId="54733"/>
    <cellStyle name="Currency 325 3 5" xfId="30616"/>
    <cellStyle name="Currency 325 3 5 2" xfId="59313"/>
    <cellStyle name="Currency 325 3 6" xfId="33500"/>
    <cellStyle name="Currency 325 4" xfId="5392"/>
    <cellStyle name="Currency 325 4 2" xfId="14620"/>
    <cellStyle name="Currency 325 4 2 2" xfId="43318"/>
    <cellStyle name="Currency 325 4 3" xfId="27360"/>
    <cellStyle name="Currency 325 4 3 2" xfId="56058"/>
    <cellStyle name="Currency 325 4 4" xfId="34109"/>
    <cellStyle name="Currency 325 5" xfId="6941"/>
    <cellStyle name="Currency 325 5 2" xfId="16168"/>
    <cellStyle name="Currency 325 5 2 2" xfId="44866"/>
    <cellStyle name="Currency 325 5 3" xfId="35657"/>
    <cellStyle name="Currency 325 6" xfId="8094"/>
    <cellStyle name="Currency 325 6 2" xfId="17318"/>
    <cellStyle name="Currency 325 6 2 2" xfId="46016"/>
    <cellStyle name="Currency 325 6 3" xfId="36807"/>
    <cellStyle name="Currency 325 7" xfId="10168"/>
    <cellStyle name="Currency 325 7 2" xfId="19389"/>
    <cellStyle name="Currency 325 7 2 2" xfId="48087"/>
    <cellStyle name="Currency 325 7 3" xfId="38878"/>
    <cellStyle name="Currency 325 8" xfId="11317"/>
    <cellStyle name="Currency 325 8 2" xfId="20536"/>
    <cellStyle name="Currency 325 8 2 2" xfId="49234"/>
    <cellStyle name="Currency 325 8 3" xfId="40025"/>
    <cellStyle name="Currency 325 9" xfId="11938"/>
    <cellStyle name="Currency 325 9 2" xfId="40636"/>
    <cellStyle name="Currency 326" xfId="1589"/>
    <cellStyle name="Currency 326 10" xfId="21670"/>
    <cellStyle name="Currency 326 10 2" xfId="50368"/>
    <cellStyle name="Currency 326 11" xfId="23757"/>
    <cellStyle name="Currency 326 11 2" xfId="52455"/>
    <cellStyle name="Currency 326 12" xfId="26036"/>
    <cellStyle name="Currency 326 12 2" xfId="54734"/>
    <cellStyle name="Currency 326 13" xfId="30617"/>
    <cellStyle name="Currency 326 13 2" xfId="59314"/>
    <cellStyle name="Currency 326 14" xfId="31439"/>
    <cellStyle name="Currency 326 2" xfId="2076"/>
    <cellStyle name="Currency 326 3" xfId="4784"/>
    <cellStyle name="Currency 326 3 2" xfId="14012"/>
    <cellStyle name="Currency 326 3 2 2" xfId="28494"/>
    <cellStyle name="Currency 326 3 2 2 2" xfId="57192"/>
    <cellStyle name="Currency 326 3 2 3" xfId="42710"/>
    <cellStyle name="Currency 326 3 3" xfId="23758"/>
    <cellStyle name="Currency 326 3 3 2" xfId="52456"/>
    <cellStyle name="Currency 326 3 4" xfId="26037"/>
    <cellStyle name="Currency 326 3 4 2" xfId="54735"/>
    <cellStyle name="Currency 326 3 5" xfId="30618"/>
    <cellStyle name="Currency 326 3 5 2" xfId="59315"/>
    <cellStyle name="Currency 326 3 6" xfId="33501"/>
    <cellStyle name="Currency 326 4" xfId="5404"/>
    <cellStyle name="Currency 326 4 2" xfId="14632"/>
    <cellStyle name="Currency 326 4 2 2" xfId="43330"/>
    <cellStyle name="Currency 326 4 3" xfId="27361"/>
    <cellStyle name="Currency 326 4 3 2" xfId="56059"/>
    <cellStyle name="Currency 326 4 4" xfId="34121"/>
    <cellStyle name="Currency 326 5" xfId="6953"/>
    <cellStyle name="Currency 326 5 2" xfId="16180"/>
    <cellStyle name="Currency 326 5 2 2" xfId="44878"/>
    <cellStyle name="Currency 326 5 3" xfId="35669"/>
    <cellStyle name="Currency 326 6" xfId="8106"/>
    <cellStyle name="Currency 326 6 2" xfId="17330"/>
    <cellStyle name="Currency 326 6 2 2" xfId="46028"/>
    <cellStyle name="Currency 326 6 3" xfId="36819"/>
    <cellStyle name="Currency 326 7" xfId="10169"/>
    <cellStyle name="Currency 326 7 2" xfId="19390"/>
    <cellStyle name="Currency 326 7 2 2" xfId="48088"/>
    <cellStyle name="Currency 326 7 3" xfId="38879"/>
    <cellStyle name="Currency 326 8" xfId="11318"/>
    <cellStyle name="Currency 326 8 2" xfId="20537"/>
    <cellStyle name="Currency 326 8 2 2" xfId="49235"/>
    <cellStyle name="Currency 326 8 3" xfId="40026"/>
    <cellStyle name="Currency 326 9" xfId="11950"/>
    <cellStyle name="Currency 326 9 2" xfId="40648"/>
    <cellStyle name="Currency 327" xfId="1960"/>
    <cellStyle name="Currency 327 10" xfId="21671"/>
    <cellStyle name="Currency 327 10 2" xfId="50369"/>
    <cellStyle name="Currency 327 11" xfId="23759"/>
    <cellStyle name="Currency 327 11 2" xfId="52457"/>
    <cellStyle name="Currency 327 12" xfId="26038"/>
    <cellStyle name="Currency 327 12 2" xfId="54736"/>
    <cellStyle name="Currency 327 13" xfId="30619"/>
    <cellStyle name="Currency 327 13 2" xfId="59316"/>
    <cellStyle name="Currency 327 14" xfId="31471"/>
    <cellStyle name="Currency 327 2" xfId="2100"/>
    <cellStyle name="Currency 327 3" xfId="4785"/>
    <cellStyle name="Currency 327 3 2" xfId="14013"/>
    <cellStyle name="Currency 327 3 2 2" xfId="28495"/>
    <cellStyle name="Currency 327 3 2 2 2" xfId="57193"/>
    <cellStyle name="Currency 327 3 2 3" xfId="42711"/>
    <cellStyle name="Currency 327 3 3" xfId="23760"/>
    <cellStyle name="Currency 327 3 3 2" xfId="52458"/>
    <cellStyle name="Currency 327 3 4" xfId="26039"/>
    <cellStyle name="Currency 327 3 4 2" xfId="54737"/>
    <cellStyle name="Currency 327 3 5" xfId="30620"/>
    <cellStyle name="Currency 327 3 5 2" xfId="59317"/>
    <cellStyle name="Currency 327 3 6" xfId="33502"/>
    <cellStyle name="Currency 327 4" xfId="5436"/>
    <cellStyle name="Currency 327 4 2" xfId="14664"/>
    <cellStyle name="Currency 327 4 2 2" xfId="43362"/>
    <cellStyle name="Currency 327 4 3" xfId="27362"/>
    <cellStyle name="Currency 327 4 3 2" xfId="56060"/>
    <cellStyle name="Currency 327 4 4" xfId="34153"/>
    <cellStyle name="Currency 327 5" xfId="6985"/>
    <cellStyle name="Currency 327 5 2" xfId="16212"/>
    <cellStyle name="Currency 327 5 2 2" xfId="44910"/>
    <cellStyle name="Currency 327 5 3" xfId="35701"/>
    <cellStyle name="Currency 327 6" xfId="8138"/>
    <cellStyle name="Currency 327 6 2" xfId="17362"/>
    <cellStyle name="Currency 327 6 2 2" xfId="46060"/>
    <cellStyle name="Currency 327 6 3" xfId="36851"/>
    <cellStyle name="Currency 327 7" xfId="10170"/>
    <cellStyle name="Currency 327 7 2" xfId="19391"/>
    <cellStyle name="Currency 327 7 2 2" xfId="48089"/>
    <cellStyle name="Currency 327 7 3" xfId="38880"/>
    <cellStyle name="Currency 327 8" xfId="11319"/>
    <cellStyle name="Currency 327 8 2" xfId="20538"/>
    <cellStyle name="Currency 327 8 2 2" xfId="49236"/>
    <cellStyle name="Currency 327 8 3" xfId="40027"/>
    <cellStyle name="Currency 327 9" xfId="11982"/>
    <cellStyle name="Currency 327 9 2" xfId="40680"/>
    <cellStyle name="Currency 328" xfId="2262"/>
    <cellStyle name="Currency 329" xfId="2252"/>
    <cellStyle name="Currency 33" xfId="1454"/>
    <cellStyle name="Currency 330" xfId="2256"/>
    <cellStyle name="Currency 331" xfId="2255"/>
    <cellStyle name="Currency 332" xfId="2107"/>
    <cellStyle name="Currency 333" xfId="2261"/>
    <cellStyle name="Currency 334" xfId="2258"/>
    <cellStyle name="Currency 335" xfId="2095"/>
    <cellStyle name="Currency 336" xfId="2072"/>
    <cellStyle name="Currency 337" xfId="2251"/>
    <cellStyle name="Currency 338" xfId="2109"/>
    <cellStyle name="Currency 339" xfId="2106"/>
    <cellStyle name="Currency 34" xfId="1455"/>
    <cellStyle name="Currency 340" xfId="2096"/>
    <cellStyle name="Currency 341" xfId="2099"/>
    <cellStyle name="Currency 342" xfId="2078"/>
    <cellStyle name="Currency 343" xfId="2097"/>
    <cellStyle name="Currency 344" xfId="2085"/>
    <cellStyle name="Currency 345" xfId="2093"/>
    <cellStyle name="Currency 346" xfId="2254"/>
    <cellStyle name="Currency 347" xfId="2084"/>
    <cellStyle name="Currency 348" xfId="2264"/>
    <cellStyle name="Currency 349" xfId="2267"/>
    <cellStyle name="Currency 35" xfId="1456"/>
    <cellStyle name="Currency 350" xfId="2357"/>
    <cellStyle name="Currency 351" xfId="2336"/>
    <cellStyle name="Currency 352" xfId="2359"/>
    <cellStyle name="Currency 353" xfId="2270"/>
    <cellStyle name="Currency 354" xfId="2304"/>
    <cellStyle name="Currency 355" xfId="2353"/>
    <cellStyle name="Currency 356" xfId="2333"/>
    <cellStyle name="Currency 357" xfId="2290"/>
    <cellStyle name="Currency 358" xfId="2275"/>
    <cellStyle name="Currency 359" xfId="2291"/>
    <cellStyle name="Currency 36" xfId="1457"/>
    <cellStyle name="Currency 360" xfId="2266"/>
    <cellStyle name="Currency 361" xfId="2329"/>
    <cellStyle name="Currency 362" xfId="2284"/>
    <cellStyle name="Currency 363" xfId="2299"/>
    <cellStyle name="Currency 364" xfId="2326"/>
    <cellStyle name="Currency 365" xfId="2347"/>
    <cellStyle name="Currency 366" xfId="2343"/>
    <cellStyle name="Currency 367" xfId="2351"/>
    <cellStyle name="Currency 368" xfId="2364"/>
    <cellStyle name="Currency 369" xfId="2303"/>
    <cellStyle name="Currency 37" xfId="1458"/>
    <cellStyle name="Currency 370" xfId="2319"/>
    <cellStyle name="Currency 371" xfId="2298"/>
    <cellStyle name="Currency 372" xfId="2306"/>
    <cellStyle name="Currency 373" xfId="2358"/>
    <cellStyle name="Currency 374" xfId="2305"/>
    <cellStyle name="Currency 375" xfId="2322"/>
    <cellStyle name="Currency 376" xfId="2356"/>
    <cellStyle name="Currency 377" xfId="2315"/>
    <cellStyle name="Currency 378" xfId="2325"/>
    <cellStyle name="Currency 379" xfId="2316"/>
    <cellStyle name="Currency 38" xfId="1459"/>
    <cellStyle name="Currency 380" xfId="2339"/>
    <cellStyle name="Currency 381" xfId="2269"/>
    <cellStyle name="Currency 382" xfId="2288"/>
    <cellStyle name="Currency 383" xfId="2307"/>
    <cellStyle name="Currency 384" xfId="2332"/>
    <cellStyle name="Currency 385" xfId="2324"/>
    <cellStyle name="Currency 386" xfId="2350"/>
    <cellStyle name="Currency 387" xfId="2352"/>
    <cellStyle name="Currency 388" xfId="2362"/>
    <cellStyle name="Currency 389" xfId="2374"/>
    <cellStyle name="Currency 39" xfId="1460"/>
    <cellStyle name="Currency 390" xfId="2354"/>
    <cellStyle name="Currency 391" xfId="2314"/>
    <cellStyle name="Currency 392" xfId="2367"/>
    <cellStyle name="Currency 393" xfId="2366"/>
    <cellStyle name="Currency 394" xfId="2295"/>
    <cellStyle name="Currency 395" xfId="2283"/>
    <cellStyle name="Currency 396" xfId="2317"/>
    <cellStyle name="Currency 397" xfId="2287"/>
    <cellStyle name="Currency 398" xfId="2308"/>
    <cellStyle name="Currency 399" xfId="2355"/>
    <cellStyle name="Currency 4" xfId="83"/>
    <cellStyle name="Currency 4 2" xfId="217"/>
    <cellStyle name="Currency 40" xfId="1461"/>
    <cellStyle name="Currency 400" xfId="2371"/>
    <cellStyle name="Currency 401" xfId="2297"/>
    <cellStyle name="Currency 402" xfId="2311"/>
    <cellStyle name="Currency 403" xfId="2335"/>
    <cellStyle name="Currency 404" xfId="2015"/>
    <cellStyle name="Currency 404 10" xfId="21672"/>
    <cellStyle name="Currency 404 10 2" xfId="50370"/>
    <cellStyle name="Currency 404 11" xfId="23761"/>
    <cellStyle name="Currency 404 11 2" xfId="52459"/>
    <cellStyle name="Currency 404 12" xfId="26040"/>
    <cellStyle name="Currency 404 12 2" xfId="54738"/>
    <cellStyle name="Currency 404 13" xfId="30621"/>
    <cellStyle name="Currency 404 13 2" xfId="59318"/>
    <cellStyle name="Currency 404 14" xfId="31525"/>
    <cellStyle name="Currency 404 2" xfId="2628"/>
    <cellStyle name="Currency 404 3" xfId="4786"/>
    <cellStyle name="Currency 404 3 2" xfId="14014"/>
    <cellStyle name="Currency 404 3 2 2" xfId="28496"/>
    <cellStyle name="Currency 404 3 2 2 2" xfId="57194"/>
    <cellStyle name="Currency 404 3 2 3" xfId="42712"/>
    <cellStyle name="Currency 404 3 3" xfId="23762"/>
    <cellStyle name="Currency 404 3 3 2" xfId="52460"/>
    <cellStyle name="Currency 404 3 4" xfId="26041"/>
    <cellStyle name="Currency 404 3 4 2" xfId="54739"/>
    <cellStyle name="Currency 404 3 5" xfId="30622"/>
    <cellStyle name="Currency 404 3 5 2" xfId="59319"/>
    <cellStyle name="Currency 404 3 6" xfId="33503"/>
    <cellStyle name="Currency 404 4" xfId="5490"/>
    <cellStyle name="Currency 404 4 2" xfId="14718"/>
    <cellStyle name="Currency 404 4 2 2" xfId="43416"/>
    <cellStyle name="Currency 404 4 3" xfId="27363"/>
    <cellStyle name="Currency 404 4 3 2" xfId="56061"/>
    <cellStyle name="Currency 404 4 4" xfId="34207"/>
    <cellStyle name="Currency 404 5" xfId="7039"/>
    <cellStyle name="Currency 404 5 2" xfId="16266"/>
    <cellStyle name="Currency 404 5 2 2" xfId="44964"/>
    <cellStyle name="Currency 404 5 3" xfId="35755"/>
    <cellStyle name="Currency 404 6" xfId="8192"/>
    <cellStyle name="Currency 404 6 2" xfId="17416"/>
    <cellStyle name="Currency 404 6 2 2" xfId="46114"/>
    <cellStyle name="Currency 404 6 3" xfId="36905"/>
    <cellStyle name="Currency 404 7" xfId="10171"/>
    <cellStyle name="Currency 404 7 2" xfId="19392"/>
    <cellStyle name="Currency 404 7 2 2" xfId="48090"/>
    <cellStyle name="Currency 404 7 3" xfId="38881"/>
    <cellStyle name="Currency 404 8" xfId="11320"/>
    <cellStyle name="Currency 404 8 2" xfId="20539"/>
    <cellStyle name="Currency 404 8 2 2" xfId="49237"/>
    <cellStyle name="Currency 404 8 3" xfId="40028"/>
    <cellStyle name="Currency 404 9" xfId="12036"/>
    <cellStyle name="Currency 404 9 2" xfId="40734"/>
    <cellStyle name="Currency 405" xfId="2067"/>
    <cellStyle name="Currency 405 10" xfId="21673"/>
    <cellStyle name="Currency 405 10 2" xfId="50371"/>
    <cellStyle name="Currency 405 11" xfId="23763"/>
    <cellStyle name="Currency 405 11 2" xfId="52461"/>
    <cellStyle name="Currency 405 12" xfId="26042"/>
    <cellStyle name="Currency 405 12 2" xfId="54740"/>
    <cellStyle name="Currency 405 13" xfId="30623"/>
    <cellStyle name="Currency 405 13 2" xfId="59320"/>
    <cellStyle name="Currency 405 14" xfId="31577"/>
    <cellStyle name="Currency 405 2" xfId="2632"/>
    <cellStyle name="Currency 405 3" xfId="4787"/>
    <cellStyle name="Currency 405 3 2" xfId="14015"/>
    <cellStyle name="Currency 405 3 2 2" xfId="28497"/>
    <cellStyle name="Currency 405 3 2 2 2" xfId="57195"/>
    <cellStyle name="Currency 405 3 2 3" xfId="42713"/>
    <cellStyle name="Currency 405 3 3" xfId="23764"/>
    <cellStyle name="Currency 405 3 3 2" xfId="52462"/>
    <cellStyle name="Currency 405 3 4" xfId="26043"/>
    <cellStyle name="Currency 405 3 4 2" xfId="54741"/>
    <cellStyle name="Currency 405 3 5" xfId="30624"/>
    <cellStyle name="Currency 405 3 5 2" xfId="59321"/>
    <cellStyle name="Currency 405 3 6" xfId="33504"/>
    <cellStyle name="Currency 405 4" xfId="5542"/>
    <cellStyle name="Currency 405 4 2" xfId="14770"/>
    <cellStyle name="Currency 405 4 2 2" xfId="43468"/>
    <cellStyle name="Currency 405 4 3" xfId="27364"/>
    <cellStyle name="Currency 405 4 3 2" xfId="56062"/>
    <cellStyle name="Currency 405 4 4" xfId="34259"/>
    <cellStyle name="Currency 405 5" xfId="7091"/>
    <cellStyle name="Currency 405 5 2" xfId="16318"/>
    <cellStyle name="Currency 405 5 2 2" xfId="45016"/>
    <cellStyle name="Currency 405 5 3" xfId="35807"/>
    <cellStyle name="Currency 405 6" xfId="8244"/>
    <cellStyle name="Currency 405 6 2" xfId="17468"/>
    <cellStyle name="Currency 405 6 2 2" xfId="46166"/>
    <cellStyle name="Currency 405 6 3" xfId="36957"/>
    <cellStyle name="Currency 405 7" xfId="10172"/>
    <cellStyle name="Currency 405 7 2" xfId="19393"/>
    <cellStyle name="Currency 405 7 2 2" xfId="48091"/>
    <cellStyle name="Currency 405 7 3" xfId="38882"/>
    <cellStyle name="Currency 405 8" xfId="11321"/>
    <cellStyle name="Currency 405 8 2" xfId="20540"/>
    <cellStyle name="Currency 405 8 2 2" xfId="49238"/>
    <cellStyle name="Currency 405 8 3" xfId="40029"/>
    <cellStyle name="Currency 405 9" xfId="12088"/>
    <cellStyle name="Currency 405 9 2" xfId="40786"/>
    <cellStyle name="Currency 406" xfId="2709"/>
    <cellStyle name="Currency 407" xfId="2699"/>
    <cellStyle name="Currency 408" xfId="2903"/>
    <cellStyle name="Currency 409" xfId="2706"/>
    <cellStyle name="Currency 41" xfId="1462"/>
    <cellStyle name="Currency 410" xfId="2647"/>
    <cellStyle name="Currency 411" xfId="2667"/>
    <cellStyle name="Currency 412" xfId="2630"/>
    <cellStyle name="Currency 413" xfId="2660"/>
    <cellStyle name="Currency 414" xfId="2712"/>
    <cellStyle name="Currency 415" xfId="2638"/>
    <cellStyle name="Currency 416" xfId="2668"/>
    <cellStyle name="Currency 417" xfId="2677"/>
    <cellStyle name="Currency 418" xfId="2631"/>
    <cellStyle name="Currency 419" xfId="2902"/>
    <cellStyle name="Currency 42" xfId="1463"/>
    <cellStyle name="Currency 420" xfId="2907"/>
    <cellStyle name="Currency 421" xfId="2910"/>
    <cellStyle name="Currency 422" xfId="2708"/>
    <cellStyle name="Currency 423" xfId="2704"/>
    <cellStyle name="Currency 424" xfId="3010"/>
    <cellStyle name="Currency 425" xfId="3012"/>
    <cellStyle name="Currency 426" xfId="3063"/>
    <cellStyle name="Currency 427" xfId="3073"/>
    <cellStyle name="Currency 428" xfId="3084"/>
    <cellStyle name="Currency 429" xfId="3037"/>
    <cellStyle name="Currency 43" xfId="1464"/>
    <cellStyle name="Currency 430" xfId="3029"/>
    <cellStyle name="Currency 431" xfId="3040"/>
    <cellStyle name="Currency 432" xfId="3067"/>
    <cellStyle name="Currency 433" xfId="3039"/>
    <cellStyle name="Currency 434" xfId="3017"/>
    <cellStyle name="Currency 435" xfId="3020"/>
    <cellStyle name="Currency 436" xfId="3044"/>
    <cellStyle name="Currency 437" xfId="3018"/>
    <cellStyle name="Currency 438" xfId="3058"/>
    <cellStyle name="Currency 439" xfId="3051"/>
    <cellStyle name="Currency 44" xfId="1465"/>
    <cellStyle name="Currency 440" xfId="3055"/>
    <cellStyle name="Currency 441" xfId="3071"/>
    <cellStyle name="Currency 442" xfId="3070"/>
    <cellStyle name="Currency 443" xfId="3072"/>
    <cellStyle name="Currency 444" xfId="3052"/>
    <cellStyle name="Currency 445" xfId="3068"/>
    <cellStyle name="Currency 446" xfId="3054"/>
    <cellStyle name="Currency 447" xfId="3057"/>
    <cellStyle name="Currency 448" xfId="3034"/>
    <cellStyle name="Currency 449" xfId="3056"/>
    <cellStyle name="Currency 45" xfId="1466"/>
    <cellStyle name="Currency 450" xfId="3074"/>
    <cellStyle name="Currency 451" xfId="3078"/>
    <cellStyle name="Currency 452" xfId="3075"/>
    <cellStyle name="Currency 453" xfId="3082"/>
    <cellStyle name="Currency 454" xfId="3083"/>
    <cellStyle name="Currency 455" xfId="3081"/>
    <cellStyle name="Currency 456" xfId="3061"/>
    <cellStyle name="Currency 457" xfId="3060"/>
    <cellStyle name="Currency 458" xfId="3028"/>
    <cellStyle name="Currency 459" xfId="3013"/>
    <cellStyle name="Currency 46" xfId="1467"/>
    <cellStyle name="Currency 460" xfId="3023"/>
    <cellStyle name="Currency 461" xfId="3026"/>
    <cellStyle name="Currency 462" xfId="2382"/>
    <cellStyle name="Currency 462 10" xfId="21674"/>
    <cellStyle name="Currency 462 10 2" xfId="50372"/>
    <cellStyle name="Currency 462 11" xfId="23765"/>
    <cellStyle name="Currency 462 11 2" xfId="52463"/>
    <cellStyle name="Currency 462 12" xfId="26044"/>
    <cellStyle name="Currency 462 12 2" xfId="54742"/>
    <cellStyle name="Currency 462 13" xfId="30625"/>
    <cellStyle name="Currency 462 13 2" xfId="59322"/>
    <cellStyle name="Currency 462 14" xfId="31723"/>
    <cellStyle name="Currency 462 2" xfId="3733"/>
    <cellStyle name="Currency 462 3" xfId="4788"/>
    <cellStyle name="Currency 462 3 2" xfId="14016"/>
    <cellStyle name="Currency 462 3 2 2" xfId="28498"/>
    <cellStyle name="Currency 462 3 2 2 2" xfId="57196"/>
    <cellStyle name="Currency 462 3 2 3" xfId="42714"/>
    <cellStyle name="Currency 462 3 3" xfId="23766"/>
    <cellStyle name="Currency 462 3 3 2" xfId="52464"/>
    <cellStyle name="Currency 462 3 4" xfId="26045"/>
    <cellStyle name="Currency 462 3 4 2" xfId="54743"/>
    <cellStyle name="Currency 462 3 5" xfId="30626"/>
    <cellStyle name="Currency 462 3 5 2" xfId="59323"/>
    <cellStyle name="Currency 462 3 6" xfId="33505"/>
    <cellStyle name="Currency 462 4" xfId="5688"/>
    <cellStyle name="Currency 462 4 2" xfId="14916"/>
    <cellStyle name="Currency 462 4 2 2" xfId="43614"/>
    <cellStyle name="Currency 462 4 3" xfId="27365"/>
    <cellStyle name="Currency 462 4 3 2" xfId="56063"/>
    <cellStyle name="Currency 462 4 4" xfId="34405"/>
    <cellStyle name="Currency 462 5" xfId="7237"/>
    <cellStyle name="Currency 462 5 2" xfId="16464"/>
    <cellStyle name="Currency 462 5 2 2" xfId="45162"/>
    <cellStyle name="Currency 462 5 3" xfId="35953"/>
    <cellStyle name="Currency 462 6" xfId="8390"/>
    <cellStyle name="Currency 462 6 2" xfId="17614"/>
    <cellStyle name="Currency 462 6 2 2" xfId="46312"/>
    <cellStyle name="Currency 462 6 3" xfId="37103"/>
    <cellStyle name="Currency 462 7" xfId="10173"/>
    <cellStyle name="Currency 462 7 2" xfId="19394"/>
    <cellStyle name="Currency 462 7 2 2" xfId="48092"/>
    <cellStyle name="Currency 462 7 3" xfId="38883"/>
    <cellStyle name="Currency 462 8" xfId="11322"/>
    <cellStyle name="Currency 462 8 2" xfId="20541"/>
    <cellStyle name="Currency 462 8 2 2" xfId="49239"/>
    <cellStyle name="Currency 462 8 3" xfId="40030"/>
    <cellStyle name="Currency 462 9" xfId="12234"/>
    <cellStyle name="Currency 462 9 2" xfId="40932"/>
    <cellStyle name="Currency 463" xfId="3800"/>
    <cellStyle name="Currency 464" xfId="3772"/>
    <cellStyle name="Currency 465" xfId="3743"/>
    <cellStyle name="Currency 466" xfId="3794"/>
    <cellStyle name="Currency 467" xfId="3787"/>
    <cellStyle name="Currency 468" xfId="3777"/>
    <cellStyle name="Currency 469" xfId="3757"/>
    <cellStyle name="Currency 47" xfId="1468"/>
    <cellStyle name="Currency 470" xfId="3738"/>
    <cellStyle name="Currency 471" xfId="3741"/>
    <cellStyle name="Currency 472" xfId="3770"/>
    <cellStyle name="Currency 473" xfId="3747"/>
    <cellStyle name="Currency 474" xfId="3773"/>
    <cellStyle name="Currency 475" xfId="3785"/>
    <cellStyle name="Currency 476" xfId="3752"/>
    <cellStyle name="Currency 477" xfId="3771"/>
    <cellStyle name="Currency 478" xfId="3753"/>
    <cellStyle name="Currency 479" xfId="3802"/>
    <cellStyle name="Currency 48" xfId="1469"/>
    <cellStyle name="Currency 480" xfId="3756"/>
    <cellStyle name="Currency 481" xfId="3808"/>
    <cellStyle name="Currency 482" xfId="3779"/>
    <cellStyle name="Currency 483" xfId="3803"/>
    <cellStyle name="Currency 484" xfId="3759"/>
    <cellStyle name="Currency 485" xfId="3801"/>
    <cellStyle name="Currency 486" xfId="3805"/>
    <cellStyle name="Currency 487" xfId="3760"/>
    <cellStyle name="Currency 488" xfId="3766"/>
    <cellStyle name="Currency 489" xfId="3763"/>
    <cellStyle name="Currency 49" xfId="1470"/>
    <cellStyle name="Currency 490" xfId="3740"/>
    <cellStyle name="Currency 491" xfId="3790"/>
    <cellStyle name="Currency 492" xfId="3806"/>
    <cellStyle name="Currency 493" xfId="3736"/>
    <cellStyle name="Currency 494" xfId="3798"/>
    <cellStyle name="Currency 495" xfId="3807"/>
    <cellStyle name="Currency 496" xfId="3796"/>
    <cellStyle name="Currency 497" xfId="3780"/>
    <cellStyle name="Currency 498" xfId="3782"/>
    <cellStyle name="Currency 499" xfId="3751"/>
    <cellStyle name="Currency 5" xfId="74"/>
    <cellStyle name="Currency 5 2" xfId="208"/>
    <cellStyle name="Currency 50" xfId="1471"/>
    <cellStyle name="Currency 500" xfId="3765"/>
    <cellStyle name="Currency 501" xfId="3088"/>
    <cellStyle name="Currency 501 10" xfId="23767"/>
    <cellStyle name="Currency 501 10 2" xfId="52465"/>
    <cellStyle name="Currency 501 11" xfId="26046"/>
    <cellStyle name="Currency 501 11 2" xfId="54744"/>
    <cellStyle name="Currency 501 12" xfId="30627"/>
    <cellStyle name="Currency 501 12 2" xfId="59324"/>
    <cellStyle name="Currency 501 13" xfId="32102"/>
    <cellStyle name="Currency 501 2" xfId="4789"/>
    <cellStyle name="Currency 501 2 2" xfId="14017"/>
    <cellStyle name="Currency 501 2 2 2" xfId="28499"/>
    <cellStyle name="Currency 501 2 2 2 2" xfId="57197"/>
    <cellStyle name="Currency 501 2 2 3" xfId="42715"/>
    <cellStyle name="Currency 501 2 3" xfId="23768"/>
    <cellStyle name="Currency 501 2 3 2" xfId="52466"/>
    <cellStyle name="Currency 501 2 4" xfId="26047"/>
    <cellStyle name="Currency 501 2 4 2" xfId="54745"/>
    <cellStyle name="Currency 501 2 5" xfId="30628"/>
    <cellStyle name="Currency 501 2 5 2" xfId="59325"/>
    <cellStyle name="Currency 501 2 6" xfId="33506"/>
    <cellStyle name="Currency 501 3" xfId="6067"/>
    <cellStyle name="Currency 501 3 2" xfId="15295"/>
    <cellStyle name="Currency 501 3 2 2" xfId="43993"/>
    <cellStyle name="Currency 501 3 3" xfId="27366"/>
    <cellStyle name="Currency 501 3 3 2" xfId="56064"/>
    <cellStyle name="Currency 501 3 4" xfId="34784"/>
    <cellStyle name="Currency 501 4" xfId="7618"/>
    <cellStyle name="Currency 501 4 2" xfId="16843"/>
    <cellStyle name="Currency 501 4 2 2" xfId="45541"/>
    <cellStyle name="Currency 501 4 3" xfId="36332"/>
    <cellStyle name="Currency 501 5" xfId="8770"/>
    <cellStyle name="Currency 501 5 2" xfId="17993"/>
    <cellStyle name="Currency 501 5 2 2" xfId="46691"/>
    <cellStyle name="Currency 501 5 3" xfId="37482"/>
    <cellStyle name="Currency 501 6" xfId="10174"/>
    <cellStyle name="Currency 501 6 2" xfId="19395"/>
    <cellStyle name="Currency 501 6 2 2" xfId="48093"/>
    <cellStyle name="Currency 501 6 3" xfId="38884"/>
    <cellStyle name="Currency 501 7" xfId="11323"/>
    <cellStyle name="Currency 501 7 2" xfId="20542"/>
    <cellStyle name="Currency 501 7 2 2" xfId="49240"/>
    <cellStyle name="Currency 501 7 3" xfId="40031"/>
    <cellStyle name="Currency 501 8" xfId="12613"/>
    <cellStyle name="Currency 501 8 2" xfId="41311"/>
    <cellStyle name="Currency 501 9" xfId="21675"/>
    <cellStyle name="Currency 501 9 2" xfId="50373"/>
    <cellStyle name="Currency 502" xfId="3142"/>
    <cellStyle name="Currency 502 10" xfId="23769"/>
    <cellStyle name="Currency 502 10 2" xfId="52467"/>
    <cellStyle name="Currency 502 11" xfId="26048"/>
    <cellStyle name="Currency 502 11 2" xfId="54746"/>
    <cellStyle name="Currency 502 12" xfId="30629"/>
    <cellStyle name="Currency 502 12 2" xfId="59326"/>
    <cellStyle name="Currency 502 13" xfId="32153"/>
    <cellStyle name="Currency 502 2" xfId="4790"/>
    <cellStyle name="Currency 502 2 2" xfId="14018"/>
    <cellStyle name="Currency 502 2 2 2" xfId="28500"/>
    <cellStyle name="Currency 502 2 2 2 2" xfId="57198"/>
    <cellStyle name="Currency 502 2 2 3" xfId="42716"/>
    <cellStyle name="Currency 502 2 3" xfId="23770"/>
    <cellStyle name="Currency 502 2 3 2" xfId="52468"/>
    <cellStyle name="Currency 502 2 4" xfId="26049"/>
    <cellStyle name="Currency 502 2 4 2" xfId="54747"/>
    <cellStyle name="Currency 502 2 5" xfId="30630"/>
    <cellStyle name="Currency 502 2 5 2" xfId="59327"/>
    <cellStyle name="Currency 502 2 6" xfId="33507"/>
    <cellStyle name="Currency 502 3" xfId="6118"/>
    <cellStyle name="Currency 502 3 2" xfId="15346"/>
    <cellStyle name="Currency 502 3 2 2" xfId="44044"/>
    <cellStyle name="Currency 502 3 3" xfId="27367"/>
    <cellStyle name="Currency 502 3 3 2" xfId="56065"/>
    <cellStyle name="Currency 502 3 4" xfId="34835"/>
    <cellStyle name="Currency 502 4" xfId="7670"/>
    <cellStyle name="Currency 502 4 2" xfId="16895"/>
    <cellStyle name="Currency 502 4 2 2" xfId="45593"/>
    <cellStyle name="Currency 502 4 3" xfId="36384"/>
    <cellStyle name="Currency 502 5" xfId="8821"/>
    <cellStyle name="Currency 502 5 2" xfId="18044"/>
    <cellStyle name="Currency 502 5 2 2" xfId="46742"/>
    <cellStyle name="Currency 502 5 3" xfId="37533"/>
    <cellStyle name="Currency 502 6" xfId="10175"/>
    <cellStyle name="Currency 502 6 2" xfId="19396"/>
    <cellStyle name="Currency 502 6 2 2" xfId="48094"/>
    <cellStyle name="Currency 502 6 3" xfId="38885"/>
    <cellStyle name="Currency 502 7" xfId="11324"/>
    <cellStyle name="Currency 502 7 2" xfId="20543"/>
    <cellStyle name="Currency 502 7 2 2" xfId="49241"/>
    <cellStyle name="Currency 502 7 3" xfId="40032"/>
    <cellStyle name="Currency 502 8" xfId="12664"/>
    <cellStyle name="Currency 502 8 2" xfId="41362"/>
    <cellStyle name="Currency 502 9" xfId="21676"/>
    <cellStyle name="Currency 502 9 2" xfId="50374"/>
    <cellStyle name="Currency 503" xfId="9227"/>
    <cellStyle name="Currency 504" xfId="11527"/>
    <cellStyle name="Currency 505" xfId="11534"/>
    <cellStyle name="Currency 506" xfId="31017"/>
    <cellStyle name="Currency 51" xfId="1472"/>
    <cellStyle name="Currency 52" xfId="1473"/>
    <cellStyle name="Currency 53" xfId="1474"/>
    <cellStyle name="Currency 54" xfId="1475"/>
    <cellStyle name="Currency 55" xfId="1476"/>
    <cellStyle name="Currency 56" xfId="1477"/>
    <cellStyle name="Currency 57" xfId="1478"/>
    <cellStyle name="Currency 58" xfId="1479"/>
    <cellStyle name="Currency 59" xfId="1480"/>
    <cellStyle name="Currency 6" xfId="86"/>
    <cellStyle name="Currency 6 2" xfId="220"/>
    <cellStyle name="Currency 60" xfId="1481"/>
    <cellStyle name="Currency 61" xfId="1482"/>
    <cellStyle name="Currency 62" xfId="1483"/>
    <cellStyle name="Currency 63" xfId="1484"/>
    <cellStyle name="Currency 64" xfId="1485"/>
    <cellStyle name="Currency 65" xfId="1486"/>
    <cellStyle name="Currency 66" xfId="1487"/>
    <cellStyle name="Currency 67" xfId="1488"/>
    <cellStyle name="Currency 68" xfId="1489"/>
    <cellStyle name="Currency 69" xfId="1490"/>
    <cellStyle name="Currency 7" xfId="72"/>
    <cellStyle name="Currency 7 2" xfId="206"/>
    <cellStyle name="Currency 70" xfId="1491"/>
    <cellStyle name="Currency 71" xfId="1492"/>
    <cellStyle name="Currency 72" xfId="1493"/>
    <cellStyle name="Currency 73" xfId="1494"/>
    <cellStyle name="Currency 74" xfId="1495"/>
    <cellStyle name="Currency 75" xfId="1496"/>
    <cellStyle name="Currency 76" xfId="1497"/>
    <cellStyle name="Currency 77" xfId="1498"/>
    <cellStyle name="Currency 78" xfId="1499"/>
    <cellStyle name="Currency 79" xfId="1500"/>
    <cellStyle name="Currency 8" xfId="89"/>
    <cellStyle name="Currency 8 2" xfId="223"/>
    <cellStyle name="Currency 80" xfId="1501"/>
    <cellStyle name="Currency 81" xfId="1502"/>
    <cellStyle name="Currency 82" xfId="1503"/>
    <cellStyle name="Currency 83" xfId="1504"/>
    <cellStyle name="Currency 84" xfId="1505"/>
    <cellStyle name="Currency 85" xfId="1506"/>
    <cellStyle name="Currency 86" xfId="1507"/>
    <cellStyle name="Currency 87" xfId="1508"/>
    <cellStyle name="Currency 88" xfId="1509"/>
    <cellStyle name="Currency 89" xfId="1510"/>
    <cellStyle name="Currency 9" xfId="70"/>
    <cellStyle name="Currency 9 2" xfId="204"/>
    <cellStyle name="Currency 90" xfId="1511"/>
    <cellStyle name="Currency 91" xfId="1512"/>
    <cellStyle name="Currency 92" xfId="1513"/>
    <cellStyle name="Currency 93" xfId="1514"/>
    <cellStyle name="Currency 94" xfId="1515"/>
    <cellStyle name="Currency 95" xfId="1516"/>
    <cellStyle name="Currency 96" xfId="1517"/>
    <cellStyle name="Currency 97" xfId="1518"/>
    <cellStyle name="Currency 98" xfId="1519"/>
    <cellStyle name="Currency 99" xfId="1520"/>
    <cellStyle name="Currency Red [0]" xfId="987"/>
    <cellStyle name="Currency Red [0] 2" xfId="988"/>
    <cellStyle name="Currency Red [0] 3" xfId="989"/>
    <cellStyle name="Currency Red [0] 3 2" xfId="1252"/>
    <cellStyle name="Currency Red [0] 4" xfId="990"/>
    <cellStyle name="Currency Red [0] 4 2" xfId="1253"/>
    <cellStyle name="Currency Red [2 d]" xfId="991"/>
    <cellStyle name="Currency Red [2 dec]" xfId="992"/>
    <cellStyle name="Currency Red [2]" xfId="993"/>
    <cellStyle name="Currency Red [d]" xfId="994"/>
    <cellStyle name="Currency Red 0" xfId="45"/>
    <cellStyle name="Currency Red 0 10" xfId="1795"/>
    <cellStyle name="Currency Red 0 10 2" xfId="2988"/>
    <cellStyle name="Currency Red 0 10 3" xfId="3007"/>
    <cellStyle name="Currency Red 0 10 4" xfId="2476"/>
    <cellStyle name="Currency Red 0 11" xfId="2080"/>
    <cellStyle name="Currency Red 0 11 2" xfId="2376"/>
    <cellStyle name="Currency Red 0 11 2 2" xfId="2963"/>
    <cellStyle name="Currency Red 0 11 3" xfId="2943"/>
    <cellStyle name="Currency Red 0 11 4" xfId="2650"/>
    <cellStyle name="Currency Red 0 11 5" xfId="2482"/>
    <cellStyle name="Currency Red 0 12" xfId="2102"/>
    <cellStyle name="Currency Red 0 12 2" xfId="2377"/>
    <cellStyle name="Currency Red 0 12 2 2" xfId="2965"/>
    <cellStyle name="Currency Red 0 12 3" xfId="2913"/>
    <cellStyle name="Currency Red 0 12 4" xfId="2983"/>
    <cellStyle name="Currency Red 0 12 5" xfId="2483"/>
    <cellStyle name="Currency Red 0 13" xfId="2642"/>
    <cellStyle name="Currency Red 0 14" xfId="3702"/>
    <cellStyle name="Currency Red 0 2" xfId="1339"/>
    <cellStyle name="Currency Red 0 2 2" xfId="1418"/>
    <cellStyle name="Currency Red 0 2 2 2" xfId="2653"/>
    <cellStyle name="Currency Red 0 2 2 2 2" xfId="3297"/>
    <cellStyle name="Currency Red 0 2 2 3" xfId="2964"/>
    <cellStyle name="Currency Red 0 2 2 4" xfId="2945"/>
    <cellStyle name="Currency Red 0 2 2 5" xfId="2416"/>
    <cellStyle name="Currency Red 0 2 3" xfId="1419"/>
    <cellStyle name="Currency Red 0 2 3 2" xfId="2702"/>
    <cellStyle name="Currency Red 0 2 3 2 2" xfId="3320"/>
    <cellStyle name="Currency Red 0 2 3 3" xfId="2961"/>
    <cellStyle name="Currency Red 0 2 3 4" xfId="2703"/>
    <cellStyle name="Currency Red 0 2 3 5" xfId="2417"/>
    <cellStyle name="Currency Red 0 2 4" xfId="2711"/>
    <cellStyle name="Currency Red 0 2 4 2" xfId="3322"/>
    <cellStyle name="Currency Red 0 2 5" xfId="2643"/>
    <cellStyle name="Currency Red 0 2 6" xfId="2671"/>
    <cellStyle name="Currency Red 0 2 7" xfId="2390"/>
    <cellStyle name="Currency Red 0 3" xfId="1337"/>
    <cellStyle name="Currency Red 0 3 2" xfId="1420"/>
    <cellStyle name="Currency Red 0 3 2 2" xfId="2710"/>
    <cellStyle name="Currency Red 0 3 2 2 2" xfId="3321"/>
    <cellStyle name="Currency Red 0 3 2 3" xfId="2960"/>
    <cellStyle name="Currency Red 0 3 2 4" xfId="2930"/>
    <cellStyle name="Currency Red 0 3 2 5" xfId="2418"/>
    <cellStyle name="Currency Red 0 3 3" xfId="1421"/>
    <cellStyle name="Currency Red 0 3 3 2" xfId="2905"/>
    <cellStyle name="Currency Red 0 3 3 2 2" xfId="3510"/>
    <cellStyle name="Currency Red 0 3 3 3" xfId="2951"/>
    <cellStyle name="Currency Red 0 3 3 4" xfId="2956"/>
    <cellStyle name="Currency Red 0 3 3 5" xfId="2419"/>
    <cellStyle name="Currency Red 0 3 4" xfId="2637"/>
    <cellStyle name="Currency Red 0 3 4 2" xfId="3291"/>
    <cellStyle name="Currency Red 0 3 5" xfId="2689"/>
    <cellStyle name="Currency Red 0 3 6" xfId="2700"/>
    <cellStyle name="Currency Red 0 3 7" xfId="2388"/>
    <cellStyle name="Currency Red 0 4" xfId="1344"/>
    <cellStyle name="Currency Red 0 4 2" xfId="1422"/>
    <cellStyle name="Currency Red 0 4 2 2" xfId="2663"/>
    <cellStyle name="Currency Red 0 4 2 2 2" xfId="3300"/>
    <cellStyle name="Currency Red 0 4 2 3" xfId="2954"/>
    <cellStyle name="Currency Red 0 4 2 4" xfId="2707"/>
    <cellStyle name="Currency Red 0 4 2 5" xfId="2420"/>
    <cellStyle name="Currency Red 0 4 3" xfId="1423"/>
    <cellStyle name="Currency Red 0 4 3 2" xfId="2679"/>
    <cellStyle name="Currency Red 0 4 3 2 2" xfId="3307"/>
    <cellStyle name="Currency Red 0 4 3 3" xfId="2952"/>
    <cellStyle name="Currency Red 0 4 3 4" xfId="2920"/>
    <cellStyle name="Currency Red 0 4 3 5" xfId="2421"/>
    <cellStyle name="Currency Red 0 4 4" xfId="2906"/>
    <cellStyle name="Currency Red 0 4 4 2" xfId="3511"/>
    <cellStyle name="Currency Red 0 4 5" xfId="2925"/>
    <cellStyle name="Currency Red 0 4 6" xfId="2937"/>
    <cellStyle name="Currency Red 0 4 7" xfId="2392"/>
    <cellStyle name="Currency Red 0 5" xfId="1388"/>
    <cellStyle name="Currency Red 0 5 2" xfId="1424"/>
    <cellStyle name="Currency Red 0 5 2 2" xfId="2629"/>
    <cellStyle name="Currency Red 0 5 2 2 2" xfId="3288"/>
    <cellStyle name="Currency Red 0 5 2 3" xfId="2955"/>
    <cellStyle name="Currency Red 0 5 2 4" xfId="2967"/>
    <cellStyle name="Currency Red 0 5 2 5" xfId="2422"/>
    <cellStyle name="Currency Red 0 5 3" xfId="1425"/>
    <cellStyle name="Currency Red 0 5 3 2" xfId="2909"/>
    <cellStyle name="Currency Red 0 5 3 2 2" xfId="3512"/>
    <cellStyle name="Currency Red 0 5 3 3" xfId="2950"/>
    <cellStyle name="Currency Red 0 5 3 4" xfId="2944"/>
    <cellStyle name="Currency Red 0 5 3 5" xfId="2423"/>
    <cellStyle name="Currency Red 0 5 4" xfId="2696"/>
    <cellStyle name="Currency Red 0 5 4 2" xfId="3317"/>
    <cellStyle name="Currency Red 0 5 5" xfId="2991"/>
    <cellStyle name="Currency Red 0 5 6" xfId="2949"/>
    <cellStyle name="Currency Red 0 5 7" xfId="2398"/>
    <cellStyle name="Currency Red 0 6" xfId="1375"/>
    <cellStyle name="Currency Red 0 6 2" xfId="1426"/>
    <cellStyle name="Currency Red 0 6 2 2" xfId="2692"/>
    <cellStyle name="Currency Red 0 6 2 2 2" xfId="3313"/>
    <cellStyle name="Currency Red 0 6 2 3" xfId="2680"/>
    <cellStyle name="Currency Red 0 6 2 4" xfId="2633"/>
    <cellStyle name="Currency Red 0 6 2 5" xfId="2424"/>
    <cellStyle name="Currency Red 0 6 3" xfId="1427"/>
    <cellStyle name="Currency Red 0 6 3 2" xfId="2687"/>
    <cellStyle name="Currency Red 0 6 3 2 2" xfId="3310"/>
    <cellStyle name="Currency Red 0 6 3 3" xfId="2953"/>
    <cellStyle name="Currency Red 0 6 3 4" xfId="2931"/>
    <cellStyle name="Currency Red 0 6 3 5" xfId="2425"/>
    <cellStyle name="Currency Red 0 6 4" xfId="2916"/>
    <cellStyle name="Currency Red 0 6 4 2" xfId="3515"/>
    <cellStyle name="Currency Red 0 6 5" xfId="2900"/>
    <cellStyle name="Currency Red 0 6 6" xfId="2917"/>
    <cellStyle name="Currency Red 0 6 7" xfId="2397"/>
    <cellStyle name="Currency Red 0 7" xfId="1428"/>
    <cellStyle name="Currency Red 0 7 2" xfId="2685"/>
    <cellStyle name="Currency Red 0 7 2 2" xfId="3309"/>
    <cellStyle name="Currency Red 0 7 3" xfId="2959"/>
    <cellStyle name="Currency Red 0 7 4" xfId="2970"/>
    <cellStyle name="Currency Red 0 7 5" xfId="2426"/>
    <cellStyle name="Currency Red 0 8" xfId="1429"/>
    <cellStyle name="Currency Red 0 8 2" xfId="2651"/>
    <cellStyle name="Currency Red 0 8 2 2" xfId="3296"/>
    <cellStyle name="Currency Red 0 8 3" xfId="2958"/>
    <cellStyle name="Currency Red 0 8 4" xfId="2675"/>
    <cellStyle name="Currency Red 0 8 5" xfId="2427"/>
    <cellStyle name="Currency Red 0 9" xfId="1797"/>
    <cellStyle name="Currency Red 0 9 2" xfId="2942"/>
    <cellStyle name="Currency Red 0 9 2 2" xfId="3530"/>
    <cellStyle name="Currency Red 0 9 3" xfId="2980"/>
    <cellStyle name="Currency Red 0 9 4" xfId="3008"/>
    <cellStyle name="Currency Red 0 9 5" xfId="2478"/>
    <cellStyle name="Currency0" xfId="4"/>
    <cellStyle name="Date" xfId="5"/>
    <cellStyle name="Explanatory Text" xfId="136" builtinId="53" customBuiltin="1"/>
    <cellStyle name="Explanatory Text 2" xfId="46"/>
    <cellStyle name="Fixed" xfId="6"/>
    <cellStyle name="FRxAmtStyle" xfId="411"/>
    <cellStyle name="FRxAmtStyle 2" xfId="412"/>
    <cellStyle name="FRxAmtStyle 2 2" xfId="413"/>
    <cellStyle name="FRxAmtStyle 2 3" xfId="1052"/>
    <cellStyle name="FRxAmtStyle 2 3 2" xfId="1276"/>
    <cellStyle name="FRxAmtStyle 3" xfId="414"/>
    <cellStyle name="FRxAmtStyle 4" xfId="415"/>
    <cellStyle name="FRxAmtStyle 5" xfId="995"/>
    <cellStyle name="FRxAmtStyle 5 2" xfId="1254"/>
    <cellStyle name="FRxCurrStyle" xfId="416"/>
    <cellStyle name="FRxCurrStyle 2" xfId="417"/>
    <cellStyle name="FRxCurrStyle 3" xfId="996"/>
    <cellStyle name="FRxCurrStyle 3 2" xfId="1255"/>
    <cellStyle name="FRxCurrStyle 4" xfId="1053"/>
    <cellStyle name="FRxCurrStyle 4 2" xfId="1277"/>
    <cellStyle name="FRxPcntStyle" xfId="418"/>
    <cellStyle name="FRxPcntStyle 2" xfId="419"/>
    <cellStyle name="FRxPcntStyle 3" xfId="997"/>
    <cellStyle name="FRxPcntStyle 3 2" xfId="1256"/>
    <cellStyle name="Good" xfId="127" builtinId="26" customBuiltin="1"/>
    <cellStyle name="Good 2" xfId="47"/>
    <cellStyle name="Heading 1" xfId="7" builtinId="16" customBuiltin="1"/>
    <cellStyle name="Heading 1 10" xfId="11528"/>
    <cellStyle name="Heading 1 11" xfId="11511"/>
    <cellStyle name="Heading 1 12" xfId="31018"/>
    <cellStyle name="Heading 1 2" xfId="48"/>
    <cellStyle name="Heading 1 2 2" xfId="999"/>
    <cellStyle name="Heading 1 2 2 2" xfId="3703"/>
    <cellStyle name="Heading 1 2 2 3" xfId="1382"/>
    <cellStyle name="Heading 1 2 3" xfId="998"/>
    <cellStyle name="Heading 1 2_Sheet4" xfId="1359"/>
    <cellStyle name="Heading 1 3" xfId="162"/>
    <cellStyle name="Heading 1 3 2" xfId="1381"/>
    <cellStyle name="Heading 1 3_Sheet4" xfId="1371"/>
    <cellStyle name="Heading 1 4" xfId="3729"/>
    <cellStyle name="Heading 1 5" xfId="3727"/>
    <cellStyle name="Heading 1 6" xfId="7260"/>
    <cellStyle name="Heading 1 7" xfId="6524"/>
    <cellStyle name="Heading 1 8" xfId="8766"/>
    <cellStyle name="Heading 1 9" xfId="10362"/>
    <cellStyle name="Heading 2" xfId="8" builtinId="17" customBuiltin="1"/>
    <cellStyle name="Heading 2 10" xfId="10363"/>
    <cellStyle name="Heading 2 11" xfId="11529"/>
    <cellStyle name="Heading 2 12" xfId="31019"/>
    <cellStyle name="Heading 2 2" xfId="49"/>
    <cellStyle name="Heading 2 2 2" xfId="1001"/>
    <cellStyle name="Heading 2 2 2 2" xfId="3704"/>
    <cellStyle name="Heading 2 2 2 3" xfId="1380"/>
    <cellStyle name="Heading 2 2 3" xfId="1000"/>
    <cellStyle name="Heading 2 2_Sheet4" xfId="1372"/>
    <cellStyle name="Heading 2 3" xfId="163"/>
    <cellStyle name="Heading 2 3 2" xfId="1379"/>
    <cellStyle name="Heading 2 3_Sheet4" xfId="1376"/>
    <cellStyle name="Heading 2 4" xfId="194"/>
    <cellStyle name="Heading 2 5" xfId="3728"/>
    <cellStyle name="Heading 2 6" xfId="3730"/>
    <cellStyle name="Heading 2 7" xfId="8076"/>
    <cellStyle name="Heading 2 8" xfId="7614"/>
    <cellStyle name="Heading 2 9" xfId="9225"/>
    <cellStyle name="Heading 3" xfId="125" builtinId="18" customBuiltin="1"/>
    <cellStyle name="Heading 3 2" xfId="50"/>
    <cellStyle name="Heading 3 2 2" xfId="1003"/>
    <cellStyle name="Heading 3 2 3" xfId="1002"/>
    <cellStyle name="Heading 4" xfId="126" builtinId="19" customBuiltin="1"/>
    <cellStyle name="Heading 4 2" xfId="51"/>
    <cellStyle name="Heading 4 2 2" xfId="1005"/>
    <cellStyle name="Heading 4 2 3" xfId="1004"/>
    <cellStyle name="Hyperlink 2" xfId="420"/>
    <cellStyle name="Hyperlink 2 2" xfId="1006"/>
    <cellStyle name="Hyperlink 3" xfId="421"/>
    <cellStyle name="Input" xfId="130" builtinId="20" customBuiltin="1"/>
    <cellStyle name="Input 2" xfId="52"/>
    <cellStyle name="Input 2 2" xfId="1008"/>
    <cellStyle name="Input 2 2 2" xfId="1441"/>
    <cellStyle name="Input 2 2_Summary by Corporation" xfId="1430"/>
    <cellStyle name="Input 2 3" xfId="1007"/>
    <cellStyle name="Input 2 3 2" xfId="1446"/>
    <cellStyle name="Input 2 3 3" xfId="3705"/>
    <cellStyle name="Input 2 3 4" xfId="1391"/>
    <cellStyle name="Input 2 4" xfId="1436"/>
    <cellStyle name="Input 2_Sheet1" xfId="1348"/>
    <cellStyle name="Linked Cell" xfId="133" builtinId="24" customBuiltin="1"/>
    <cellStyle name="Linked Cell 2" xfId="53"/>
    <cellStyle name="Linked Cell 2 2" xfId="3735"/>
    <cellStyle name="Neutral" xfId="129" builtinId="28" customBuiltin="1"/>
    <cellStyle name="Neutral 2" xfId="54"/>
    <cellStyle name="Normal" xfId="0" builtinId="0"/>
    <cellStyle name="Normal 10" xfId="1281"/>
    <cellStyle name="Normal 10 2" xfId="2713"/>
    <cellStyle name="Normal 10 2 10" xfId="21677"/>
    <cellStyle name="Normal 10 2 10 2" xfId="50375"/>
    <cellStyle name="Normal 10 2 11" xfId="23771"/>
    <cellStyle name="Normal 10 2 11 2" xfId="52469"/>
    <cellStyle name="Normal 10 2 12" xfId="26050"/>
    <cellStyle name="Normal 10 2 12 2" xfId="54748"/>
    <cellStyle name="Normal 10 2 13" xfId="30631"/>
    <cellStyle name="Normal 10 2 13 2" xfId="59328"/>
    <cellStyle name="Normal 10 2 14" xfId="31915"/>
    <cellStyle name="Normal 10 2 2" xfId="3323"/>
    <cellStyle name="Normal 10 2 2 10" xfId="23772"/>
    <cellStyle name="Normal 10 2 2 10 2" xfId="52470"/>
    <cellStyle name="Normal 10 2 2 11" xfId="26051"/>
    <cellStyle name="Normal 10 2 2 11 2" xfId="54749"/>
    <cellStyle name="Normal 10 2 2 12" xfId="30632"/>
    <cellStyle name="Normal 10 2 2 12 2" xfId="59329"/>
    <cellStyle name="Normal 10 2 2 13" xfId="32296"/>
    <cellStyle name="Normal 10 2 2 2" xfId="4792"/>
    <cellStyle name="Normal 10 2 2 2 2" xfId="14020"/>
    <cellStyle name="Normal 10 2 2 2 2 2" xfId="28502"/>
    <cellStyle name="Normal 10 2 2 2 2 2 2" xfId="57200"/>
    <cellStyle name="Normal 10 2 2 2 2 3" xfId="42718"/>
    <cellStyle name="Normal 10 2 2 2 3" xfId="23773"/>
    <cellStyle name="Normal 10 2 2 2 3 2" xfId="52471"/>
    <cellStyle name="Normal 10 2 2 2 4" xfId="26052"/>
    <cellStyle name="Normal 10 2 2 2 4 2" xfId="54750"/>
    <cellStyle name="Normal 10 2 2 2 5" xfId="30633"/>
    <cellStyle name="Normal 10 2 2 2 5 2" xfId="59330"/>
    <cellStyle name="Normal 10 2 2 2 6" xfId="33509"/>
    <cellStyle name="Normal 10 2 2 3" xfId="6261"/>
    <cellStyle name="Normal 10 2 2 3 2" xfId="15489"/>
    <cellStyle name="Normal 10 2 2 3 2 2" xfId="44187"/>
    <cellStyle name="Normal 10 2 2 3 3" xfId="27369"/>
    <cellStyle name="Normal 10 2 2 3 3 2" xfId="56067"/>
    <cellStyle name="Normal 10 2 2 3 4" xfId="34978"/>
    <cellStyle name="Normal 10 2 2 4" xfId="7813"/>
    <cellStyle name="Normal 10 2 2 4 2" xfId="17038"/>
    <cellStyle name="Normal 10 2 2 4 2 2" xfId="45736"/>
    <cellStyle name="Normal 10 2 2 4 3" xfId="36527"/>
    <cellStyle name="Normal 10 2 2 5" xfId="8964"/>
    <cellStyle name="Normal 10 2 2 5 2" xfId="18187"/>
    <cellStyle name="Normal 10 2 2 5 2 2" xfId="46885"/>
    <cellStyle name="Normal 10 2 2 5 3" xfId="37676"/>
    <cellStyle name="Normal 10 2 2 6" xfId="10177"/>
    <cellStyle name="Normal 10 2 2 6 2" xfId="19398"/>
    <cellStyle name="Normal 10 2 2 6 2 2" xfId="48096"/>
    <cellStyle name="Normal 10 2 2 6 3" xfId="38887"/>
    <cellStyle name="Normal 10 2 2 7" xfId="11326"/>
    <cellStyle name="Normal 10 2 2 7 2" xfId="20545"/>
    <cellStyle name="Normal 10 2 2 7 2 2" xfId="49243"/>
    <cellStyle name="Normal 10 2 2 7 3" xfId="40034"/>
    <cellStyle name="Normal 10 2 2 8" xfId="12807"/>
    <cellStyle name="Normal 10 2 2 8 2" xfId="41505"/>
    <cellStyle name="Normal 10 2 2 9" xfId="21678"/>
    <cellStyle name="Normal 10 2 2 9 2" xfId="50376"/>
    <cellStyle name="Normal 10 2 3" xfId="4791"/>
    <cellStyle name="Normal 10 2 3 2" xfId="14019"/>
    <cellStyle name="Normal 10 2 3 2 2" xfId="28501"/>
    <cellStyle name="Normal 10 2 3 2 2 2" xfId="57199"/>
    <cellStyle name="Normal 10 2 3 2 3" xfId="42717"/>
    <cellStyle name="Normal 10 2 3 3" xfId="23774"/>
    <cellStyle name="Normal 10 2 3 3 2" xfId="52472"/>
    <cellStyle name="Normal 10 2 3 4" xfId="26053"/>
    <cellStyle name="Normal 10 2 3 4 2" xfId="54751"/>
    <cellStyle name="Normal 10 2 3 5" xfId="30634"/>
    <cellStyle name="Normal 10 2 3 5 2" xfId="59331"/>
    <cellStyle name="Normal 10 2 3 6" xfId="33508"/>
    <cellStyle name="Normal 10 2 4" xfId="5880"/>
    <cellStyle name="Normal 10 2 4 2" xfId="15108"/>
    <cellStyle name="Normal 10 2 4 2 2" xfId="43806"/>
    <cellStyle name="Normal 10 2 4 3" xfId="27368"/>
    <cellStyle name="Normal 10 2 4 3 2" xfId="56066"/>
    <cellStyle name="Normal 10 2 4 4" xfId="34597"/>
    <cellStyle name="Normal 10 2 5" xfId="7430"/>
    <cellStyle name="Normal 10 2 5 2" xfId="16656"/>
    <cellStyle name="Normal 10 2 5 2 2" xfId="45354"/>
    <cellStyle name="Normal 10 2 5 3" xfId="36145"/>
    <cellStyle name="Normal 10 2 6" xfId="8582"/>
    <cellStyle name="Normal 10 2 6 2" xfId="17806"/>
    <cellStyle name="Normal 10 2 6 2 2" xfId="46504"/>
    <cellStyle name="Normal 10 2 6 3" xfId="37295"/>
    <cellStyle name="Normal 10 2 7" xfId="10176"/>
    <cellStyle name="Normal 10 2 7 2" xfId="19397"/>
    <cellStyle name="Normal 10 2 7 2 2" xfId="48095"/>
    <cellStyle name="Normal 10 2 7 3" xfId="38886"/>
    <cellStyle name="Normal 10 2 8" xfId="11325"/>
    <cellStyle name="Normal 10 2 8 2" xfId="20544"/>
    <cellStyle name="Normal 10 2 8 2 2" xfId="49242"/>
    <cellStyle name="Normal 10 2 8 3" xfId="40033"/>
    <cellStyle name="Normal 10 2 9" xfId="12426"/>
    <cellStyle name="Normal 10 2 9 2" xfId="41124"/>
    <cellStyle name="Normal 10 3" xfId="2923"/>
    <cellStyle name="Normal 10 4" xfId="1452"/>
    <cellStyle name="Normal 10 5" xfId="5348"/>
    <cellStyle name="Normal 10 5 2" xfId="14576"/>
    <cellStyle name="Normal 10 5 2 2" xfId="43274"/>
    <cellStyle name="Normal 10 5 3" xfId="34065"/>
    <cellStyle name="Normal 10 6" xfId="6897"/>
    <cellStyle name="Normal 10 6 2" xfId="16124"/>
    <cellStyle name="Normal 10 6 2 2" xfId="44822"/>
    <cellStyle name="Normal 10 6 3" xfId="35613"/>
    <cellStyle name="Normal 10 7" xfId="11894"/>
    <cellStyle name="Normal 10 7 2" xfId="40592"/>
    <cellStyle name="Normal 10 8" xfId="31383"/>
    <cellStyle name="Normal 11" xfId="1295"/>
    <cellStyle name="Normal 11 10" xfId="11327"/>
    <cellStyle name="Normal 11 10 2" xfId="20546"/>
    <cellStyle name="Normal 11 10 2 2" xfId="49244"/>
    <cellStyle name="Normal 11 10 3" xfId="40035"/>
    <cellStyle name="Normal 11 11" xfId="11908"/>
    <cellStyle name="Normal 11 11 2" xfId="40606"/>
    <cellStyle name="Normal 11 12" xfId="21679"/>
    <cellStyle name="Normal 11 12 2" xfId="50377"/>
    <cellStyle name="Normal 11 13" xfId="23775"/>
    <cellStyle name="Normal 11 13 2" xfId="52473"/>
    <cellStyle name="Normal 11 14" xfId="26054"/>
    <cellStyle name="Normal 11 14 2" xfId="54752"/>
    <cellStyle name="Normal 11 15" xfId="30635"/>
    <cellStyle name="Normal 11 15 2" xfId="59332"/>
    <cellStyle name="Normal 11 16" xfId="31397"/>
    <cellStyle name="Normal 11 2" xfId="2071"/>
    <cellStyle name="Normal 11 3" xfId="2480"/>
    <cellStyle name="Normal 11 4" xfId="1324"/>
    <cellStyle name="Normal 11 4 2" xfId="5389"/>
    <cellStyle name="Normal 11 4 2 2" xfId="14617"/>
    <cellStyle name="Normal 11 4 2 2 2" xfId="43315"/>
    <cellStyle name="Normal 11 4 2 3" xfId="28503"/>
    <cellStyle name="Normal 11 4 2 3 2" xfId="57201"/>
    <cellStyle name="Normal 11 4 2 4" xfId="34106"/>
    <cellStyle name="Normal 11 4 3" xfId="6938"/>
    <cellStyle name="Normal 11 4 3 2" xfId="16165"/>
    <cellStyle name="Normal 11 4 3 2 2" xfId="44863"/>
    <cellStyle name="Normal 11 4 3 3" xfId="35654"/>
    <cellStyle name="Normal 11 4 4" xfId="11935"/>
    <cellStyle name="Normal 11 4 4 2" xfId="40633"/>
    <cellStyle name="Normal 11 4 5" xfId="23776"/>
    <cellStyle name="Normal 11 4 5 2" xfId="52474"/>
    <cellStyle name="Normal 11 4 6" xfId="26055"/>
    <cellStyle name="Normal 11 4 6 2" xfId="54753"/>
    <cellStyle name="Normal 11 4 7" xfId="30636"/>
    <cellStyle name="Normal 11 4 7 2" xfId="59333"/>
    <cellStyle name="Normal 11 4 8" xfId="31424"/>
    <cellStyle name="Normal 11 5" xfId="4793"/>
    <cellStyle name="Normal 11 5 2" xfId="14021"/>
    <cellStyle name="Normal 11 5 2 2" xfId="42719"/>
    <cellStyle name="Normal 11 5 3" xfId="27370"/>
    <cellStyle name="Normal 11 5 3 2" xfId="56068"/>
    <cellStyle name="Normal 11 5 4" xfId="33510"/>
    <cellStyle name="Normal 11 6" xfId="5362"/>
    <cellStyle name="Normal 11 6 2" xfId="14590"/>
    <cellStyle name="Normal 11 6 2 2" xfId="43288"/>
    <cellStyle name="Normal 11 6 3" xfId="34079"/>
    <cellStyle name="Normal 11 7" xfId="6911"/>
    <cellStyle name="Normal 11 7 2" xfId="16138"/>
    <cellStyle name="Normal 11 7 2 2" xfId="44836"/>
    <cellStyle name="Normal 11 7 3" xfId="35627"/>
    <cellStyle name="Normal 11 8" xfId="8091"/>
    <cellStyle name="Normal 11 8 2" xfId="17315"/>
    <cellStyle name="Normal 11 8 2 2" xfId="46013"/>
    <cellStyle name="Normal 11 8 3" xfId="36804"/>
    <cellStyle name="Normal 11 9" xfId="10178"/>
    <cellStyle name="Normal 11 9 2" xfId="19399"/>
    <cellStyle name="Normal 11 9 2 2" xfId="48097"/>
    <cellStyle name="Normal 11 9 3" xfId="38888"/>
    <cellStyle name="Normal 12" xfId="1957"/>
    <cellStyle name="Normal 12 10" xfId="23777"/>
    <cellStyle name="Normal 12 10 2" xfId="52475"/>
    <cellStyle name="Normal 12 11" xfId="26056"/>
    <cellStyle name="Normal 12 11 2" xfId="54754"/>
    <cellStyle name="Normal 12 12" xfId="30637"/>
    <cellStyle name="Normal 12 12 2" xfId="59334"/>
    <cellStyle name="Normal 12 13" xfId="31468"/>
    <cellStyle name="Normal 12 2" xfId="4794"/>
    <cellStyle name="Normal 12 2 2" xfId="14022"/>
    <cellStyle name="Normal 12 2 2 2" xfId="28504"/>
    <cellStyle name="Normal 12 2 2 2 2" xfId="57202"/>
    <cellStyle name="Normal 12 2 2 3" xfId="42720"/>
    <cellStyle name="Normal 12 2 3" xfId="23778"/>
    <cellStyle name="Normal 12 2 3 2" xfId="52476"/>
    <cellStyle name="Normal 12 2 4" xfId="26057"/>
    <cellStyle name="Normal 12 2 4 2" xfId="54755"/>
    <cellStyle name="Normal 12 2 5" xfId="30638"/>
    <cellStyle name="Normal 12 2 5 2" xfId="59335"/>
    <cellStyle name="Normal 12 2 6" xfId="33511"/>
    <cellStyle name="Normal 12 3" xfId="5433"/>
    <cellStyle name="Normal 12 3 2" xfId="14661"/>
    <cellStyle name="Normal 12 3 2 2" xfId="43359"/>
    <cellStyle name="Normal 12 3 3" xfId="27371"/>
    <cellStyle name="Normal 12 3 3 2" xfId="56069"/>
    <cellStyle name="Normal 12 3 4" xfId="34150"/>
    <cellStyle name="Normal 12 4" xfId="6982"/>
    <cellStyle name="Normal 12 4 2" xfId="16209"/>
    <cellStyle name="Normal 12 4 2 2" xfId="44907"/>
    <cellStyle name="Normal 12 4 3" xfId="35698"/>
    <cellStyle name="Normal 12 5" xfId="8135"/>
    <cellStyle name="Normal 12 5 2" xfId="17359"/>
    <cellStyle name="Normal 12 5 2 2" xfId="46057"/>
    <cellStyle name="Normal 12 5 3" xfId="36848"/>
    <cellStyle name="Normal 12 6" xfId="10179"/>
    <cellStyle name="Normal 12 6 2" xfId="19400"/>
    <cellStyle name="Normal 12 6 2 2" xfId="48098"/>
    <cellStyle name="Normal 12 6 3" xfId="38889"/>
    <cellStyle name="Normal 12 7" xfId="11328"/>
    <cellStyle name="Normal 12 7 2" xfId="20547"/>
    <cellStyle name="Normal 12 7 2 2" xfId="49245"/>
    <cellStyle name="Normal 12 7 3" xfId="40036"/>
    <cellStyle name="Normal 12 8" xfId="11979"/>
    <cellStyle name="Normal 12 8 2" xfId="40677"/>
    <cellStyle name="Normal 12 9" xfId="21680"/>
    <cellStyle name="Normal 12 9 2" xfId="50378"/>
    <cellStyle name="Normal 13" xfId="2012"/>
    <cellStyle name="Normal 13 10" xfId="23779"/>
    <cellStyle name="Normal 13 10 2" xfId="52477"/>
    <cellStyle name="Normal 13 11" xfId="26058"/>
    <cellStyle name="Normal 13 11 2" xfId="54756"/>
    <cellStyle name="Normal 13 12" xfId="30639"/>
    <cellStyle name="Normal 13 12 2" xfId="59336"/>
    <cellStyle name="Normal 13 13" xfId="31522"/>
    <cellStyle name="Normal 13 2" xfId="4795"/>
    <cellStyle name="Normal 13 2 2" xfId="14023"/>
    <cellStyle name="Normal 13 2 2 2" xfId="28505"/>
    <cellStyle name="Normal 13 2 2 2 2" xfId="57203"/>
    <cellStyle name="Normal 13 2 2 3" xfId="42721"/>
    <cellStyle name="Normal 13 2 3" xfId="23780"/>
    <cellStyle name="Normal 13 2 3 2" xfId="52478"/>
    <cellStyle name="Normal 13 2 4" xfId="26059"/>
    <cellStyle name="Normal 13 2 4 2" xfId="54757"/>
    <cellStyle name="Normal 13 2 5" xfId="30640"/>
    <cellStyle name="Normal 13 2 5 2" xfId="59337"/>
    <cellStyle name="Normal 13 2 6" xfId="33512"/>
    <cellStyle name="Normal 13 3" xfId="5487"/>
    <cellStyle name="Normal 13 3 2" xfId="14715"/>
    <cellStyle name="Normal 13 3 2 2" xfId="43413"/>
    <cellStyle name="Normal 13 3 3" xfId="27372"/>
    <cellStyle name="Normal 13 3 3 2" xfId="56070"/>
    <cellStyle name="Normal 13 3 4" xfId="34204"/>
    <cellStyle name="Normal 13 4" xfId="7036"/>
    <cellStyle name="Normal 13 4 2" xfId="16263"/>
    <cellStyle name="Normal 13 4 2 2" xfId="44961"/>
    <cellStyle name="Normal 13 4 3" xfId="35752"/>
    <cellStyle name="Normal 13 5" xfId="8189"/>
    <cellStyle name="Normal 13 5 2" xfId="17413"/>
    <cellStyle name="Normal 13 5 2 2" xfId="46111"/>
    <cellStyle name="Normal 13 5 3" xfId="36902"/>
    <cellStyle name="Normal 13 6" xfId="10180"/>
    <cellStyle name="Normal 13 6 2" xfId="19401"/>
    <cellStyle name="Normal 13 6 2 2" xfId="48099"/>
    <cellStyle name="Normal 13 6 3" xfId="38890"/>
    <cellStyle name="Normal 13 7" xfId="11329"/>
    <cellStyle name="Normal 13 7 2" xfId="20548"/>
    <cellStyle name="Normal 13 7 2 2" xfId="49246"/>
    <cellStyle name="Normal 13 7 3" xfId="40037"/>
    <cellStyle name="Normal 13 8" xfId="12033"/>
    <cellStyle name="Normal 13 8 2" xfId="40731"/>
    <cellStyle name="Normal 13 9" xfId="21681"/>
    <cellStyle name="Normal 13 9 2" xfId="50379"/>
    <cellStyle name="Normal 14" xfId="2379"/>
    <cellStyle name="Normal 14 10" xfId="23781"/>
    <cellStyle name="Normal 14 10 2" xfId="52479"/>
    <cellStyle name="Normal 14 11" xfId="26060"/>
    <cellStyle name="Normal 14 11 2" xfId="54758"/>
    <cellStyle name="Normal 14 12" xfId="30641"/>
    <cellStyle name="Normal 14 12 2" xfId="59338"/>
    <cellStyle name="Normal 14 13" xfId="31720"/>
    <cellStyle name="Normal 14 2" xfId="4796"/>
    <cellStyle name="Normal 14 2 2" xfId="14024"/>
    <cellStyle name="Normal 14 2 2 2" xfId="28506"/>
    <cellStyle name="Normal 14 2 2 2 2" xfId="57204"/>
    <cellStyle name="Normal 14 2 2 3" xfId="42722"/>
    <cellStyle name="Normal 14 2 3" xfId="23782"/>
    <cellStyle name="Normal 14 2 3 2" xfId="52480"/>
    <cellStyle name="Normal 14 2 4" xfId="26061"/>
    <cellStyle name="Normal 14 2 4 2" xfId="54759"/>
    <cellStyle name="Normal 14 2 5" xfId="30642"/>
    <cellStyle name="Normal 14 2 5 2" xfId="59339"/>
    <cellStyle name="Normal 14 2 6" xfId="33513"/>
    <cellStyle name="Normal 14 3" xfId="5685"/>
    <cellStyle name="Normal 14 3 2" xfId="14913"/>
    <cellStyle name="Normal 14 3 2 2" xfId="43611"/>
    <cellStyle name="Normal 14 3 3" xfId="27373"/>
    <cellStyle name="Normal 14 3 3 2" xfId="56071"/>
    <cellStyle name="Normal 14 3 4" xfId="34402"/>
    <cellStyle name="Normal 14 4" xfId="7234"/>
    <cellStyle name="Normal 14 4 2" xfId="16461"/>
    <cellStyle name="Normal 14 4 2 2" xfId="45159"/>
    <cellStyle name="Normal 14 4 3" xfId="35950"/>
    <cellStyle name="Normal 14 5" xfId="8387"/>
    <cellStyle name="Normal 14 5 2" xfId="17611"/>
    <cellStyle name="Normal 14 5 2 2" xfId="46309"/>
    <cellStyle name="Normal 14 5 3" xfId="37100"/>
    <cellStyle name="Normal 14 6" xfId="10181"/>
    <cellStyle name="Normal 14 6 2" xfId="19402"/>
    <cellStyle name="Normal 14 6 2 2" xfId="48100"/>
    <cellStyle name="Normal 14 6 3" xfId="38891"/>
    <cellStyle name="Normal 14 7" xfId="11330"/>
    <cellStyle name="Normal 14 7 2" xfId="20549"/>
    <cellStyle name="Normal 14 7 2 2" xfId="49247"/>
    <cellStyle name="Normal 14 7 3" xfId="40038"/>
    <cellStyle name="Normal 14 8" xfId="12231"/>
    <cellStyle name="Normal 14 8 2" xfId="40929"/>
    <cellStyle name="Normal 14 9" xfId="21682"/>
    <cellStyle name="Normal 14 9 2" xfId="50380"/>
    <cellStyle name="Normal 15" xfId="3085"/>
    <cellStyle name="Normal 15 10" xfId="23783"/>
    <cellStyle name="Normal 15 10 2" xfId="52481"/>
    <cellStyle name="Normal 15 11" xfId="26062"/>
    <cellStyle name="Normal 15 11 2" xfId="54760"/>
    <cellStyle name="Normal 15 12" xfId="30643"/>
    <cellStyle name="Normal 15 12 2" xfId="59340"/>
    <cellStyle name="Normal 15 13" xfId="32099"/>
    <cellStyle name="Normal 15 2" xfId="4797"/>
    <cellStyle name="Normal 15 2 2" xfId="14025"/>
    <cellStyle name="Normal 15 2 2 2" xfId="28507"/>
    <cellStyle name="Normal 15 2 2 2 2" xfId="57205"/>
    <cellStyle name="Normal 15 2 2 3" xfId="42723"/>
    <cellStyle name="Normal 15 2 3" xfId="23784"/>
    <cellStyle name="Normal 15 2 3 2" xfId="52482"/>
    <cellStyle name="Normal 15 2 4" xfId="26063"/>
    <cellStyle name="Normal 15 2 4 2" xfId="54761"/>
    <cellStyle name="Normal 15 2 5" xfId="30644"/>
    <cellStyle name="Normal 15 2 5 2" xfId="59341"/>
    <cellStyle name="Normal 15 2 6" xfId="33514"/>
    <cellStyle name="Normal 15 3" xfId="6064"/>
    <cellStyle name="Normal 15 3 2" xfId="15292"/>
    <cellStyle name="Normal 15 3 2 2" xfId="43990"/>
    <cellStyle name="Normal 15 3 3" xfId="27374"/>
    <cellStyle name="Normal 15 3 3 2" xfId="56072"/>
    <cellStyle name="Normal 15 3 4" xfId="34781"/>
    <cellStyle name="Normal 15 4" xfId="7615"/>
    <cellStyle name="Normal 15 4 2" xfId="16840"/>
    <cellStyle name="Normal 15 4 2 2" xfId="45538"/>
    <cellStyle name="Normal 15 4 3" xfId="36329"/>
    <cellStyle name="Normal 15 5" xfId="8767"/>
    <cellStyle name="Normal 15 5 2" xfId="17990"/>
    <cellStyle name="Normal 15 5 2 2" xfId="46688"/>
    <cellStyle name="Normal 15 5 3" xfId="37479"/>
    <cellStyle name="Normal 15 6" xfId="10182"/>
    <cellStyle name="Normal 15 6 2" xfId="19403"/>
    <cellStyle name="Normal 15 6 2 2" xfId="48101"/>
    <cellStyle name="Normal 15 6 3" xfId="38892"/>
    <cellStyle name="Normal 15 7" xfId="11331"/>
    <cellStyle name="Normal 15 7 2" xfId="20550"/>
    <cellStyle name="Normal 15 7 2 2" xfId="49248"/>
    <cellStyle name="Normal 15 7 3" xfId="40039"/>
    <cellStyle name="Normal 15 8" xfId="12610"/>
    <cellStyle name="Normal 15 8 2" xfId="41308"/>
    <cellStyle name="Normal 15 9" xfId="21683"/>
    <cellStyle name="Normal 15 9 2" xfId="50381"/>
    <cellStyle name="Normal 16" xfId="1323"/>
    <cellStyle name="Normal 17" xfId="1322"/>
    <cellStyle name="Normal 18" xfId="1309"/>
    <cellStyle name="Normal 18 2" xfId="5376"/>
    <cellStyle name="Normal 18 2 2" xfId="14604"/>
    <cellStyle name="Normal 18 2 2 2" xfId="43302"/>
    <cellStyle name="Normal 18 2 3" xfId="34093"/>
    <cellStyle name="Normal 18 3" xfId="6925"/>
    <cellStyle name="Normal 18 3 2" xfId="16152"/>
    <cellStyle name="Normal 18 3 2 2" xfId="44850"/>
    <cellStyle name="Normal 18 3 3" xfId="35641"/>
    <cellStyle name="Normal 18 4" xfId="11922"/>
    <cellStyle name="Normal 18 4 2" xfId="40620"/>
    <cellStyle name="Normal 18 5" xfId="31411"/>
    <cellStyle name="Normal 19" xfId="3842"/>
    <cellStyle name="Normal 19 2" xfId="13070"/>
    <cellStyle name="Normal 19 2 2" xfId="41768"/>
    <cellStyle name="Normal 19 3" xfId="32559"/>
    <cellStyle name="Normal 2" xfId="9"/>
    <cellStyle name="Normal 2 10" xfId="3089"/>
    <cellStyle name="Normal 2 10 10" xfId="23786"/>
    <cellStyle name="Normal 2 10 10 2" xfId="52484"/>
    <cellStyle name="Normal 2 10 11" xfId="26065"/>
    <cellStyle name="Normal 2 10 11 2" xfId="54763"/>
    <cellStyle name="Normal 2 10 12" xfId="30646"/>
    <cellStyle name="Normal 2 10 12 2" xfId="59343"/>
    <cellStyle name="Normal 2 10 13" xfId="32103"/>
    <cellStyle name="Normal 2 10 2" xfId="4799"/>
    <cellStyle name="Normal 2 10 2 2" xfId="14027"/>
    <cellStyle name="Normal 2 10 2 2 2" xfId="28509"/>
    <cellStyle name="Normal 2 10 2 2 2 2" xfId="57207"/>
    <cellStyle name="Normal 2 10 2 2 3" xfId="42725"/>
    <cellStyle name="Normal 2 10 2 3" xfId="23787"/>
    <cellStyle name="Normal 2 10 2 3 2" xfId="52485"/>
    <cellStyle name="Normal 2 10 2 4" xfId="26066"/>
    <cellStyle name="Normal 2 10 2 4 2" xfId="54764"/>
    <cellStyle name="Normal 2 10 2 5" xfId="30647"/>
    <cellStyle name="Normal 2 10 2 5 2" xfId="59344"/>
    <cellStyle name="Normal 2 10 2 6" xfId="33516"/>
    <cellStyle name="Normal 2 10 3" xfId="6068"/>
    <cellStyle name="Normal 2 10 3 2" xfId="15296"/>
    <cellStyle name="Normal 2 10 3 2 2" xfId="43994"/>
    <cellStyle name="Normal 2 10 3 3" xfId="27376"/>
    <cellStyle name="Normal 2 10 3 3 2" xfId="56074"/>
    <cellStyle name="Normal 2 10 3 4" xfId="34785"/>
    <cellStyle name="Normal 2 10 4" xfId="7619"/>
    <cellStyle name="Normal 2 10 4 2" xfId="16844"/>
    <cellStyle name="Normal 2 10 4 2 2" xfId="45542"/>
    <cellStyle name="Normal 2 10 4 3" xfId="36333"/>
    <cellStyle name="Normal 2 10 5" xfId="8771"/>
    <cellStyle name="Normal 2 10 5 2" xfId="17994"/>
    <cellStyle name="Normal 2 10 5 2 2" xfId="46692"/>
    <cellStyle name="Normal 2 10 5 3" xfId="37483"/>
    <cellStyle name="Normal 2 10 6" xfId="10184"/>
    <cellStyle name="Normal 2 10 6 2" xfId="19405"/>
    <cellStyle name="Normal 2 10 6 2 2" xfId="48103"/>
    <cellStyle name="Normal 2 10 6 3" xfId="38894"/>
    <cellStyle name="Normal 2 10 7" xfId="11333"/>
    <cellStyle name="Normal 2 10 7 2" xfId="20552"/>
    <cellStyle name="Normal 2 10 7 2 2" xfId="49250"/>
    <cellStyle name="Normal 2 10 7 3" xfId="40041"/>
    <cellStyle name="Normal 2 10 8" xfId="12614"/>
    <cellStyle name="Normal 2 10 8 2" xfId="41312"/>
    <cellStyle name="Normal 2 10 9" xfId="21685"/>
    <cellStyle name="Normal 2 10 9 2" xfId="50383"/>
    <cellStyle name="Normal 2 11" xfId="1328"/>
    <cellStyle name="Normal 2 11 2" xfId="5393"/>
    <cellStyle name="Normal 2 11 2 2" xfId="14621"/>
    <cellStyle name="Normal 2 11 2 2 2" xfId="43319"/>
    <cellStyle name="Normal 2 11 2 3" xfId="28508"/>
    <cellStyle name="Normal 2 11 2 3 2" xfId="57206"/>
    <cellStyle name="Normal 2 11 2 4" xfId="34110"/>
    <cellStyle name="Normal 2 11 3" xfId="6942"/>
    <cellStyle name="Normal 2 11 3 2" xfId="16169"/>
    <cellStyle name="Normal 2 11 3 2 2" xfId="44867"/>
    <cellStyle name="Normal 2 11 3 3" xfId="35658"/>
    <cellStyle name="Normal 2 11 4" xfId="11939"/>
    <cellStyle name="Normal 2 11 4 2" xfId="40637"/>
    <cellStyle name="Normal 2 11 5" xfId="23788"/>
    <cellStyle name="Normal 2 11 5 2" xfId="52486"/>
    <cellStyle name="Normal 2 11 6" xfId="26067"/>
    <cellStyle name="Normal 2 11 6 2" xfId="54765"/>
    <cellStyle name="Normal 2 11 7" xfId="30648"/>
    <cellStyle name="Normal 2 11 7 2" xfId="59345"/>
    <cellStyle name="Normal 2 11 8" xfId="31428"/>
    <cellStyle name="Normal 2 12" xfId="4798"/>
    <cellStyle name="Normal 2 12 2" xfId="14026"/>
    <cellStyle name="Normal 2 12 2 2" xfId="42724"/>
    <cellStyle name="Normal 2 12 3" xfId="27375"/>
    <cellStyle name="Normal 2 12 3 2" xfId="56073"/>
    <cellStyle name="Normal 2 12 4" xfId="33515"/>
    <cellStyle name="Normal 2 13" xfId="8095"/>
    <cellStyle name="Normal 2 13 2" xfId="17319"/>
    <cellStyle name="Normal 2 13 2 2" xfId="46017"/>
    <cellStyle name="Normal 2 13 3" xfId="36808"/>
    <cellStyle name="Normal 2 14" xfId="10183"/>
    <cellStyle name="Normal 2 14 2" xfId="19404"/>
    <cellStyle name="Normal 2 14 2 2" xfId="48102"/>
    <cellStyle name="Normal 2 14 3" xfId="38893"/>
    <cellStyle name="Normal 2 15" xfId="11332"/>
    <cellStyle name="Normal 2 15 2" xfId="20551"/>
    <cellStyle name="Normal 2 15 2 2" xfId="49249"/>
    <cellStyle name="Normal 2 15 3" xfId="40040"/>
    <cellStyle name="Normal 2 16" xfId="21684"/>
    <cellStyle name="Normal 2 16 2" xfId="50382"/>
    <cellStyle name="Normal 2 17" xfId="23785"/>
    <cellStyle name="Normal 2 17 2" xfId="52483"/>
    <cellStyle name="Normal 2 18" xfId="26064"/>
    <cellStyle name="Normal 2 18 2" xfId="54762"/>
    <cellStyle name="Normal 2 19" xfId="30645"/>
    <cellStyle name="Normal 2 19 2" xfId="59342"/>
    <cellStyle name="Normal 2 2" xfId="55"/>
    <cellStyle name="Normal 2 2 2" xfId="1009"/>
    <cellStyle name="Normal 2 2 2 2" xfId="1257"/>
    <cellStyle name="Normal 2 2_Sheet1" xfId="1347"/>
    <cellStyle name="Normal 2 3" xfId="99"/>
    <cellStyle name="Normal 2 3 2" xfId="233"/>
    <cellStyle name="Normal 2 3 3" xfId="1010"/>
    <cellStyle name="Normal 2 3 3 2" xfId="1258"/>
    <cellStyle name="Normal 2 3_Sheet1" xfId="1346"/>
    <cellStyle name="Normal 2 4" xfId="398"/>
    <cellStyle name="Normal 2 4 2" xfId="1243"/>
    <cellStyle name="Normal 2 5" xfId="1378"/>
    <cellStyle name="Normal 2 6" xfId="1961"/>
    <cellStyle name="Normal 2 6 10" xfId="23789"/>
    <cellStyle name="Normal 2 6 10 2" xfId="52487"/>
    <cellStyle name="Normal 2 6 11" xfId="26068"/>
    <cellStyle name="Normal 2 6 11 2" xfId="54766"/>
    <cellStyle name="Normal 2 6 12" xfId="30649"/>
    <cellStyle name="Normal 2 6 12 2" xfId="59346"/>
    <cellStyle name="Normal 2 6 13" xfId="31472"/>
    <cellStyle name="Normal 2 6 2" xfId="4800"/>
    <cellStyle name="Normal 2 6 2 2" xfId="14028"/>
    <cellStyle name="Normal 2 6 2 2 2" xfId="28510"/>
    <cellStyle name="Normal 2 6 2 2 2 2" xfId="57208"/>
    <cellStyle name="Normal 2 6 2 2 3" xfId="42726"/>
    <cellStyle name="Normal 2 6 2 3" xfId="23790"/>
    <cellStyle name="Normal 2 6 2 3 2" xfId="52488"/>
    <cellStyle name="Normal 2 6 2 4" xfId="26069"/>
    <cellStyle name="Normal 2 6 2 4 2" xfId="54767"/>
    <cellStyle name="Normal 2 6 2 5" xfId="30650"/>
    <cellStyle name="Normal 2 6 2 5 2" xfId="59347"/>
    <cellStyle name="Normal 2 6 2 6" xfId="33517"/>
    <cellStyle name="Normal 2 6 3" xfId="5437"/>
    <cellStyle name="Normal 2 6 3 2" xfId="14665"/>
    <cellStyle name="Normal 2 6 3 2 2" xfId="43363"/>
    <cellStyle name="Normal 2 6 3 3" xfId="27377"/>
    <cellStyle name="Normal 2 6 3 3 2" xfId="56075"/>
    <cellStyle name="Normal 2 6 3 4" xfId="34154"/>
    <cellStyle name="Normal 2 6 4" xfId="6986"/>
    <cellStyle name="Normal 2 6 4 2" xfId="16213"/>
    <cellStyle name="Normal 2 6 4 2 2" xfId="44911"/>
    <cellStyle name="Normal 2 6 4 3" xfId="35702"/>
    <cellStyle name="Normal 2 6 5" xfId="8139"/>
    <cellStyle name="Normal 2 6 5 2" xfId="17363"/>
    <cellStyle name="Normal 2 6 5 2 2" xfId="46061"/>
    <cellStyle name="Normal 2 6 5 3" xfId="36852"/>
    <cellStyle name="Normal 2 6 6" xfId="10185"/>
    <cellStyle name="Normal 2 6 6 2" xfId="19406"/>
    <cellStyle name="Normal 2 6 6 2 2" xfId="48104"/>
    <cellStyle name="Normal 2 6 6 3" xfId="38895"/>
    <cellStyle name="Normal 2 6 7" xfId="11334"/>
    <cellStyle name="Normal 2 6 7 2" xfId="20553"/>
    <cellStyle name="Normal 2 6 7 2 2" xfId="49251"/>
    <cellStyle name="Normal 2 6 7 3" xfId="40042"/>
    <cellStyle name="Normal 2 6 8" xfId="11983"/>
    <cellStyle name="Normal 2 6 8 2" xfId="40681"/>
    <cellStyle name="Normal 2 6 9" xfId="21686"/>
    <cellStyle name="Normal 2 6 9 2" xfId="50384"/>
    <cellStyle name="Normal 2 7" xfId="2016"/>
    <cellStyle name="Normal 2 7 10" xfId="23791"/>
    <cellStyle name="Normal 2 7 10 2" xfId="52489"/>
    <cellStyle name="Normal 2 7 11" xfId="26070"/>
    <cellStyle name="Normal 2 7 11 2" xfId="54768"/>
    <cellStyle name="Normal 2 7 12" xfId="30651"/>
    <cellStyle name="Normal 2 7 12 2" xfId="59348"/>
    <cellStyle name="Normal 2 7 13" xfId="31526"/>
    <cellStyle name="Normal 2 7 2" xfId="4801"/>
    <cellStyle name="Normal 2 7 2 2" xfId="14029"/>
    <cellStyle name="Normal 2 7 2 2 2" xfId="28511"/>
    <cellStyle name="Normal 2 7 2 2 2 2" xfId="57209"/>
    <cellStyle name="Normal 2 7 2 2 3" xfId="42727"/>
    <cellStyle name="Normal 2 7 2 3" xfId="23792"/>
    <cellStyle name="Normal 2 7 2 3 2" xfId="52490"/>
    <cellStyle name="Normal 2 7 2 4" xfId="26071"/>
    <cellStyle name="Normal 2 7 2 4 2" xfId="54769"/>
    <cellStyle name="Normal 2 7 2 5" xfId="30652"/>
    <cellStyle name="Normal 2 7 2 5 2" xfId="59349"/>
    <cellStyle name="Normal 2 7 2 6" xfId="33518"/>
    <cellStyle name="Normal 2 7 3" xfId="5491"/>
    <cellStyle name="Normal 2 7 3 2" xfId="14719"/>
    <cellStyle name="Normal 2 7 3 2 2" xfId="43417"/>
    <cellStyle name="Normal 2 7 3 3" xfId="27378"/>
    <cellStyle name="Normal 2 7 3 3 2" xfId="56076"/>
    <cellStyle name="Normal 2 7 3 4" xfId="34208"/>
    <cellStyle name="Normal 2 7 4" xfId="7040"/>
    <cellStyle name="Normal 2 7 4 2" xfId="16267"/>
    <cellStyle name="Normal 2 7 4 2 2" xfId="44965"/>
    <cellStyle name="Normal 2 7 4 3" xfId="35756"/>
    <cellStyle name="Normal 2 7 5" xfId="8193"/>
    <cellStyle name="Normal 2 7 5 2" xfId="17417"/>
    <cellStyle name="Normal 2 7 5 2 2" xfId="46115"/>
    <cellStyle name="Normal 2 7 5 3" xfId="36906"/>
    <cellStyle name="Normal 2 7 6" xfId="10186"/>
    <cellStyle name="Normal 2 7 6 2" xfId="19407"/>
    <cellStyle name="Normal 2 7 6 2 2" xfId="48105"/>
    <cellStyle name="Normal 2 7 6 3" xfId="38896"/>
    <cellStyle name="Normal 2 7 7" xfId="11335"/>
    <cellStyle name="Normal 2 7 7 2" xfId="20554"/>
    <cellStyle name="Normal 2 7 7 2 2" xfId="49252"/>
    <cellStyle name="Normal 2 7 7 3" xfId="40043"/>
    <cellStyle name="Normal 2 7 8" xfId="12037"/>
    <cellStyle name="Normal 2 7 8 2" xfId="40735"/>
    <cellStyle name="Normal 2 7 9" xfId="21687"/>
    <cellStyle name="Normal 2 7 9 2" xfId="50385"/>
    <cellStyle name="Normal 2 8" xfId="2020"/>
    <cellStyle name="Normal 2 8 10" xfId="23793"/>
    <cellStyle name="Normal 2 8 10 2" xfId="52491"/>
    <cellStyle name="Normal 2 8 11" xfId="26072"/>
    <cellStyle name="Normal 2 8 11 2" xfId="54770"/>
    <cellStyle name="Normal 2 8 12" xfId="30653"/>
    <cellStyle name="Normal 2 8 12 2" xfId="59350"/>
    <cellStyle name="Normal 2 8 13" xfId="31530"/>
    <cellStyle name="Normal 2 8 2" xfId="4802"/>
    <cellStyle name="Normal 2 8 2 2" xfId="14030"/>
    <cellStyle name="Normal 2 8 2 2 2" xfId="28512"/>
    <cellStyle name="Normal 2 8 2 2 2 2" xfId="57210"/>
    <cellStyle name="Normal 2 8 2 2 3" xfId="42728"/>
    <cellStyle name="Normal 2 8 2 3" xfId="23794"/>
    <cellStyle name="Normal 2 8 2 3 2" xfId="52492"/>
    <cellStyle name="Normal 2 8 2 4" xfId="26073"/>
    <cellStyle name="Normal 2 8 2 4 2" xfId="54771"/>
    <cellStyle name="Normal 2 8 2 5" xfId="30654"/>
    <cellStyle name="Normal 2 8 2 5 2" xfId="59351"/>
    <cellStyle name="Normal 2 8 2 6" xfId="33519"/>
    <cellStyle name="Normal 2 8 3" xfId="5495"/>
    <cellStyle name="Normal 2 8 3 2" xfId="14723"/>
    <cellStyle name="Normal 2 8 3 2 2" xfId="43421"/>
    <cellStyle name="Normal 2 8 3 3" xfId="27379"/>
    <cellStyle name="Normal 2 8 3 3 2" xfId="56077"/>
    <cellStyle name="Normal 2 8 3 4" xfId="34212"/>
    <cellStyle name="Normal 2 8 4" xfId="7044"/>
    <cellStyle name="Normal 2 8 4 2" xfId="16271"/>
    <cellStyle name="Normal 2 8 4 2 2" xfId="44969"/>
    <cellStyle name="Normal 2 8 4 3" xfId="35760"/>
    <cellStyle name="Normal 2 8 5" xfId="8197"/>
    <cellStyle name="Normal 2 8 5 2" xfId="17421"/>
    <cellStyle name="Normal 2 8 5 2 2" xfId="46119"/>
    <cellStyle name="Normal 2 8 5 3" xfId="36910"/>
    <cellStyle name="Normal 2 8 6" xfId="10187"/>
    <cellStyle name="Normal 2 8 6 2" xfId="19408"/>
    <cellStyle name="Normal 2 8 6 2 2" xfId="48106"/>
    <cellStyle name="Normal 2 8 6 3" xfId="38897"/>
    <cellStyle name="Normal 2 8 7" xfId="11336"/>
    <cellStyle name="Normal 2 8 7 2" xfId="20555"/>
    <cellStyle name="Normal 2 8 7 2 2" xfId="49253"/>
    <cellStyle name="Normal 2 8 7 3" xfId="40044"/>
    <cellStyle name="Normal 2 8 8" xfId="12041"/>
    <cellStyle name="Normal 2 8 8 2" xfId="40739"/>
    <cellStyle name="Normal 2 8 9" xfId="21688"/>
    <cellStyle name="Normal 2 8 9 2" xfId="50386"/>
    <cellStyle name="Normal 2 9" xfId="2383"/>
    <cellStyle name="Normal 2 9 10" xfId="23795"/>
    <cellStyle name="Normal 2 9 10 2" xfId="52493"/>
    <cellStyle name="Normal 2 9 11" xfId="26074"/>
    <cellStyle name="Normal 2 9 11 2" xfId="54772"/>
    <cellStyle name="Normal 2 9 12" xfId="30655"/>
    <cellStyle name="Normal 2 9 12 2" xfId="59352"/>
    <cellStyle name="Normal 2 9 13" xfId="31724"/>
    <cellStyle name="Normal 2 9 2" xfId="4803"/>
    <cellStyle name="Normal 2 9 2 2" xfId="14031"/>
    <cellStyle name="Normal 2 9 2 2 2" xfId="28513"/>
    <cellStyle name="Normal 2 9 2 2 2 2" xfId="57211"/>
    <cellStyle name="Normal 2 9 2 2 3" xfId="42729"/>
    <cellStyle name="Normal 2 9 2 3" xfId="23796"/>
    <cellStyle name="Normal 2 9 2 3 2" xfId="52494"/>
    <cellStyle name="Normal 2 9 2 4" xfId="26075"/>
    <cellStyle name="Normal 2 9 2 4 2" xfId="54773"/>
    <cellStyle name="Normal 2 9 2 5" xfId="30656"/>
    <cellStyle name="Normal 2 9 2 5 2" xfId="59353"/>
    <cellStyle name="Normal 2 9 2 6" xfId="33520"/>
    <cellStyle name="Normal 2 9 3" xfId="5689"/>
    <cellStyle name="Normal 2 9 3 2" xfId="14917"/>
    <cellStyle name="Normal 2 9 3 2 2" xfId="43615"/>
    <cellStyle name="Normal 2 9 3 3" xfId="27380"/>
    <cellStyle name="Normal 2 9 3 3 2" xfId="56078"/>
    <cellStyle name="Normal 2 9 3 4" xfId="34406"/>
    <cellStyle name="Normal 2 9 4" xfId="7238"/>
    <cellStyle name="Normal 2 9 4 2" xfId="16465"/>
    <cellStyle name="Normal 2 9 4 2 2" xfId="45163"/>
    <cellStyle name="Normal 2 9 4 3" xfId="35954"/>
    <cellStyle name="Normal 2 9 5" xfId="8391"/>
    <cellStyle name="Normal 2 9 5 2" xfId="17615"/>
    <cellStyle name="Normal 2 9 5 2 2" xfId="46313"/>
    <cellStyle name="Normal 2 9 5 3" xfId="37104"/>
    <cellStyle name="Normal 2 9 6" xfId="10188"/>
    <cellStyle name="Normal 2 9 6 2" xfId="19409"/>
    <cellStyle name="Normal 2 9 6 2 2" xfId="48107"/>
    <cellStyle name="Normal 2 9 6 3" xfId="38898"/>
    <cellStyle name="Normal 2 9 7" xfId="11337"/>
    <cellStyle name="Normal 2 9 7 2" xfId="20556"/>
    <cellStyle name="Normal 2 9 7 2 2" xfId="49254"/>
    <cellStyle name="Normal 2 9 7 3" xfId="40045"/>
    <cellStyle name="Normal 2 9 8" xfId="12235"/>
    <cellStyle name="Normal 2 9 8 2" xfId="40933"/>
    <cellStyle name="Normal 2 9 9" xfId="21689"/>
    <cellStyle name="Normal 2 9 9 2" xfId="50387"/>
    <cellStyle name="Normal 2_Sheet4" xfId="1357"/>
    <cellStyle name="Normal 20" xfId="8078"/>
    <cellStyle name="Normal 20 2" xfId="17302"/>
    <cellStyle name="Normal 20 2 2" xfId="46000"/>
    <cellStyle name="Normal 20 3" xfId="36791"/>
    <cellStyle name="Normal 21" xfId="10361"/>
    <cellStyle name="Normal 21 2" xfId="19582"/>
    <cellStyle name="Normal 21 2 2" xfId="48280"/>
    <cellStyle name="Normal 21 3" xfId="39071"/>
    <cellStyle name="Normal 22" xfId="11525"/>
    <cellStyle name="Normal 23" xfId="11510"/>
    <cellStyle name="Normal 23 2" xfId="40218"/>
    <cellStyle name="Normal 24" xfId="28686"/>
    <cellStyle name="Normal 24 2" xfId="57384"/>
    <cellStyle name="Normal 25" xfId="28690"/>
    <cellStyle name="Normal 25 2" xfId="57387"/>
    <cellStyle name="Normal 26" xfId="28698"/>
    <cellStyle name="Normal 26 2" xfId="57395"/>
    <cellStyle name="Normal 27" xfId="28706"/>
    <cellStyle name="Normal 27 2" xfId="57403"/>
    <cellStyle name="Normal 28" xfId="28689"/>
    <cellStyle name="Normal 28 2" xfId="57386"/>
    <cellStyle name="Normal 29" xfId="28709"/>
    <cellStyle name="Normal 29 2" xfId="57406"/>
    <cellStyle name="Normal 3" xfId="14"/>
    <cellStyle name="Normal 3 2" xfId="423"/>
    <cellStyle name="Normal 3 2 2" xfId="1012"/>
    <cellStyle name="Normal 3 2 2 2" xfId="1259"/>
    <cellStyle name="Normal 3 2 3" xfId="3706"/>
    <cellStyle name="Normal 3 2_Sheet1" xfId="1345"/>
    <cellStyle name="Normal 3 3" xfId="422"/>
    <cellStyle name="Normal 3 3 2" xfId="1013"/>
    <cellStyle name="Normal 3 3 2 2" xfId="1260"/>
    <cellStyle name="Normal 3 3 3" xfId="3707"/>
    <cellStyle name="Normal 3 4" xfId="1011"/>
    <cellStyle name="Normal 3 4 2" xfId="3708"/>
    <cellStyle name="Normal 3 4 3" xfId="1374"/>
    <cellStyle name="Normal 3 5" xfId="1054"/>
    <cellStyle name="Normal 3 5 2" xfId="1278"/>
    <cellStyle name="Normal 3 5 3" xfId="3709"/>
    <cellStyle name="Normal 3 5 4" xfId="1373"/>
    <cellStyle name="Normal 3 6" xfId="1377"/>
    <cellStyle name="Normal 3_Sheet4" xfId="1399"/>
    <cellStyle name="Normal 30" xfId="31015"/>
    <cellStyle name="Normal 31" xfId="31001"/>
    <cellStyle name="Normal 4" xfId="112"/>
    <cellStyle name="Normal 4 10" xfId="3092"/>
    <cellStyle name="Normal 4 10 10" xfId="23798"/>
    <cellStyle name="Normal 4 10 10 2" xfId="52496"/>
    <cellStyle name="Normal 4 10 11" xfId="26077"/>
    <cellStyle name="Normal 4 10 11 2" xfId="54775"/>
    <cellStyle name="Normal 4 10 12" xfId="30658"/>
    <cellStyle name="Normal 4 10 12 2" xfId="59355"/>
    <cellStyle name="Normal 4 10 13" xfId="32104"/>
    <cellStyle name="Normal 4 10 2" xfId="4805"/>
    <cellStyle name="Normal 4 10 2 2" xfId="14033"/>
    <cellStyle name="Normal 4 10 2 2 2" xfId="28515"/>
    <cellStyle name="Normal 4 10 2 2 2 2" xfId="57213"/>
    <cellStyle name="Normal 4 10 2 2 3" xfId="42731"/>
    <cellStyle name="Normal 4 10 2 3" xfId="23799"/>
    <cellStyle name="Normal 4 10 2 3 2" xfId="52497"/>
    <cellStyle name="Normal 4 10 2 4" xfId="26078"/>
    <cellStyle name="Normal 4 10 2 4 2" xfId="54776"/>
    <cellStyle name="Normal 4 10 2 5" xfId="30659"/>
    <cellStyle name="Normal 4 10 2 5 2" xfId="59356"/>
    <cellStyle name="Normal 4 10 2 6" xfId="33522"/>
    <cellStyle name="Normal 4 10 3" xfId="6069"/>
    <cellStyle name="Normal 4 10 3 2" xfId="15297"/>
    <cellStyle name="Normal 4 10 3 2 2" xfId="43995"/>
    <cellStyle name="Normal 4 10 3 3" xfId="27382"/>
    <cellStyle name="Normal 4 10 3 3 2" xfId="56080"/>
    <cellStyle name="Normal 4 10 3 4" xfId="34786"/>
    <cellStyle name="Normal 4 10 4" xfId="7621"/>
    <cellStyle name="Normal 4 10 4 2" xfId="16846"/>
    <cellStyle name="Normal 4 10 4 2 2" xfId="45544"/>
    <cellStyle name="Normal 4 10 4 3" xfId="36335"/>
    <cellStyle name="Normal 4 10 5" xfId="8772"/>
    <cellStyle name="Normal 4 10 5 2" xfId="17995"/>
    <cellStyle name="Normal 4 10 5 2 2" xfId="46693"/>
    <cellStyle name="Normal 4 10 5 3" xfId="37484"/>
    <cellStyle name="Normal 4 10 6" xfId="10190"/>
    <cellStyle name="Normal 4 10 6 2" xfId="19411"/>
    <cellStyle name="Normal 4 10 6 2 2" xfId="48109"/>
    <cellStyle name="Normal 4 10 6 3" xfId="38900"/>
    <cellStyle name="Normal 4 10 7" xfId="11339"/>
    <cellStyle name="Normal 4 10 7 2" xfId="20558"/>
    <cellStyle name="Normal 4 10 7 2 2" xfId="49256"/>
    <cellStyle name="Normal 4 10 7 3" xfId="40047"/>
    <cellStyle name="Normal 4 10 8" xfId="12615"/>
    <cellStyle name="Normal 4 10 8 2" xfId="41313"/>
    <cellStyle name="Normal 4 10 9" xfId="21691"/>
    <cellStyle name="Normal 4 10 9 2" xfId="50389"/>
    <cellStyle name="Normal 4 11" xfId="1333"/>
    <cellStyle name="Normal 4 11 2" xfId="5394"/>
    <cellStyle name="Normal 4 11 2 2" xfId="14622"/>
    <cellStyle name="Normal 4 11 2 2 2" xfId="43320"/>
    <cellStyle name="Normal 4 11 2 3" xfId="28514"/>
    <cellStyle name="Normal 4 11 2 3 2" xfId="57212"/>
    <cellStyle name="Normal 4 11 2 4" xfId="34111"/>
    <cellStyle name="Normal 4 11 3" xfId="6943"/>
    <cellStyle name="Normal 4 11 3 2" xfId="16170"/>
    <cellStyle name="Normal 4 11 3 2 2" xfId="44868"/>
    <cellStyle name="Normal 4 11 3 3" xfId="35659"/>
    <cellStyle name="Normal 4 11 4" xfId="11940"/>
    <cellStyle name="Normal 4 11 4 2" xfId="40638"/>
    <cellStyle name="Normal 4 11 5" xfId="23800"/>
    <cellStyle name="Normal 4 11 5 2" xfId="52498"/>
    <cellStyle name="Normal 4 11 6" xfId="26079"/>
    <cellStyle name="Normal 4 11 6 2" xfId="54777"/>
    <cellStyle name="Normal 4 11 7" xfId="30660"/>
    <cellStyle name="Normal 4 11 7 2" xfId="59357"/>
    <cellStyle name="Normal 4 11 8" xfId="31429"/>
    <cellStyle name="Normal 4 12" xfId="4804"/>
    <cellStyle name="Normal 4 12 2" xfId="14032"/>
    <cellStyle name="Normal 4 12 2 2" xfId="42730"/>
    <cellStyle name="Normal 4 12 3" xfId="27381"/>
    <cellStyle name="Normal 4 12 3 2" xfId="56079"/>
    <cellStyle name="Normal 4 12 4" xfId="33521"/>
    <cellStyle name="Normal 4 13" xfId="4976"/>
    <cellStyle name="Normal 4 13 2" xfId="14204"/>
    <cellStyle name="Normal 4 13 2 2" xfId="42902"/>
    <cellStyle name="Normal 4 13 3" xfId="33693"/>
    <cellStyle name="Normal 4 14" xfId="6525"/>
    <cellStyle name="Normal 4 14 2" xfId="15752"/>
    <cellStyle name="Normal 4 14 2 2" xfId="44450"/>
    <cellStyle name="Normal 4 14 3" xfId="35241"/>
    <cellStyle name="Normal 4 15" xfId="8096"/>
    <cellStyle name="Normal 4 15 2" xfId="17320"/>
    <cellStyle name="Normal 4 15 2 2" xfId="46018"/>
    <cellStyle name="Normal 4 15 3" xfId="36809"/>
    <cellStyle name="Normal 4 16" xfId="10189"/>
    <cellStyle name="Normal 4 16 2" xfId="19410"/>
    <cellStyle name="Normal 4 16 2 2" xfId="48108"/>
    <cellStyle name="Normal 4 16 3" xfId="38899"/>
    <cellStyle name="Normal 4 17" xfId="11338"/>
    <cellStyle name="Normal 4 17 2" xfId="20557"/>
    <cellStyle name="Normal 4 17 2 2" xfId="49255"/>
    <cellStyle name="Normal 4 17 3" xfId="40046"/>
    <cellStyle name="Normal 4 18" xfId="11532"/>
    <cellStyle name="Normal 4 18 2" xfId="40232"/>
    <cellStyle name="Normal 4 19" xfId="21690"/>
    <cellStyle name="Normal 4 19 2" xfId="50388"/>
    <cellStyle name="Normal 4 2" xfId="245"/>
    <cellStyle name="Normal 4 2 2" xfId="341"/>
    <cellStyle name="Normal 4 2 2 10" xfId="10191"/>
    <cellStyle name="Normal 4 2 2 10 2" xfId="19412"/>
    <cellStyle name="Normal 4 2 2 10 2 2" xfId="48110"/>
    <cellStyle name="Normal 4 2 2 10 3" xfId="38901"/>
    <cellStyle name="Normal 4 2 2 11" xfId="11340"/>
    <cellStyle name="Normal 4 2 2 11 2" xfId="20559"/>
    <cellStyle name="Normal 4 2 2 11 2 2" xfId="49257"/>
    <cellStyle name="Normal 4 2 2 11 3" xfId="40048"/>
    <cellStyle name="Normal 4 2 2 12" xfId="11651"/>
    <cellStyle name="Normal 4 2 2 12 2" xfId="40349"/>
    <cellStyle name="Normal 4 2 2 13" xfId="21692"/>
    <cellStyle name="Normal 4 2 2 13 2" xfId="50390"/>
    <cellStyle name="Normal 4 2 2 14" xfId="23801"/>
    <cellStyle name="Normal 4 2 2 14 2" xfId="52499"/>
    <cellStyle name="Normal 4 2 2 15" xfId="26080"/>
    <cellStyle name="Normal 4 2 2 15 2" xfId="54778"/>
    <cellStyle name="Normal 4 2 2 16" xfId="30661"/>
    <cellStyle name="Normal 4 2 2 16 2" xfId="59358"/>
    <cellStyle name="Normal 4 2 2 17" xfId="31140"/>
    <cellStyle name="Normal 4 2 2 2" xfId="1186"/>
    <cellStyle name="Normal 4 2 2 2 10" xfId="11837"/>
    <cellStyle name="Normal 4 2 2 2 10 2" xfId="40535"/>
    <cellStyle name="Normal 4 2 2 2 11" xfId="21693"/>
    <cellStyle name="Normal 4 2 2 2 11 2" xfId="50391"/>
    <cellStyle name="Normal 4 2 2 2 12" xfId="23802"/>
    <cellStyle name="Normal 4 2 2 2 12 2" xfId="52500"/>
    <cellStyle name="Normal 4 2 2 2 13" xfId="26081"/>
    <cellStyle name="Normal 4 2 2 2 13 2" xfId="54779"/>
    <cellStyle name="Normal 4 2 2 2 14" xfId="30662"/>
    <cellStyle name="Normal 4 2 2 2 14 2" xfId="59359"/>
    <cellStyle name="Normal 4 2 2 2 15" xfId="31326"/>
    <cellStyle name="Normal 4 2 2 2 2" xfId="3452"/>
    <cellStyle name="Normal 4 2 2 2 2 10" xfId="23803"/>
    <cellStyle name="Normal 4 2 2 2 2 10 2" xfId="52501"/>
    <cellStyle name="Normal 4 2 2 2 2 11" xfId="26082"/>
    <cellStyle name="Normal 4 2 2 2 2 11 2" xfId="54780"/>
    <cellStyle name="Normal 4 2 2 2 2 12" xfId="30663"/>
    <cellStyle name="Normal 4 2 2 2 2 12 2" xfId="59360"/>
    <cellStyle name="Normal 4 2 2 2 2 13" xfId="32424"/>
    <cellStyle name="Normal 4 2 2 2 2 2" xfId="4808"/>
    <cellStyle name="Normal 4 2 2 2 2 2 2" xfId="14036"/>
    <cellStyle name="Normal 4 2 2 2 2 2 2 2" xfId="28518"/>
    <cellStyle name="Normal 4 2 2 2 2 2 2 2 2" xfId="57216"/>
    <cellStyle name="Normal 4 2 2 2 2 2 2 3" xfId="42734"/>
    <cellStyle name="Normal 4 2 2 2 2 2 3" xfId="23804"/>
    <cellStyle name="Normal 4 2 2 2 2 2 3 2" xfId="52502"/>
    <cellStyle name="Normal 4 2 2 2 2 2 4" xfId="26083"/>
    <cellStyle name="Normal 4 2 2 2 2 2 4 2" xfId="54781"/>
    <cellStyle name="Normal 4 2 2 2 2 2 5" xfId="30664"/>
    <cellStyle name="Normal 4 2 2 2 2 2 5 2" xfId="59361"/>
    <cellStyle name="Normal 4 2 2 2 2 2 6" xfId="33525"/>
    <cellStyle name="Normal 4 2 2 2 2 3" xfId="6389"/>
    <cellStyle name="Normal 4 2 2 2 2 3 2" xfId="15617"/>
    <cellStyle name="Normal 4 2 2 2 2 3 2 2" xfId="44315"/>
    <cellStyle name="Normal 4 2 2 2 2 3 3" xfId="27385"/>
    <cellStyle name="Normal 4 2 2 2 2 3 3 2" xfId="56083"/>
    <cellStyle name="Normal 4 2 2 2 2 3 4" xfId="35106"/>
    <cellStyle name="Normal 4 2 2 2 2 4" xfId="7941"/>
    <cellStyle name="Normal 4 2 2 2 2 4 2" xfId="17166"/>
    <cellStyle name="Normal 4 2 2 2 2 4 2 2" xfId="45864"/>
    <cellStyle name="Normal 4 2 2 2 2 4 3" xfId="36655"/>
    <cellStyle name="Normal 4 2 2 2 2 5" xfId="9092"/>
    <cellStyle name="Normal 4 2 2 2 2 5 2" xfId="18315"/>
    <cellStyle name="Normal 4 2 2 2 2 5 2 2" xfId="47013"/>
    <cellStyle name="Normal 4 2 2 2 2 5 3" xfId="37804"/>
    <cellStyle name="Normal 4 2 2 2 2 6" xfId="10193"/>
    <cellStyle name="Normal 4 2 2 2 2 6 2" xfId="19414"/>
    <cellStyle name="Normal 4 2 2 2 2 6 2 2" xfId="48112"/>
    <cellStyle name="Normal 4 2 2 2 2 6 3" xfId="38903"/>
    <cellStyle name="Normal 4 2 2 2 2 7" xfId="11342"/>
    <cellStyle name="Normal 4 2 2 2 2 7 2" xfId="20561"/>
    <cellStyle name="Normal 4 2 2 2 2 7 2 2" xfId="49259"/>
    <cellStyle name="Normal 4 2 2 2 2 7 3" xfId="40050"/>
    <cellStyle name="Normal 4 2 2 2 2 8" xfId="12935"/>
    <cellStyle name="Normal 4 2 2 2 2 8 2" xfId="41633"/>
    <cellStyle name="Normal 4 2 2 2 2 9" xfId="21694"/>
    <cellStyle name="Normal 4 2 2 2 2 9 2" xfId="50392"/>
    <cellStyle name="Normal 4 2 2 2 3" xfId="2843"/>
    <cellStyle name="Normal 4 2 2 2 3 2" xfId="6008"/>
    <cellStyle name="Normal 4 2 2 2 3 2 2" xfId="15236"/>
    <cellStyle name="Normal 4 2 2 2 3 2 2 2" xfId="43934"/>
    <cellStyle name="Normal 4 2 2 2 3 2 3" xfId="28517"/>
    <cellStyle name="Normal 4 2 2 2 3 2 3 2" xfId="57215"/>
    <cellStyle name="Normal 4 2 2 2 3 2 4" xfId="34725"/>
    <cellStyle name="Normal 4 2 2 2 3 3" xfId="7558"/>
    <cellStyle name="Normal 4 2 2 2 3 3 2" xfId="16784"/>
    <cellStyle name="Normal 4 2 2 2 3 3 2 2" xfId="45482"/>
    <cellStyle name="Normal 4 2 2 2 3 3 3" xfId="36273"/>
    <cellStyle name="Normal 4 2 2 2 3 4" xfId="12554"/>
    <cellStyle name="Normal 4 2 2 2 3 4 2" xfId="41252"/>
    <cellStyle name="Normal 4 2 2 2 3 5" xfId="23805"/>
    <cellStyle name="Normal 4 2 2 2 3 5 2" xfId="52503"/>
    <cellStyle name="Normal 4 2 2 2 3 6" xfId="26084"/>
    <cellStyle name="Normal 4 2 2 2 3 6 2" xfId="54782"/>
    <cellStyle name="Normal 4 2 2 2 3 7" xfId="30665"/>
    <cellStyle name="Normal 4 2 2 2 3 7 2" xfId="59362"/>
    <cellStyle name="Normal 4 2 2 2 3 8" xfId="32043"/>
    <cellStyle name="Normal 4 2 2 2 4" xfId="4807"/>
    <cellStyle name="Normal 4 2 2 2 4 2" xfId="14035"/>
    <cellStyle name="Normal 4 2 2 2 4 2 2" xfId="42733"/>
    <cellStyle name="Normal 4 2 2 2 4 3" xfId="27384"/>
    <cellStyle name="Normal 4 2 2 2 4 3 2" xfId="56082"/>
    <cellStyle name="Normal 4 2 2 2 4 4" xfId="33524"/>
    <cellStyle name="Normal 4 2 2 2 5" xfId="5291"/>
    <cellStyle name="Normal 4 2 2 2 5 2" xfId="14519"/>
    <cellStyle name="Normal 4 2 2 2 5 2 2" xfId="43217"/>
    <cellStyle name="Normal 4 2 2 2 5 3" xfId="34008"/>
    <cellStyle name="Normal 4 2 2 2 6" xfId="6840"/>
    <cellStyle name="Normal 4 2 2 2 6 2" xfId="16067"/>
    <cellStyle name="Normal 4 2 2 2 6 2 2" xfId="44765"/>
    <cellStyle name="Normal 4 2 2 2 6 3" xfId="35556"/>
    <cellStyle name="Normal 4 2 2 2 7" xfId="8710"/>
    <cellStyle name="Normal 4 2 2 2 7 2" xfId="17934"/>
    <cellStyle name="Normal 4 2 2 2 7 2 2" xfId="46632"/>
    <cellStyle name="Normal 4 2 2 2 7 3" xfId="37423"/>
    <cellStyle name="Normal 4 2 2 2 8" xfId="10192"/>
    <cellStyle name="Normal 4 2 2 2 8 2" xfId="19413"/>
    <cellStyle name="Normal 4 2 2 2 8 2 2" xfId="48111"/>
    <cellStyle name="Normal 4 2 2 2 8 3" xfId="38902"/>
    <cellStyle name="Normal 4 2 2 2 9" xfId="11341"/>
    <cellStyle name="Normal 4 2 2 2 9 2" xfId="20560"/>
    <cellStyle name="Normal 4 2 2 2 9 2 2" xfId="49258"/>
    <cellStyle name="Normal 4 2 2 2 9 3" xfId="40049"/>
    <cellStyle name="Normal 4 2 2 3" xfId="2568"/>
    <cellStyle name="Normal 4 2 2 3 10" xfId="23806"/>
    <cellStyle name="Normal 4 2 2 3 10 2" xfId="52504"/>
    <cellStyle name="Normal 4 2 2 3 11" xfId="26085"/>
    <cellStyle name="Normal 4 2 2 3 11 2" xfId="54783"/>
    <cellStyle name="Normal 4 2 2 3 12" xfId="30666"/>
    <cellStyle name="Normal 4 2 2 3 12 2" xfId="59363"/>
    <cellStyle name="Normal 4 2 2 3 13" xfId="31858"/>
    <cellStyle name="Normal 4 2 2 3 2" xfId="4809"/>
    <cellStyle name="Normal 4 2 2 3 2 2" xfId="14037"/>
    <cellStyle name="Normal 4 2 2 3 2 2 2" xfId="28519"/>
    <cellStyle name="Normal 4 2 2 3 2 2 2 2" xfId="57217"/>
    <cellStyle name="Normal 4 2 2 3 2 2 3" xfId="42735"/>
    <cellStyle name="Normal 4 2 2 3 2 3" xfId="23807"/>
    <cellStyle name="Normal 4 2 2 3 2 3 2" xfId="52505"/>
    <cellStyle name="Normal 4 2 2 3 2 4" xfId="26086"/>
    <cellStyle name="Normal 4 2 2 3 2 4 2" xfId="54784"/>
    <cellStyle name="Normal 4 2 2 3 2 5" xfId="30667"/>
    <cellStyle name="Normal 4 2 2 3 2 5 2" xfId="59364"/>
    <cellStyle name="Normal 4 2 2 3 2 6" xfId="33526"/>
    <cellStyle name="Normal 4 2 2 3 3" xfId="5823"/>
    <cellStyle name="Normal 4 2 2 3 3 2" xfId="15051"/>
    <cellStyle name="Normal 4 2 2 3 3 2 2" xfId="43749"/>
    <cellStyle name="Normal 4 2 2 3 3 3" xfId="27386"/>
    <cellStyle name="Normal 4 2 2 3 3 3 2" xfId="56084"/>
    <cellStyle name="Normal 4 2 2 3 3 4" xfId="34540"/>
    <cellStyle name="Normal 4 2 2 3 4" xfId="7373"/>
    <cellStyle name="Normal 4 2 2 3 4 2" xfId="16599"/>
    <cellStyle name="Normal 4 2 2 3 4 2 2" xfId="45297"/>
    <cellStyle name="Normal 4 2 2 3 4 3" xfId="36088"/>
    <cellStyle name="Normal 4 2 2 3 5" xfId="8525"/>
    <cellStyle name="Normal 4 2 2 3 5 2" xfId="17749"/>
    <cellStyle name="Normal 4 2 2 3 5 2 2" xfId="46447"/>
    <cellStyle name="Normal 4 2 2 3 5 3" xfId="37238"/>
    <cellStyle name="Normal 4 2 2 3 6" xfId="10194"/>
    <cellStyle name="Normal 4 2 2 3 6 2" xfId="19415"/>
    <cellStyle name="Normal 4 2 2 3 6 2 2" xfId="48113"/>
    <cellStyle name="Normal 4 2 2 3 6 3" xfId="38904"/>
    <cellStyle name="Normal 4 2 2 3 7" xfId="11343"/>
    <cellStyle name="Normal 4 2 2 3 7 2" xfId="20562"/>
    <cellStyle name="Normal 4 2 2 3 7 2 2" xfId="49260"/>
    <cellStyle name="Normal 4 2 2 3 7 3" xfId="40051"/>
    <cellStyle name="Normal 4 2 2 3 8" xfId="12369"/>
    <cellStyle name="Normal 4 2 2 3 8 2" xfId="41067"/>
    <cellStyle name="Normal 4 2 2 3 9" xfId="21695"/>
    <cellStyle name="Normal 4 2 2 3 9 2" xfId="50393"/>
    <cellStyle name="Normal 4 2 2 4" xfId="3230"/>
    <cellStyle name="Normal 4 2 2 4 10" xfId="23808"/>
    <cellStyle name="Normal 4 2 2 4 10 2" xfId="52506"/>
    <cellStyle name="Normal 4 2 2 4 11" xfId="26087"/>
    <cellStyle name="Normal 4 2 2 4 11 2" xfId="54785"/>
    <cellStyle name="Normal 4 2 2 4 12" xfId="30668"/>
    <cellStyle name="Normal 4 2 2 4 12 2" xfId="59365"/>
    <cellStyle name="Normal 4 2 2 4 13" xfId="32239"/>
    <cellStyle name="Normal 4 2 2 4 2" xfId="4810"/>
    <cellStyle name="Normal 4 2 2 4 2 2" xfId="14038"/>
    <cellStyle name="Normal 4 2 2 4 2 2 2" xfId="28520"/>
    <cellStyle name="Normal 4 2 2 4 2 2 2 2" xfId="57218"/>
    <cellStyle name="Normal 4 2 2 4 2 2 3" xfId="42736"/>
    <cellStyle name="Normal 4 2 2 4 2 3" xfId="23809"/>
    <cellStyle name="Normal 4 2 2 4 2 3 2" xfId="52507"/>
    <cellStyle name="Normal 4 2 2 4 2 4" xfId="26088"/>
    <cellStyle name="Normal 4 2 2 4 2 4 2" xfId="54786"/>
    <cellStyle name="Normal 4 2 2 4 2 5" xfId="30669"/>
    <cellStyle name="Normal 4 2 2 4 2 5 2" xfId="59366"/>
    <cellStyle name="Normal 4 2 2 4 2 6" xfId="33527"/>
    <cellStyle name="Normal 4 2 2 4 3" xfId="6204"/>
    <cellStyle name="Normal 4 2 2 4 3 2" xfId="15432"/>
    <cellStyle name="Normal 4 2 2 4 3 2 2" xfId="44130"/>
    <cellStyle name="Normal 4 2 2 4 3 3" xfId="27387"/>
    <cellStyle name="Normal 4 2 2 4 3 3 2" xfId="56085"/>
    <cellStyle name="Normal 4 2 2 4 3 4" xfId="34921"/>
    <cellStyle name="Normal 4 2 2 4 4" xfId="7756"/>
    <cellStyle name="Normal 4 2 2 4 4 2" xfId="16981"/>
    <cellStyle name="Normal 4 2 2 4 4 2 2" xfId="45679"/>
    <cellStyle name="Normal 4 2 2 4 4 3" xfId="36470"/>
    <cellStyle name="Normal 4 2 2 4 5" xfId="8907"/>
    <cellStyle name="Normal 4 2 2 4 5 2" xfId="18130"/>
    <cellStyle name="Normal 4 2 2 4 5 2 2" xfId="46828"/>
    <cellStyle name="Normal 4 2 2 4 5 3" xfId="37619"/>
    <cellStyle name="Normal 4 2 2 4 6" xfId="10195"/>
    <cellStyle name="Normal 4 2 2 4 6 2" xfId="19416"/>
    <cellStyle name="Normal 4 2 2 4 6 2 2" xfId="48114"/>
    <cellStyle name="Normal 4 2 2 4 6 3" xfId="38905"/>
    <cellStyle name="Normal 4 2 2 4 7" xfId="11344"/>
    <cellStyle name="Normal 4 2 2 4 7 2" xfId="20563"/>
    <cellStyle name="Normal 4 2 2 4 7 2 2" xfId="49261"/>
    <cellStyle name="Normal 4 2 2 4 7 3" xfId="40052"/>
    <cellStyle name="Normal 4 2 2 4 8" xfId="12750"/>
    <cellStyle name="Normal 4 2 2 4 8 2" xfId="41448"/>
    <cellStyle name="Normal 4 2 2 4 9" xfId="21696"/>
    <cellStyle name="Normal 4 2 2 4 9 2" xfId="50394"/>
    <cellStyle name="Normal 4 2 2 5" xfId="2194"/>
    <cellStyle name="Normal 4 2 2 5 2" xfId="5628"/>
    <cellStyle name="Normal 4 2 2 5 2 2" xfId="14856"/>
    <cellStyle name="Normal 4 2 2 5 2 2 2" xfId="43554"/>
    <cellStyle name="Normal 4 2 2 5 2 3" xfId="28516"/>
    <cellStyle name="Normal 4 2 2 5 2 3 2" xfId="57214"/>
    <cellStyle name="Normal 4 2 2 5 2 4" xfId="34345"/>
    <cellStyle name="Normal 4 2 2 5 3" xfId="7177"/>
    <cellStyle name="Normal 4 2 2 5 3 2" xfId="16404"/>
    <cellStyle name="Normal 4 2 2 5 3 2 2" xfId="45102"/>
    <cellStyle name="Normal 4 2 2 5 3 3" xfId="35893"/>
    <cellStyle name="Normal 4 2 2 5 4" xfId="12174"/>
    <cellStyle name="Normal 4 2 2 5 4 2" xfId="40872"/>
    <cellStyle name="Normal 4 2 2 5 5" xfId="23810"/>
    <cellStyle name="Normal 4 2 2 5 5 2" xfId="52508"/>
    <cellStyle name="Normal 4 2 2 5 6" xfId="26089"/>
    <cellStyle name="Normal 4 2 2 5 6 2" xfId="54787"/>
    <cellStyle name="Normal 4 2 2 5 7" xfId="30670"/>
    <cellStyle name="Normal 4 2 2 5 7 2" xfId="59367"/>
    <cellStyle name="Normal 4 2 2 5 8" xfId="31663"/>
    <cellStyle name="Normal 4 2 2 6" xfId="4806"/>
    <cellStyle name="Normal 4 2 2 6 2" xfId="14034"/>
    <cellStyle name="Normal 4 2 2 6 2 2" xfId="42732"/>
    <cellStyle name="Normal 4 2 2 6 3" xfId="27383"/>
    <cellStyle name="Normal 4 2 2 6 3 2" xfId="56081"/>
    <cellStyle name="Normal 4 2 2 6 4" xfId="33523"/>
    <cellStyle name="Normal 4 2 2 7" xfId="5105"/>
    <cellStyle name="Normal 4 2 2 7 2" xfId="14333"/>
    <cellStyle name="Normal 4 2 2 7 2 2" xfId="43031"/>
    <cellStyle name="Normal 4 2 2 7 3" xfId="33822"/>
    <cellStyle name="Normal 4 2 2 8" xfId="6654"/>
    <cellStyle name="Normal 4 2 2 8 2" xfId="15881"/>
    <cellStyle name="Normal 4 2 2 8 2 2" xfId="44579"/>
    <cellStyle name="Normal 4 2 2 8 3" xfId="35370"/>
    <cellStyle name="Normal 4 2 2 9" xfId="8330"/>
    <cellStyle name="Normal 4 2 2 9 2" xfId="17554"/>
    <cellStyle name="Normal 4 2 2 9 2 2" xfId="46252"/>
    <cellStyle name="Normal 4 2 2 9 3" xfId="37043"/>
    <cellStyle name="Normal 4 2 3" xfId="1100"/>
    <cellStyle name="Normal 4 2 3 10" xfId="11345"/>
    <cellStyle name="Normal 4 2 3 10 2" xfId="20564"/>
    <cellStyle name="Normal 4 2 3 10 2 2" xfId="49262"/>
    <cellStyle name="Normal 4 2 3 10 3" xfId="40053"/>
    <cellStyle name="Normal 4 2 3 11" xfId="11751"/>
    <cellStyle name="Normal 4 2 3 11 2" xfId="40449"/>
    <cellStyle name="Normal 4 2 3 12" xfId="21697"/>
    <cellStyle name="Normal 4 2 3 12 2" xfId="50395"/>
    <cellStyle name="Normal 4 2 3 13" xfId="23811"/>
    <cellStyle name="Normal 4 2 3 13 2" xfId="52509"/>
    <cellStyle name="Normal 4 2 3 14" xfId="26090"/>
    <cellStyle name="Normal 4 2 3 14 2" xfId="54788"/>
    <cellStyle name="Normal 4 2 3 15" xfId="30671"/>
    <cellStyle name="Normal 4 2 3 15 2" xfId="59368"/>
    <cellStyle name="Normal 4 2 3 16" xfId="31240"/>
    <cellStyle name="Normal 4 2 3 2" xfId="2484"/>
    <cellStyle name="Normal 4 2 3 2 10" xfId="23812"/>
    <cellStyle name="Normal 4 2 3 2 10 2" xfId="52510"/>
    <cellStyle name="Normal 4 2 3 2 11" xfId="26091"/>
    <cellStyle name="Normal 4 2 3 2 11 2" xfId="54789"/>
    <cellStyle name="Normal 4 2 3 2 12" xfId="30672"/>
    <cellStyle name="Normal 4 2 3 2 12 2" xfId="59369"/>
    <cellStyle name="Normal 4 2 3 2 13" xfId="31774"/>
    <cellStyle name="Normal 4 2 3 2 2" xfId="4812"/>
    <cellStyle name="Normal 4 2 3 2 2 2" xfId="14040"/>
    <cellStyle name="Normal 4 2 3 2 2 2 2" xfId="28522"/>
    <cellStyle name="Normal 4 2 3 2 2 2 2 2" xfId="57220"/>
    <cellStyle name="Normal 4 2 3 2 2 2 3" xfId="42738"/>
    <cellStyle name="Normal 4 2 3 2 2 3" xfId="23813"/>
    <cellStyle name="Normal 4 2 3 2 2 3 2" xfId="52511"/>
    <cellStyle name="Normal 4 2 3 2 2 4" xfId="26092"/>
    <cellStyle name="Normal 4 2 3 2 2 4 2" xfId="54790"/>
    <cellStyle name="Normal 4 2 3 2 2 5" xfId="30673"/>
    <cellStyle name="Normal 4 2 3 2 2 5 2" xfId="59370"/>
    <cellStyle name="Normal 4 2 3 2 2 6" xfId="33529"/>
    <cellStyle name="Normal 4 2 3 2 3" xfId="5739"/>
    <cellStyle name="Normal 4 2 3 2 3 2" xfId="14967"/>
    <cellStyle name="Normal 4 2 3 2 3 2 2" xfId="43665"/>
    <cellStyle name="Normal 4 2 3 2 3 3" xfId="27389"/>
    <cellStyle name="Normal 4 2 3 2 3 3 2" xfId="56087"/>
    <cellStyle name="Normal 4 2 3 2 3 4" xfId="34456"/>
    <cellStyle name="Normal 4 2 3 2 4" xfId="7289"/>
    <cellStyle name="Normal 4 2 3 2 4 2" xfId="16515"/>
    <cellStyle name="Normal 4 2 3 2 4 2 2" xfId="45213"/>
    <cellStyle name="Normal 4 2 3 2 4 3" xfId="36004"/>
    <cellStyle name="Normal 4 2 3 2 5" xfId="8441"/>
    <cellStyle name="Normal 4 2 3 2 5 2" xfId="17665"/>
    <cellStyle name="Normal 4 2 3 2 5 2 2" xfId="46363"/>
    <cellStyle name="Normal 4 2 3 2 5 3" xfId="37154"/>
    <cellStyle name="Normal 4 2 3 2 6" xfId="10197"/>
    <cellStyle name="Normal 4 2 3 2 6 2" xfId="19418"/>
    <cellStyle name="Normal 4 2 3 2 6 2 2" xfId="48116"/>
    <cellStyle name="Normal 4 2 3 2 6 3" xfId="38907"/>
    <cellStyle name="Normal 4 2 3 2 7" xfId="11346"/>
    <cellStyle name="Normal 4 2 3 2 7 2" xfId="20565"/>
    <cellStyle name="Normal 4 2 3 2 7 2 2" xfId="49263"/>
    <cellStyle name="Normal 4 2 3 2 7 3" xfId="40054"/>
    <cellStyle name="Normal 4 2 3 2 8" xfId="12285"/>
    <cellStyle name="Normal 4 2 3 2 8 2" xfId="40983"/>
    <cellStyle name="Normal 4 2 3 2 9" xfId="21698"/>
    <cellStyle name="Normal 4 2 3 2 9 2" xfId="50396"/>
    <cellStyle name="Normal 4 2 3 3" xfId="3146"/>
    <cellStyle name="Normal 4 2 3 3 10" xfId="23814"/>
    <cellStyle name="Normal 4 2 3 3 10 2" xfId="52512"/>
    <cellStyle name="Normal 4 2 3 3 11" xfId="26093"/>
    <cellStyle name="Normal 4 2 3 3 11 2" xfId="54791"/>
    <cellStyle name="Normal 4 2 3 3 12" xfId="30674"/>
    <cellStyle name="Normal 4 2 3 3 12 2" xfId="59371"/>
    <cellStyle name="Normal 4 2 3 3 13" xfId="32155"/>
    <cellStyle name="Normal 4 2 3 3 2" xfId="4813"/>
    <cellStyle name="Normal 4 2 3 3 2 2" xfId="14041"/>
    <cellStyle name="Normal 4 2 3 3 2 2 2" xfId="28523"/>
    <cellStyle name="Normal 4 2 3 3 2 2 2 2" xfId="57221"/>
    <cellStyle name="Normal 4 2 3 3 2 2 3" xfId="42739"/>
    <cellStyle name="Normal 4 2 3 3 2 3" xfId="23815"/>
    <cellStyle name="Normal 4 2 3 3 2 3 2" xfId="52513"/>
    <cellStyle name="Normal 4 2 3 3 2 4" xfId="26094"/>
    <cellStyle name="Normal 4 2 3 3 2 4 2" xfId="54792"/>
    <cellStyle name="Normal 4 2 3 3 2 5" xfId="30675"/>
    <cellStyle name="Normal 4 2 3 3 2 5 2" xfId="59372"/>
    <cellStyle name="Normal 4 2 3 3 2 6" xfId="33530"/>
    <cellStyle name="Normal 4 2 3 3 3" xfId="6120"/>
    <cellStyle name="Normal 4 2 3 3 3 2" xfId="15348"/>
    <cellStyle name="Normal 4 2 3 3 3 2 2" xfId="44046"/>
    <cellStyle name="Normal 4 2 3 3 3 3" xfId="27390"/>
    <cellStyle name="Normal 4 2 3 3 3 3 2" xfId="56088"/>
    <cellStyle name="Normal 4 2 3 3 3 4" xfId="34837"/>
    <cellStyle name="Normal 4 2 3 3 4" xfId="7672"/>
    <cellStyle name="Normal 4 2 3 3 4 2" xfId="16897"/>
    <cellStyle name="Normal 4 2 3 3 4 2 2" xfId="45595"/>
    <cellStyle name="Normal 4 2 3 3 4 3" xfId="36386"/>
    <cellStyle name="Normal 4 2 3 3 5" xfId="8823"/>
    <cellStyle name="Normal 4 2 3 3 5 2" xfId="18046"/>
    <cellStyle name="Normal 4 2 3 3 5 2 2" xfId="46744"/>
    <cellStyle name="Normal 4 2 3 3 5 3" xfId="37535"/>
    <cellStyle name="Normal 4 2 3 3 6" xfId="10198"/>
    <cellStyle name="Normal 4 2 3 3 6 2" xfId="19419"/>
    <cellStyle name="Normal 4 2 3 3 6 2 2" xfId="48117"/>
    <cellStyle name="Normal 4 2 3 3 6 3" xfId="38908"/>
    <cellStyle name="Normal 4 2 3 3 7" xfId="11347"/>
    <cellStyle name="Normal 4 2 3 3 7 2" xfId="20566"/>
    <cellStyle name="Normal 4 2 3 3 7 2 2" xfId="49264"/>
    <cellStyle name="Normal 4 2 3 3 7 3" xfId="40055"/>
    <cellStyle name="Normal 4 2 3 3 8" xfId="12666"/>
    <cellStyle name="Normal 4 2 3 3 8 2" xfId="41364"/>
    <cellStyle name="Normal 4 2 3 3 9" xfId="21699"/>
    <cellStyle name="Normal 4 2 3 3 9 2" xfId="50397"/>
    <cellStyle name="Normal 4 2 3 4" xfId="2110"/>
    <cellStyle name="Normal 4 2 3 4 2" xfId="5544"/>
    <cellStyle name="Normal 4 2 3 4 2 2" xfId="14772"/>
    <cellStyle name="Normal 4 2 3 4 2 2 2" xfId="43470"/>
    <cellStyle name="Normal 4 2 3 4 2 3" xfId="28521"/>
    <cellStyle name="Normal 4 2 3 4 2 3 2" xfId="57219"/>
    <cellStyle name="Normal 4 2 3 4 2 4" xfId="34261"/>
    <cellStyle name="Normal 4 2 3 4 3" xfId="7093"/>
    <cellStyle name="Normal 4 2 3 4 3 2" xfId="16320"/>
    <cellStyle name="Normal 4 2 3 4 3 2 2" xfId="45018"/>
    <cellStyle name="Normal 4 2 3 4 3 3" xfId="35809"/>
    <cellStyle name="Normal 4 2 3 4 4" xfId="12090"/>
    <cellStyle name="Normal 4 2 3 4 4 2" xfId="40788"/>
    <cellStyle name="Normal 4 2 3 4 5" xfId="23816"/>
    <cellStyle name="Normal 4 2 3 4 5 2" xfId="52514"/>
    <cellStyle name="Normal 4 2 3 4 6" xfId="26095"/>
    <cellStyle name="Normal 4 2 3 4 6 2" xfId="54793"/>
    <cellStyle name="Normal 4 2 3 4 7" xfId="30676"/>
    <cellStyle name="Normal 4 2 3 4 7 2" xfId="59373"/>
    <cellStyle name="Normal 4 2 3 4 8" xfId="31579"/>
    <cellStyle name="Normal 4 2 3 5" xfId="4811"/>
    <cellStyle name="Normal 4 2 3 5 2" xfId="14039"/>
    <cellStyle name="Normal 4 2 3 5 2 2" xfId="42737"/>
    <cellStyle name="Normal 4 2 3 5 3" xfId="27388"/>
    <cellStyle name="Normal 4 2 3 5 3 2" xfId="56086"/>
    <cellStyle name="Normal 4 2 3 5 4" xfId="33528"/>
    <cellStyle name="Normal 4 2 3 6" xfId="5205"/>
    <cellStyle name="Normal 4 2 3 6 2" xfId="14433"/>
    <cellStyle name="Normal 4 2 3 6 2 2" xfId="43131"/>
    <cellStyle name="Normal 4 2 3 6 3" xfId="33922"/>
    <cellStyle name="Normal 4 2 3 7" xfId="6754"/>
    <cellStyle name="Normal 4 2 3 7 2" xfId="15981"/>
    <cellStyle name="Normal 4 2 3 7 2 2" xfId="44679"/>
    <cellStyle name="Normal 4 2 3 7 3" xfId="35470"/>
    <cellStyle name="Normal 4 2 3 8" xfId="8246"/>
    <cellStyle name="Normal 4 2 3 8 2" xfId="17470"/>
    <cellStyle name="Normal 4 2 3 8 2 2" xfId="46168"/>
    <cellStyle name="Normal 4 2 3 8 3" xfId="36959"/>
    <cellStyle name="Normal 4 2 3 9" xfId="10196"/>
    <cellStyle name="Normal 4 2 3 9 2" xfId="19417"/>
    <cellStyle name="Normal 4 2 3 9 2 2" xfId="48115"/>
    <cellStyle name="Normal 4 2 3 9 3" xfId="38906"/>
    <cellStyle name="Normal 4 2 4" xfId="1356"/>
    <cellStyle name="Normal 4 2 5" xfId="5019"/>
    <cellStyle name="Normal 4 2 5 2" xfId="14247"/>
    <cellStyle name="Normal 4 2 5 2 2" xfId="42945"/>
    <cellStyle name="Normal 4 2 5 3" xfId="33736"/>
    <cellStyle name="Normal 4 2 6" xfId="6568"/>
    <cellStyle name="Normal 4 2 6 2" xfId="15795"/>
    <cellStyle name="Normal 4 2 6 2 2" xfId="44493"/>
    <cellStyle name="Normal 4 2 6 3" xfId="35284"/>
    <cellStyle name="Normal 4 2 7" xfId="11565"/>
    <cellStyle name="Normal 4 2 7 2" xfId="40263"/>
    <cellStyle name="Normal 4 2 8" xfId="31054"/>
    <cellStyle name="Normal 4 20" xfId="23797"/>
    <cellStyle name="Normal 4 20 2" xfId="52495"/>
    <cellStyle name="Normal 4 21" xfId="26076"/>
    <cellStyle name="Normal 4 21 2" xfId="54774"/>
    <cellStyle name="Normal 4 22" xfId="30657"/>
    <cellStyle name="Normal 4 22 2" xfId="59354"/>
    <cellStyle name="Normal 4 23" xfId="31022"/>
    <cellStyle name="Normal 4 3" xfId="298"/>
    <cellStyle name="Normal 4 3 2" xfId="1143"/>
    <cellStyle name="Normal 4 3 2 10" xfId="11348"/>
    <cellStyle name="Normal 4 3 2 10 2" xfId="20567"/>
    <cellStyle name="Normal 4 3 2 10 2 2" xfId="49265"/>
    <cellStyle name="Normal 4 3 2 10 3" xfId="40056"/>
    <cellStyle name="Normal 4 3 2 11" xfId="11794"/>
    <cellStyle name="Normal 4 3 2 11 2" xfId="40492"/>
    <cellStyle name="Normal 4 3 2 12" xfId="21700"/>
    <cellStyle name="Normal 4 3 2 12 2" xfId="50398"/>
    <cellStyle name="Normal 4 3 2 13" xfId="23817"/>
    <cellStyle name="Normal 4 3 2 13 2" xfId="52515"/>
    <cellStyle name="Normal 4 3 2 14" xfId="26096"/>
    <cellStyle name="Normal 4 3 2 14 2" xfId="54794"/>
    <cellStyle name="Normal 4 3 2 15" xfId="30677"/>
    <cellStyle name="Normal 4 3 2 15 2" xfId="59374"/>
    <cellStyle name="Normal 4 3 2 16" xfId="31283"/>
    <cellStyle name="Normal 4 3 2 2" xfId="2525"/>
    <cellStyle name="Normal 4 3 2 2 10" xfId="23818"/>
    <cellStyle name="Normal 4 3 2 2 10 2" xfId="52516"/>
    <cellStyle name="Normal 4 3 2 2 11" xfId="26097"/>
    <cellStyle name="Normal 4 3 2 2 11 2" xfId="54795"/>
    <cellStyle name="Normal 4 3 2 2 12" xfId="30678"/>
    <cellStyle name="Normal 4 3 2 2 12 2" xfId="59375"/>
    <cellStyle name="Normal 4 3 2 2 13" xfId="31815"/>
    <cellStyle name="Normal 4 3 2 2 2" xfId="4815"/>
    <cellStyle name="Normal 4 3 2 2 2 2" xfId="14043"/>
    <cellStyle name="Normal 4 3 2 2 2 2 2" xfId="28525"/>
    <cellStyle name="Normal 4 3 2 2 2 2 2 2" xfId="57223"/>
    <cellStyle name="Normal 4 3 2 2 2 2 3" xfId="42741"/>
    <cellStyle name="Normal 4 3 2 2 2 3" xfId="23819"/>
    <cellStyle name="Normal 4 3 2 2 2 3 2" xfId="52517"/>
    <cellStyle name="Normal 4 3 2 2 2 4" xfId="26098"/>
    <cellStyle name="Normal 4 3 2 2 2 4 2" xfId="54796"/>
    <cellStyle name="Normal 4 3 2 2 2 5" xfId="30679"/>
    <cellStyle name="Normal 4 3 2 2 2 5 2" xfId="59376"/>
    <cellStyle name="Normal 4 3 2 2 2 6" xfId="33532"/>
    <cellStyle name="Normal 4 3 2 2 3" xfId="5780"/>
    <cellStyle name="Normal 4 3 2 2 3 2" xfId="15008"/>
    <cellStyle name="Normal 4 3 2 2 3 2 2" xfId="43706"/>
    <cellStyle name="Normal 4 3 2 2 3 3" xfId="27392"/>
    <cellStyle name="Normal 4 3 2 2 3 3 2" xfId="56090"/>
    <cellStyle name="Normal 4 3 2 2 3 4" xfId="34497"/>
    <cellStyle name="Normal 4 3 2 2 4" xfId="7330"/>
    <cellStyle name="Normal 4 3 2 2 4 2" xfId="16556"/>
    <cellStyle name="Normal 4 3 2 2 4 2 2" xfId="45254"/>
    <cellStyle name="Normal 4 3 2 2 4 3" xfId="36045"/>
    <cellStyle name="Normal 4 3 2 2 5" xfId="8482"/>
    <cellStyle name="Normal 4 3 2 2 5 2" xfId="17706"/>
    <cellStyle name="Normal 4 3 2 2 5 2 2" xfId="46404"/>
    <cellStyle name="Normal 4 3 2 2 5 3" xfId="37195"/>
    <cellStyle name="Normal 4 3 2 2 6" xfId="10200"/>
    <cellStyle name="Normal 4 3 2 2 6 2" xfId="19421"/>
    <cellStyle name="Normal 4 3 2 2 6 2 2" xfId="48119"/>
    <cellStyle name="Normal 4 3 2 2 6 3" xfId="38910"/>
    <cellStyle name="Normal 4 3 2 2 7" xfId="11349"/>
    <cellStyle name="Normal 4 3 2 2 7 2" xfId="20568"/>
    <cellStyle name="Normal 4 3 2 2 7 2 2" xfId="49266"/>
    <cellStyle name="Normal 4 3 2 2 7 3" xfId="40057"/>
    <cellStyle name="Normal 4 3 2 2 8" xfId="12326"/>
    <cellStyle name="Normal 4 3 2 2 8 2" xfId="41024"/>
    <cellStyle name="Normal 4 3 2 2 9" xfId="21701"/>
    <cellStyle name="Normal 4 3 2 2 9 2" xfId="50399"/>
    <cellStyle name="Normal 4 3 2 3" xfId="3187"/>
    <cellStyle name="Normal 4 3 2 3 10" xfId="23820"/>
    <cellStyle name="Normal 4 3 2 3 10 2" xfId="52518"/>
    <cellStyle name="Normal 4 3 2 3 11" xfId="26099"/>
    <cellStyle name="Normal 4 3 2 3 11 2" xfId="54797"/>
    <cellStyle name="Normal 4 3 2 3 12" xfId="30680"/>
    <cellStyle name="Normal 4 3 2 3 12 2" xfId="59377"/>
    <cellStyle name="Normal 4 3 2 3 13" xfId="32196"/>
    <cellStyle name="Normal 4 3 2 3 2" xfId="4816"/>
    <cellStyle name="Normal 4 3 2 3 2 2" xfId="14044"/>
    <cellStyle name="Normal 4 3 2 3 2 2 2" xfId="28526"/>
    <cellStyle name="Normal 4 3 2 3 2 2 2 2" xfId="57224"/>
    <cellStyle name="Normal 4 3 2 3 2 2 3" xfId="42742"/>
    <cellStyle name="Normal 4 3 2 3 2 3" xfId="23821"/>
    <cellStyle name="Normal 4 3 2 3 2 3 2" xfId="52519"/>
    <cellStyle name="Normal 4 3 2 3 2 4" xfId="26100"/>
    <cellStyle name="Normal 4 3 2 3 2 4 2" xfId="54798"/>
    <cellStyle name="Normal 4 3 2 3 2 5" xfId="30681"/>
    <cellStyle name="Normal 4 3 2 3 2 5 2" xfId="59378"/>
    <cellStyle name="Normal 4 3 2 3 2 6" xfId="33533"/>
    <cellStyle name="Normal 4 3 2 3 3" xfId="6161"/>
    <cellStyle name="Normal 4 3 2 3 3 2" xfId="15389"/>
    <cellStyle name="Normal 4 3 2 3 3 2 2" xfId="44087"/>
    <cellStyle name="Normal 4 3 2 3 3 3" xfId="27393"/>
    <cellStyle name="Normal 4 3 2 3 3 3 2" xfId="56091"/>
    <cellStyle name="Normal 4 3 2 3 3 4" xfId="34878"/>
    <cellStyle name="Normal 4 3 2 3 4" xfId="7713"/>
    <cellStyle name="Normal 4 3 2 3 4 2" xfId="16938"/>
    <cellStyle name="Normal 4 3 2 3 4 2 2" xfId="45636"/>
    <cellStyle name="Normal 4 3 2 3 4 3" xfId="36427"/>
    <cellStyle name="Normal 4 3 2 3 5" xfId="8864"/>
    <cellStyle name="Normal 4 3 2 3 5 2" xfId="18087"/>
    <cellStyle name="Normal 4 3 2 3 5 2 2" xfId="46785"/>
    <cellStyle name="Normal 4 3 2 3 5 3" xfId="37576"/>
    <cellStyle name="Normal 4 3 2 3 6" xfId="10201"/>
    <cellStyle name="Normal 4 3 2 3 6 2" xfId="19422"/>
    <cellStyle name="Normal 4 3 2 3 6 2 2" xfId="48120"/>
    <cellStyle name="Normal 4 3 2 3 6 3" xfId="38911"/>
    <cellStyle name="Normal 4 3 2 3 7" xfId="11350"/>
    <cellStyle name="Normal 4 3 2 3 7 2" xfId="20569"/>
    <cellStyle name="Normal 4 3 2 3 7 2 2" xfId="49267"/>
    <cellStyle name="Normal 4 3 2 3 7 3" xfId="40058"/>
    <cellStyle name="Normal 4 3 2 3 8" xfId="12707"/>
    <cellStyle name="Normal 4 3 2 3 8 2" xfId="41405"/>
    <cellStyle name="Normal 4 3 2 3 9" xfId="21702"/>
    <cellStyle name="Normal 4 3 2 3 9 2" xfId="50400"/>
    <cellStyle name="Normal 4 3 2 4" xfId="2151"/>
    <cellStyle name="Normal 4 3 2 4 2" xfId="5585"/>
    <cellStyle name="Normal 4 3 2 4 2 2" xfId="14813"/>
    <cellStyle name="Normal 4 3 2 4 2 2 2" xfId="43511"/>
    <cellStyle name="Normal 4 3 2 4 2 3" xfId="28524"/>
    <cellStyle name="Normal 4 3 2 4 2 3 2" xfId="57222"/>
    <cellStyle name="Normal 4 3 2 4 2 4" xfId="34302"/>
    <cellStyle name="Normal 4 3 2 4 3" xfId="7134"/>
    <cellStyle name="Normal 4 3 2 4 3 2" xfId="16361"/>
    <cellStyle name="Normal 4 3 2 4 3 2 2" xfId="45059"/>
    <cellStyle name="Normal 4 3 2 4 3 3" xfId="35850"/>
    <cellStyle name="Normal 4 3 2 4 4" xfId="12131"/>
    <cellStyle name="Normal 4 3 2 4 4 2" xfId="40829"/>
    <cellStyle name="Normal 4 3 2 4 5" xfId="23822"/>
    <cellStyle name="Normal 4 3 2 4 5 2" xfId="52520"/>
    <cellStyle name="Normal 4 3 2 4 6" xfId="26101"/>
    <cellStyle name="Normal 4 3 2 4 6 2" xfId="54799"/>
    <cellStyle name="Normal 4 3 2 4 7" xfId="30682"/>
    <cellStyle name="Normal 4 3 2 4 7 2" xfId="59379"/>
    <cellStyle name="Normal 4 3 2 4 8" xfId="31620"/>
    <cellStyle name="Normal 4 3 2 5" xfId="4814"/>
    <cellStyle name="Normal 4 3 2 5 2" xfId="14042"/>
    <cellStyle name="Normal 4 3 2 5 2 2" xfId="42740"/>
    <cellStyle name="Normal 4 3 2 5 3" xfId="27391"/>
    <cellStyle name="Normal 4 3 2 5 3 2" xfId="56089"/>
    <cellStyle name="Normal 4 3 2 5 4" xfId="33531"/>
    <cellStyle name="Normal 4 3 2 6" xfId="5248"/>
    <cellStyle name="Normal 4 3 2 6 2" xfId="14476"/>
    <cellStyle name="Normal 4 3 2 6 2 2" xfId="43174"/>
    <cellStyle name="Normal 4 3 2 6 3" xfId="33965"/>
    <cellStyle name="Normal 4 3 2 7" xfId="6797"/>
    <cellStyle name="Normal 4 3 2 7 2" xfId="16024"/>
    <cellStyle name="Normal 4 3 2 7 2 2" xfId="44722"/>
    <cellStyle name="Normal 4 3 2 7 3" xfId="35513"/>
    <cellStyle name="Normal 4 3 2 8" xfId="8287"/>
    <cellStyle name="Normal 4 3 2 8 2" xfId="17511"/>
    <cellStyle name="Normal 4 3 2 8 2 2" xfId="46209"/>
    <cellStyle name="Normal 4 3 2 8 3" xfId="37000"/>
    <cellStyle name="Normal 4 3 2 9" xfId="10199"/>
    <cellStyle name="Normal 4 3 2 9 2" xfId="19420"/>
    <cellStyle name="Normal 4 3 2 9 2 2" xfId="48118"/>
    <cellStyle name="Normal 4 3 2 9 3" xfId="38909"/>
    <cellStyle name="Normal 4 3 3" xfId="1370"/>
    <cellStyle name="Normal 4 3 4" xfId="5062"/>
    <cellStyle name="Normal 4 3 4 2" xfId="14290"/>
    <cellStyle name="Normal 4 3 4 2 2" xfId="42988"/>
    <cellStyle name="Normal 4 3 4 3" xfId="33779"/>
    <cellStyle name="Normal 4 3 5" xfId="6611"/>
    <cellStyle name="Normal 4 3 5 2" xfId="15838"/>
    <cellStyle name="Normal 4 3 5 2 2" xfId="44536"/>
    <cellStyle name="Normal 4 3 5 3" xfId="35327"/>
    <cellStyle name="Normal 4 3 6" xfId="11608"/>
    <cellStyle name="Normal 4 3 6 2" xfId="40306"/>
    <cellStyle name="Normal 4 3 7" xfId="31097"/>
    <cellStyle name="Normal 4 4" xfId="424"/>
    <cellStyle name="Normal 4 4 2" xfId="2727"/>
    <cellStyle name="Normal 4 4 2 10" xfId="21703"/>
    <cellStyle name="Normal 4 4 2 10 2" xfId="50401"/>
    <cellStyle name="Normal 4 4 2 11" xfId="23823"/>
    <cellStyle name="Normal 4 4 2 11 2" xfId="52521"/>
    <cellStyle name="Normal 4 4 2 12" xfId="26102"/>
    <cellStyle name="Normal 4 4 2 12 2" xfId="54800"/>
    <cellStyle name="Normal 4 4 2 13" xfId="30683"/>
    <cellStyle name="Normal 4 4 2 13 2" xfId="59380"/>
    <cellStyle name="Normal 4 4 2 14" xfId="31929"/>
    <cellStyle name="Normal 4 4 2 2" xfId="3337"/>
    <cellStyle name="Normal 4 4 2 2 10" xfId="23824"/>
    <cellStyle name="Normal 4 4 2 2 10 2" xfId="52522"/>
    <cellStyle name="Normal 4 4 2 2 11" xfId="26103"/>
    <cellStyle name="Normal 4 4 2 2 11 2" xfId="54801"/>
    <cellStyle name="Normal 4 4 2 2 12" xfId="30684"/>
    <cellStyle name="Normal 4 4 2 2 12 2" xfId="59381"/>
    <cellStyle name="Normal 4 4 2 2 13" xfId="32310"/>
    <cellStyle name="Normal 4 4 2 2 2" xfId="4818"/>
    <cellStyle name="Normal 4 4 2 2 2 2" xfId="14046"/>
    <cellStyle name="Normal 4 4 2 2 2 2 2" xfId="28528"/>
    <cellStyle name="Normal 4 4 2 2 2 2 2 2" xfId="57226"/>
    <cellStyle name="Normal 4 4 2 2 2 2 3" xfId="42744"/>
    <cellStyle name="Normal 4 4 2 2 2 3" xfId="23825"/>
    <cellStyle name="Normal 4 4 2 2 2 3 2" xfId="52523"/>
    <cellStyle name="Normal 4 4 2 2 2 4" xfId="26104"/>
    <cellStyle name="Normal 4 4 2 2 2 4 2" xfId="54802"/>
    <cellStyle name="Normal 4 4 2 2 2 5" xfId="30685"/>
    <cellStyle name="Normal 4 4 2 2 2 5 2" xfId="59382"/>
    <cellStyle name="Normal 4 4 2 2 2 6" xfId="33535"/>
    <cellStyle name="Normal 4 4 2 2 3" xfId="6275"/>
    <cellStyle name="Normal 4 4 2 2 3 2" xfId="15503"/>
    <cellStyle name="Normal 4 4 2 2 3 2 2" xfId="44201"/>
    <cellStyle name="Normal 4 4 2 2 3 3" xfId="27395"/>
    <cellStyle name="Normal 4 4 2 2 3 3 2" xfId="56093"/>
    <cellStyle name="Normal 4 4 2 2 3 4" xfId="34992"/>
    <cellStyle name="Normal 4 4 2 2 4" xfId="7827"/>
    <cellStyle name="Normal 4 4 2 2 4 2" xfId="17052"/>
    <cellStyle name="Normal 4 4 2 2 4 2 2" xfId="45750"/>
    <cellStyle name="Normal 4 4 2 2 4 3" xfId="36541"/>
    <cellStyle name="Normal 4 4 2 2 5" xfId="8978"/>
    <cellStyle name="Normal 4 4 2 2 5 2" xfId="18201"/>
    <cellStyle name="Normal 4 4 2 2 5 2 2" xfId="46899"/>
    <cellStyle name="Normal 4 4 2 2 5 3" xfId="37690"/>
    <cellStyle name="Normal 4 4 2 2 6" xfId="10203"/>
    <cellStyle name="Normal 4 4 2 2 6 2" xfId="19424"/>
    <cellStyle name="Normal 4 4 2 2 6 2 2" xfId="48122"/>
    <cellStyle name="Normal 4 4 2 2 6 3" xfId="38913"/>
    <cellStyle name="Normal 4 4 2 2 7" xfId="11352"/>
    <cellStyle name="Normal 4 4 2 2 7 2" xfId="20571"/>
    <cellStyle name="Normal 4 4 2 2 7 2 2" xfId="49269"/>
    <cellStyle name="Normal 4 4 2 2 7 3" xfId="40060"/>
    <cellStyle name="Normal 4 4 2 2 8" xfId="12821"/>
    <cellStyle name="Normal 4 4 2 2 8 2" xfId="41519"/>
    <cellStyle name="Normal 4 4 2 2 9" xfId="21704"/>
    <cellStyle name="Normal 4 4 2 2 9 2" xfId="50402"/>
    <cellStyle name="Normal 4 4 2 3" xfId="4817"/>
    <cellStyle name="Normal 4 4 2 3 2" xfId="14045"/>
    <cellStyle name="Normal 4 4 2 3 2 2" xfId="28527"/>
    <cellStyle name="Normal 4 4 2 3 2 2 2" xfId="57225"/>
    <cellStyle name="Normal 4 4 2 3 2 3" xfId="42743"/>
    <cellStyle name="Normal 4 4 2 3 3" xfId="23826"/>
    <cellStyle name="Normal 4 4 2 3 3 2" xfId="52524"/>
    <cellStyle name="Normal 4 4 2 3 4" xfId="26105"/>
    <cellStyle name="Normal 4 4 2 3 4 2" xfId="54803"/>
    <cellStyle name="Normal 4 4 2 3 5" xfId="30686"/>
    <cellStyle name="Normal 4 4 2 3 5 2" xfId="59383"/>
    <cellStyle name="Normal 4 4 2 3 6" xfId="33534"/>
    <cellStyle name="Normal 4 4 2 4" xfId="5894"/>
    <cellStyle name="Normal 4 4 2 4 2" xfId="15122"/>
    <cellStyle name="Normal 4 4 2 4 2 2" xfId="43820"/>
    <cellStyle name="Normal 4 4 2 4 3" xfId="27394"/>
    <cellStyle name="Normal 4 4 2 4 3 2" xfId="56092"/>
    <cellStyle name="Normal 4 4 2 4 4" xfId="34611"/>
    <cellStyle name="Normal 4 4 2 5" xfId="7444"/>
    <cellStyle name="Normal 4 4 2 5 2" xfId="16670"/>
    <cellStyle name="Normal 4 4 2 5 2 2" xfId="45368"/>
    <cellStyle name="Normal 4 4 2 5 3" xfId="36159"/>
    <cellStyle name="Normal 4 4 2 6" xfId="8596"/>
    <cellStyle name="Normal 4 4 2 6 2" xfId="17820"/>
    <cellStyle name="Normal 4 4 2 6 2 2" xfId="46518"/>
    <cellStyle name="Normal 4 4 2 6 3" xfId="37309"/>
    <cellStyle name="Normal 4 4 2 7" xfId="10202"/>
    <cellStyle name="Normal 4 4 2 7 2" xfId="19423"/>
    <cellStyle name="Normal 4 4 2 7 2 2" xfId="48121"/>
    <cellStyle name="Normal 4 4 2 7 3" xfId="38912"/>
    <cellStyle name="Normal 4 4 2 8" xfId="11351"/>
    <cellStyle name="Normal 4 4 2 8 2" xfId="20570"/>
    <cellStyle name="Normal 4 4 2 8 2 2" xfId="49268"/>
    <cellStyle name="Normal 4 4 2 8 3" xfId="40059"/>
    <cellStyle name="Normal 4 4 2 9" xfId="12440"/>
    <cellStyle name="Normal 4 4 2 9 2" xfId="41138"/>
    <cellStyle name="Normal 4 5" xfId="1057"/>
    <cellStyle name="Normal 4 5 2" xfId="3710"/>
    <cellStyle name="Normal 4 5 2 10" xfId="23827"/>
    <cellStyle name="Normal 4 5 2 10 2" xfId="52525"/>
    <cellStyle name="Normal 4 5 2 11" xfId="26106"/>
    <cellStyle name="Normal 4 5 2 11 2" xfId="54804"/>
    <cellStyle name="Normal 4 5 2 12" xfId="30687"/>
    <cellStyle name="Normal 4 5 2 12 2" xfId="59384"/>
    <cellStyle name="Normal 4 5 2 13" xfId="32552"/>
    <cellStyle name="Normal 4 5 2 2" xfId="4819"/>
    <cellStyle name="Normal 4 5 2 2 2" xfId="14047"/>
    <cellStyle name="Normal 4 5 2 2 2 2" xfId="28529"/>
    <cellStyle name="Normal 4 5 2 2 2 2 2" xfId="57227"/>
    <cellStyle name="Normal 4 5 2 2 2 3" xfId="42745"/>
    <cellStyle name="Normal 4 5 2 2 3" xfId="23828"/>
    <cellStyle name="Normal 4 5 2 2 3 2" xfId="52526"/>
    <cellStyle name="Normal 4 5 2 2 4" xfId="26107"/>
    <cellStyle name="Normal 4 5 2 2 4 2" xfId="54805"/>
    <cellStyle name="Normal 4 5 2 2 5" xfId="30688"/>
    <cellStyle name="Normal 4 5 2 2 5 2" xfId="59385"/>
    <cellStyle name="Normal 4 5 2 2 6" xfId="33536"/>
    <cellStyle name="Normal 4 5 2 3" xfId="6517"/>
    <cellStyle name="Normal 4 5 2 3 2" xfId="15745"/>
    <cellStyle name="Normal 4 5 2 3 2 2" xfId="44443"/>
    <cellStyle name="Normal 4 5 2 3 3" xfId="27396"/>
    <cellStyle name="Normal 4 5 2 3 3 2" xfId="56094"/>
    <cellStyle name="Normal 4 5 2 3 4" xfId="35234"/>
    <cellStyle name="Normal 4 5 2 4" xfId="8069"/>
    <cellStyle name="Normal 4 5 2 4 2" xfId="17294"/>
    <cellStyle name="Normal 4 5 2 4 2 2" xfId="45992"/>
    <cellStyle name="Normal 4 5 2 4 3" xfId="36783"/>
    <cellStyle name="Normal 4 5 2 5" xfId="9220"/>
    <cellStyle name="Normal 4 5 2 5 2" xfId="18443"/>
    <cellStyle name="Normal 4 5 2 5 2 2" xfId="47141"/>
    <cellStyle name="Normal 4 5 2 5 3" xfId="37932"/>
    <cellStyle name="Normal 4 5 2 6" xfId="10204"/>
    <cellStyle name="Normal 4 5 2 6 2" xfId="19425"/>
    <cellStyle name="Normal 4 5 2 6 2 2" xfId="48123"/>
    <cellStyle name="Normal 4 5 2 6 3" xfId="38914"/>
    <cellStyle name="Normal 4 5 2 7" xfId="11353"/>
    <cellStyle name="Normal 4 5 2 7 2" xfId="20572"/>
    <cellStyle name="Normal 4 5 2 7 2 2" xfId="49270"/>
    <cellStyle name="Normal 4 5 2 7 3" xfId="40061"/>
    <cellStyle name="Normal 4 5 2 8" xfId="13063"/>
    <cellStyle name="Normal 4 5 2 8 2" xfId="41761"/>
    <cellStyle name="Normal 4 5 2 9" xfId="21705"/>
    <cellStyle name="Normal 4 5 2 9 2" xfId="50403"/>
    <cellStyle name="Normal 4 5 3" xfId="1369"/>
    <cellStyle name="Normal 4 5 4" xfId="5162"/>
    <cellStyle name="Normal 4 5 4 2" xfId="14390"/>
    <cellStyle name="Normal 4 5 4 2 2" xfId="43088"/>
    <cellStyle name="Normal 4 5 4 3" xfId="33879"/>
    <cellStyle name="Normal 4 5 5" xfId="6711"/>
    <cellStyle name="Normal 4 5 5 2" xfId="15938"/>
    <cellStyle name="Normal 4 5 5 2 2" xfId="44636"/>
    <cellStyle name="Normal 4 5 5 3" xfId="35427"/>
    <cellStyle name="Normal 4 5 6" xfId="11708"/>
    <cellStyle name="Normal 4 5 6 2" xfId="40406"/>
    <cellStyle name="Normal 4 5 7" xfId="31197"/>
    <cellStyle name="Normal 4 6" xfId="1431"/>
    <cellStyle name="Normal 4 6 10" xfId="10205"/>
    <cellStyle name="Normal 4 6 10 2" xfId="19426"/>
    <cellStyle name="Normal 4 6 10 2 2" xfId="48124"/>
    <cellStyle name="Normal 4 6 10 3" xfId="38915"/>
    <cellStyle name="Normal 4 6 11" xfId="11354"/>
    <cellStyle name="Normal 4 6 11 2" xfId="20573"/>
    <cellStyle name="Normal 4 6 11 2 2" xfId="49271"/>
    <cellStyle name="Normal 4 6 11 3" xfId="40062"/>
    <cellStyle name="Normal 4 6 12" xfId="11948"/>
    <cellStyle name="Normal 4 6 12 2" xfId="40646"/>
    <cellStyle name="Normal 4 6 13" xfId="21706"/>
    <cellStyle name="Normal 4 6 13 2" xfId="50404"/>
    <cellStyle name="Normal 4 6 14" xfId="23829"/>
    <cellStyle name="Normal 4 6 14 2" xfId="52527"/>
    <cellStyle name="Normal 4 6 15" xfId="26108"/>
    <cellStyle name="Normal 4 6 15 2" xfId="54806"/>
    <cellStyle name="Normal 4 6 16" xfId="30689"/>
    <cellStyle name="Normal 4 6 16 2" xfId="59386"/>
    <cellStyle name="Normal 4 6 17" xfId="31437"/>
    <cellStyle name="Normal 4 6 2" xfId="1970"/>
    <cellStyle name="Normal 4 6 2 10" xfId="23830"/>
    <cellStyle name="Normal 4 6 2 10 2" xfId="52528"/>
    <cellStyle name="Normal 4 6 2 11" xfId="26109"/>
    <cellStyle name="Normal 4 6 2 11 2" xfId="54807"/>
    <cellStyle name="Normal 4 6 2 12" xfId="30690"/>
    <cellStyle name="Normal 4 6 2 12 2" xfId="59387"/>
    <cellStyle name="Normal 4 6 2 13" xfId="31481"/>
    <cellStyle name="Normal 4 6 2 2" xfId="4821"/>
    <cellStyle name="Normal 4 6 2 2 2" xfId="14049"/>
    <cellStyle name="Normal 4 6 2 2 2 2" xfId="28531"/>
    <cellStyle name="Normal 4 6 2 2 2 2 2" xfId="57229"/>
    <cellStyle name="Normal 4 6 2 2 2 3" xfId="42747"/>
    <cellStyle name="Normal 4 6 2 2 3" xfId="23831"/>
    <cellStyle name="Normal 4 6 2 2 3 2" xfId="52529"/>
    <cellStyle name="Normal 4 6 2 2 4" xfId="26110"/>
    <cellStyle name="Normal 4 6 2 2 4 2" xfId="54808"/>
    <cellStyle name="Normal 4 6 2 2 5" xfId="30691"/>
    <cellStyle name="Normal 4 6 2 2 5 2" xfId="59388"/>
    <cellStyle name="Normal 4 6 2 2 6" xfId="33538"/>
    <cellStyle name="Normal 4 6 2 3" xfId="5446"/>
    <cellStyle name="Normal 4 6 2 3 2" xfId="14674"/>
    <cellStyle name="Normal 4 6 2 3 2 2" xfId="43372"/>
    <cellStyle name="Normal 4 6 2 3 3" xfId="27398"/>
    <cellStyle name="Normal 4 6 2 3 3 2" xfId="56096"/>
    <cellStyle name="Normal 4 6 2 3 4" xfId="34163"/>
    <cellStyle name="Normal 4 6 2 4" xfId="6995"/>
    <cellStyle name="Normal 4 6 2 4 2" xfId="16222"/>
    <cellStyle name="Normal 4 6 2 4 2 2" xfId="44920"/>
    <cellStyle name="Normal 4 6 2 4 3" xfId="35711"/>
    <cellStyle name="Normal 4 6 2 5" xfId="8148"/>
    <cellStyle name="Normal 4 6 2 5 2" xfId="17372"/>
    <cellStyle name="Normal 4 6 2 5 2 2" xfId="46070"/>
    <cellStyle name="Normal 4 6 2 5 3" xfId="36861"/>
    <cellStyle name="Normal 4 6 2 6" xfId="10206"/>
    <cellStyle name="Normal 4 6 2 6 2" xfId="19427"/>
    <cellStyle name="Normal 4 6 2 6 2 2" xfId="48125"/>
    <cellStyle name="Normal 4 6 2 6 3" xfId="38916"/>
    <cellStyle name="Normal 4 6 2 7" xfId="11355"/>
    <cellStyle name="Normal 4 6 2 7 2" xfId="20574"/>
    <cellStyle name="Normal 4 6 2 7 2 2" xfId="49272"/>
    <cellStyle name="Normal 4 6 2 7 3" xfId="40063"/>
    <cellStyle name="Normal 4 6 2 8" xfId="11992"/>
    <cellStyle name="Normal 4 6 2 8 2" xfId="40690"/>
    <cellStyle name="Normal 4 6 2 9" xfId="21707"/>
    <cellStyle name="Normal 4 6 2 9 2" xfId="50405"/>
    <cellStyle name="Normal 4 6 3" xfId="2026"/>
    <cellStyle name="Normal 4 6 3 10" xfId="23832"/>
    <cellStyle name="Normal 4 6 3 10 2" xfId="52530"/>
    <cellStyle name="Normal 4 6 3 11" xfId="26111"/>
    <cellStyle name="Normal 4 6 3 11 2" xfId="54809"/>
    <cellStyle name="Normal 4 6 3 12" xfId="30692"/>
    <cellStyle name="Normal 4 6 3 12 2" xfId="59389"/>
    <cellStyle name="Normal 4 6 3 13" xfId="31536"/>
    <cellStyle name="Normal 4 6 3 2" xfId="4822"/>
    <cellStyle name="Normal 4 6 3 2 2" xfId="14050"/>
    <cellStyle name="Normal 4 6 3 2 2 2" xfId="28532"/>
    <cellStyle name="Normal 4 6 3 2 2 2 2" xfId="57230"/>
    <cellStyle name="Normal 4 6 3 2 2 3" xfId="42748"/>
    <cellStyle name="Normal 4 6 3 2 3" xfId="23833"/>
    <cellStyle name="Normal 4 6 3 2 3 2" xfId="52531"/>
    <cellStyle name="Normal 4 6 3 2 4" xfId="26112"/>
    <cellStyle name="Normal 4 6 3 2 4 2" xfId="54810"/>
    <cellStyle name="Normal 4 6 3 2 5" xfId="30693"/>
    <cellStyle name="Normal 4 6 3 2 5 2" xfId="59390"/>
    <cellStyle name="Normal 4 6 3 2 6" xfId="33539"/>
    <cellStyle name="Normal 4 6 3 3" xfId="5501"/>
    <cellStyle name="Normal 4 6 3 3 2" xfId="14729"/>
    <cellStyle name="Normal 4 6 3 3 2 2" xfId="43427"/>
    <cellStyle name="Normal 4 6 3 3 3" xfId="27399"/>
    <cellStyle name="Normal 4 6 3 3 3 2" xfId="56097"/>
    <cellStyle name="Normal 4 6 3 3 4" xfId="34218"/>
    <cellStyle name="Normal 4 6 3 4" xfId="7050"/>
    <cellStyle name="Normal 4 6 3 4 2" xfId="16277"/>
    <cellStyle name="Normal 4 6 3 4 2 2" xfId="44975"/>
    <cellStyle name="Normal 4 6 3 4 3" xfId="35766"/>
    <cellStyle name="Normal 4 6 3 5" xfId="8203"/>
    <cellStyle name="Normal 4 6 3 5 2" xfId="17427"/>
    <cellStyle name="Normal 4 6 3 5 2 2" xfId="46125"/>
    <cellStyle name="Normal 4 6 3 5 3" xfId="36916"/>
    <cellStyle name="Normal 4 6 3 6" xfId="10207"/>
    <cellStyle name="Normal 4 6 3 6 2" xfId="19428"/>
    <cellStyle name="Normal 4 6 3 6 2 2" xfId="48126"/>
    <cellStyle name="Normal 4 6 3 6 3" xfId="38917"/>
    <cellStyle name="Normal 4 6 3 7" xfId="11356"/>
    <cellStyle name="Normal 4 6 3 7 2" xfId="20575"/>
    <cellStyle name="Normal 4 6 3 7 2 2" xfId="49273"/>
    <cellStyle name="Normal 4 6 3 7 3" xfId="40064"/>
    <cellStyle name="Normal 4 6 3 8" xfId="12047"/>
    <cellStyle name="Normal 4 6 3 8 2" xfId="40745"/>
    <cellStyle name="Normal 4 6 3 9" xfId="21708"/>
    <cellStyle name="Normal 4 6 3 9 2" xfId="50406"/>
    <cellStyle name="Normal 4 6 4" xfId="2428"/>
    <cellStyle name="Normal 4 6 4 10" xfId="23834"/>
    <cellStyle name="Normal 4 6 4 10 2" xfId="52532"/>
    <cellStyle name="Normal 4 6 4 11" xfId="26113"/>
    <cellStyle name="Normal 4 6 4 11 2" xfId="54811"/>
    <cellStyle name="Normal 4 6 4 12" xfId="30694"/>
    <cellStyle name="Normal 4 6 4 12 2" xfId="59391"/>
    <cellStyle name="Normal 4 6 4 13" xfId="31733"/>
    <cellStyle name="Normal 4 6 4 2" xfId="4823"/>
    <cellStyle name="Normal 4 6 4 2 2" xfId="14051"/>
    <cellStyle name="Normal 4 6 4 2 2 2" xfId="28533"/>
    <cellStyle name="Normal 4 6 4 2 2 2 2" xfId="57231"/>
    <cellStyle name="Normal 4 6 4 2 2 3" xfId="42749"/>
    <cellStyle name="Normal 4 6 4 2 3" xfId="23835"/>
    <cellStyle name="Normal 4 6 4 2 3 2" xfId="52533"/>
    <cellStyle name="Normal 4 6 4 2 4" xfId="26114"/>
    <cellStyle name="Normal 4 6 4 2 4 2" xfId="54812"/>
    <cellStyle name="Normal 4 6 4 2 5" xfId="30695"/>
    <cellStyle name="Normal 4 6 4 2 5 2" xfId="59392"/>
    <cellStyle name="Normal 4 6 4 2 6" xfId="33540"/>
    <cellStyle name="Normal 4 6 4 3" xfId="5698"/>
    <cellStyle name="Normal 4 6 4 3 2" xfId="14926"/>
    <cellStyle name="Normal 4 6 4 3 2 2" xfId="43624"/>
    <cellStyle name="Normal 4 6 4 3 3" xfId="27400"/>
    <cellStyle name="Normal 4 6 4 3 3 2" xfId="56098"/>
    <cellStyle name="Normal 4 6 4 3 4" xfId="34415"/>
    <cellStyle name="Normal 4 6 4 4" xfId="7247"/>
    <cellStyle name="Normal 4 6 4 4 2" xfId="16474"/>
    <cellStyle name="Normal 4 6 4 4 2 2" xfId="45172"/>
    <cellStyle name="Normal 4 6 4 4 3" xfId="35963"/>
    <cellStyle name="Normal 4 6 4 5" xfId="8400"/>
    <cellStyle name="Normal 4 6 4 5 2" xfId="17624"/>
    <cellStyle name="Normal 4 6 4 5 2 2" xfId="46322"/>
    <cellStyle name="Normal 4 6 4 5 3" xfId="37113"/>
    <cellStyle name="Normal 4 6 4 6" xfId="10208"/>
    <cellStyle name="Normal 4 6 4 6 2" xfId="19429"/>
    <cellStyle name="Normal 4 6 4 6 2 2" xfId="48127"/>
    <cellStyle name="Normal 4 6 4 6 3" xfId="38918"/>
    <cellStyle name="Normal 4 6 4 7" xfId="11357"/>
    <cellStyle name="Normal 4 6 4 7 2" xfId="20576"/>
    <cellStyle name="Normal 4 6 4 7 2 2" xfId="49274"/>
    <cellStyle name="Normal 4 6 4 7 3" xfId="40065"/>
    <cellStyle name="Normal 4 6 4 8" xfId="12244"/>
    <cellStyle name="Normal 4 6 4 8 2" xfId="40942"/>
    <cellStyle name="Normal 4 6 4 9" xfId="21709"/>
    <cellStyle name="Normal 4 6 4 9 2" xfId="50407"/>
    <cellStyle name="Normal 4 6 5" xfId="3101"/>
    <cellStyle name="Normal 4 6 5 10" xfId="23836"/>
    <cellStyle name="Normal 4 6 5 10 2" xfId="52534"/>
    <cellStyle name="Normal 4 6 5 11" xfId="26115"/>
    <cellStyle name="Normal 4 6 5 11 2" xfId="54813"/>
    <cellStyle name="Normal 4 6 5 12" xfId="30696"/>
    <cellStyle name="Normal 4 6 5 12 2" xfId="59393"/>
    <cellStyle name="Normal 4 6 5 13" xfId="32112"/>
    <cellStyle name="Normal 4 6 5 2" xfId="4824"/>
    <cellStyle name="Normal 4 6 5 2 2" xfId="14052"/>
    <cellStyle name="Normal 4 6 5 2 2 2" xfId="28534"/>
    <cellStyle name="Normal 4 6 5 2 2 2 2" xfId="57232"/>
    <cellStyle name="Normal 4 6 5 2 2 3" xfId="42750"/>
    <cellStyle name="Normal 4 6 5 2 3" xfId="23837"/>
    <cellStyle name="Normal 4 6 5 2 3 2" xfId="52535"/>
    <cellStyle name="Normal 4 6 5 2 4" xfId="26116"/>
    <cellStyle name="Normal 4 6 5 2 4 2" xfId="54814"/>
    <cellStyle name="Normal 4 6 5 2 5" xfId="30697"/>
    <cellStyle name="Normal 4 6 5 2 5 2" xfId="59394"/>
    <cellStyle name="Normal 4 6 5 2 6" xfId="33541"/>
    <cellStyle name="Normal 4 6 5 3" xfId="6077"/>
    <cellStyle name="Normal 4 6 5 3 2" xfId="15305"/>
    <cellStyle name="Normal 4 6 5 3 2 2" xfId="44003"/>
    <cellStyle name="Normal 4 6 5 3 3" xfId="27401"/>
    <cellStyle name="Normal 4 6 5 3 3 2" xfId="56099"/>
    <cellStyle name="Normal 4 6 5 3 4" xfId="34794"/>
    <cellStyle name="Normal 4 6 5 4" xfId="7629"/>
    <cellStyle name="Normal 4 6 5 4 2" xfId="16854"/>
    <cellStyle name="Normal 4 6 5 4 2 2" xfId="45552"/>
    <cellStyle name="Normal 4 6 5 4 3" xfId="36343"/>
    <cellStyle name="Normal 4 6 5 5" xfId="8780"/>
    <cellStyle name="Normal 4 6 5 5 2" xfId="18003"/>
    <cellStyle name="Normal 4 6 5 5 2 2" xfId="46701"/>
    <cellStyle name="Normal 4 6 5 5 3" xfId="37492"/>
    <cellStyle name="Normal 4 6 5 6" xfId="10209"/>
    <cellStyle name="Normal 4 6 5 6 2" xfId="19430"/>
    <cellStyle name="Normal 4 6 5 6 2 2" xfId="48128"/>
    <cellStyle name="Normal 4 6 5 6 3" xfId="38919"/>
    <cellStyle name="Normal 4 6 5 7" xfId="11358"/>
    <cellStyle name="Normal 4 6 5 7 2" xfId="20577"/>
    <cellStyle name="Normal 4 6 5 7 2 2" xfId="49275"/>
    <cellStyle name="Normal 4 6 5 7 3" xfId="40066"/>
    <cellStyle name="Normal 4 6 5 8" xfId="12623"/>
    <cellStyle name="Normal 4 6 5 8 2" xfId="41321"/>
    <cellStyle name="Normal 4 6 5 9" xfId="21710"/>
    <cellStyle name="Normal 4 6 5 9 2" xfId="50408"/>
    <cellStyle name="Normal 4 6 6" xfId="4820"/>
    <cellStyle name="Normal 4 6 6 2" xfId="14048"/>
    <cellStyle name="Normal 4 6 6 2 2" xfId="28530"/>
    <cellStyle name="Normal 4 6 6 2 2 2" xfId="57228"/>
    <cellStyle name="Normal 4 6 6 2 3" xfId="42746"/>
    <cellStyle name="Normal 4 6 6 3" xfId="23838"/>
    <cellStyle name="Normal 4 6 6 3 2" xfId="52536"/>
    <cellStyle name="Normal 4 6 6 4" xfId="26117"/>
    <cellStyle name="Normal 4 6 6 4 2" xfId="54815"/>
    <cellStyle name="Normal 4 6 6 5" xfId="30698"/>
    <cellStyle name="Normal 4 6 6 5 2" xfId="59395"/>
    <cellStyle name="Normal 4 6 6 6" xfId="33537"/>
    <cellStyle name="Normal 4 6 7" xfId="5402"/>
    <cellStyle name="Normal 4 6 7 2" xfId="14630"/>
    <cellStyle name="Normal 4 6 7 2 2" xfId="43328"/>
    <cellStyle name="Normal 4 6 7 3" xfId="27397"/>
    <cellStyle name="Normal 4 6 7 3 2" xfId="56095"/>
    <cellStyle name="Normal 4 6 7 4" xfId="34119"/>
    <cellStyle name="Normal 4 6 8" xfId="6951"/>
    <cellStyle name="Normal 4 6 8 2" xfId="16178"/>
    <cellStyle name="Normal 4 6 8 2 2" xfId="44876"/>
    <cellStyle name="Normal 4 6 8 3" xfId="35667"/>
    <cellStyle name="Normal 4 6 9" xfId="8104"/>
    <cellStyle name="Normal 4 6 9 2" xfId="17328"/>
    <cellStyle name="Normal 4 6 9 2 2" xfId="46026"/>
    <cellStyle name="Normal 4 6 9 3" xfId="36817"/>
    <cellStyle name="Normal 4 7" xfId="1962"/>
    <cellStyle name="Normal 4 7 10" xfId="23839"/>
    <cellStyle name="Normal 4 7 10 2" xfId="52537"/>
    <cellStyle name="Normal 4 7 11" xfId="26118"/>
    <cellStyle name="Normal 4 7 11 2" xfId="54816"/>
    <cellStyle name="Normal 4 7 12" xfId="30699"/>
    <cellStyle name="Normal 4 7 12 2" xfId="59396"/>
    <cellStyle name="Normal 4 7 13" xfId="31473"/>
    <cellStyle name="Normal 4 7 2" xfId="4825"/>
    <cellStyle name="Normal 4 7 2 2" xfId="14053"/>
    <cellStyle name="Normal 4 7 2 2 2" xfId="28535"/>
    <cellStyle name="Normal 4 7 2 2 2 2" xfId="57233"/>
    <cellStyle name="Normal 4 7 2 2 3" xfId="42751"/>
    <cellStyle name="Normal 4 7 2 3" xfId="23840"/>
    <cellStyle name="Normal 4 7 2 3 2" xfId="52538"/>
    <cellStyle name="Normal 4 7 2 4" xfId="26119"/>
    <cellStyle name="Normal 4 7 2 4 2" xfId="54817"/>
    <cellStyle name="Normal 4 7 2 5" xfId="30700"/>
    <cellStyle name="Normal 4 7 2 5 2" xfId="59397"/>
    <cellStyle name="Normal 4 7 2 6" xfId="33542"/>
    <cellStyle name="Normal 4 7 3" xfId="5438"/>
    <cellStyle name="Normal 4 7 3 2" xfId="14666"/>
    <cellStyle name="Normal 4 7 3 2 2" xfId="43364"/>
    <cellStyle name="Normal 4 7 3 3" xfId="27402"/>
    <cellStyle name="Normal 4 7 3 3 2" xfId="56100"/>
    <cellStyle name="Normal 4 7 3 4" xfId="34155"/>
    <cellStyle name="Normal 4 7 4" xfId="6987"/>
    <cellStyle name="Normal 4 7 4 2" xfId="16214"/>
    <cellStyle name="Normal 4 7 4 2 2" xfId="44912"/>
    <cellStyle name="Normal 4 7 4 3" xfId="35703"/>
    <cellStyle name="Normal 4 7 5" xfId="8140"/>
    <cellStyle name="Normal 4 7 5 2" xfId="17364"/>
    <cellStyle name="Normal 4 7 5 2 2" xfId="46062"/>
    <cellStyle name="Normal 4 7 5 3" xfId="36853"/>
    <cellStyle name="Normal 4 7 6" xfId="10210"/>
    <cellStyle name="Normal 4 7 6 2" xfId="19431"/>
    <cellStyle name="Normal 4 7 6 2 2" xfId="48129"/>
    <cellStyle name="Normal 4 7 6 3" xfId="38920"/>
    <cellStyle name="Normal 4 7 7" xfId="11359"/>
    <cellStyle name="Normal 4 7 7 2" xfId="20578"/>
    <cellStyle name="Normal 4 7 7 2 2" xfId="49276"/>
    <cellStyle name="Normal 4 7 7 3" xfId="40067"/>
    <cellStyle name="Normal 4 7 8" xfId="11984"/>
    <cellStyle name="Normal 4 7 8 2" xfId="40682"/>
    <cellStyle name="Normal 4 7 9" xfId="21711"/>
    <cellStyle name="Normal 4 7 9 2" xfId="50409"/>
    <cellStyle name="Normal 4 8" xfId="2017"/>
    <cellStyle name="Normal 4 8 10" xfId="23841"/>
    <cellStyle name="Normal 4 8 10 2" xfId="52539"/>
    <cellStyle name="Normal 4 8 11" xfId="26120"/>
    <cellStyle name="Normal 4 8 11 2" xfId="54818"/>
    <cellStyle name="Normal 4 8 12" xfId="30701"/>
    <cellStyle name="Normal 4 8 12 2" xfId="59398"/>
    <cellStyle name="Normal 4 8 13" xfId="31527"/>
    <cellStyle name="Normal 4 8 2" xfId="4826"/>
    <cellStyle name="Normal 4 8 2 2" xfId="14054"/>
    <cellStyle name="Normal 4 8 2 2 2" xfId="28536"/>
    <cellStyle name="Normal 4 8 2 2 2 2" xfId="57234"/>
    <cellStyle name="Normal 4 8 2 2 3" xfId="42752"/>
    <cellStyle name="Normal 4 8 2 3" xfId="23842"/>
    <cellStyle name="Normal 4 8 2 3 2" xfId="52540"/>
    <cellStyle name="Normal 4 8 2 4" xfId="26121"/>
    <cellStyle name="Normal 4 8 2 4 2" xfId="54819"/>
    <cellStyle name="Normal 4 8 2 5" xfId="30702"/>
    <cellStyle name="Normal 4 8 2 5 2" xfId="59399"/>
    <cellStyle name="Normal 4 8 2 6" xfId="33543"/>
    <cellStyle name="Normal 4 8 3" xfId="5492"/>
    <cellStyle name="Normal 4 8 3 2" xfId="14720"/>
    <cellStyle name="Normal 4 8 3 2 2" xfId="43418"/>
    <cellStyle name="Normal 4 8 3 3" xfId="27403"/>
    <cellStyle name="Normal 4 8 3 3 2" xfId="56101"/>
    <cellStyle name="Normal 4 8 3 4" xfId="34209"/>
    <cellStyle name="Normal 4 8 4" xfId="7041"/>
    <cellStyle name="Normal 4 8 4 2" xfId="16268"/>
    <cellStyle name="Normal 4 8 4 2 2" xfId="44966"/>
    <cellStyle name="Normal 4 8 4 3" xfId="35757"/>
    <cellStyle name="Normal 4 8 5" xfId="8194"/>
    <cellStyle name="Normal 4 8 5 2" xfId="17418"/>
    <cellStyle name="Normal 4 8 5 2 2" xfId="46116"/>
    <cellStyle name="Normal 4 8 5 3" xfId="36907"/>
    <cellStyle name="Normal 4 8 6" xfId="10211"/>
    <cellStyle name="Normal 4 8 6 2" xfId="19432"/>
    <cellStyle name="Normal 4 8 6 2 2" xfId="48130"/>
    <cellStyle name="Normal 4 8 6 3" xfId="38921"/>
    <cellStyle name="Normal 4 8 7" xfId="11360"/>
    <cellStyle name="Normal 4 8 7 2" xfId="20579"/>
    <cellStyle name="Normal 4 8 7 2 2" xfId="49277"/>
    <cellStyle name="Normal 4 8 7 3" xfId="40068"/>
    <cellStyle name="Normal 4 8 8" xfId="12038"/>
    <cellStyle name="Normal 4 8 8 2" xfId="40736"/>
    <cellStyle name="Normal 4 8 9" xfId="21712"/>
    <cellStyle name="Normal 4 8 9 2" xfId="50410"/>
    <cellStyle name="Normal 4 9" xfId="2384"/>
    <cellStyle name="Normal 4 9 10" xfId="23843"/>
    <cellStyle name="Normal 4 9 10 2" xfId="52541"/>
    <cellStyle name="Normal 4 9 11" xfId="26122"/>
    <cellStyle name="Normal 4 9 11 2" xfId="54820"/>
    <cellStyle name="Normal 4 9 12" xfId="30703"/>
    <cellStyle name="Normal 4 9 12 2" xfId="59400"/>
    <cellStyle name="Normal 4 9 13" xfId="31725"/>
    <cellStyle name="Normal 4 9 2" xfId="4827"/>
    <cellStyle name="Normal 4 9 2 2" xfId="14055"/>
    <cellStyle name="Normal 4 9 2 2 2" xfId="28537"/>
    <cellStyle name="Normal 4 9 2 2 2 2" xfId="57235"/>
    <cellStyle name="Normal 4 9 2 2 3" xfId="42753"/>
    <cellStyle name="Normal 4 9 2 3" xfId="23844"/>
    <cellStyle name="Normal 4 9 2 3 2" xfId="52542"/>
    <cellStyle name="Normal 4 9 2 4" xfId="26123"/>
    <cellStyle name="Normal 4 9 2 4 2" xfId="54821"/>
    <cellStyle name="Normal 4 9 2 5" xfId="30704"/>
    <cellStyle name="Normal 4 9 2 5 2" xfId="59401"/>
    <cellStyle name="Normal 4 9 2 6" xfId="33544"/>
    <cellStyle name="Normal 4 9 3" xfId="5690"/>
    <cellStyle name="Normal 4 9 3 2" xfId="14918"/>
    <cellStyle name="Normal 4 9 3 2 2" xfId="43616"/>
    <cellStyle name="Normal 4 9 3 3" xfId="27404"/>
    <cellStyle name="Normal 4 9 3 3 2" xfId="56102"/>
    <cellStyle name="Normal 4 9 3 4" xfId="34407"/>
    <cellStyle name="Normal 4 9 4" xfId="7239"/>
    <cellStyle name="Normal 4 9 4 2" xfId="16466"/>
    <cellStyle name="Normal 4 9 4 2 2" xfId="45164"/>
    <cellStyle name="Normal 4 9 4 3" xfId="35955"/>
    <cellStyle name="Normal 4 9 5" xfId="8392"/>
    <cellStyle name="Normal 4 9 5 2" xfId="17616"/>
    <cellStyle name="Normal 4 9 5 2 2" xfId="46314"/>
    <cellStyle name="Normal 4 9 5 3" xfId="37105"/>
    <cellStyle name="Normal 4 9 6" xfId="10212"/>
    <cellStyle name="Normal 4 9 6 2" xfId="19433"/>
    <cellStyle name="Normal 4 9 6 2 2" xfId="48131"/>
    <cellStyle name="Normal 4 9 6 3" xfId="38922"/>
    <cellStyle name="Normal 4 9 7" xfId="11361"/>
    <cellStyle name="Normal 4 9 7 2" xfId="20580"/>
    <cellStyle name="Normal 4 9 7 2 2" xfId="49278"/>
    <cellStyle name="Normal 4 9 7 3" xfId="40069"/>
    <cellStyle name="Normal 4 9 8" xfId="12236"/>
    <cellStyle name="Normal 4 9 8 2" xfId="40934"/>
    <cellStyle name="Normal 4 9 9" xfId="21713"/>
    <cellStyle name="Normal 4 9 9 2" xfId="50411"/>
    <cellStyle name="Normal 4_Sheet4" xfId="1383"/>
    <cellStyle name="Normal 5" xfId="113"/>
    <cellStyle name="Normal 5 2" xfId="1366"/>
    <cellStyle name="Normal 5 3" xfId="1354"/>
    <cellStyle name="Normal 5 4" xfId="1365"/>
    <cellStyle name="Normal 5 5" xfId="1364"/>
    <cellStyle name="Normal 5 6" xfId="1367"/>
    <cellStyle name="Normal 5_Sheet4" xfId="1390"/>
    <cellStyle name="Normal 6" xfId="161"/>
    <cellStyle name="Normal 6 10" xfId="6538"/>
    <cellStyle name="Normal 6 10 2" xfId="15765"/>
    <cellStyle name="Normal 6 10 2 2" xfId="44463"/>
    <cellStyle name="Normal 6 10 3" xfId="35254"/>
    <cellStyle name="Normal 6 11" xfId="8097"/>
    <cellStyle name="Normal 6 11 2" xfId="17321"/>
    <cellStyle name="Normal 6 11 2 2" xfId="46019"/>
    <cellStyle name="Normal 6 11 3" xfId="36810"/>
    <cellStyle name="Normal 6 12" xfId="10213"/>
    <cellStyle name="Normal 6 12 2" xfId="19434"/>
    <cellStyle name="Normal 6 12 2 2" xfId="48132"/>
    <cellStyle name="Normal 6 12 3" xfId="38923"/>
    <cellStyle name="Normal 6 13" xfId="11362"/>
    <cellStyle name="Normal 6 13 2" xfId="20581"/>
    <cellStyle name="Normal 6 13 2 2" xfId="49279"/>
    <cellStyle name="Normal 6 13 3" xfId="40070"/>
    <cellStyle name="Normal 6 14" xfId="11535"/>
    <cellStyle name="Normal 6 14 2" xfId="40233"/>
    <cellStyle name="Normal 6 15" xfId="21714"/>
    <cellStyle name="Normal 6 15 2" xfId="50412"/>
    <cellStyle name="Normal 6 16" xfId="23845"/>
    <cellStyle name="Normal 6 16 2" xfId="52543"/>
    <cellStyle name="Normal 6 17" xfId="26124"/>
    <cellStyle name="Normal 6 17 2" xfId="54822"/>
    <cellStyle name="Normal 6 18" xfId="30705"/>
    <cellStyle name="Normal 6 18 2" xfId="59402"/>
    <cellStyle name="Normal 6 19" xfId="31024"/>
    <cellStyle name="Normal 6 2" xfId="268"/>
    <cellStyle name="Normal 6 2 2" xfId="354"/>
    <cellStyle name="Normal 6 2 2 10" xfId="10214"/>
    <cellStyle name="Normal 6 2 2 10 2" xfId="19435"/>
    <cellStyle name="Normal 6 2 2 10 2 2" xfId="48133"/>
    <cellStyle name="Normal 6 2 2 10 3" xfId="38924"/>
    <cellStyle name="Normal 6 2 2 11" xfId="11363"/>
    <cellStyle name="Normal 6 2 2 11 2" xfId="20582"/>
    <cellStyle name="Normal 6 2 2 11 2 2" xfId="49280"/>
    <cellStyle name="Normal 6 2 2 11 3" xfId="40071"/>
    <cellStyle name="Normal 6 2 2 12" xfId="11664"/>
    <cellStyle name="Normal 6 2 2 12 2" xfId="40362"/>
    <cellStyle name="Normal 6 2 2 13" xfId="21715"/>
    <cellStyle name="Normal 6 2 2 13 2" xfId="50413"/>
    <cellStyle name="Normal 6 2 2 14" xfId="23846"/>
    <cellStyle name="Normal 6 2 2 14 2" xfId="52544"/>
    <cellStyle name="Normal 6 2 2 15" xfId="26125"/>
    <cellStyle name="Normal 6 2 2 15 2" xfId="54823"/>
    <cellStyle name="Normal 6 2 2 16" xfId="30706"/>
    <cellStyle name="Normal 6 2 2 16 2" xfId="59403"/>
    <cellStyle name="Normal 6 2 2 17" xfId="31153"/>
    <cellStyle name="Normal 6 2 2 2" xfId="1199"/>
    <cellStyle name="Normal 6 2 2 2 10" xfId="11850"/>
    <cellStyle name="Normal 6 2 2 2 10 2" xfId="40548"/>
    <cellStyle name="Normal 6 2 2 2 11" xfId="21716"/>
    <cellStyle name="Normal 6 2 2 2 11 2" xfId="50414"/>
    <cellStyle name="Normal 6 2 2 2 12" xfId="23847"/>
    <cellStyle name="Normal 6 2 2 2 12 2" xfId="52545"/>
    <cellStyle name="Normal 6 2 2 2 13" xfId="26126"/>
    <cellStyle name="Normal 6 2 2 2 13 2" xfId="54824"/>
    <cellStyle name="Normal 6 2 2 2 14" xfId="30707"/>
    <cellStyle name="Normal 6 2 2 2 14 2" xfId="59404"/>
    <cellStyle name="Normal 6 2 2 2 15" xfId="31339"/>
    <cellStyle name="Normal 6 2 2 2 2" xfId="3465"/>
    <cellStyle name="Normal 6 2 2 2 2 10" xfId="23848"/>
    <cellStyle name="Normal 6 2 2 2 2 10 2" xfId="52546"/>
    <cellStyle name="Normal 6 2 2 2 2 11" xfId="26127"/>
    <cellStyle name="Normal 6 2 2 2 2 11 2" xfId="54825"/>
    <cellStyle name="Normal 6 2 2 2 2 12" xfId="30708"/>
    <cellStyle name="Normal 6 2 2 2 2 12 2" xfId="59405"/>
    <cellStyle name="Normal 6 2 2 2 2 13" xfId="32437"/>
    <cellStyle name="Normal 6 2 2 2 2 2" xfId="4831"/>
    <cellStyle name="Normal 6 2 2 2 2 2 2" xfId="14059"/>
    <cellStyle name="Normal 6 2 2 2 2 2 2 2" xfId="28541"/>
    <cellStyle name="Normal 6 2 2 2 2 2 2 2 2" xfId="57239"/>
    <cellStyle name="Normal 6 2 2 2 2 2 2 3" xfId="42757"/>
    <cellStyle name="Normal 6 2 2 2 2 2 3" xfId="23849"/>
    <cellStyle name="Normal 6 2 2 2 2 2 3 2" xfId="52547"/>
    <cellStyle name="Normal 6 2 2 2 2 2 4" xfId="26128"/>
    <cellStyle name="Normal 6 2 2 2 2 2 4 2" xfId="54826"/>
    <cellStyle name="Normal 6 2 2 2 2 2 5" xfId="30709"/>
    <cellStyle name="Normal 6 2 2 2 2 2 5 2" xfId="59406"/>
    <cellStyle name="Normal 6 2 2 2 2 2 6" xfId="33548"/>
    <cellStyle name="Normal 6 2 2 2 2 3" xfId="6402"/>
    <cellStyle name="Normal 6 2 2 2 2 3 2" xfId="15630"/>
    <cellStyle name="Normal 6 2 2 2 2 3 2 2" xfId="44328"/>
    <cellStyle name="Normal 6 2 2 2 2 3 3" xfId="27408"/>
    <cellStyle name="Normal 6 2 2 2 2 3 3 2" xfId="56106"/>
    <cellStyle name="Normal 6 2 2 2 2 3 4" xfId="35119"/>
    <cellStyle name="Normal 6 2 2 2 2 4" xfId="7954"/>
    <cellStyle name="Normal 6 2 2 2 2 4 2" xfId="17179"/>
    <cellStyle name="Normal 6 2 2 2 2 4 2 2" xfId="45877"/>
    <cellStyle name="Normal 6 2 2 2 2 4 3" xfId="36668"/>
    <cellStyle name="Normal 6 2 2 2 2 5" xfId="9105"/>
    <cellStyle name="Normal 6 2 2 2 2 5 2" xfId="18328"/>
    <cellStyle name="Normal 6 2 2 2 2 5 2 2" xfId="47026"/>
    <cellStyle name="Normal 6 2 2 2 2 5 3" xfId="37817"/>
    <cellStyle name="Normal 6 2 2 2 2 6" xfId="10216"/>
    <cellStyle name="Normal 6 2 2 2 2 6 2" xfId="19437"/>
    <cellStyle name="Normal 6 2 2 2 2 6 2 2" xfId="48135"/>
    <cellStyle name="Normal 6 2 2 2 2 6 3" xfId="38926"/>
    <cellStyle name="Normal 6 2 2 2 2 7" xfId="11365"/>
    <cellStyle name="Normal 6 2 2 2 2 7 2" xfId="20584"/>
    <cellStyle name="Normal 6 2 2 2 2 7 2 2" xfId="49282"/>
    <cellStyle name="Normal 6 2 2 2 2 7 3" xfId="40073"/>
    <cellStyle name="Normal 6 2 2 2 2 8" xfId="12948"/>
    <cellStyle name="Normal 6 2 2 2 2 8 2" xfId="41646"/>
    <cellStyle name="Normal 6 2 2 2 2 9" xfId="21717"/>
    <cellStyle name="Normal 6 2 2 2 2 9 2" xfId="50415"/>
    <cellStyle name="Normal 6 2 2 2 3" xfId="2856"/>
    <cellStyle name="Normal 6 2 2 2 3 2" xfId="6021"/>
    <cellStyle name="Normal 6 2 2 2 3 2 2" xfId="15249"/>
    <cellStyle name="Normal 6 2 2 2 3 2 2 2" xfId="43947"/>
    <cellStyle name="Normal 6 2 2 2 3 2 3" xfId="28540"/>
    <cellStyle name="Normal 6 2 2 2 3 2 3 2" xfId="57238"/>
    <cellStyle name="Normal 6 2 2 2 3 2 4" xfId="34738"/>
    <cellStyle name="Normal 6 2 2 2 3 3" xfId="7571"/>
    <cellStyle name="Normal 6 2 2 2 3 3 2" xfId="16797"/>
    <cellStyle name="Normal 6 2 2 2 3 3 2 2" xfId="45495"/>
    <cellStyle name="Normal 6 2 2 2 3 3 3" xfId="36286"/>
    <cellStyle name="Normal 6 2 2 2 3 4" xfId="12567"/>
    <cellStyle name="Normal 6 2 2 2 3 4 2" xfId="41265"/>
    <cellStyle name="Normal 6 2 2 2 3 5" xfId="23850"/>
    <cellStyle name="Normal 6 2 2 2 3 5 2" xfId="52548"/>
    <cellStyle name="Normal 6 2 2 2 3 6" xfId="26129"/>
    <cellStyle name="Normal 6 2 2 2 3 6 2" xfId="54827"/>
    <cellStyle name="Normal 6 2 2 2 3 7" xfId="30710"/>
    <cellStyle name="Normal 6 2 2 2 3 7 2" xfId="59407"/>
    <cellStyle name="Normal 6 2 2 2 3 8" xfId="32056"/>
    <cellStyle name="Normal 6 2 2 2 4" xfId="4830"/>
    <cellStyle name="Normal 6 2 2 2 4 2" xfId="14058"/>
    <cellStyle name="Normal 6 2 2 2 4 2 2" xfId="42756"/>
    <cellStyle name="Normal 6 2 2 2 4 3" xfId="27407"/>
    <cellStyle name="Normal 6 2 2 2 4 3 2" xfId="56105"/>
    <cellStyle name="Normal 6 2 2 2 4 4" xfId="33547"/>
    <cellStyle name="Normal 6 2 2 2 5" xfId="5304"/>
    <cellStyle name="Normal 6 2 2 2 5 2" xfId="14532"/>
    <cellStyle name="Normal 6 2 2 2 5 2 2" xfId="43230"/>
    <cellStyle name="Normal 6 2 2 2 5 3" xfId="34021"/>
    <cellStyle name="Normal 6 2 2 2 6" xfId="6853"/>
    <cellStyle name="Normal 6 2 2 2 6 2" xfId="16080"/>
    <cellStyle name="Normal 6 2 2 2 6 2 2" xfId="44778"/>
    <cellStyle name="Normal 6 2 2 2 6 3" xfId="35569"/>
    <cellStyle name="Normal 6 2 2 2 7" xfId="8723"/>
    <cellStyle name="Normal 6 2 2 2 7 2" xfId="17947"/>
    <cellStyle name="Normal 6 2 2 2 7 2 2" xfId="46645"/>
    <cellStyle name="Normal 6 2 2 2 7 3" xfId="37436"/>
    <cellStyle name="Normal 6 2 2 2 8" xfId="10215"/>
    <cellStyle name="Normal 6 2 2 2 8 2" xfId="19436"/>
    <cellStyle name="Normal 6 2 2 2 8 2 2" xfId="48134"/>
    <cellStyle name="Normal 6 2 2 2 8 3" xfId="38925"/>
    <cellStyle name="Normal 6 2 2 2 9" xfId="11364"/>
    <cellStyle name="Normal 6 2 2 2 9 2" xfId="20583"/>
    <cellStyle name="Normal 6 2 2 2 9 2 2" xfId="49281"/>
    <cellStyle name="Normal 6 2 2 2 9 3" xfId="40072"/>
    <cellStyle name="Normal 6 2 2 3" xfId="2581"/>
    <cellStyle name="Normal 6 2 2 3 10" xfId="23851"/>
    <cellStyle name="Normal 6 2 2 3 10 2" xfId="52549"/>
    <cellStyle name="Normal 6 2 2 3 11" xfId="26130"/>
    <cellStyle name="Normal 6 2 2 3 11 2" xfId="54828"/>
    <cellStyle name="Normal 6 2 2 3 12" xfId="30711"/>
    <cellStyle name="Normal 6 2 2 3 12 2" xfId="59408"/>
    <cellStyle name="Normal 6 2 2 3 13" xfId="31871"/>
    <cellStyle name="Normal 6 2 2 3 2" xfId="4832"/>
    <cellStyle name="Normal 6 2 2 3 2 2" xfId="14060"/>
    <cellStyle name="Normal 6 2 2 3 2 2 2" xfId="28542"/>
    <cellStyle name="Normal 6 2 2 3 2 2 2 2" xfId="57240"/>
    <cellStyle name="Normal 6 2 2 3 2 2 3" xfId="42758"/>
    <cellStyle name="Normal 6 2 2 3 2 3" xfId="23852"/>
    <cellStyle name="Normal 6 2 2 3 2 3 2" xfId="52550"/>
    <cellStyle name="Normal 6 2 2 3 2 4" xfId="26131"/>
    <cellStyle name="Normal 6 2 2 3 2 4 2" xfId="54829"/>
    <cellStyle name="Normal 6 2 2 3 2 5" xfId="30712"/>
    <cellStyle name="Normal 6 2 2 3 2 5 2" xfId="59409"/>
    <cellStyle name="Normal 6 2 2 3 2 6" xfId="33549"/>
    <cellStyle name="Normal 6 2 2 3 3" xfId="5836"/>
    <cellStyle name="Normal 6 2 2 3 3 2" xfId="15064"/>
    <cellStyle name="Normal 6 2 2 3 3 2 2" xfId="43762"/>
    <cellStyle name="Normal 6 2 2 3 3 3" xfId="27409"/>
    <cellStyle name="Normal 6 2 2 3 3 3 2" xfId="56107"/>
    <cellStyle name="Normal 6 2 2 3 3 4" xfId="34553"/>
    <cellStyle name="Normal 6 2 2 3 4" xfId="7386"/>
    <cellStyle name="Normal 6 2 2 3 4 2" xfId="16612"/>
    <cellStyle name="Normal 6 2 2 3 4 2 2" xfId="45310"/>
    <cellStyle name="Normal 6 2 2 3 4 3" xfId="36101"/>
    <cellStyle name="Normal 6 2 2 3 5" xfId="8538"/>
    <cellStyle name="Normal 6 2 2 3 5 2" xfId="17762"/>
    <cellStyle name="Normal 6 2 2 3 5 2 2" xfId="46460"/>
    <cellStyle name="Normal 6 2 2 3 5 3" xfId="37251"/>
    <cellStyle name="Normal 6 2 2 3 6" xfId="10217"/>
    <cellStyle name="Normal 6 2 2 3 6 2" xfId="19438"/>
    <cellStyle name="Normal 6 2 2 3 6 2 2" xfId="48136"/>
    <cellStyle name="Normal 6 2 2 3 6 3" xfId="38927"/>
    <cellStyle name="Normal 6 2 2 3 7" xfId="11366"/>
    <cellStyle name="Normal 6 2 2 3 7 2" xfId="20585"/>
    <cellStyle name="Normal 6 2 2 3 7 2 2" xfId="49283"/>
    <cellStyle name="Normal 6 2 2 3 7 3" xfId="40074"/>
    <cellStyle name="Normal 6 2 2 3 8" xfId="12382"/>
    <cellStyle name="Normal 6 2 2 3 8 2" xfId="41080"/>
    <cellStyle name="Normal 6 2 2 3 9" xfId="21718"/>
    <cellStyle name="Normal 6 2 2 3 9 2" xfId="50416"/>
    <cellStyle name="Normal 6 2 2 4" xfId="3243"/>
    <cellStyle name="Normal 6 2 2 4 10" xfId="23853"/>
    <cellStyle name="Normal 6 2 2 4 10 2" xfId="52551"/>
    <cellStyle name="Normal 6 2 2 4 11" xfId="26132"/>
    <cellStyle name="Normal 6 2 2 4 11 2" xfId="54830"/>
    <cellStyle name="Normal 6 2 2 4 12" xfId="30713"/>
    <cellStyle name="Normal 6 2 2 4 12 2" xfId="59410"/>
    <cellStyle name="Normal 6 2 2 4 13" xfId="32252"/>
    <cellStyle name="Normal 6 2 2 4 2" xfId="4833"/>
    <cellStyle name="Normal 6 2 2 4 2 2" xfId="14061"/>
    <cellStyle name="Normal 6 2 2 4 2 2 2" xfId="28543"/>
    <cellStyle name="Normal 6 2 2 4 2 2 2 2" xfId="57241"/>
    <cellStyle name="Normal 6 2 2 4 2 2 3" xfId="42759"/>
    <cellStyle name="Normal 6 2 2 4 2 3" xfId="23854"/>
    <cellStyle name="Normal 6 2 2 4 2 3 2" xfId="52552"/>
    <cellStyle name="Normal 6 2 2 4 2 4" xfId="26133"/>
    <cellStyle name="Normal 6 2 2 4 2 4 2" xfId="54831"/>
    <cellStyle name="Normal 6 2 2 4 2 5" xfId="30714"/>
    <cellStyle name="Normal 6 2 2 4 2 5 2" xfId="59411"/>
    <cellStyle name="Normal 6 2 2 4 2 6" xfId="33550"/>
    <cellStyle name="Normal 6 2 2 4 3" xfId="6217"/>
    <cellStyle name="Normal 6 2 2 4 3 2" xfId="15445"/>
    <cellStyle name="Normal 6 2 2 4 3 2 2" xfId="44143"/>
    <cellStyle name="Normal 6 2 2 4 3 3" xfId="27410"/>
    <cellStyle name="Normal 6 2 2 4 3 3 2" xfId="56108"/>
    <cellStyle name="Normal 6 2 2 4 3 4" xfId="34934"/>
    <cellStyle name="Normal 6 2 2 4 4" xfId="7769"/>
    <cellStyle name="Normal 6 2 2 4 4 2" xfId="16994"/>
    <cellStyle name="Normal 6 2 2 4 4 2 2" xfId="45692"/>
    <cellStyle name="Normal 6 2 2 4 4 3" xfId="36483"/>
    <cellStyle name="Normal 6 2 2 4 5" xfId="8920"/>
    <cellStyle name="Normal 6 2 2 4 5 2" xfId="18143"/>
    <cellStyle name="Normal 6 2 2 4 5 2 2" xfId="46841"/>
    <cellStyle name="Normal 6 2 2 4 5 3" xfId="37632"/>
    <cellStyle name="Normal 6 2 2 4 6" xfId="10218"/>
    <cellStyle name="Normal 6 2 2 4 6 2" xfId="19439"/>
    <cellStyle name="Normal 6 2 2 4 6 2 2" xfId="48137"/>
    <cellStyle name="Normal 6 2 2 4 6 3" xfId="38928"/>
    <cellStyle name="Normal 6 2 2 4 7" xfId="11367"/>
    <cellStyle name="Normal 6 2 2 4 7 2" xfId="20586"/>
    <cellStyle name="Normal 6 2 2 4 7 2 2" xfId="49284"/>
    <cellStyle name="Normal 6 2 2 4 7 3" xfId="40075"/>
    <cellStyle name="Normal 6 2 2 4 8" xfId="12763"/>
    <cellStyle name="Normal 6 2 2 4 8 2" xfId="41461"/>
    <cellStyle name="Normal 6 2 2 4 9" xfId="21719"/>
    <cellStyle name="Normal 6 2 2 4 9 2" xfId="50417"/>
    <cellStyle name="Normal 6 2 2 5" xfId="2207"/>
    <cellStyle name="Normal 6 2 2 5 2" xfId="5641"/>
    <cellStyle name="Normal 6 2 2 5 2 2" xfId="14869"/>
    <cellStyle name="Normal 6 2 2 5 2 2 2" xfId="43567"/>
    <cellStyle name="Normal 6 2 2 5 2 3" xfId="28539"/>
    <cellStyle name="Normal 6 2 2 5 2 3 2" xfId="57237"/>
    <cellStyle name="Normal 6 2 2 5 2 4" xfId="34358"/>
    <cellStyle name="Normal 6 2 2 5 3" xfId="7190"/>
    <cellStyle name="Normal 6 2 2 5 3 2" xfId="16417"/>
    <cellStyle name="Normal 6 2 2 5 3 2 2" xfId="45115"/>
    <cellStyle name="Normal 6 2 2 5 3 3" xfId="35906"/>
    <cellStyle name="Normal 6 2 2 5 4" xfId="12187"/>
    <cellStyle name="Normal 6 2 2 5 4 2" xfId="40885"/>
    <cellStyle name="Normal 6 2 2 5 5" xfId="23855"/>
    <cellStyle name="Normal 6 2 2 5 5 2" xfId="52553"/>
    <cellStyle name="Normal 6 2 2 5 6" xfId="26134"/>
    <cellStyle name="Normal 6 2 2 5 6 2" xfId="54832"/>
    <cellStyle name="Normal 6 2 2 5 7" xfId="30715"/>
    <cellStyle name="Normal 6 2 2 5 7 2" xfId="59412"/>
    <cellStyle name="Normal 6 2 2 5 8" xfId="31676"/>
    <cellStyle name="Normal 6 2 2 6" xfId="4829"/>
    <cellStyle name="Normal 6 2 2 6 2" xfId="14057"/>
    <cellStyle name="Normal 6 2 2 6 2 2" xfId="42755"/>
    <cellStyle name="Normal 6 2 2 6 3" xfId="27406"/>
    <cellStyle name="Normal 6 2 2 6 3 2" xfId="56104"/>
    <cellStyle name="Normal 6 2 2 6 4" xfId="33546"/>
    <cellStyle name="Normal 6 2 2 7" xfId="5118"/>
    <cellStyle name="Normal 6 2 2 7 2" xfId="14346"/>
    <cellStyle name="Normal 6 2 2 7 2 2" xfId="43044"/>
    <cellStyle name="Normal 6 2 2 7 3" xfId="33835"/>
    <cellStyle name="Normal 6 2 2 8" xfId="6667"/>
    <cellStyle name="Normal 6 2 2 8 2" xfId="15894"/>
    <cellStyle name="Normal 6 2 2 8 2 2" xfId="44592"/>
    <cellStyle name="Normal 6 2 2 8 3" xfId="35383"/>
    <cellStyle name="Normal 6 2 2 9" xfId="8343"/>
    <cellStyle name="Normal 6 2 2 9 2" xfId="17567"/>
    <cellStyle name="Normal 6 2 2 9 2 2" xfId="46265"/>
    <cellStyle name="Normal 6 2 2 9 3" xfId="37056"/>
    <cellStyle name="Normal 6 2 3" xfId="1113"/>
    <cellStyle name="Normal 6 2 3 10" xfId="11368"/>
    <cellStyle name="Normal 6 2 3 10 2" xfId="20587"/>
    <cellStyle name="Normal 6 2 3 10 2 2" xfId="49285"/>
    <cellStyle name="Normal 6 2 3 10 3" xfId="40076"/>
    <cellStyle name="Normal 6 2 3 11" xfId="11764"/>
    <cellStyle name="Normal 6 2 3 11 2" xfId="40462"/>
    <cellStyle name="Normal 6 2 3 12" xfId="21720"/>
    <cellStyle name="Normal 6 2 3 12 2" xfId="50418"/>
    <cellStyle name="Normal 6 2 3 13" xfId="23856"/>
    <cellStyle name="Normal 6 2 3 13 2" xfId="52554"/>
    <cellStyle name="Normal 6 2 3 14" xfId="26135"/>
    <cellStyle name="Normal 6 2 3 14 2" xfId="54833"/>
    <cellStyle name="Normal 6 2 3 15" xfId="30716"/>
    <cellStyle name="Normal 6 2 3 15 2" xfId="59413"/>
    <cellStyle name="Normal 6 2 3 16" xfId="31253"/>
    <cellStyle name="Normal 6 2 3 2" xfId="2497"/>
    <cellStyle name="Normal 6 2 3 2 10" xfId="23857"/>
    <cellStyle name="Normal 6 2 3 2 10 2" xfId="52555"/>
    <cellStyle name="Normal 6 2 3 2 11" xfId="26136"/>
    <cellStyle name="Normal 6 2 3 2 11 2" xfId="54834"/>
    <cellStyle name="Normal 6 2 3 2 12" xfId="30717"/>
    <cellStyle name="Normal 6 2 3 2 12 2" xfId="59414"/>
    <cellStyle name="Normal 6 2 3 2 13" xfId="31787"/>
    <cellStyle name="Normal 6 2 3 2 2" xfId="4835"/>
    <cellStyle name="Normal 6 2 3 2 2 2" xfId="14063"/>
    <cellStyle name="Normal 6 2 3 2 2 2 2" xfId="28545"/>
    <cellStyle name="Normal 6 2 3 2 2 2 2 2" xfId="57243"/>
    <cellStyle name="Normal 6 2 3 2 2 2 3" xfId="42761"/>
    <cellStyle name="Normal 6 2 3 2 2 3" xfId="23858"/>
    <cellStyle name="Normal 6 2 3 2 2 3 2" xfId="52556"/>
    <cellStyle name="Normal 6 2 3 2 2 4" xfId="26137"/>
    <cellStyle name="Normal 6 2 3 2 2 4 2" xfId="54835"/>
    <cellStyle name="Normal 6 2 3 2 2 5" xfId="30718"/>
    <cellStyle name="Normal 6 2 3 2 2 5 2" xfId="59415"/>
    <cellStyle name="Normal 6 2 3 2 2 6" xfId="33552"/>
    <cellStyle name="Normal 6 2 3 2 3" xfId="5752"/>
    <cellStyle name="Normal 6 2 3 2 3 2" xfId="14980"/>
    <cellStyle name="Normal 6 2 3 2 3 2 2" xfId="43678"/>
    <cellStyle name="Normal 6 2 3 2 3 3" xfId="27412"/>
    <cellStyle name="Normal 6 2 3 2 3 3 2" xfId="56110"/>
    <cellStyle name="Normal 6 2 3 2 3 4" xfId="34469"/>
    <cellStyle name="Normal 6 2 3 2 4" xfId="7302"/>
    <cellStyle name="Normal 6 2 3 2 4 2" xfId="16528"/>
    <cellStyle name="Normal 6 2 3 2 4 2 2" xfId="45226"/>
    <cellStyle name="Normal 6 2 3 2 4 3" xfId="36017"/>
    <cellStyle name="Normal 6 2 3 2 5" xfId="8454"/>
    <cellStyle name="Normal 6 2 3 2 5 2" xfId="17678"/>
    <cellStyle name="Normal 6 2 3 2 5 2 2" xfId="46376"/>
    <cellStyle name="Normal 6 2 3 2 5 3" xfId="37167"/>
    <cellStyle name="Normal 6 2 3 2 6" xfId="10220"/>
    <cellStyle name="Normal 6 2 3 2 6 2" xfId="19441"/>
    <cellStyle name="Normal 6 2 3 2 6 2 2" xfId="48139"/>
    <cellStyle name="Normal 6 2 3 2 6 3" xfId="38930"/>
    <cellStyle name="Normal 6 2 3 2 7" xfId="11369"/>
    <cellStyle name="Normal 6 2 3 2 7 2" xfId="20588"/>
    <cellStyle name="Normal 6 2 3 2 7 2 2" xfId="49286"/>
    <cellStyle name="Normal 6 2 3 2 7 3" xfId="40077"/>
    <cellStyle name="Normal 6 2 3 2 8" xfId="12298"/>
    <cellStyle name="Normal 6 2 3 2 8 2" xfId="40996"/>
    <cellStyle name="Normal 6 2 3 2 9" xfId="21721"/>
    <cellStyle name="Normal 6 2 3 2 9 2" xfId="50419"/>
    <cellStyle name="Normal 6 2 3 3" xfId="3159"/>
    <cellStyle name="Normal 6 2 3 3 10" xfId="23859"/>
    <cellStyle name="Normal 6 2 3 3 10 2" xfId="52557"/>
    <cellStyle name="Normal 6 2 3 3 11" xfId="26138"/>
    <cellStyle name="Normal 6 2 3 3 11 2" xfId="54836"/>
    <cellStyle name="Normal 6 2 3 3 12" xfId="30719"/>
    <cellStyle name="Normal 6 2 3 3 12 2" xfId="59416"/>
    <cellStyle name="Normal 6 2 3 3 13" xfId="32168"/>
    <cellStyle name="Normal 6 2 3 3 2" xfId="4836"/>
    <cellStyle name="Normal 6 2 3 3 2 2" xfId="14064"/>
    <cellStyle name="Normal 6 2 3 3 2 2 2" xfId="28546"/>
    <cellStyle name="Normal 6 2 3 3 2 2 2 2" xfId="57244"/>
    <cellStyle name="Normal 6 2 3 3 2 2 3" xfId="42762"/>
    <cellStyle name="Normal 6 2 3 3 2 3" xfId="23860"/>
    <cellStyle name="Normal 6 2 3 3 2 3 2" xfId="52558"/>
    <cellStyle name="Normal 6 2 3 3 2 4" xfId="26139"/>
    <cellStyle name="Normal 6 2 3 3 2 4 2" xfId="54837"/>
    <cellStyle name="Normal 6 2 3 3 2 5" xfId="30720"/>
    <cellStyle name="Normal 6 2 3 3 2 5 2" xfId="59417"/>
    <cellStyle name="Normal 6 2 3 3 2 6" xfId="33553"/>
    <cellStyle name="Normal 6 2 3 3 3" xfId="6133"/>
    <cellStyle name="Normal 6 2 3 3 3 2" xfId="15361"/>
    <cellStyle name="Normal 6 2 3 3 3 2 2" xfId="44059"/>
    <cellStyle name="Normal 6 2 3 3 3 3" xfId="27413"/>
    <cellStyle name="Normal 6 2 3 3 3 3 2" xfId="56111"/>
    <cellStyle name="Normal 6 2 3 3 3 4" xfId="34850"/>
    <cellStyle name="Normal 6 2 3 3 4" xfId="7685"/>
    <cellStyle name="Normal 6 2 3 3 4 2" xfId="16910"/>
    <cellStyle name="Normal 6 2 3 3 4 2 2" xfId="45608"/>
    <cellStyle name="Normal 6 2 3 3 4 3" xfId="36399"/>
    <cellStyle name="Normal 6 2 3 3 5" xfId="8836"/>
    <cellStyle name="Normal 6 2 3 3 5 2" xfId="18059"/>
    <cellStyle name="Normal 6 2 3 3 5 2 2" xfId="46757"/>
    <cellStyle name="Normal 6 2 3 3 5 3" xfId="37548"/>
    <cellStyle name="Normal 6 2 3 3 6" xfId="10221"/>
    <cellStyle name="Normal 6 2 3 3 6 2" xfId="19442"/>
    <cellStyle name="Normal 6 2 3 3 6 2 2" xfId="48140"/>
    <cellStyle name="Normal 6 2 3 3 6 3" xfId="38931"/>
    <cellStyle name="Normal 6 2 3 3 7" xfId="11370"/>
    <cellStyle name="Normal 6 2 3 3 7 2" xfId="20589"/>
    <cellStyle name="Normal 6 2 3 3 7 2 2" xfId="49287"/>
    <cellStyle name="Normal 6 2 3 3 7 3" xfId="40078"/>
    <cellStyle name="Normal 6 2 3 3 8" xfId="12679"/>
    <cellStyle name="Normal 6 2 3 3 8 2" xfId="41377"/>
    <cellStyle name="Normal 6 2 3 3 9" xfId="21722"/>
    <cellStyle name="Normal 6 2 3 3 9 2" xfId="50420"/>
    <cellStyle name="Normal 6 2 3 4" xfId="2123"/>
    <cellStyle name="Normal 6 2 3 4 2" xfId="5557"/>
    <cellStyle name="Normal 6 2 3 4 2 2" xfId="14785"/>
    <cellStyle name="Normal 6 2 3 4 2 2 2" xfId="43483"/>
    <cellStyle name="Normal 6 2 3 4 2 3" xfId="28544"/>
    <cellStyle name="Normal 6 2 3 4 2 3 2" xfId="57242"/>
    <cellStyle name="Normal 6 2 3 4 2 4" xfId="34274"/>
    <cellStyle name="Normal 6 2 3 4 3" xfId="7106"/>
    <cellStyle name="Normal 6 2 3 4 3 2" xfId="16333"/>
    <cellStyle name="Normal 6 2 3 4 3 2 2" xfId="45031"/>
    <cellStyle name="Normal 6 2 3 4 3 3" xfId="35822"/>
    <cellStyle name="Normal 6 2 3 4 4" xfId="12103"/>
    <cellStyle name="Normal 6 2 3 4 4 2" xfId="40801"/>
    <cellStyle name="Normal 6 2 3 4 5" xfId="23861"/>
    <cellStyle name="Normal 6 2 3 4 5 2" xfId="52559"/>
    <cellStyle name="Normal 6 2 3 4 6" xfId="26140"/>
    <cellStyle name="Normal 6 2 3 4 6 2" xfId="54838"/>
    <cellStyle name="Normal 6 2 3 4 7" xfId="30721"/>
    <cellStyle name="Normal 6 2 3 4 7 2" xfId="59418"/>
    <cellStyle name="Normal 6 2 3 4 8" xfId="31592"/>
    <cellStyle name="Normal 6 2 3 5" xfId="4834"/>
    <cellStyle name="Normal 6 2 3 5 2" xfId="14062"/>
    <cellStyle name="Normal 6 2 3 5 2 2" xfId="42760"/>
    <cellStyle name="Normal 6 2 3 5 3" xfId="27411"/>
    <cellStyle name="Normal 6 2 3 5 3 2" xfId="56109"/>
    <cellStyle name="Normal 6 2 3 5 4" xfId="33551"/>
    <cellStyle name="Normal 6 2 3 6" xfId="5218"/>
    <cellStyle name="Normal 6 2 3 6 2" xfId="14446"/>
    <cellStyle name="Normal 6 2 3 6 2 2" xfId="43144"/>
    <cellStyle name="Normal 6 2 3 6 3" xfId="33935"/>
    <cellStyle name="Normal 6 2 3 7" xfId="6767"/>
    <cellStyle name="Normal 6 2 3 7 2" xfId="15994"/>
    <cellStyle name="Normal 6 2 3 7 2 2" xfId="44692"/>
    <cellStyle name="Normal 6 2 3 7 3" xfId="35483"/>
    <cellStyle name="Normal 6 2 3 8" xfId="8259"/>
    <cellStyle name="Normal 6 2 3 8 2" xfId="17483"/>
    <cellStyle name="Normal 6 2 3 8 2 2" xfId="46181"/>
    <cellStyle name="Normal 6 2 3 8 3" xfId="36972"/>
    <cellStyle name="Normal 6 2 3 9" xfId="10219"/>
    <cellStyle name="Normal 6 2 3 9 2" xfId="19440"/>
    <cellStyle name="Normal 6 2 3 9 2 2" xfId="48138"/>
    <cellStyle name="Normal 6 2 3 9 3" xfId="38929"/>
    <cellStyle name="Normal 6 2 4" xfId="1363"/>
    <cellStyle name="Normal 6 2 5" xfId="5032"/>
    <cellStyle name="Normal 6 2 5 2" xfId="14260"/>
    <cellStyle name="Normal 6 2 5 2 2" xfId="42958"/>
    <cellStyle name="Normal 6 2 5 3" xfId="33749"/>
    <cellStyle name="Normal 6 2 6" xfId="6581"/>
    <cellStyle name="Normal 6 2 6 2" xfId="15808"/>
    <cellStyle name="Normal 6 2 6 2 2" xfId="44506"/>
    <cellStyle name="Normal 6 2 6 3" xfId="35297"/>
    <cellStyle name="Normal 6 2 7" xfId="11578"/>
    <cellStyle name="Normal 6 2 7 2" xfId="40276"/>
    <cellStyle name="Normal 6 2 8" xfId="31067"/>
    <cellStyle name="Normal 6 3" xfId="311"/>
    <cellStyle name="Normal 6 3 10" xfId="10222"/>
    <cellStyle name="Normal 6 3 10 2" xfId="19443"/>
    <cellStyle name="Normal 6 3 10 2 2" xfId="48141"/>
    <cellStyle name="Normal 6 3 10 3" xfId="38932"/>
    <cellStyle name="Normal 6 3 11" xfId="11371"/>
    <cellStyle name="Normal 6 3 11 2" xfId="20590"/>
    <cellStyle name="Normal 6 3 11 2 2" xfId="49288"/>
    <cellStyle name="Normal 6 3 11 3" xfId="40079"/>
    <cellStyle name="Normal 6 3 12" xfId="11621"/>
    <cellStyle name="Normal 6 3 12 2" xfId="40319"/>
    <cellStyle name="Normal 6 3 13" xfId="21723"/>
    <cellStyle name="Normal 6 3 13 2" xfId="50421"/>
    <cellStyle name="Normal 6 3 14" xfId="23862"/>
    <cellStyle name="Normal 6 3 14 2" xfId="52560"/>
    <cellStyle name="Normal 6 3 15" xfId="26141"/>
    <cellStyle name="Normal 6 3 15 2" xfId="54839"/>
    <cellStyle name="Normal 6 3 16" xfId="30722"/>
    <cellStyle name="Normal 6 3 16 2" xfId="59419"/>
    <cellStyle name="Normal 6 3 17" xfId="31110"/>
    <cellStyle name="Normal 6 3 2" xfId="1156"/>
    <cellStyle name="Normal 6 3 2 10" xfId="11372"/>
    <cellStyle name="Normal 6 3 2 10 2" xfId="20591"/>
    <cellStyle name="Normal 6 3 2 10 2 2" xfId="49289"/>
    <cellStyle name="Normal 6 3 2 10 3" xfId="40080"/>
    <cellStyle name="Normal 6 3 2 11" xfId="11807"/>
    <cellStyle name="Normal 6 3 2 11 2" xfId="40505"/>
    <cellStyle name="Normal 6 3 2 12" xfId="21724"/>
    <cellStyle name="Normal 6 3 2 12 2" xfId="50422"/>
    <cellStyle name="Normal 6 3 2 13" xfId="23863"/>
    <cellStyle name="Normal 6 3 2 13 2" xfId="52561"/>
    <cellStyle name="Normal 6 3 2 14" xfId="26142"/>
    <cellStyle name="Normal 6 3 2 14 2" xfId="54840"/>
    <cellStyle name="Normal 6 3 2 15" xfId="30723"/>
    <cellStyle name="Normal 6 3 2 15 2" xfId="59420"/>
    <cellStyle name="Normal 6 3 2 16" xfId="31296"/>
    <cellStyle name="Normal 6 3 2 2" xfId="2813"/>
    <cellStyle name="Normal 6 3 2 2 10" xfId="23864"/>
    <cellStyle name="Normal 6 3 2 2 10 2" xfId="52562"/>
    <cellStyle name="Normal 6 3 2 2 11" xfId="26143"/>
    <cellStyle name="Normal 6 3 2 2 11 2" xfId="54841"/>
    <cellStyle name="Normal 6 3 2 2 12" xfId="30724"/>
    <cellStyle name="Normal 6 3 2 2 12 2" xfId="59421"/>
    <cellStyle name="Normal 6 3 2 2 13" xfId="32013"/>
    <cellStyle name="Normal 6 3 2 2 2" xfId="4839"/>
    <cellStyle name="Normal 6 3 2 2 2 2" xfId="14067"/>
    <cellStyle name="Normal 6 3 2 2 2 2 2" xfId="28549"/>
    <cellStyle name="Normal 6 3 2 2 2 2 2 2" xfId="57247"/>
    <cellStyle name="Normal 6 3 2 2 2 2 3" xfId="42765"/>
    <cellStyle name="Normal 6 3 2 2 2 3" xfId="23865"/>
    <cellStyle name="Normal 6 3 2 2 2 3 2" xfId="52563"/>
    <cellStyle name="Normal 6 3 2 2 2 4" xfId="26144"/>
    <cellStyle name="Normal 6 3 2 2 2 4 2" xfId="54842"/>
    <cellStyle name="Normal 6 3 2 2 2 5" xfId="30725"/>
    <cellStyle name="Normal 6 3 2 2 2 5 2" xfId="59422"/>
    <cellStyle name="Normal 6 3 2 2 2 6" xfId="33556"/>
    <cellStyle name="Normal 6 3 2 2 3" xfId="5978"/>
    <cellStyle name="Normal 6 3 2 2 3 2" xfId="15206"/>
    <cellStyle name="Normal 6 3 2 2 3 2 2" xfId="43904"/>
    <cellStyle name="Normal 6 3 2 2 3 3" xfId="27416"/>
    <cellStyle name="Normal 6 3 2 2 3 3 2" xfId="56114"/>
    <cellStyle name="Normal 6 3 2 2 3 4" xfId="34695"/>
    <cellStyle name="Normal 6 3 2 2 4" xfId="7528"/>
    <cellStyle name="Normal 6 3 2 2 4 2" xfId="16754"/>
    <cellStyle name="Normal 6 3 2 2 4 2 2" xfId="45452"/>
    <cellStyle name="Normal 6 3 2 2 4 3" xfId="36243"/>
    <cellStyle name="Normal 6 3 2 2 5" xfId="8680"/>
    <cellStyle name="Normal 6 3 2 2 5 2" xfId="17904"/>
    <cellStyle name="Normal 6 3 2 2 5 2 2" xfId="46602"/>
    <cellStyle name="Normal 6 3 2 2 5 3" xfId="37393"/>
    <cellStyle name="Normal 6 3 2 2 6" xfId="10224"/>
    <cellStyle name="Normal 6 3 2 2 6 2" xfId="19445"/>
    <cellStyle name="Normal 6 3 2 2 6 2 2" xfId="48143"/>
    <cellStyle name="Normal 6 3 2 2 6 3" xfId="38934"/>
    <cellStyle name="Normal 6 3 2 2 7" xfId="11373"/>
    <cellStyle name="Normal 6 3 2 2 7 2" xfId="20592"/>
    <cellStyle name="Normal 6 3 2 2 7 2 2" xfId="49290"/>
    <cellStyle name="Normal 6 3 2 2 7 3" xfId="40081"/>
    <cellStyle name="Normal 6 3 2 2 8" xfId="12524"/>
    <cellStyle name="Normal 6 3 2 2 8 2" xfId="41222"/>
    <cellStyle name="Normal 6 3 2 2 9" xfId="21725"/>
    <cellStyle name="Normal 6 3 2 2 9 2" xfId="50423"/>
    <cellStyle name="Normal 6 3 2 3" xfId="3422"/>
    <cellStyle name="Normal 6 3 2 3 10" xfId="23866"/>
    <cellStyle name="Normal 6 3 2 3 10 2" xfId="52564"/>
    <cellStyle name="Normal 6 3 2 3 11" xfId="26145"/>
    <cellStyle name="Normal 6 3 2 3 11 2" xfId="54843"/>
    <cellStyle name="Normal 6 3 2 3 12" xfId="30726"/>
    <cellStyle name="Normal 6 3 2 3 12 2" xfId="59423"/>
    <cellStyle name="Normal 6 3 2 3 13" xfId="32394"/>
    <cellStyle name="Normal 6 3 2 3 2" xfId="4840"/>
    <cellStyle name="Normal 6 3 2 3 2 2" xfId="14068"/>
    <cellStyle name="Normal 6 3 2 3 2 2 2" xfId="28550"/>
    <cellStyle name="Normal 6 3 2 3 2 2 2 2" xfId="57248"/>
    <cellStyle name="Normal 6 3 2 3 2 2 3" xfId="42766"/>
    <cellStyle name="Normal 6 3 2 3 2 3" xfId="23867"/>
    <cellStyle name="Normal 6 3 2 3 2 3 2" xfId="52565"/>
    <cellStyle name="Normal 6 3 2 3 2 4" xfId="26146"/>
    <cellStyle name="Normal 6 3 2 3 2 4 2" xfId="54844"/>
    <cellStyle name="Normal 6 3 2 3 2 5" xfId="30727"/>
    <cellStyle name="Normal 6 3 2 3 2 5 2" xfId="59424"/>
    <cellStyle name="Normal 6 3 2 3 2 6" xfId="33557"/>
    <cellStyle name="Normal 6 3 2 3 3" xfId="6359"/>
    <cellStyle name="Normal 6 3 2 3 3 2" xfId="15587"/>
    <cellStyle name="Normal 6 3 2 3 3 2 2" xfId="44285"/>
    <cellStyle name="Normal 6 3 2 3 3 3" xfId="27417"/>
    <cellStyle name="Normal 6 3 2 3 3 3 2" xfId="56115"/>
    <cellStyle name="Normal 6 3 2 3 3 4" xfId="35076"/>
    <cellStyle name="Normal 6 3 2 3 4" xfId="7911"/>
    <cellStyle name="Normal 6 3 2 3 4 2" xfId="17136"/>
    <cellStyle name="Normal 6 3 2 3 4 2 2" xfId="45834"/>
    <cellStyle name="Normal 6 3 2 3 4 3" xfId="36625"/>
    <cellStyle name="Normal 6 3 2 3 5" xfId="9062"/>
    <cellStyle name="Normal 6 3 2 3 5 2" xfId="18285"/>
    <cellStyle name="Normal 6 3 2 3 5 2 2" xfId="46983"/>
    <cellStyle name="Normal 6 3 2 3 5 3" xfId="37774"/>
    <cellStyle name="Normal 6 3 2 3 6" xfId="10225"/>
    <cellStyle name="Normal 6 3 2 3 6 2" xfId="19446"/>
    <cellStyle name="Normal 6 3 2 3 6 2 2" xfId="48144"/>
    <cellStyle name="Normal 6 3 2 3 6 3" xfId="38935"/>
    <cellStyle name="Normal 6 3 2 3 7" xfId="11374"/>
    <cellStyle name="Normal 6 3 2 3 7 2" xfId="20593"/>
    <cellStyle name="Normal 6 3 2 3 7 2 2" xfId="49291"/>
    <cellStyle name="Normal 6 3 2 3 7 3" xfId="40082"/>
    <cellStyle name="Normal 6 3 2 3 8" xfId="12905"/>
    <cellStyle name="Normal 6 3 2 3 8 2" xfId="41603"/>
    <cellStyle name="Normal 6 3 2 3 9" xfId="21726"/>
    <cellStyle name="Normal 6 3 2 3 9 2" xfId="50424"/>
    <cellStyle name="Normal 6 3 2 4" xfId="2164"/>
    <cellStyle name="Normal 6 3 2 4 2" xfId="5598"/>
    <cellStyle name="Normal 6 3 2 4 2 2" xfId="14826"/>
    <cellStyle name="Normal 6 3 2 4 2 2 2" xfId="43524"/>
    <cellStyle name="Normal 6 3 2 4 2 3" xfId="28548"/>
    <cellStyle name="Normal 6 3 2 4 2 3 2" xfId="57246"/>
    <cellStyle name="Normal 6 3 2 4 2 4" xfId="34315"/>
    <cellStyle name="Normal 6 3 2 4 3" xfId="7147"/>
    <cellStyle name="Normal 6 3 2 4 3 2" xfId="16374"/>
    <cellStyle name="Normal 6 3 2 4 3 2 2" xfId="45072"/>
    <cellStyle name="Normal 6 3 2 4 3 3" xfId="35863"/>
    <cellStyle name="Normal 6 3 2 4 4" xfId="12144"/>
    <cellStyle name="Normal 6 3 2 4 4 2" xfId="40842"/>
    <cellStyle name="Normal 6 3 2 4 5" xfId="23868"/>
    <cellStyle name="Normal 6 3 2 4 5 2" xfId="52566"/>
    <cellStyle name="Normal 6 3 2 4 6" xfId="26147"/>
    <cellStyle name="Normal 6 3 2 4 6 2" xfId="54845"/>
    <cellStyle name="Normal 6 3 2 4 7" xfId="30728"/>
    <cellStyle name="Normal 6 3 2 4 7 2" xfId="59425"/>
    <cellStyle name="Normal 6 3 2 4 8" xfId="31633"/>
    <cellStyle name="Normal 6 3 2 5" xfId="4838"/>
    <cellStyle name="Normal 6 3 2 5 2" xfId="14066"/>
    <cellStyle name="Normal 6 3 2 5 2 2" xfId="42764"/>
    <cellStyle name="Normal 6 3 2 5 3" xfId="27415"/>
    <cellStyle name="Normal 6 3 2 5 3 2" xfId="56113"/>
    <cellStyle name="Normal 6 3 2 5 4" xfId="33555"/>
    <cellStyle name="Normal 6 3 2 6" xfId="5261"/>
    <cellStyle name="Normal 6 3 2 6 2" xfId="14489"/>
    <cellStyle name="Normal 6 3 2 6 2 2" xfId="43187"/>
    <cellStyle name="Normal 6 3 2 6 3" xfId="33978"/>
    <cellStyle name="Normal 6 3 2 7" xfId="6810"/>
    <cellStyle name="Normal 6 3 2 7 2" xfId="16037"/>
    <cellStyle name="Normal 6 3 2 7 2 2" xfId="44735"/>
    <cellStyle name="Normal 6 3 2 7 3" xfId="35526"/>
    <cellStyle name="Normal 6 3 2 8" xfId="8300"/>
    <cellStyle name="Normal 6 3 2 8 2" xfId="17524"/>
    <cellStyle name="Normal 6 3 2 8 2 2" xfId="46222"/>
    <cellStyle name="Normal 6 3 2 8 3" xfId="37013"/>
    <cellStyle name="Normal 6 3 2 9" xfId="10223"/>
    <cellStyle name="Normal 6 3 2 9 2" xfId="19444"/>
    <cellStyle name="Normal 6 3 2 9 2 2" xfId="48142"/>
    <cellStyle name="Normal 6 3 2 9 3" xfId="38933"/>
    <cellStyle name="Normal 6 3 3" xfId="2538"/>
    <cellStyle name="Normal 6 3 3 10" xfId="23869"/>
    <cellStyle name="Normal 6 3 3 10 2" xfId="52567"/>
    <cellStyle name="Normal 6 3 3 11" xfId="26148"/>
    <cellStyle name="Normal 6 3 3 11 2" xfId="54846"/>
    <cellStyle name="Normal 6 3 3 12" xfId="30729"/>
    <cellStyle name="Normal 6 3 3 12 2" xfId="59426"/>
    <cellStyle name="Normal 6 3 3 13" xfId="31828"/>
    <cellStyle name="Normal 6 3 3 2" xfId="4841"/>
    <cellStyle name="Normal 6 3 3 2 2" xfId="14069"/>
    <cellStyle name="Normal 6 3 3 2 2 2" xfId="28551"/>
    <cellStyle name="Normal 6 3 3 2 2 2 2" xfId="57249"/>
    <cellStyle name="Normal 6 3 3 2 2 3" xfId="42767"/>
    <cellStyle name="Normal 6 3 3 2 3" xfId="23870"/>
    <cellStyle name="Normal 6 3 3 2 3 2" xfId="52568"/>
    <cellStyle name="Normal 6 3 3 2 4" xfId="26149"/>
    <cellStyle name="Normal 6 3 3 2 4 2" xfId="54847"/>
    <cellStyle name="Normal 6 3 3 2 5" xfId="30730"/>
    <cellStyle name="Normal 6 3 3 2 5 2" xfId="59427"/>
    <cellStyle name="Normal 6 3 3 2 6" xfId="33558"/>
    <cellStyle name="Normal 6 3 3 3" xfId="5793"/>
    <cellStyle name="Normal 6 3 3 3 2" xfId="15021"/>
    <cellStyle name="Normal 6 3 3 3 2 2" xfId="43719"/>
    <cellStyle name="Normal 6 3 3 3 3" xfId="27418"/>
    <cellStyle name="Normal 6 3 3 3 3 2" xfId="56116"/>
    <cellStyle name="Normal 6 3 3 3 4" xfId="34510"/>
    <cellStyle name="Normal 6 3 3 4" xfId="7343"/>
    <cellStyle name="Normal 6 3 3 4 2" xfId="16569"/>
    <cellStyle name="Normal 6 3 3 4 2 2" xfId="45267"/>
    <cellStyle name="Normal 6 3 3 4 3" xfId="36058"/>
    <cellStyle name="Normal 6 3 3 5" xfId="8495"/>
    <cellStyle name="Normal 6 3 3 5 2" xfId="17719"/>
    <cellStyle name="Normal 6 3 3 5 2 2" xfId="46417"/>
    <cellStyle name="Normal 6 3 3 5 3" xfId="37208"/>
    <cellStyle name="Normal 6 3 3 6" xfId="10226"/>
    <cellStyle name="Normal 6 3 3 6 2" xfId="19447"/>
    <cellStyle name="Normal 6 3 3 6 2 2" xfId="48145"/>
    <cellStyle name="Normal 6 3 3 6 3" xfId="38936"/>
    <cellStyle name="Normal 6 3 3 7" xfId="11375"/>
    <cellStyle name="Normal 6 3 3 7 2" xfId="20594"/>
    <cellStyle name="Normal 6 3 3 7 2 2" xfId="49292"/>
    <cellStyle name="Normal 6 3 3 7 3" xfId="40083"/>
    <cellStyle name="Normal 6 3 3 8" xfId="12339"/>
    <cellStyle name="Normal 6 3 3 8 2" xfId="41037"/>
    <cellStyle name="Normal 6 3 3 9" xfId="21727"/>
    <cellStyle name="Normal 6 3 3 9 2" xfId="50425"/>
    <cellStyle name="Normal 6 3 4" xfId="3200"/>
    <cellStyle name="Normal 6 3 4 10" xfId="23871"/>
    <cellStyle name="Normal 6 3 4 10 2" xfId="52569"/>
    <cellStyle name="Normal 6 3 4 11" xfId="26150"/>
    <cellStyle name="Normal 6 3 4 11 2" xfId="54848"/>
    <cellStyle name="Normal 6 3 4 12" xfId="30731"/>
    <cellStyle name="Normal 6 3 4 12 2" xfId="59428"/>
    <cellStyle name="Normal 6 3 4 13" xfId="32209"/>
    <cellStyle name="Normal 6 3 4 2" xfId="4842"/>
    <cellStyle name="Normal 6 3 4 2 2" xfId="14070"/>
    <cellStyle name="Normal 6 3 4 2 2 2" xfId="28552"/>
    <cellStyle name="Normal 6 3 4 2 2 2 2" xfId="57250"/>
    <cellStyle name="Normal 6 3 4 2 2 3" xfId="42768"/>
    <cellStyle name="Normal 6 3 4 2 3" xfId="23872"/>
    <cellStyle name="Normal 6 3 4 2 3 2" xfId="52570"/>
    <cellStyle name="Normal 6 3 4 2 4" xfId="26151"/>
    <cellStyle name="Normal 6 3 4 2 4 2" xfId="54849"/>
    <cellStyle name="Normal 6 3 4 2 5" xfId="30732"/>
    <cellStyle name="Normal 6 3 4 2 5 2" xfId="59429"/>
    <cellStyle name="Normal 6 3 4 2 6" xfId="33559"/>
    <cellStyle name="Normal 6 3 4 3" xfId="6174"/>
    <cellStyle name="Normal 6 3 4 3 2" xfId="15402"/>
    <cellStyle name="Normal 6 3 4 3 2 2" xfId="44100"/>
    <cellStyle name="Normal 6 3 4 3 3" xfId="27419"/>
    <cellStyle name="Normal 6 3 4 3 3 2" xfId="56117"/>
    <cellStyle name="Normal 6 3 4 3 4" xfId="34891"/>
    <cellStyle name="Normal 6 3 4 4" xfId="7726"/>
    <cellStyle name="Normal 6 3 4 4 2" xfId="16951"/>
    <cellStyle name="Normal 6 3 4 4 2 2" xfId="45649"/>
    <cellStyle name="Normal 6 3 4 4 3" xfId="36440"/>
    <cellStyle name="Normal 6 3 4 5" xfId="8877"/>
    <cellStyle name="Normal 6 3 4 5 2" xfId="18100"/>
    <cellStyle name="Normal 6 3 4 5 2 2" xfId="46798"/>
    <cellStyle name="Normal 6 3 4 5 3" xfId="37589"/>
    <cellStyle name="Normal 6 3 4 6" xfId="10227"/>
    <cellStyle name="Normal 6 3 4 6 2" xfId="19448"/>
    <cellStyle name="Normal 6 3 4 6 2 2" xfId="48146"/>
    <cellStyle name="Normal 6 3 4 6 3" xfId="38937"/>
    <cellStyle name="Normal 6 3 4 7" xfId="11376"/>
    <cellStyle name="Normal 6 3 4 7 2" xfId="20595"/>
    <cellStyle name="Normal 6 3 4 7 2 2" xfId="49293"/>
    <cellStyle name="Normal 6 3 4 7 3" xfId="40084"/>
    <cellStyle name="Normal 6 3 4 8" xfId="12720"/>
    <cellStyle name="Normal 6 3 4 8 2" xfId="41418"/>
    <cellStyle name="Normal 6 3 4 9" xfId="21728"/>
    <cellStyle name="Normal 6 3 4 9 2" xfId="50426"/>
    <cellStyle name="Normal 6 3 5" xfId="1963"/>
    <cellStyle name="Normal 6 3 5 2" xfId="5439"/>
    <cellStyle name="Normal 6 3 5 2 2" xfId="14667"/>
    <cellStyle name="Normal 6 3 5 2 2 2" xfId="43365"/>
    <cellStyle name="Normal 6 3 5 2 3" xfId="28547"/>
    <cellStyle name="Normal 6 3 5 2 3 2" xfId="57245"/>
    <cellStyle name="Normal 6 3 5 2 4" xfId="34156"/>
    <cellStyle name="Normal 6 3 5 3" xfId="6988"/>
    <cellStyle name="Normal 6 3 5 3 2" xfId="16215"/>
    <cellStyle name="Normal 6 3 5 3 2 2" xfId="44913"/>
    <cellStyle name="Normal 6 3 5 3 3" xfId="35704"/>
    <cellStyle name="Normal 6 3 5 4" xfId="11985"/>
    <cellStyle name="Normal 6 3 5 4 2" xfId="40683"/>
    <cellStyle name="Normal 6 3 5 5" xfId="23873"/>
    <cellStyle name="Normal 6 3 5 5 2" xfId="52571"/>
    <cellStyle name="Normal 6 3 5 6" xfId="26152"/>
    <cellStyle name="Normal 6 3 5 6 2" xfId="54850"/>
    <cellStyle name="Normal 6 3 5 7" xfId="30733"/>
    <cellStyle name="Normal 6 3 5 7 2" xfId="59430"/>
    <cellStyle name="Normal 6 3 5 8" xfId="31474"/>
    <cellStyle name="Normal 6 3 6" xfId="4837"/>
    <cellStyle name="Normal 6 3 6 2" xfId="14065"/>
    <cellStyle name="Normal 6 3 6 2 2" xfId="42763"/>
    <cellStyle name="Normal 6 3 6 3" xfId="27414"/>
    <cellStyle name="Normal 6 3 6 3 2" xfId="56112"/>
    <cellStyle name="Normal 6 3 6 4" xfId="33554"/>
    <cellStyle name="Normal 6 3 7" xfId="5075"/>
    <cellStyle name="Normal 6 3 7 2" xfId="14303"/>
    <cellStyle name="Normal 6 3 7 2 2" xfId="43001"/>
    <cellStyle name="Normal 6 3 7 3" xfId="33792"/>
    <cellStyle name="Normal 6 3 8" xfId="6624"/>
    <cellStyle name="Normal 6 3 8 2" xfId="15851"/>
    <cellStyle name="Normal 6 3 8 2 2" xfId="44549"/>
    <cellStyle name="Normal 6 3 8 3" xfId="35340"/>
    <cellStyle name="Normal 6 3 9" xfId="8141"/>
    <cellStyle name="Normal 6 3 9 2" xfId="17365"/>
    <cellStyle name="Normal 6 3 9 2 2" xfId="46063"/>
    <cellStyle name="Normal 6 3 9 3" xfId="36854"/>
    <cellStyle name="Normal 6 4" xfId="1070"/>
    <cellStyle name="Normal 6 4 10" xfId="11377"/>
    <cellStyle name="Normal 6 4 10 2" xfId="20596"/>
    <cellStyle name="Normal 6 4 10 2 2" xfId="49294"/>
    <cellStyle name="Normal 6 4 10 3" xfId="40085"/>
    <cellStyle name="Normal 6 4 11" xfId="11721"/>
    <cellStyle name="Normal 6 4 11 2" xfId="40419"/>
    <cellStyle name="Normal 6 4 12" xfId="21729"/>
    <cellStyle name="Normal 6 4 12 2" xfId="50427"/>
    <cellStyle name="Normal 6 4 13" xfId="23874"/>
    <cellStyle name="Normal 6 4 13 2" xfId="52572"/>
    <cellStyle name="Normal 6 4 14" xfId="26153"/>
    <cellStyle name="Normal 6 4 14 2" xfId="54851"/>
    <cellStyle name="Normal 6 4 15" xfId="30734"/>
    <cellStyle name="Normal 6 4 15 2" xfId="59431"/>
    <cellStyle name="Normal 6 4 16" xfId="31210"/>
    <cellStyle name="Normal 6 4 2" xfId="2728"/>
    <cellStyle name="Normal 6 4 2 10" xfId="23875"/>
    <cellStyle name="Normal 6 4 2 10 2" xfId="52573"/>
    <cellStyle name="Normal 6 4 2 11" xfId="26154"/>
    <cellStyle name="Normal 6 4 2 11 2" xfId="54852"/>
    <cellStyle name="Normal 6 4 2 12" xfId="30735"/>
    <cellStyle name="Normal 6 4 2 12 2" xfId="59432"/>
    <cellStyle name="Normal 6 4 2 13" xfId="31930"/>
    <cellStyle name="Normal 6 4 2 2" xfId="4844"/>
    <cellStyle name="Normal 6 4 2 2 2" xfId="14072"/>
    <cellStyle name="Normal 6 4 2 2 2 2" xfId="28554"/>
    <cellStyle name="Normal 6 4 2 2 2 2 2" xfId="57252"/>
    <cellStyle name="Normal 6 4 2 2 2 3" xfId="42770"/>
    <cellStyle name="Normal 6 4 2 2 3" xfId="23876"/>
    <cellStyle name="Normal 6 4 2 2 3 2" xfId="52574"/>
    <cellStyle name="Normal 6 4 2 2 4" xfId="26155"/>
    <cellStyle name="Normal 6 4 2 2 4 2" xfId="54853"/>
    <cellStyle name="Normal 6 4 2 2 5" xfId="30736"/>
    <cellStyle name="Normal 6 4 2 2 5 2" xfId="59433"/>
    <cellStyle name="Normal 6 4 2 2 6" xfId="33561"/>
    <cellStyle name="Normal 6 4 2 3" xfId="5895"/>
    <cellStyle name="Normal 6 4 2 3 2" xfId="15123"/>
    <cellStyle name="Normal 6 4 2 3 2 2" xfId="43821"/>
    <cellStyle name="Normal 6 4 2 3 3" xfId="27421"/>
    <cellStyle name="Normal 6 4 2 3 3 2" xfId="56119"/>
    <cellStyle name="Normal 6 4 2 3 4" xfId="34612"/>
    <cellStyle name="Normal 6 4 2 4" xfId="7445"/>
    <cellStyle name="Normal 6 4 2 4 2" xfId="16671"/>
    <cellStyle name="Normal 6 4 2 4 2 2" xfId="45369"/>
    <cellStyle name="Normal 6 4 2 4 3" xfId="36160"/>
    <cellStyle name="Normal 6 4 2 5" xfId="8597"/>
    <cellStyle name="Normal 6 4 2 5 2" xfId="17821"/>
    <cellStyle name="Normal 6 4 2 5 2 2" xfId="46519"/>
    <cellStyle name="Normal 6 4 2 5 3" xfId="37310"/>
    <cellStyle name="Normal 6 4 2 6" xfId="10229"/>
    <cellStyle name="Normal 6 4 2 6 2" xfId="19450"/>
    <cellStyle name="Normal 6 4 2 6 2 2" xfId="48148"/>
    <cellStyle name="Normal 6 4 2 6 3" xfId="38939"/>
    <cellStyle name="Normal 6 4 2 7" xfId="11378"/>
    <cellStyle name="Normal 6 4 2 7 2" xfId="20597"/>
    <cellStyle name="Normal 6 4 2 7 2 2" xfId="49295"/>
    <cellStyle name="Normal 6 4 2 7 3" xfId="40086"/>
    <cellStyle name="Normal 6 4 2 8" xfId="12441"/>
    <cellStyle name="Normal 6 4 2 8 2" xfId="41139"/>
    <cellStyle name="Normal 6 4 2 9" xfId="21730"/>
    <cellStyle name="Normal 6 4 2 9 2" xfId="50428"/>
    <cellStyle name="Normal 6 4 3" xfId="3338"/>
    <cellStyle name="Normal 6 4 3 10" xfId="23877"/>
    <cellStyle name="Normal 6 4 3 10 2" xfId="52575"/>
    <cellStyle name="Normal 6 4 3 11" xfId="26156"/>
    <cellStyle name="Normal 6 4 3 11 2" xfId="54854"/>
    <cellStyle name="Normal 6 4 3 12" xfId="30737"/>
    <cellStyle name="Normal 6 4 3 12 2" xfId="59434"/>
    <cellStyle name="Normal 6 4 3 13" xfId="32311"/>
    <cellStyle name="Normal 6 4 3 2" xfId="4845"/>
    <cellStyle name="Normal 6 4 3 2 2" xfId="14073"/>
    <cellStyle name="Normal 6 4 3 2 2 2" xfId="28555"/>
    <cellStyle name="Normal 6 4 3 2 2 2 2" xfId="57253"/>
    <cellStyle name="Normal 6 4 3 2 2 3" xfId="42771"/>
    <cellStyle name="Normal 6 4 3 2 3" xfId="23878"/>
    <cellStyle name="Normal 6 4 3 2 3 2" xfId="52576"/>
    <cellStyle name="Normal 6 4 3 2 4" xfId="26157"/>
    <cellStyle name="Normal 6 4 3 2 4 2" xfId="54855"/>
    <cellStyle name="Normal 6 4 3 2 5" xfId="30738"/>
    <cellStyle name="Normal 6 4 3 2 5 2" xfId="59435"/>
    <cellStyle name="Normal 6 4 3 2 6" xfId="33562"/>
    <cellStyle name="Normal 6 4 3 3" xfId="6276"/>
    <cellStyle name="Normal 6 4 3 3 2" xfId="15504"/>
    <cellStyle name="Normal 6 4 3 3 2 2" xfId="44202"/>
    <cellStyle name="Normal 6 4 3 3 3" xfId="27422"/>
    <cellStyle name="Normal 6 4 3 3 3 2" xfId="56120"/>
    <cellStyle name="Normal 6 4 3 3 4" xfId="34993"/>
    <cellStyle name="Normal 6 4 3 4" xfId="7828"/>
    <cellStyle name="Normal 6 4 3 4 2" xfId="17053"/>
    <cellStyle name="Normal 6 4 3 4 2 2" xfId="45751"/>
    <cellStyle name="Normal 6 4 3 4 3" xfId="36542"/>
    <cellStyle name="Normal 6 4 3 5" xfId="8979"/>
    <cellStyle name="Normal 6 4 3 5 2" xfId="18202"/>
    <cellStyle name="Normal 6 4 3 5 2 2" xfId="46900"/>
    <cellStyle name="Normal 6 4 3 5 3" xfId="37691"/>
    <cellStyle name="Normal 6 4 3 6" xfId="10230"/>
    <cellStyle name="Normal 6 4 3 6 2" xfId="19451"/>
    <cellStyle name="Normal 6 4 3 6 2 2" xfId="48149"/>
    <cellStyle name="Normal 6 4 3 6 3" xfId="38940"/>
    <cellStyle name="Normal 6 4 3 7" xfId="11379"/>
    <cellStyle name="Normal 6 4 3 7 2" xfId="20598"/>
    <cellStyle name="Normal 6 4 3 7 2 2" xfId="49296"/>
    <cellStyle name="Normal 6 4 3 7 3" xfId="40087"/>
    <cellStyle name="Normal 6 4 3 8" xfId="12822"/>
    <cellStyle name="Normal 6 4 3 8 2" xfId="41520"/>
    <cellStyle name="Normal 6 4 3 9" xfId="21731"/>
    <cellStyle name="Normal 6 4 3 9 2" xfId="50429"/>
    <cellStyle name="Normal 6 4 4" xfId="2018"/>
    <cellStyle name="Normal 6 4 4 2" xfId="5493"/>
    <cellStyle name="Normal 6 4 4 2 2" xfId="14721"/>
    <cellStyle name="Normal 6 4 4 2 2 2" xfId="43419"/>
    <cellStyle name="Normal 6 4 4 2 3" xfId="28553"/>
    <cellStyle name="Normal 6 4 4 2 3 2" xfId="57251"/>
    <cellStyle name="Normal 6 4 4 2 4" xfId="34210"/>
    <cellStyle name="Normal 6 4 4 3" xfId="7042"/>
    <cellStyle name="Normal 6 4 4 3 2" xfId="16269"/>
    <cellStyle name="Normal 6 4 4 3 2 2" xfId="44967"/>
    <cellStyle name="Normal 6 4 4 3 3" xfId="35758"/>
    <cellStyle name="Normal 6 4 4 4" xfId="12039"/>
    <cellStyle name="Normal 6 4 4 4 2" xfId="40737"/>
    <cellStyle name="Normal 6 4 4 5" xfId="23879"/>
    <cellStyle name="Normal 6 4 4 5 2" xfId="52577"/>
    <cellStyle name="Normal 6 4 4 6" xfId="26158"/>
    <cellStyle name="Normal 6 4 4 6 2" xfId="54856"/>
    <cellStyle name="Normal 6 4 4 7" xfId="30739"/>
    <cellStyle name="Normal 6 4 4 7 2" xfId="59436"/>
    <cellStyle name="Normal 6 4 4 8" xfId="31528"/>
    <cellStyle name="Normal 6 4 5" xfId="4843"/>
    <cellStyle name="Normal 6 4 5 2" xfId="14071"/>
    <cellStyle name="Normal 6 4 5 2 2" xfId="42769"/>
    <cellStyle name="Normal 6 4 5 3" xfId="27420"/>
    <cellStyle name="Normal 6 4 5 3 2" xfId="56118"/>
    <cellStyle name="Normal 6 4 5 4" xfId="33560"/>
    <cellStyle name="Normal 6 4 6" xfId="5175"/>
    <cellStyle name="Normal 6 4 6 2" xfId="14403"/>
    <cellStyle name="Normal 6 4 6 2 2" xfId="43101"/>
    <cellStyle name="Normal 6 4 6 3" xfId="33892"/>
    <cellStyle name="Normal 6 4 7" xfId="6724"/>
    <cellStyle name="Normal 6 4 7 2" xfId="15951"/>
    <cellStyle name="Normal 6 4 7 2 2" xfId="44649"/>
    <cellStyle name="Normal 6 4 7 3" xfId="35440"/>
    <cellStyle name="Normal 6 4 8" xfId="8195"/>
    <cellStyle name="Normal 6 4 8 2" xfId="17419"/>
    <cellStyle name="Normal 6 4 8 2 2" xfId="46117"/>
    <cellStyle name="Normal 6 4 8 3" xfId="36908"/>
    <cellStyle name="Normal 6 4 9" xfId="10228"/>
    <cellStyle name="Normal 6 4 9 2" xfId="19449"/>
    <cellStyle name="Normal 6 4 9 2 2" xfId="48147"/>
    <cellStyle name="Normal 6 4 9 3" xfId="38938"/>
    <cellStyle name="Normal 6 5" xfId="2385"/>
    <cellStyle name="Normal 6 5 10" xfId="23880"/>
    <cellStyle name="Normal 6 5 10 2" xfId="52578"/>
    <cellStyle name="Normal 6 5 11" xfId="26159"/>
    <cellStyle name="Normal 6 5 11 2" xfId="54857"/>
    <cellStyle name="Normal 6 5 12" xfId="30740"/>
    <cellStyle name="Normal 6 5 12 2" xfId="59437"/>
    <cellStyle name="Normal 6 5 13" xfId="31726"/>
    <cellStyle name="Normal 6 5 2" xfId="4846"/>
    <cellStyle name="Normal 6 5 2 2" xfId="14074"/>
    <cellStyle name="Normal 6 5 2 2 2" xfId="28556"/>
    <cellStyle name="Normal 6 5 2 2 2 2" xfId="57254"/>
    <cellStyle name="Normal 6 5 2 2 3" xfId="42772"/>
    <cellStyle name="Normal 6 5 2 3" xfId="23881"/>
    <cellStyle name="Normal 6 5 2 3 2" xfId="52579"/>
    <cellStyle name="Normal 6 5 2 4" xfId="26160"/>
    <cellStyle name="Normal 6 5 2 4 2" xfId="54858"/>
    <cellStyle name="Normal 6 5 2 5" xfId="30741"/>
    <cellStyle name="Normal 6 5 2 5 2" xfId="59438"/>
    <cellStyle name="Normal 6 5 2 6" xfId="33563"/>
    <cellStyle name="Normal 6 5 3" xfId="5691"/>
    <cellStyle name="Normal 6 5 3 2" xfId="14919"/>
    <cellStyle name="Normal 6 5 3 2 2" xfId="43617"/>
    <cellStyle name="Normal 6 5 3 3" xfId="27423"/>
    <cellStyle name="Normal 6 5 3 3 2" xfId="56121"/>
    <cellStyle name="Normal 6 5 3 4" xfId="34408"/>
    <cellStyle name="Normal 6 5 4" xfId="7240"/>
    <cellStyle name="Normal 6 5 4 2" xfId="16467"/>
    <cellStyle name="Normal 6 5 4 2 2" xfId="45165"/>
    <cellStyle name="Normal 6 5 4 3" xfId="35956"/>
    <cellStyle name="Normal 6 5 5" xfId="8393"/>
    <cellStyle name="Normal 6 5 5 2" xfId="17617"/>
    <cellStyle name="Normal 6 5 5 2 2" xfId="46315"/>
    <cellStyle name="Normal 6 5 5 3" xfId="37106"/>
    <cellStyle name="Normal 6 5 6" xfId="10231"/>
    <cellStyle name="Normal 6 5 6 2" xfId="19452"/>
    <cellStyle name="Normal 6 5 6 2 2" xfId="48150"/>
    <cellStyle name="Normal 6 5 6 3" xfId="38941"/>
    <cellStyle name="Normal 6 5 7" xfId="11380"/>
    <cellStyle name="Normal 6 5 7 2" xfId="20599"/>
    <cellStyle name="Normal 6 5 7 2 2" xfId="49297"/>
    <cellStyle name="Normal 6 5 7 3" xfId="40088"/>
    <cellStyle name="Normal 6 5 8" xfId="12237"/>
    <cellStyle name="Normal 6 5 8 2" xfId="40935"/>
    <cellStyle name="Normal 6 5 9" xfId="21732"/>
    <cellStyle name="Normal 6 5 9 2" xfId="50430"/>
    <cellStyle name="Normal 6 6" xfId="3093"/>
    <cellStyle name="Normal 6 6 10" xfId="23882"/>
    <cellStyle name="Normal 6 6 10 2" xfId="52580"/>
    <cellStyle name="Normal 6 6 11" xfId="26161"/>
    <cellStyle name="Normal 6 6 11 2" xfId="54859"/>
    <cellStyle name="Normal 6 6 12" xfId="30742"/>
    <cellStyle name="Normal 6 6 12 2" xfId="59439"/>
    <cellStyle name="Normal 6 6 13" xfId="32105"/>
    <cellStyle name="Normal 6 6 2" xfId="4847"/>
    <cellStyle name="Normal 6 6 2 2" xfId="14075"/>
    <cellStyle name="Normal 6 6 2 2 2" xfId="28557"/>
    <cellStyle name="Normal 6 6 2 2 2 2" xfId="57255"/>
    <cellStyle name="Normal 6 6 2 2 3" xfId="42773"/>
    <cellStyle name="Normal 6 6 2 3" xfId="23883"/>
    <cellStyle name="Normal 6 6 2 3 2" xfId="52581"/>
    <cellStyle name="Normal 6 6 2 4" xfId="26162"/>
    <cellStyle name="Normal 6 6 2 4 2" xfId="54860"/>
    <cellStyle name="Normal 6 6 2 5" xfId="30743"/>
    <cellStyle name="Normal 6 6 2 5 2" xfId="59440"/>
    <cellStyle name="Normal 6 6 2 6" xfId="33564"/>
    <cellStyle name="Normal 6 6 3" xfId="6070"/>
    <cellStyle name="Normal 6 6 3 2" xfId="15298"/>
    <cellStyle name="Normal 6 6 3 2 2" xfId="43996"/>
    <cellStyle name="Normal 6 6 3 3" xfId="27424"/>
    <cellStyle name="Normal 6 6 3 3 2" xfId="56122"/>
    <cellStyle name="Normal 6 6 3 4" xfId="34787"/>
    <cellStyle name="Normal 6 6 4" xfId="7622"/>
    <cellStyle name="Normal 6 6 4 2" xfId="16847"/>
    <cellStyle name="Normal 6 6 4 2 2" xfId="45545"/>
    <cellStyle name="Normal 6 6 4 3" xfId="36336"/>
    <cellStyle name="Normal 6 6 5" xfId="8773"/>
    <cellStyle name="Normal 6 6 5 2" xfId="17996"/>
    <cellStyle name="Normal 6 6 5 2 2" xfId="46694"/>
    <cellStyle name="Normal 6 6 5 3" xfId="37485"/>
    <cellStyle name="Normal 6 6 6" xfId="10232"/>
    <cellStyle name="Normal 6 6 6 2" xfId="19453"/>
    <cellStyle name="Normal 6 6 6 2 2" xfId="48151"/>
    <cellStyle name="Normal 6 6 6 3" xfId="38942"/>
    <cellStyle name="Normal 6 6 7" xfId="11381"/>
    <cellStyle name="Normal 6 6 7 2" xfId="20600"/>
    <cellStyle name="Normal 6 6 7 2 2" xfId="49298"/>
    <cellStyle name="Normal 6 6 7 3" xfId="40089"/>
    <cellStyle name="Normal 6 6 8" xfId="12616"/>
    <cellStyle name="Normal 6 6 8 2" xfId="41314"/>
    <cellStyle name="Normal 6 6 9" xfId="21733"/>
    <cellStyle name="Normal 6 6 9 2" xfId="50431"/>
    <cellStyle name="Normal 6 7" xfId="1334"/>
    <cellStyle name="Normal 6 7 2" xfId="5395"/>
    <cellStyle name="Normal 6 7 2 2" xfId="14623"/>
    <cellStyle name="Normal 6 7 2 2 2" xfId="43321"/>
    <cellStyle name="Normal 6 7 2 3" xfId="28538"/>
    <cellStyle name="Normal 6 7 2 3 2" xfId="57236"/>
    <cellStyle name="Normal 6 7 2 4" xfId="34112"/>
    <cellStyle name="Normal 6 7 3" xfId="6944"/>
    <cellStyle name="Normal 6 7 3 2" xfId="16171"/>
    <cellStyle name="Normal 6 7 3 2 2" xfId="44869"/>
    <cellStyle name="Normal 6 7 3 3" xfId="35660"/>
    <cellStyle name="Normal 6 7 4" xfId="11941"/>
    <cellStyle name="Normal 6 7 4 2" xfId="40639"/>
    <cellStyle name="Normal 6 7 5" xfId="23884"/>
    <cellStyle name="Normal 6 7 5 2" xfId="52582"/>
    <cellStyle name="Normal 6 7 6" xfId="26163"/>
    <cellStyle name="Normal 6 7 6 2" xfId="54861"/>
    <cellStyle name="Normal 6 7 7" xfId="30744"/>
    <cellStyle name="Normal 6 7 7 2" xfId="59441"/>
    <cellStyle name="Normal 6 7 8" xfId="31430"/>
    <cellStyle name="Normal 6 8" xfId="4828"/>
    <cellStyle name="Normal 6 8 2" xfId="14056"/>
    <cellStyle name="Normal 6 8 2 2" xfId="42754"/>
    <cellStyle name="Normal 6 8 3" xfId="27405"/>
    <cellStyle name="Normal 6 8 3 2" xfId="56103"/>
    <cellStyle name="Normal 6 8 4" xfId="33545"/>
    <cellStyle name="Normal 6 9" xfId="4989"/>
    <cellStyle name="Normal 6 9 2" xfId="14217"/>
    <cellStyle name="Normal 6 9 2 2" xfId="42915"/>
    <cellStyle name="Normal 6 9 3" xfId="33706"/>
    <cellStyle name="Normal 6_Sheet4" xfId="1387"/>
    <cellStyle name="Normal 7" xfId="166"/>
    <cellStyle name="Normal 7 2" xfId="270"/>
    <cellStyle name="Normal 7 2 10" xfId="8107"/>
    <cellStyle name="Normal 7 2 10 2" xfId="17331"/>
    <cellStyle name="Normal 7 2 10 2 2" xfId="46029"/>
    <cellStyle name="Normal 7 2 10 3" xfId="36820"/>
    <cellStyle name="Normal 7 2 11" xfId="10233"/>
    <cellStyle name="Normal 7 2 11 2" xfId="19454"/>
    <cellStyle name="Normal 7 2 11 2 2" xfId="48152"/>
    <cellStyle name="Normal 7 2 11 3" xfId="38943"/>
    <cellStyle name="Normal 7 2 12" xfId="11382"/>
    <cellStyle name="Normal 7 2 12 2" xfId="20601"/>
    <cellStyle name="Normal 7 2 12 2 2" xfId="49299"/>
    <cellStyle name="Normal 7 2 12 3" xfId="40090"/>
    <cellStyle name="Normal 7 2 13" xfId="11580"/>
    <cellStyle name="Normal 7 2 13 2" xfId="40278"/>
    <cellStyle name="Normal 7 2 14" xfId="21734"/>
    <cellStyle name="Normal 7 2 14 2" xfId="50432"/>
    <cellStyle name="Normal 7 2 15" xfId="23885"/>
    <cellStyle name="Normal 7 2 15 2" xfId="52583"/>
    <cellStyle name="Normal 7 2 16" xfId="26164"/>
    <cellStyle name="Normal 7 2 16 2" xfId="54862"/>
    <cellStyle name="Normal 7 2 17" xfId="30745"/>
    <cellStyle name="Normal 7 2 17 2" xfId="59442"/>
    <cellStyle name="Normal 7 2 18" xfId="31069"/>
    <cellStyle name="Normal 7 2 2" xfId="356"/>
    <cellStyle name="Normal 7 2 2 10" xfId="10234"/>
    <cellStyle name="Normal 7 2 2 10 2" xfId="19455"/>
    <cellStyle name="Normal 7 2 2 10 2 2" xfId="48153"/>
    <cellStyle name="Normal 7 2 2 10 3" xfId="38944"/>
    <cellStyle name="Normal 7 2 2 11" xfId="11383"/>
    <cellStyle name="Normal 7 2 2 11 2" xfId="20602"/>
    <cellStyle name="Normal 7 2 2 11 2 2" xfId="49300"/>
    <cellStyle name="Normal 7 2 2 11 3" xfId="40091"/>
    <cellStyle name="Normal 7 2 2 12" xfId="11666"/>
    <cellStyle name="Normal 7 2 2 12 2" xfId="40364"/>
    <cellStyle name="Normal 7 2 2 13" xfId="21735"/>
    <cellStyle name="Normal 7 2 2 13 2" xfId="50433"/>
    <cellStyle name="Normal 7 2 2 14" xfId="23886"/>
    <cellStyle name="Normal 7 2 2 14 2" xfId="52584"/>
    <cellStyle name="Normal 7 2 2 15" xfId="26165"/>
    <cellStyle name="Normal 7 2 2 15 2" xfId="54863"/>
    <cellStyle name="Normal 7 2 2 16" xfId="30746"/>
    <cellStyle name="Normal 7 2 2 16 2" xfId="59443"/>
    <cellStyle name="Normal 7 2 2 17" xfId="31155"/>
    <cellStyle name="Normal 7 2 2 2" xfId="1201"/>
    <cellStyle name="Normal 7 2 2 2 10" xfId="11384"/>
    <cellStyle name="Normal 7 2 2 2 10 2" xfId="20603"/>
    <cellStyle name="Normal 7 2 2 2 10 2 2" xfId="49301"/>
    <cellStyle name="Normal 7 2 2 2 10 3" xfId="40092"/>
    <cellStyle name="Normal 7 2 2 2 11" xfId="11852"/>
    <cellStyle name="Normal 7 2 2 2 11 2" xfId="40550"/>
    <cellStyle name="Normal 7 2 2 2 12" xfId="21736"/>
    <cellStyle name="Normal 7 2 2 2 12 2" xfId="50434"/>
    <cellStyle name="Normal 7 2 2 2 13" xfId="23887"/>
    <cellStyle name="Normal 7 2 2 2 13 2" xfId="52585"/>
    <cellStyle name="Normal 7 2 2 2 14" xfId="26166"/>
    <cellStyle name="Normal 7 2 2 2 14 2" xfId="54864"/>
    <cellStyle name="Normal 7 2 2 2 15" xfId="30747"/>
    <cellStyle name="Normal 7 2 2 2 15 2" xfId="59444"/>
    <cellStyle name="Normal 7 2 2 2 16" xfId="31341"/>
    <cellStyle name="Normal 7 2 2 2 2" xfId="2858"/>
    <cellStyle name="Normal 7 2 2 2 2 10" xfId="23888"/>
    <cellStyle name="Normal 7 2 2 2 2 10 2" xfId="52586"/>
    <cellStyle name="Normal 7 2 2 2 2 11" xfId="26167"/>
    <cellStyle name="Normal 7 2 2 2 2 11 2" xfId="54865"/>
    <cellStyle name="Normal 7 2 2 2 2 12" xfId="30748"/>
    <cellStyle name="Normal 7 2 2 2 2 12 2" xfId="59445"/>
    <cellStyle name="Normal 7 2 2 2 2 13" xfId="32058"/>
    <cellStyle name="Normal 7 2 2 2 2 2" xfId="4851"/>
    <cellStyle name="Normal 7 2 2 2 2 2 2" xfId="14079"/>
    <cellStyle name="Normal 7 2 2 2 2 2 2 2" xfId="28561"/>
    <cellStyle name="Normal 7 2 2 2 2 2 2 2 2" xfId="57259"/>
    <cellStyle name="Normal 7 2 2 2 2 2 2 3" xfId="42777"/>
    <cellStyle name="Normal 7 2 2 2 2 2 3" xfId="23889"/>
    <cellStyle name="Normal 7 2 2 2 2 2 3 2" xfId="52587"/>
    <cellStyle name="Normal 7 2 2 2 2 2 4" xfId="26168"/>
    <cellStyle name="Normal 7 2 2 2 2 2 4 2" xfId="54866"/>
    <cellStyle name="Normal 7 2 2 2 2 2 5" xfId="30749"/>
    <cellStyle name="Normal 7 2 2 2 2 2 5 2" xfId="59446"/>
    <cellStyle name="Normal 7 2 2 2 2 2 6" xfId="33568"/>
    <cellStyle name="Normal 7 2 2 2 2 3" xfId="6023"/>
    <cellStyle name="Normal 7 2 2 2 2 3 2" xfId="15251"/>
    <cellStyle name="Normal 7 2 2 2 2 3 2 2" xfId="43949"/>
    <cellStyle name="Normal 7 2 2 2 2 3 3" xfId="27428"/>
    <cellStyle name="Normal 7 2 2 2 2 3 3 2" xfId="56126"/>
    <cellStyle name="Normal 7 2 2 2 2 3 4" xfId="34740"/>
    <cellStyle name="Normal 7 2 2 2 2 4" xfId="7573"/>
    <cellStyle name="Normal 7 2 2 2 2 4 2" xfId="16799"/>
    <cellStyle name="Normal 7 2 2 2 2 4 2 2" xfId="45497"/>
    <cellStyle name="Normal 7 2 2 2 2 4 3" xfId="36288"/>
    <cellStyle name="Normal 7 2 2 2 2 5" xfId="8725"/>
    <cellStyle name="Normal 7 2 2 2 2 5 2" xfId="17949"/>
    <cellStyle name="Normal 7 2 2 2 2 5 2 2" xfId="46647"/>
    <cellStyle name="Normal 7 2 2 2 2 5 3" xfId="37438"/>
    <cellStyle name="Normal 7 2 2 2 2 6" xfId="10236"/>
    <cellStyle name="Normal 7 2 2 2 2 6 2" xfId="19457"/>
    <cellStyle name="Normal 7 2 2 2 2 6 2 2" xfId="48155"/>
    <cellStyle name="Normal 7 2 2 2 2 6 3" xfId="38946"/>
    <cellStyle name="Normal 7 2 2 2 2 7" xfId="11385"/>
    <cellStyle name="Normal 7 2 2 2 2 7 2" xfId="20604"/>
    <cellStyle name="Normal 7 2 2 2 2 7 2 2" xfId="49302"/>
    <cellStyle name="Normal 7 2 2 2 2 7 3" xfId="40093"/>
    <cellStyle name="Normal 7 2 2 2 2 8" xfId="12569"/>
    <cellStyle name="Normal 7 2 2 2 2 8 2" xfId="41267"/>
    <cellStyle name="Normal 7 2 2 2 2 9" xfId="21737"/>
    <cellStyle name="Normal 7 2 2 2 2 9 2" xfId="50435"/>
    <cellStyle name="Normal 7 2 2 2 3" xfId="3467"/>
    <cellStyle name="Normal 7 2 2 2 3 10" xfId="23890"/>
    <cellStyle name="Normal 7 2 2 2 3 10 2" xfId="52588"/>
    <cellStyle name="Normal 7 2 2 2 3 11" xfId="26169"/>
    <cellStyle name="Normal 7 2 2 2 3 11 2" xfId="54867"/>
    <cellStyle name="Normal 7 2 2 2 3 12" xfId="30750"/>
    <cellStyle name="Normal 7 2 2 2 3 12 2" xfId="59447"/>
    <cellStyle name="Normal 7 2 2 2 3 13" xfId="32439"/>
    <cellStyle name="Normal 7 2 2 2 3 2" xfId="4852"/>
    <cellStyle name="Normal 7 2 2 2 3 2 2" xfId="14080"/>
    <cellStyle name="Normal 7 2 2 2 3 2 2 2" xfId="28562"/>
    <cellStyle name="Normal 7 2 2 2 3 2 2 2 2" xfId="57260"/>
    <cellStyle name="Normal 7 2 2 2 3 2 2 3" xfId="42778"/>
    <cellStyle name="Normal 7 2 2 2 3 2 3" xfId="23891"/>
    <cellStyle name="Normal 7 2 2 2 3 2 3 2" xfId="52589"/>
    <cellStyle name="Normal 7 2 2 2 3 2 4" xfId="26170"/>
    <cellStyle name="Normal 7 2 2 2 3 2 4 2" xfId="54868"/>
    <cellStyle name="Normal 7 2 2 2 3 2 5" xfId="30751"/>
    <cellStyle name="Normal 7 2 2 2 3 2 5 2" xfId="59448"/>
    <cellStyle name="Normal 7 2 2 2 3 2 6" xfId="33569"/>
    <cellStyle name="Normal 7 2 2 2 3 3" xfId="6404"/>
    <cellStyle name="Normal 7 2 2 2 3 3 2" xfId="15632"/>
    <cellStyle name="Normal 7 2 2 2 3 3 2 2" xfId="44330"/>
    <cellStyle name="Normal 7 2 2 2 3 3 3" xfId="27429"/>
    <cellStyle name="Normal 7 2 2 2 3 3 3 2" xfId="56127"/>
    <cellStyle name="Normal 7 2 2 2 3 3 4" xfId="35121"/>
    <cellStyle name="Normal 7 2 2 2 3 4" xfId="7956"/>
    <cellStyle name="Normal 7 2 2 2 3 4 2" xfId="17181"/>
    <cellStyle name="Normal 7 2 2 2 3 4 2 2" xfId="45879"/>
    <cellStyle name="Normal 7 2 2 2 3 4 3" xfId="36670"/>
    <cellStyle name="Normal 7 2 2 2 3 5" xfId="9107"/>
    <cellStyle name="Normal 7 2 2 2 3 5 2" xfId="18330"/>
    <cellStyle name="Normal 7 2 2 2 3 5 2 2" xfId="47028"/>
    <cellStyle name="Normal 7 2 2 2 3 5 3" xfId="37819"/>
    <cellStyle name="Normal 7 2 2 2 3 6" xfId="10237"/>
    <cellStyle name="Normal 7 2 2 2 3 6 2" xfId="19458"/>
    <cellStyle name="Normal 7 2 2 2 3 6 2 2" xfId="48156"/>
    <cellStyle name="Normal 7 2 2 2 3 6 3" xfId="38947"/>
    <cellStyle name="Normal 7 2 2 2 3 7" xfId="11386"/>
    <cellStyle name="Normal 7 2 2 2 3 7 2" xfId="20605"/>
    <cellStyle name="Normal 7 2 2 2 3 7 2 2" xfId="49303"/>
    <cellStyle name="Normal 7 2 2 2 3 7 3" xfId="40094"/>
    <cellStyle name="Normal 7 2 2 2 3 8" xfId="12950"/>
    <cellStyle name="Normal 7 2 2 2 3 8 2" xfId="41648"/>
    <cellStyle name="Normal 7 2 2 2 3 9" xfId="21738"/>
    <cellStyle name="Normal 7 2 2 2 3 9 2" xfId="50436"/>
    <cellStyle name="Normal 7 2 2 2 4" xfId="2209"/>
    <cellStyle name="Normal 7 2 2 2 4 2" xfId="5643"/>
    <cellStyle name="Normal 7 2 2 2 4 2 2" xfId="14871"/>
    <cellStyle name="Normal 7 2 2 2 4 2 2 2" xfId="43569"/>
    <cellStyle name="Normal 7 2 2 2 4 2 3" xfId="28560"/>
    <cellStyle name="Normal 7 2 2 2 4 2 3 2" xfId="57258"/>
    <cellStyle name="Normal 7 2 2 2 4 2 4" xfId="34360"/>
    <cellStyle name="Normal 7 2 2 2 4 3" xfId="7192"/>
    <cellStyle name="Normal 7 2 2 2 4 3 2" xfId="16419"/>
    <cellStyle name="Normal 7 2 2 2 4 3 2 2" xfId="45117"/>
    <cellStyle name="Normal 7 2 2 2 4 3 3" xfId="35908"/>
    <cellStyle name="Normal 7 2 2 2 4 4" xfId="12189"/>
    <cellStyle name="Normal 7 2 2 2 4 4 2" xfId="40887"/>
    <cellStyle name="Normal 7 2 2 2 4 5" xfId="23892"/>
    <cellStyle name="Normal 7 2 2 2 4 5 2" xfId="52590"/>
    <cellStyle name="Normal 7 2 2 2 4 6" xfId="26171"/>
    <cellStyle name="Normal 7 2 2 2 4 6 2" xfId="54869"/>
    <cellStyle name="Normal 7 2 2 2 4 7" xfId="30752"/>
    <cellStyle name="Normal 7 2 2 2 4 7 2" xfId="59449"/>
    <cellStyle name="Normal 7 2 2 2 4 8" xfId="31678"/>
    <cellStyle name="Normal 7 2 2 2 5" xfId="4850"/>
    <cellStyle name="Normal 7 2 2 2 5 2" xfId="14078"/>
    <cellStyle name="Normal 7 2 2 2 5 2 2" xfId="42776"/>
    <cellStyle name="Normal 7 2 2 2 5 3" xfId="27427"/>
    <cellStyle name="Normal 7 2 2 2 5 3 2" xfId="56125"/>
    <cellStyle name="Normal 7 2 2 2 5 4" xfId="33567"/>
    <cellStyle name="Normal 7 2 2 2 6" xfId="5306"/>
    <cellStyle name="Normal 7 2 2 2 6 2" xfId="14534"/>
    <cellStyle name="Normal 7 2 2 2 6 2 2" xfId="43232"/>
    <cellStyle name="Normal 7 2 2 2 6 3" xfId="34023"/>
    <cellStyle name="Normal 7 2 2 2 7" xfId="6855"/>
    <cellStyle name="Normal 7 2 2 2 7 2" xfId="16082"/>
    <cellStyle name="Normal 7 2 2 2 7 2 2" xfId="44780"/>
    <cellStyle name="Normal 7 2 2 2 7 3" xfId="35571"/>
    <cellStyle name="Normal 7 2 2 2 8" xfId="8345"/>
    <cellStyle name="Normal 7 2 2 2 8 2" xfId="17569"/>
    <cellStyle name="Normal 7 2 2 2 8 2 2" xfId="46267"/>
    <cellStyle name="Normal 7 2 2 2 8 3" xfId="37058"/>
    <cellStyle name="Normal 7 2 2 2 9" xfId="10235"/>
    <cellStyle name="Normal 7 2 2 2 9 2" xfId="19456"/>
    <cellStyle name="Normal 7 2 2 2 9 2 2" xfId="48154"/>
    <cellStyle name="Normal 7 2 2 2 9 3" xfId="38945"/>
    <cellStyle name="Normal 7 2 2 3" xfId="2583"/>
    <cellStyle name="Normal 7 2 2 3 10" xfId="23893"/>
    <cellStyle name="Normal 7 2 2 3 10 2" xfId="52591"/>
    <cellStyle name="Normal 7 2 2 3 11" xfId="26172"/>
    <cellStyle name="Normal 7 2 2 3 11 2" xfId="54870"/>
    <cellStyle name="Normal 7 2 2 3 12" xfId="30753"/>
    <cellStyle name="Normal 7 2 2 3 12 2" xfId="59450"/>
    <cellStyle name="Normal 7 2 2 3 13" xfId="31873"/>
    <cellStyle name="Normal 7 2 2 3 2" xfId="4853"/>
    <cellStyle name="Normal 7 2 2 3 2 2" xfId="14081"/>
    <cellStyle name="Normal 7 2 2 3 2 2 2" xfId="28563"/>
    <cellStyle name="Normal 7 2 2 3 2 2 2 2" xfId="57261"/>
    <cellStyle name="Normal 7 2 2 3 2 2 3" xfId="42779"/>
    <cellStyle name="Normal 7 2 2 3 2 3" xfId="23894"/>
    <cellStyle name="Normal 7 2 2 3 2 3 2" xfId="52592"/>
    <cellStyle name="Normal 7 2 2 3 2 4" xfId="26173"/>
    <cellStyle name="Normal 7 2 2 3 2 4 2" xfId="54871"/>
    <cellStyle name="Normal 7 2 2 3 2 5" xfId="30754"/>
    <cellStyle name="Normal 7 2 2 3 2 5 2" xfId="59451"/>
    <cellStyle name="Normal 7 2 2 3 2 6" xfId="33570"/>
    <cellStyle name="Normal 7 2 2 3 3" xfId="5838"/>
    <cellStyle name="Normal 7 2 2 3 3 2" xfId="15066"/>
    <cellStyle name="Normal 7 2 2 3 3 2 2" xfId="43764"/>
    <cellStyle name="Normal 7 2 2 3 3 3" xfId="27430"/>
    <cellStyle name="Normal 7 2 2 3 3 3 2" xfId="56128"/>
    <cellStyle name="Normal 7 2 2 3 3 4" xfId="34555"/>
    <cellStyle name="Normal 7 2 2 3 4" xfId="7388"/>
    <cellStyle name="Normal 7 2 2 3 4 2" xfId="16614"/>
    <cellStyle name="Normal 7 2 2 3 4 2 2" xfId="45312"/>
    <cellStyle name="Normal 7 2 2 3 4 3" xfId="36103"/>
    <cellStyle name="Normal 7 2 2 3 5" xfId="8540"/>
    <cellStyle name="Normal 7 2 2 3 5 2" xfId="17764"/>
    <cellStyle name="Normal 7 2 2 3 5 2 2" xfId="46462"/>
    <cellStyle name="Normal 7 2 2 3 5 3" xfId="37253"/>
    <cellStyle name="Normal 7 2 2 3 6" xfId="10238"/>
    <cellStyle name="Normal 7 2 2 3 6 2" xfId="19459"/>
    <cellStyle name="Normal 7 2 2 3 6 2 2" xfId="48157"/>
    <cellStyle name="Normal 7 2 2 3 6 3" xfId="38948"/>
    <cellStyle name="Normal 7 2 2 3 7" xfId="11387"/>
    <cellStyle name="Normal 7 2 2 3 7 2" xfId="20606"/>
    <cellStyle name="Normal 7 2 2 3 7 2 2" xfId="49304"/>
    <cellStyle name="Normal 7 2 2 3 7 3" xfId="40095"/>
    <cellStyle name="Normal 7 2 2 3 8" xfId="12384"/>
    <cellStyle name="Normal 7 2 2 3 8 2" xfId="41082"/>
    <cellStyle name="Normal 7 2 2 3 9" xfId="21739"/>
    <cellStyle name="Normal 7 2 2 3 9 2" xfId="50437"/>
    <cellStyle name="Normal 7 2 2 4" xfId="3245"/>
    <cellStyle name="Normal 7 2 2 4 10" xfId="23895"/>
    <cellStyle name="Normal 7 2 2 4 10 2" xfId="52593"/>
    <cellStyle name="Normal 7 2 2 4 11" xfId="26174"/>
    <cellStyle name="Normal 7 2 2 4 11 2" xfId="54872"/>
    <cellStyle name="Normal 7 2 2 4 12" xfId="30755"/>
    <cellStyle name="Normal 7 2 2 4 12 2" xfId="59452"/>
    <cellStyle name="Normal 7 2 2 4 13" xfId="32254"/>
    <cellStyle name="Normal 7 2 2 4 2" xfId="4854"/>
    <cellStyle name="Normal 7 2 2 4 2 2" xfId="14082"/>
    <cellStyle name="Normal 7 2 2 4 2 2 2" xfId="28564"/>
    <cellStyle name="Normal 7 2 2 4 2 2 2 2" xfId="57262"/>
    <cellStyle name="Normal 7 2 2 4 2 2 3" xfId="42780"/>
    <cellStyle name="Normal 7 2 2 4 2 3" xfId="23896"/>
    <cellStyle name="Normal 7 2 2 4 2 3 2" xfId="52594"/>
    <cellStyle name="Normal 7 2 2 4 2 4" xfId="26175"/>
    <cellStyle name="Normal 7 2 2 4 2 4 2" xfId="54873"/>
    <cellStyle name="Normal 7 2 2 4 2 5" xfId="30756"/>
    <cellStyle name="Normal 7 2 2 4 2 5 2" xfId="59453"/>
    <cellStyle name="Normal 7 2 2 4 2 6" xfId="33571"/>
    <cellStyle name="Normal 7 2 2 4 3" xfId="6219"/>
    <cellStyle name="Normal 7 2 2 4 3 2" xfId="15447"/>
    <cellStyle name="Normal 7 2 2 4 3 2 2" xfId="44145"/>
    <cellStyle name="Normal 7 2 2 4 3 3" xfId="27431"/>
    <cellStyle name="Normal 7 2 2 4 3 3 2" xfId="56129"/>
    <cellStyle name="Normal 7 2 2 4 3 4" xfId="34936"/>
    <cellStyle name="Normal 7 2 2 4 4" xfId="7771"/>
    <cellStyle name="Normal 7 2 2 4 4 2" xfId="16996"/>
    <cellStyle name="Normal 7 2 2 4 4 2 2" xfId="45694"/>
    <cellStyle name="Normal 7 2 2 4 4 3" xfId="36485"/>
    <cellStyle name="Normal 7 2 2 4 5" xfId="8922"/>
    <cellStyle name="Normal 7 2 2 4 5 2" xfId="18145"/>
    <cellStyle name="Normal 7 2 2 4 5 2 2" xfId="46843"/>
    <cellStyle name="Normal 7 2 2 4 5 3" xfId="37634"/>
    <cellStyle name="Normal 7 2 2 4 6" xfId="10239"/>
    <cellStyle name="Normal 7 2 2 4 6 2" xfId="19460"/>
    <cellStyle name="Normal 7 2 2 4 6 2 2" xfId="48158"/>
    <cellStyle name="Normal 7 2 2 4 6 3" xfId="38949"/>
    <cellStyle name="Normal 7 2 2 4 7" xfId="11388"/>
    <cellStyle name="Normal 7 2 2 4 7 2" xfId="20607"/>
    <cellStyle name="Normal 7 2 2 4 7 2 2" xfId="49305"/>
    <cellStyle name="Normal 7 2 2 4 7 3" xfId="40096"/>
    <cellStyle name="Normal 7 2 2 4 8" xfId="12765"/>
    <cellStyle name="Normal 7 2 2 4 8 2" xfId="41463"/>
    <cellStyle name="Normal 7 2 2 4 9" xfId="21740"/>
    <cellStyle name="Normal 7 2 2 4 9 2" xfId="50438"/>
    <cellStyle name="Normal 7 2 2 5" xfId="1983"/>
    <cellStyle name="Normal 7 2 2 5 2" xfId="5459"/>
    <cellStyle name="Normal 7 2 2 5 2 2" xfId="14687"/>
    <cellStyle name="Normal 7 2 2 5 2 2 2" xfId="43385"/>
    <cellStyle name="Normal 7 2 2 5 2 3" xfId="28559"/>
    <cellStyle name="Normal 7 2 2 5 2 3 2" xfId="57257"/>
    <cellStyle name="Normal 7 2 2 5 2 4" xfId="34176"/>
    <cellStyle name="Normal 7 2 2 5 3" xfId="7008"/>
    <cellStyle name="Normal 7 2 2 5 3 2" xfId="16235"/>
    <cellStyle name="Normal 7 2 2 5 3 2 2" xfId="44933"/>
    <cellStyle name="Normal 7 2 2 5 3 3" xfId="35724"/>
    <cellStyle name="Normal 7 2 2 5 4" xfId="12005"/>
    <cellStyle name="Normal 7 2 2 5 4 2" xfId="40703"/>
    <cellStyle name="Normal 7 2 2 5 5" xfId="23897"/>
    <cellStyle name="Normal 7 2 2 5 5 2" xfId="52595"/>
    <cellStyle name="Normal 7 2 2 5 6" xfId="26176"/>
    <cellStyle name="Normal 7 2 2 5 6 2" xfId="54874"/>
    <cellStyle name="Normal 7 2 2 5 7" xfId="30757"/>
    <cellStyle name="Normal 7 2 2 5 7 2" xfId="59454"/>
    <cellStyle name="Normal 7 2 2 5 8" xfId="31494"/>
    <cellStyle name="Normal 7 2 2 6" xfId="4849"/>
    <cellStyle name="Normal 7 2 2 6 2" xfId="14077"/>
    <cellStyle name="Normal 7 2 2 6 2 2" xfId="42775"/>
    <cellStyle name="Normal 7 2 2 6 3" xfId="27426"/>
    <cellStyle name="Normal 7 2 2 6 3 2" xfId="56124"/>
    <cellStyle name="Normal 7 2 2 6 4" xfId="33566"/>
    <cellStyle name="Normal 7 2 2 7" xfId="5120"/>
    <cellStyle name="Normal 7 2 2 7 2" xfId="14348"/>
    <cellStyle name="Normal 7 2 2 7 2 2" xfId="43046"/>
    <cellStyle name="Normal 7 2 2 7 3" xfId="33837"/>
    <cellStyle name="Normal 7 2 2 8" xfId="6669"/>
    <cellStyle name="Normal 7 2 2 8 2" xfId="15896"/>
    <cellStyle name="Normal 7 2 2 8 2 2" xfId="44594"/>
    <cellStyle name="Normal 7 2 2 8 3" xfId="35385"/>
    <cellStyle name="Normal 7 2 2 9" xfId="8161"/>
    <cellStyle name="Normal 7 2 2 9 2" xfId="17385"/>
    <cellStyle name="Normal 7 2 2 9 2 2" xfId="46083"/>
    <cellStyle name="Normal 7 2 2 9 3" xfId="36874"/>
    <cellStyle name="Normal 7 2 3" xfId="1115"/>
    <cellStyle name="Normal 7 2 3 10" xfId="11389"/>
    <cellStyle name="Normal 7 2 3 10 2" xfId="20608"/>
    <cellStyle name="Normal 7 2 3 10 2 2" xfId="49306"/>
    <cellStyle name="Normal 7 2 3 10 3" xfId="40097"/>
    <cellStyle name="Normal 7 2 3 11" xfId="11766"/>
    <cellStyle name="Normal 7 2 3 11 2" xfId="40464"/>
    <cellStyle name="Normal 7 2 3 12" xfId="21741"/>
    <cellStyle name="Normal 7 2 3 12 2" xfId="50439"/>
    <cellStyle name="Normal 7 2 3 13" xfId="23898"/>
    <cellStyle name="Normal 7 2 3 13 2" xfId="52596"/>
    <cellStyle name="Normal 7 2 3 14" xfId="26177"/>
    <cellStyle name="Normal 7 2 3 14 2" xfId="54875"/>
    <cellStyle name="Normal 7 2 3 15" xfId="30758"/>
    <cellStyle name="Normal 7 2 3 15 2" xfId="59455"/>
    <cellStyle name="Normal 7 2 3 16" xfId="31255"/>
    <cellStyle name="Normal 7 2 3 2" xfId="2772"/>
    <cellStyle name="Normal 7 2 3 2 10" xfId="23899"/>
    <cellStyle name="Normal 7 2 3 2 10 2" xfId="52597"/>
    <cellStyle name="Normal 7 2 3 2 11" xfId="26178"/>
    <cellStyle name="Normal 7 2 3 2 11 2" xfId="54876"/>
    <cellStyle name="Normal 7 2 3 2 12" xfId="30759"/>
    <cellStyle name="Normal 7 2 3 2 12 2" xfId="59456"/>
    <cellStyle name="Normal 7 2 3 2 13" xfId="31973"/>
    <cellStyle name="Normal 7 2 3 2 2" xfId="4856"/>
    <cellStyle name="Normal 7 2 3 2 2 2" xfId="14084"/>
    <cellStyle name="Normal 7 2 3 2 2 2 2" xfId="28566"/>
    <cellStyle name="Normal 7 2 3 2 2 2 2 2" xfId="57264"/>
    <cellStyle name="Normal 7 2 3 2 2 2 3" xfId="42782"/>
    <cellStyle name="Normal 7 2 3 2 2 3" xfId="23900"/>
    <cellStyle name="Normal 7 2 3 2 2 3 2" xfId="52598"/>
    <cellStyle name="Normal 7 2 3 2 2 4" xfId="26179"/>
    <cellStyle name="Normal 7 2 3 2 2 4 2" xfId="54877"/>
    <cellStyle name="Normal 7 2 3 2 2 5" xfId="30760"/>
    <cellStyle name="Normal 7 2 3 2 2 5 2" xfId="59457"/>
    <cellStyle name="Normal 7 2 3 2 2 6" xfId="33573"/>
    <cellStyle name="Normal 7 2 3 2 3" xfId="5938"/>
    <cellStyle name="Normal 7 2 3 2 3 2" xfId="15166"/>
    <cellStyle name="Normal 7 2 3 2 3 2 2" xfId="43864"/>
    <cellStyle name="Normal 7 2 3 2 3 3" xfId="27433"/>
    <cellStyle name="Normal 7 2 3 2 3 3 2" xfId="56131"/>
    <cellStyle name="Normal 7 2 3 2 3 4" xfId="34655"/>
    <cellStyle name="Normal 7 2 3 2 4" xfId="7488"/>
    <cellStyle name="Normal 7 2 3 2 4 2" xfId="16714"/>
    <cellStyle name="Normal 7 2 3 2 4 2 2" xfId="45412"/>
    <cellStyle name="Normal 7 2 3 2 4 3" xfId="36203"/>
    <cellStyle name="Normal 7 2 3 2 5" xfId="8640"/>
    <cellStyle name="Normal 7 2 3 2 5 2" xfId="17864"/>
    <cellStyle name="Normal 7 2 3 2 5 2 2" xfId="46562"/>
    <cellStyle name="Normal 7 2 3 2 5 3" xfId="37353"/>
    <cellStyle name="Normal 7 2 3 2 6" xfId="10241"/>
    <cellStyle name="Normal 7 2 3 2 6 2" xfId="19462"/>
    <cellStyle name="Normal 7 2 3 2 6 2 2" xfId="48160"/>
    <cellStyle name="Normal 7 2 3 2 6 3" xfId="38951"/>
    <cellStyle name="Normal 7 2 3 2 7" xfId="11390"/>
    <cellStyle name="Normal 7 2 3 2 7 2" xfId="20609"/>
    <cellStyle name="Normal 7 2 3 2 7 2 2" xfId="49307"/>
    <cellStyle name="Normal 7 2 3 2 7 3" xfId="40098"/>
    <cellStyle name="Normal 7 2 3 2 8" xfId="12484"/>
    <cellStyle name="Normal 7 2 3 2 8 2" xfId="41182"/>
    <cellStyle name="Normal 7 2 3 2 9" xfId="21742"/>
    <cellStyle name="Normal 7 2 3 2 9 2" xfId="50440"/>
    <cellStyle name="Normal 7 2 3 3" xfId="3382"/>
    <cellStyle name="Normal 7 2 3 3 10" xfId="23901"/>
    <cellStyle name="Normal 7 2 3 3 10 2" xfId="52599"/>
    <cellStyle name="Normal 7 2 3 3 11" xfId="26180"/>
    <cellStyle name="Normal 7 2 3 3 11 2" xfId="54878"/>
    <cellStyle name="Normal 7 2 3 3 12" xfId="30761"/>
    <cellStyle name="Normal 7 2 3 3 12 2" xfId="59458"/>
    <cellStyle name="Normal 7 2 3 3 13" xfId="32354"/>
    <cellStyle name="Normal 7 2 3 3 2" xfId="4857"/>
    <cellStyle name="Normal 7 2 3 3 2 2" xfId="14085"/>
    <cellStyle name="Normal 7 2 3 3 2 2 2" xfId="28567"/>
    <cellStyle name="Normal 7 2 3 3 2 2 2 2" xfId="57265"/>
    <cellStyle name="Normal 7 2 3 3 2 2 3" xfId="42783"/>
    <cellStyle name="Normal 7 2 3 3 2 3" xfId="23902"/>
    <cellStyle name="Normal 7 2 3 3 2 3 2" xfId="52600"/>
    <cellStyle name="Normal 7 2 3 3 2 4" xfId="26181"/>
    <cellStyle name="Normal 7 2 3 3 2 4 2" xfId="54879"/>
    <cellStyle name="Normal 7 2 3 3 2 5" xfId="30762"/>
    <cellStyle name="Normal 7 2 3 3 2 5 2" xfId="59459"/>
    <cellStyle name="Normal 7 2 3 3 2 6" xfId="33574"/>
    <cellStyle name="Normal 7 2 3 3 3" xfId="6319"/>
    <cellStyle name="Normal 7 2 3 3 3 2" xfId="15547"/>
    <cellStyle name="Normal 7 2 3 3 3 2 2" xfId="44245"/>
    <cellStyle name="Normal 7 2 3 3 3 3" xfId="27434"/>
    <cellStyle name="Normal 7 2 3 3 3 3 2" xfId="56132"/>
    <cellStyle name="Normal 7 2 3 3 3 4" xfId="35036"/>
    <cellStyle name="Normal 7 2 3 3 4" xfId="7871"/>
    <cellStyle name="Normal 7 2 3 3 4 2" xfId="17096"/>
    <cellStyle name="Normal 7 2 3 3 4 2 2" xfId="45794"/>
    <cellStyle name="Normal 7 2 3 3 4 3" xfId="36585"/>
    <cellStyle name="Normal 7 2 3 3 5" xfId="9022"/>
    <cellStyle name="Normal 7 2 3 3 5 2" xfId="18245"/>
    <cellStyle name="Normal 7 2 3 3 5 2 2" xfId="46943"/>
    <cellStyle name="Normal 7 2 3 3 5 3" xfId="37734"/>
    <cellStyle name="Normal 7 2 3 3 6" xfId="10242"/>
    <cellStyle name="Normal 7 2 3 3 6 2" xfId="19463"/>
    <cellStyle name="Normal 7 2 3 3 6 2 2" xfId="48161"/>
    <cellStyle name="Normal 7 2 3 3 6 3" xfId="38952"/>
    <cellStyle name="Normal 7 2 3 3 7" xfId="11391"/>
    <cellStyle name="Normal 7 2 3 3 7 2" xfId="20610"/>
    <cellStyle name="Normal 7 2 3 3 7 2 2" xfId="49308"/>
    <cellStyle name="Normal 7 2 3 3 7 3" xfId="40099"/>
    <cellStyle name="Normal 7 2 3 3 8" xfId="12865"/>
    <cellStyle name="Normal 7 2 3 3 8 2" xfId="41563"/>
    <cellStyle name="Normal 7 2 3 3 9" xfId="21743"/>
    <cellStyle name="Normal 7 2 3 3 9 2" xfId="50441"/>
    <cellStyle name="Normal 7 2 3 4" xfId="2039"/>
    <cellStyle name="Normal 7 2 3 4 2" xfId="5514"/>
    <cellStyle name="Normal 7 2 3 4 2 2" xfId="14742"/>
    <cellStyle name="Normal 7 2 3 4 2 2 2" xfId="43440"/>
    <cellStyle name="Normal 7 2 3 4 2 3" xfId="28565"/>
    <cellStyle name="Normal 7 2 3 4 2 3 2" xfId="57263"/>
    <cellStyle name="Normal 7 2 3 4 2 4" xfId="34231"/>
    <cellStyle name="Normal 7 2 3 4 3" xfId="7063"/>
    <cellStyle name="Normal 7 2 3 4 3 2" xfId="16290"/>
    <cellStyle name="Normal 7 2 3 4 3 2 2" xfId="44988"/>
    <cellStyle name="Normal 7 2 3 4 3 3" xfId="35779"/>
    <cellStyle name="Normal 7 2 3 4 4" xfId="12060"/>
    <cellStyle name="Normal 7 2 3 4 4 2" xfId="40758"/>
    <cellStyle name="Normal 7 2 3 4 5" xfId="23903"/>
    <cellStyle name="Normal 7 2 3 4 5 2" xfId="52601"/>
    <cellStyle name="Normal 7 2 3 4 6" xfId="26182"/>
    <cellStyle name="Normal 7 2 3 4 6 2" xfId="54880"/>
    <cellStyle name="Normal 7 2 3 4 7" xfId="30763"/>
    <cellStyle name="Normal 7 2 3 4 7 2" xfId="59460"/>
    <cellStyle name="Normal 7 2 3 4 8" xfId="31549"/>
    <cellStyle name="Normal 7 2 3 5" xfId="4855"/>
    <cellStyle name="Normal 7 2 3 5 2" xfId="14083"/>
    <cellStyle name="Normal 7 2 3 5 2 2" xfId="42781"/>
    <cellStyle name="Normal 7 2 3 5 3" xfId="27432"/>
    <cellStyle name="Normal 7 2 3 5 3 2" xfId="56130"/>
    <cellStyle name="Normal 7 2 3 5 4" xfId="33572"/>
    <cellStyle name="Normal 7 2 3 6" xfId="5220"/>
    <cellStyle name="Normal 7 2 3 6 2" xfId="14448"/>
    <cellStyle name="Normal 7 2 3 6 2 2" xfId="43146"/>
    <cellStyle name="Normal 7 2 3 6 3" xfId="33937"/>
    <cellStyle name="Normal 7 2 3 7" xfId="6769"/>
    <cellStyle name="Normal 7 2 3 7 2" xfId="15996"/>
    <cellStyle name="Normal 7 2 3 7 2 2" xfId="44694"/>
    <cellStyle name="Normal 7 2 3 7 3" xfId="35485"/>
    <cellStyle name="Normal 7 2 3 8" xfId="8216"/>
    <cellStyle name="Normal 7 2 3 8 2" xfId="17440"/>
    <cellStyle name="Normal 7 2 3 8 2 2" xfId="46138"/>
    <cellStyle name="Normal 7 2 3 8 3" xfId="36929"/>
    <cellStyle name="Normal 7 2 3 9" xfId="10240"/>
    <cellStyle name="Normal 7 2 3 9 2" xfId="19461"/>
    <cellStyle name="Normal 7 2 3 9 2 2" xfId="48159"/>
    <cellStyle name="Normal 7 2 3 9 3" xfId="38950"/>
    <cellStyle name="Normal 7 2 4" xfId="2446"/>
    <cellStyle name="Normal 7 2 4 10" xfId="23904"/>
    <cellStyle name="Normal 7 2 4 10 2" xfId="52602"/>
    <cellStyle name="Normal 7 2 4 11" xfId="26183"/>
    <cellStyle name="Normal 7 2 4 11 2" xfId="54881"/>
    <cellStyle name="Normal 7 2 4 12" xfId="30764"/>
    <cellStyle name="Normal 7 2 4 12 2" xfId="59461"/>
    <cellStyle name="Normal 7 2 4 13" xfId="31746"/>
    <cellStyle name="Normal 7 2 4 2" xfId="4858"/>
    <cellStyle name="Normal 7 2 4 2 2" xfId="14086"/>
    <cellStyle name="Normal 7 2 4 2 2 2" xfId="28568"/>
    <cellStyle name="Normal 7 2 4 2 2 2 2" xfId="57266"/>
    <cellStyle name="Normal 7 2 4 2 2 3" xfId="42784"/>
    <cellStyle name="Normal 7 2 4 2 3" xfId="23905"/>
    <cellStyle name="Normal 7 2 4 2 3 2" xfId="52603"/>
    <cellStyle name="Normal 7 2 4 2 4" xfId="26184"/>
    <cellStyle name="Normal 7 2 4 2 4 2" xfId="54882"/>
    <cellStyle name="Normal 7 2 4 2 5" xfId="30765"/>
    <cellStyle name="Normal 7 2 4 2 5 2" xfId="59462"/>
    <cellStyle name="Normal 7 2 4 2 6" xfId="33575"/>
    <cellStyle name="Normal 7 2 4 3" xfId="5711"/>
    <cellStyle name="Normal 7 2 4 3 2" xfId="14939"/>
    <cellStyle name="Normal 7 2 4 3 2 2" xfId="43637"/>
    <cellStyle name="Normal 7 2 4 3 3" xfId="27435"/>
    <cellStyle name="Normal 7 2 4 3 3 2" xfId="56133"/>
    <cellStyle name="Normal 7 2 4 3 4" xfId="34428"/>
    <cellStyle name="Normal 7 2 4 4" xfId="7261"/>
    <cellStyle name="Normal 7 2 4 4 2" xfId="16487"/>
    <cellStyle name="Normal 7 2 4 4 2 2" xfId="45185"/>
    <cellStyle name="Normal 7 2 4 4 3" xfId="35976"/>
    <cellStyle name="Normal 7 2 4 5" xfId="8413"/>
    <cellStyle name="Normal 7 2 4 5 2" xfId="17637"/>
    <cellStyle name="Normal 7 2 4 5 2 2" xfId="46335"/>
    <cellStyle name="Normal 7 2 4 5 3" xfId="37126"/>
    <cellStyle name="Normal 7 2 4 6" xfId="10243"/>
    <cellStyle name="Normal 7 2 4 6 2" xfId="19464"/>
    <cellStyle name="Normal 7 2 4 6 2 2" xfId="48162"/>
    <cellStyle name="Normal 7 2 4 6 3" xfId="38953"/>
    <cellStyle name="Normal 7 2 4 7" xfId="11392"/>
    <cellStyle name="Normal 7 2 4 7 2" xfId="20611"/>
    <cellStyle name="Normal 7 2 4 7 2 2" xfId="49309"/>
    <cellStyle name="Normal 7 2 4 7 3" xfId="40100"/>
    <cellStyle name="Normal 7 2 4 8" xfId="12257"/>
    <cellStyle name="Normal 7 2 4 8 2" xfId="40955"/>
    <cellStyle name="Normal 7 2 4 9" xfId="21744"/>
    <cellStyle name="Normal 7 2 4 9 2" xfId="50442"/>
    <cellStyle name="Normal 7 2 5" xfId="3114"/>
    <cellStyle name="Normal 7 2 5 10" xfId="23906"/>
    <cellStyle name="Normal 7 2 5 10 2" xfId="52604"/>
    <cellStyle name="Normal 7 2 5 11" xfId="26185"/>
    <cellStyle name="Normal 7 2 5 11 2" xfId="54883"/>
    <cellStyle name="Normal 7 2 5 12" xfId="30766"/>
    <cellStyle name="Normal 7 2 5 12 2" xfId="59463"/>
    <cellStyle name="Normal 7 2 5 13" xfId="32125"/>
    <cellStyle name="Normal 7 2 5 2" xfId="4859"/>
    <cellStyle name="Normal 7 2 5 2 2" xfId="14087"/>
    <cellStyle name="Normal 7 2 5 2 2 2" xfId="28569"/>
    <cellStyle name="Normal 7 2 5 2 2 2 2" xfId="57267"/>
    <cellStyle name="Normal 7 2 5 2 2 3" xfId="42785"/>
    <cellStyle name="Normal 7 2 5 2 3" xfId="23907"/>
    <cellStyle name="Normal 7 2 5 2 3 2" xfId="52605"/>
    <cellStyle name="Normal 7 2 5 2 4" xfId="26186"/>
    <cellStyle name="Normal 7 2 5 2 4 2" xfId="54884"/>
    <cellStyle name="Normal 7 2 5 2 5" xfId="30767"/>
    <cellStyle name="Normal 7 2 5 2 5 2" xfId="59464"/>
    <cellStyle name="Normal 7 2 5 2 6" xfId="33576"/>
    <cellStyle name="Normal 7 2 5 3" xfId="6090"/>
    <cellStyle name="Normal 7 2 5 3 2" xfId="15318"/>
    <cellStyle name="Normal 7 2 5 3 2 2" xfId="44016"/>
    <cellStyle name="Normal 7 2 5 3 3" xfId="27436"/>
    <cellStyle name="Normal 7 2 5 3 3 2" xfId="56134"/>
    <cellStyle name="Normal 7 2 5 3 4" xfId="34807"/>
    <cellStyle name="Normal 7 2 5 4" xfId="7642"/>
    <cellStyle name="Normal 7 2 5 4 2" xfId="16867"/>
    <cellStyle name="Normal 7 2 5 4 2 2" xfId="45565"/>
    <cellStyle name="Normal 7 2 5 4 3" xfId="36356"/>
    <cellStyle name="Normal 7 2 5 5" xfId="8793"/>
    <cellStyle name="Normal 7 2 5 5 2" xfId="18016"/>
    <cellStyle name="Normal 7 2 5 5 2 2" xfId="46714"/>
    <cellStyle name="Normal 7 2 5 5 3" xfId="37505"/>
    <cellStyle name="Normal 7 2 5 6" xfId="10244"/>
    <cellStyle name="Normal 7 2 5 6 2" xfId="19465"/>
    <cellStyle name="Normal 7 2 5 6 2 2" xfId="48163"/>
    <cellStyle name="Normal 7 2 5 6 3" xfId="38954"/>
    <cellStyle name="Normal 7 2 5 7" xfId="11393"/>
    <cellStyle name="Normal 7 2 5 7 2" xfId="20612"/>
    <cellStyle name="Normal 7 2 5 7 2 2" xfId="49310"/>
    <cellStyle name="Normal 7 2 5 7 3" xfId="40101"/>
    <cellStyle name="Normal 7 2 5 8" xfId="12636"/>
    <cellStyle name="Normal 7 2 5 8 2" xfId="41334"/>
    <cellStyle name="Normal 7 2 5 9" xfId="21745"/>
    <cellStyle name="Normal 7 2 5 9 2" xfId="50443"/>
    <cellStyle name="Normal 7 2 6" xfId="1707"/>
    <cellStyle name="Normal 7 2 6 2" xfId="5405"/>
    <cellStyle name="Normal 7 2 6 2 2" xfId="14633"/>
    <cellStyle name="Normal 7 2 6 2 2 2" xfId="43331"/>
    <cellStyle name="Normal 7 2 6 2 3" xfId="28558"/>
    <cellStyle name="Normal 7 2 6 2 3 2" xfId="57256"/>
    <cellStyle name="Normal 7 2 6 2 4" xfId="34122"/>
    <cellStyle name="Normal 7 2 6 3" xfId="6954"/>
    <cellStyle name="Normal 7 2 6 3 2" xfId="16181"/>
    <cellStyle name="Normal 7 2 6 3 2 2" xfId="44879"/>
    <cellStyle name="Normal 7 2 6 3 3" xfId="35670"/>
    <cellStyle name="Normal 7 2 6 4" xfId="11951"/>
    <cellStyle name="Normal 7 2 6 4 2" xfId="40649"/>
    <cellStyle name="Normal 7 2 6 5" xfId="23908"/>
    <cellStyle name="Normal 7 2 6 5 2" xfId="52606"/>
    <cellStyle name="Normal 7 2 6 6" xfId="26187"/>
    <cellStyle name="Normal 7 2 6 6 2" xfId="54885"/>
    <cellStyle name="Normal 7 2 6 7" xfId="30768"/>
    <cellStyle name="Normal 7 2 6 7 2" xfId="59465"/>
    <cellStyle name="Normal 7 2 6 8" xfId="31440"/>
    <cellStyle name="Normal 7 2 7" xfId="4848"/>
    <cellStyle name="Normal 7 2 7 2" xfId="14076"/>
    <cellStyle name="Normal 7 2 7 2 2" xfId="42774"/>
    <cellStyle name="Normal 7 2 7 3" xfId="27425"/>
    <cellStyle name="Normal 7 2 7 3 2" xfId="56123"/>
    <cellStyle name="Normal 7 2 7 4" xfId="33565"/>
    <cellStyle name="Normal 7 2 8" xfId="5034"/>
    <cellStyle name="Normal 7 2 8 2" xfId="14262"/>
    <cellStyle name="Normal 7 2 8 2 2" xfId="42960"/>
    <cellStyle name="Normal 7 2 8 3" xfId="33751"/>
    <cellStyle name="Normal 7 2 9" xfId="6583"/>
    <cellStyle name="Normal 7 2 9 2" xfId="15810"/>
    <cellStyle name="Normal 7 2 9 2 2" xfId="44508"/>
    <cellStyle name="Normal 7 2 9 3" xfId="35299"/>
    <cellStyle name="Normal 7 3" xfId="313"/>
    <cellStyle name="Normal 7 3 10" xfId="10245"/>
    <cellStyle name="Normal 7 3 10 2" xfId="19466"/>
    <cellStyle name="Normal 7 3 10 2 2" xfId="48164"/>
    <cellStyle name="Normal 7 3 10 3" xfId="38955"/>
    <cellStyle name="Normal 7 3 11" xfId="11394"/>
    <cellStyle name="Normal 7 3 11 2" xfId="20613"/>
    <cellStyle name="Normal 7 3 11 2 2" xfId="49311"/>
    <cellStyle name="Normal 7 3 11 3" xfId="40102"/>
    <cellStyle name="Normal 7 3 12" xfId="11623"/>
    <cellStyle name="Normal 7 3 12 2" xfId="40321"/>
    <cellStyle name="Normal 7 3 13" xfId="21746"/>
    <cellStyle name="Normal 7 3 13 2" xfId="50444"/>
    <cellStyle name="Normal 7 3 14" xfId="23909"/>
    <cellStyle name="Normal 7 3 14 2" xfId="52607"/>
    <cellStyle name="Normal 7 3 15" xfId="26188"/>
    <cellStyle name="Normal 7 3 15 2" xfId="54886"/>
    <cellStyle name="Normal 7 3 16" xfId="30769"/>
    <cellStyle name="Normal 7 3 16 2" xfId="59466"/>
    <cellStyle name="Normal 7 3 17" xfId="31112"/>
    <cellStyle name="Normal 7 3 2" xfId="1158"/>
    <cellStyle name="Normal 7 3 2 10" xfId="11809"/>
    <cellStyle name="Normal 7 3 2 10 2" xfId="40507"/>
    <cellStyle name="Normal 7 3 2 11" xfId="21747"/>
    <cellStyle name="Normal 7 3 2 11 2" xfId="50445"/>
    <cellStyle name="Normal 7 3 2 12" xfId="23910"/>
    <cellStyle name="Normal 7 3 2 12 2" xfId="52608"/>
    <cellStyle name="Normal 7 3 2 13" xfId="26189"/>
    <cellStyle name="Normal 7 3 2 13 2" xfId="54887"/>
    <cellStyle name="Normal 7 3 2 14" xfId="30770"/>
    <cellStyle name="Normal 7 3 2 14 2" xfId="59467"/>
    <cellStyle name="Normal 7 3 2 15" xfId="31298"/>
    <cellStyle name="Normal 7 3 2 2" xfId="3424"/>
    <cellStyle name="Normal 7 3 2 2 10" xfId="23911"/>
    <cellStyle name="Normal 7 3 2 2 10 2" xfId="52609"/>
    <cellStyle name="Normal 7 3 2 2 11" xfId="26190"/>
    <cellStyle name="Normal 7 3 2 2 11 2" xfId="54888"/>
    <cellStyle name="Normal 7 3 2 2 12" xfId="30771"/>
    <cellStyle name="Normal 7 3 2 2 12 2" xfId="59468"/>
    <cellStyle name="Normal 7 3 2 2 13" xfId="32396"/>
    <cellStyle name="Normal 7 3 2 2 2" xfId="4862"/>
    <cellStyle name="Normal 7 3 2 2 2 2" xfId="14090"/>
    <cellStyle name="Normal 7 3 2 2 2 2 2" xfId="28572"/>
    <cellStyle name="Normal 7 3 2 2 2 2 2 2" xfId="57270"/>
    <cellStyle name="Normal 7 3 2 2 2 2 3" xfId="42788"/>
    <cellStyle name="Normal 7 3 2 2 2 3" xfId="23912"/>
    <cellStyle name="Normal 7 3 2 2 2 3 2" xfId="52610"/>
    <cellStyle name="Normal 7 3 2 2 2 4" xfId="26191"/>
    <cellStyle name="Normal 7 3 2 2 2 4 2" xfId="54889"/>
    <cellStyle name="Normal 7 3 2 2 2 5" xfId="30772"/>
    <cellStyle name="Normal 7 3 2 2 2 5 2" xfId="59469"/>
    <cellStyle name="Normal 7 3 2 2 2 6" xfId="33579"/>
    <cellStyle name="Normal 7 3 2 2 3" xfId="6361"/>
    <cellStyle name="Normal 7 3 2 2 3 2" xfId="15589"/>
    <cellStyle name="Normal 7 3 2 2 3 2 2" xfId="44287"/>
    <cellStyle name="Normal 7 3 2 2 3 3" xfId="27439"/>
    <cellStyle name="Normal 7 3 2 2 3 3 2" xfId="56137"/>
    <cellStyle name="Normal 7 3 2 2 3 4" xfId="35078"/>
    <cellStyle name="Normal 7 3 2 2 4" xfId="7913"/>
    <cellStyle name="Normal 7 3 2 2 4 2" xfId="17138"/>
    <cellStyle name="Normal 7 3 2 2 4 2 2" xfId="45836"/>
    <cellStyle name="Normal 7 3 2 2 4 3" xfId="36627"/>
    <cellStyle name="Normal 7 3 2 2 5" xfId="9064"/>
    <cellStyle name="Normal 7 3 2 2 5 2" xfId="18287"/>
    <cellStyle name="Normal 7 3 2 2 5 2 2" xfId="46985"/>
    <cellStyle name="Normal 7 3 2 2 5 3" xfId="37776"/>
    <cellStyle name="Normal 7 3 2 2 6" xfId="10247"/>
    <cellStyle name="Normal 7 3 2 2 6 2" xfId="19468"/>
    <cellStyle name="Normal 7 3 2 2 6 2 2" xfId="48166"/>
    <cellStyle name="Normal 7 3 2 2 6 3" xfId="38957"/>
    <cellStyle name="Normal 7 3 2 2 7" xfId="11396"/>
    <cellStyle name="Normal 7 3 2 2 7 2" xfId="20615"/>
    <cellStyle name="Normal 7 3 2 2 7 2 2" xfId="49313"/>
    <cellStyle name="Normal 7 3 2 2 7 3" xfId="40104"/>
    <cellStyle name="Normal 7 3 2 2 8" xfId="12907"/>
    <cellStyle name="Normal 7 3 2 2 8 2" xfId="41605"/>
    <cellStyle name="Normal 7 3 2 2 9" xfId="21748"/>
    <cellStyle name="Normal 7 3 2 2 9 2" xfId="50446"/>
    <cellStyle name="Normal 7 3 2 3" xfId="2815"/>
    <cellStyle name="Normal 7 3 2 3 2" xfId="5980"/>
    <cellStyle name="Normal 7 3 2 3 2 2" xfId="15208"/>
    <cellStyle name="Normal 7 3 2 3 2 2 2" xfId="43906"/>
    <cellStyle name="Normal 7 3 2 3 2 3" xfId="28571"/>
    <cellStyle name="Normal 7 3 2 3 2 3 2" xfId="57269"/>
    <cellStyle name="Normal 7 3 2 3 2 4" xfId="34697"/>
    <cellStyle name="Normal 7 3 2 3 3" xfId="7530"/>
    <cellStyle name="Normal 7 3 2 3 3 2" xfId="16756"/>
    <cellStyle name="Normal 7 3 2 3 3 2 2" xfId="45454"/>
    <cellStyle name="Normal 7 3 2 3 3 3" xfId="36245"/>
    <cellStyle name="Normal 7 3 2 3 4" xfId="12526"/>
    <cellStyle name="Normal 7 3 2 3 4 2" xfId="41224"/>
    <cellStyle name="Normal 7 3 2 3 5" xfId="23913"/>
    <cellStyle name="Normal 7 3 2 3 5 2" xfId="52611"/>
    <cellStyle name="Normal 7 3 2 3 6" xfId="26192"/>
    <cellStyle name="Normal 7 3 2 3 6 2" xfId="54890"/>
    <cellStyle name="Normal 7 3 2 3 7" xfId="30773"/>
    <cellStyle name="Normal 7 3 2 3 7 2" xfId="59470"/>
    <cellStyle name="Normal 7 3 2 3 8" xfId="32015"/>
    <cellStyle name="Normal 7 3 2 4" xfId="4861"/>
    <cellStyle name="Normal 7 3 2 4 2" xfId="14089"/>
    <cellStyle name="Normal 7 3 2 4 2 2" xfId="42787"/>
    <cellStyle name="Normal 7 3 2 4 3" xfId="27438"/>
    <cellStyle name="Normal 7 3 2 4 3 2" xfId="56136"/>
    <cellStyle name="Normal 7 3 2 4 4" xfId="33578"/>
    <cellStyle name="Normal 7 3 2 5" xfId="5263"/>
    <cellStyle name="Normal 7 3 2 5 2" xfId="14491"/>
    <cellStyle name="Normal 7 3 2 5 2 2" xfId="43189"/>
    <cellStyle name="Normal 7 3 2 5 3" xfId="33980"/>
    <cellStyle name="Normal 7 3 2 6" xfId="6812"/>
    <cellStyle name="Normal 7 3 2 6 2" xfId="16039"/>
    <cellStyle name="Normal 7 3 2 6 2 2" xfId="44737"/>
    <cellStyle name="Normal 7 3 2 6 3" xfId="35528"/>
    <cellStyle name="Normal 7 3 2 7" xfId="8682"/>
    <cellStyle name="Normal 7 3 2 7 2" xfId="17906"/>
    <cellStyle name="Normal 7 3 2 7 2 2" xfId="46604"/>
    <cellStyle name="Normal 7 3 2 7 3" xfId="37395"/>
    <cellStyle name="Normal 7 3 2 8" xfId="10246"/>
    <cellStyle name="Normal 7 3 2 8 2" xfId="19467"/>
    <cellStyle name="Normal 7 3 2 8 2 2" xfId="48165"/>
    <cellStyle name="Normal 7 3 2 8 3" xfId="38956"/>
    <cellStyle name="Normal 7 3 2 9" xfId="11395"/>
    <cellStyle name="Normal 7 3 2 9 2" xfId="20614"/>
    <cellStyle name="Normal 7 3 2 9 2 2" xfId="49312"/>
    <cellStyle name="Normal 7 3 2 9 3" xfId="40103"/>
    <cellStyle name="Normal 7 3 3" xfId="2540"/>
    <cellStyle name="Normal 7 3 3 10" xfId="23914"/>
    <cellStyle name="Normal 7 3 3 10 2" xfId="52612"/>
    <cellStyle name="Normal 7 3 3 11" xfId="26193"/>
    <cellStyle name="Normal 7 3 3 11 2" xfId="54891"/>
    <cellStyle name="Normal 7 3 3 12" xfId="30774"/>
    <cellStyle name="Normal 7 3 3 12 2" xfId="59471"/>
    <cellStyle name="Normal 7 3 3 13" xfId="31830"/>
    <cellStyle name="Normal 7 3 3 2" xfId="4863"/>
    <cellStyle name="Normal 7 3 3 2 2" xfId="14091"/>
    <cellStyle name="Normal 7 3 3 2 2 2" xfId="28573"/>
    <cellStyle name="Normal 7 3 3 2 2 2 2" xfId="57271"/>
    <cellStyle name="Normal 7 3 3 2 2 3" xfId="42789"/>
    <cellStyle name="Normal 7 3 3 2 3" xfId="23915"/>
    <cellStyle name="Normal 7 3 3 2 3 2" xfId="52613"/>
    <cellStyle name="Normal 7 3 3 2 4" xfId="26194"/>
    <cellStyle name="Normal 7 3 3 2 4 2" xfId="54892"/>
    <cellStyle name="Normal 7 3 3 2 5" xfId="30775"/>
    <cellStyle name="Normal 7 3 3 2 5 2" xfId="59472"/>
    <cellStyle name="Normal 7 3 3 2 6" xfId="33580"/>
    <cellStyle name="Normal 7 3 3 3" xfId="5795"/>
    <cellStyle name="Normal 7 3 3 3 2" xfId="15023"/>
    <cellStyle name="Normal 7 3 3 3 2 2" xfId="43721"/>
    <cellStyle name="Normal 7 3 3 3 3" xfId="27440"/>
    <cellStyle name="Normal 7 3 3 3 3 2" xfId="56138"/>
    <cellStyle name="Normal 7 3 3 3 4" xfId="34512"/>
    <cellStyle name="Normal 7 3 3 4" xfId="7345"/>
    <cellStyle name="Normal 7 3 3 4 2" xfId="16571"/>
    <cellStyle name="Normal 7 3 3 4 2 2" xfId="45269"/>
    <cellStyle name="Normal 7 3 3 4 3" xfId="36060"/>
    <cellStyle name="Normal 7 3 3 5" xfId="8497"/>
    <cellStyle name="Normal 7 3 3 5 2" xfId="17721"/>
    <cellStyle name="Normal 7 3 3 5 2 2" xfId="46419"/>
    <cellStyle name="Normal 7 3 3 5 3" xfId="37210"/>
    <cellStyle name="Normal 7 3 3 6" xfId="10248"/>
    <cellStyle name="Normal 7 3 3 6 2" xfId="19469"/>
    <cellStyle name="Normal 7 3 3 6 2 2" xfId="48167"/>
    <cellStyle name="Normal 7 3 3 6 3" xfId="38958"/>
    <cellStyle name="Normal 7 3 3 7" xfId="11397"/>
    <cellStyle name="Normal 7 3 3 7 2" xfId="20616"/>
    <cellStyle name="Normal 7 3 3 7 2 2" xfId="49314"/>
    <cellStyle name="Normal 7 3 3 7 3" xfId="40105"/>
    <cellStyle name="Normal 7 3 3 8" xfId="12341"/>
    <cellStyle name="Normal 7 3 3 8 2" xfId="41039"/>
    <cellStyle name="Normal 7 3 3 9" xfId="21749"/>
    <cellStyle name="Normal 7 3 3 9 2" xfId="50447"/>
    <cellStyle name="Normal 7 3 4" xfId="3202"/>
    <cellStyle name="Normal 7 3 4 10" xfId="23916"/>
    <cellStyle name="Normal 7 3 4 10 2" xfId="52614"/>
    <cellStyle name="Normal 7 3 4 11" xfId="26195"/>
    <cellStyle name="Normal 7 3 4 11 2" xfId="54893"/>
    <cellStyle name="Normal 7 3 4 12" xfId="30776"/>
    <cellStyle name="Normal 7 3 4 12 2" xfId="59473"/>
    <cellStyle name="Normal 7 3 4 13" xfId="32211"/>
    <cellStyle name="Normal 7 3 4 2" xfId="4864"/>
    <cellStyle name="Normal 7 3 4 2 2" xfId="14092"/>
    <cellStyle name="Normal 7 3 4 2 2 2" xfId="28574"/>
    <cellStyle name="Normal 7 3 4 2 2 2 2" xfId="57272"/>
    <cellStyle name="Normal 7 3 4 2 2 3" xfId="42790"/>
    <cellStyle name="Normal 7 3 4 2 3" xfId="23917"/>
    <cellStyle name="Normal 7 3 4 2 3 2" xfId="52615"/>
    <cellStyle name="Normal 7 3 4 2 4" xfId="26196"/>
    <cellStyle name="Normal 7 3 4 2 4 2" xfId="54894"/>
    <cellStyle name="Normal 7 3 4 2 5" xfId="30777"/>
    <cellStyle name="Normal 7 3 4 2 5 2" xfId="59474"/>
    <cellStyle name="Normal 7 3 4 2 6" xfId="33581"/>
    <cellStyle name="Normal 7 3 4 3" xfId="6176"/>
    <cellStyle name="Normal 7 3 4 3 2" xfId="15404"/>
    <cellStyle name="Normal 7 3 4 3 2 2" xfId="44102"/>
    <cellStyle name="Normal 7 3 4 3 3" xfId="27441"/>
    <cellStyle name="Normal 7 3 4 3 3 2" xfId="56139"/>
    <cellStyle name="Normal 7 3 4 3 4" xfId="34893"/>
    <cellStyle name="Normal 7 3 4 4" xfId="7728"/>
    <cellStyle name="Normal 7 3 4 4 2" xfId="16953"/>
    <cellStyle name="Normal 7 3 4 4 2 2" xfId="45651"/>
    <cellStyle name="Normal 7 3 4 4 3" xfId="36442"/>
    <cellStyle name="Normal 7 3 4 5" xfId="8879"/>
    <cellStyle name="Normal 7 3 4 5 2" xfId="18102"/>
    <cellStyle name="Normal 7 3 4 5 2 2" xfId="46800"/>
    <cellStyle name="Normal 7 3 4 5 3" xfId="37591"/>
    <cellStyle name="Normal 7 3 4 6" xfId="10249"/>
    <cellStyle name="Normal 7 3 4 6 2" xfId="19470"/>
    <cellStyle name="Normal 7 3 4 6 2 2" xfId="48168"/>
    <cellStyle name="Normal 7 3 4 6 3" xfId="38959"/>
    <cellStyle name="Normal 7 3 4 7" xfId="11398"/>
    <cellStyle name="Normal 7 3 4 7 2" xfId="20617"/>
    <cellStyle name="Normal 7 3 4 7 2 2" xfId="49315"/>
    <cellStyle name="Normal 7 3 4 7 3" xfId="40106"/>
    <cellStyle name="Normal 7 3 4 8" xfId="12722"/>
    <cellStyle name="Normal 7 3 4 8 2" xfId="41420"/>
    <cellStyle name="Normal 7 3 4 9" xfId="21750"/>
    <cellStyle name="Normal 7 3 4 9 2" xfId="50448"/>
    <cellStyle name="Normal 7 3 5" xfId="2166"/>
    <cellStyle name="Normal 7 3 5 2" xfId="5600"/>
    <cellStyle name="Normal 7 3 5 2 2" xfId="14828"/>
    <cellStyle name="Normal 7 3 5 2 2 2" xfId="43526"/>
    <cellStyle name="Normal 7 3 5 2 3" xfId="28570"/>
    <cellStyle name="Normal 7 3 5 2 3 2" xfId="57268"/>
    <cellStyle name="Normal 7 3 5 2 4" xfId="34317"/>
    <cellStyle name="Normal 7 3 5 3" xfId="7149"/>
    <cellStyle name="Normal 7 3 5 3 2" xfId="16376"/>
    <cellStyle name="Normal 7 3 5 3 2 2" xfId="45074"/>
    <cellStyle name="Normal 7 3 5 3 3" xfId="35865"/>
    <cellStyle name="Normal 7 3 5 4" xfId="12146"/>
    <cellStyle name="Normal 7 3 5 4 2" xfId="40844"/>
    <cellStyle name="Normal 7 3 5 5" xfId="23918"/>
    <cellStyle name="Normal 7 3 5 5 2" xfId="52616"/>
    <cellStyle name="Normal 7 3 5 6" xfId="26197"/>
    <cellStyle name="Normal 7 3 5 6 2" xfId="54895"/>
    <cellStyle name="Normal 7 3 5 7" xfId="30778"/>
    <cellStyle name="Normal 7 3 5 7 2" xfId="59475"/>
    <cellStyle name="Normal 7 3 5 8" xfId="31635"/>
    <cellStyle name="Normal 7 3 6" xfId="4860"/>
    <cellStyle name="Normal 7 3 6 2" xfId="14088"/>
    <cellStyle name="Normal 7 3 6 2 2" xfId="42786"/>
    <cellStyle name="Normal 7 3 6 3" xfId="27437"/>
    <cellStyle name="Normal 7 3 6 3 2" xfId="56135"/>
    <cellStyle name="Normal 7 3 6 4" xfId="33577"/>
    <cellStyle name="Normal 7 3 7" xfId="5077"/>
    <cellStyle name="Normal 7 3 7 2" xfId="14305"/>
    <cellStyle name="Normal 7 3 7 2 2" xfId="43003"/>
    <cellStyle name="Normal 7 3 7 3" xfId="33794"/>
    <cellStyle name="Normal 7 3 8" xfId="6626"/>
    <cellStyle name="Normal 7 3 8 2" xfId="15853"/>
    <cellStyle name="Normal 7 3 8 2 2" xfId="44551"/>
    <cellStyle name="Normal 7 3 8 3" xfId="35342"/>
    <cellStyle name="Normal 7 3 9" xfId="8302"/>
    <cellStyle name="Normal 7 3 9 2" xfId="17526"/>
    <cellStyle name="Normal 7 3 9 2 2" xfId="46224"/>
    <cellStyle name="Normal 7 3 9 3" xfId="37015"/>
    <cellStyle name="Normal 7 4" xfId="1072"/>
    <cellStyle name="Normal 7 4 10" xfId="11723"/>
    <cellStyle name="Normal 7 4 10 2" xfId="40421"/>
    <cellStyle name="Normal 7 4 11" xfId="21751"/>
    <cellStyle name="Normal 7 4 11 2" xfId="50449"/>
    <cellStyle name="Normal 7 4 12" xfId="23919"/>
    <cellStyle name="Normal 7 4 12 2" xfId="52617"/>
    <cellStyle name="Normal 7 4 13" xfId="26198"/>
    <cellStyle name="Normal 7 4 13 2" xfId="54896"/>
    <cellStyle name="Normal 7 4 14" xfId="30779"/>
    <cellStyle name="Normal 7 4 14 2" xfId="59476"/>
    <cellStyle name="Normal 7 4 15" xfId="31212"/>
    <cellStyle name="Normal 7 4 2" xfId="3340"/>
    <cellStyle name="Normal 7 4 2 10" xfId="23920"/>
    <cellStyle name="Normal 7 4 2 10 2" xfId="52618"/>
    <cellStyle name="Normal 7 4 2 11" xfId="26199"/>
    <cellStyle name="Normal 7 4 2 11 2" xfId="54897"/>
    <cellStyle name="Normal 7 4 2 12" xfId="30780"/>
    <cellStyle name="Normal 7 4 2 12 2" xfId="59477"/>
    <cellStyle name="Normal 7 4 2 13" xfId="32313"/>
    <cellStyle name="Normal 7 4 2 2" xfId="4866"/>
    <cellStyle name="Normal 7 4 2 2 2" xfId="14094"/>
    <cellStyle name="Normal 7 4 2 2 2 2" xfId="28576"/>
    <cellStyle name="Normal 7 4 2 2 2 2 2" xfId="57274"/>
    <cellStyle name="Normal 7 4 2 2 2 3" xfId="42792"/>
    <cellStyle name="Normal 7 4 2 2 3" xfId="23921"/>
    <cellStyle name="Normal 7 4 2 2 3 2" xfId="52619"/>
    <cellStyle name="Normal 7 4 2 2 4" xfId="26200"/>
    <cellStyle name="Normal 7 4 2 2 4 2" xfId="54898"/>
    <cellStyle name="Normal 7 4 2 2 5" xfId="30781"/>
    <cellStyle name="Normal 7 4 2 2 5 2" xfId="59478"/>
    <cellStyle name="Normal 7 4 2 2 6" xfId="33583"/>
    <cellStyle name="Normal 7 4 2 3" xfId="6278"/>
    <cellStyle name="Normal 7 4 2 3 2" xfId="15506"/>
    <cellStyle name="Normal 7 4 2 3 2 2" xfId="44204"/>
    <cellStyle name="Normal 7 4 2 3 3" xfId="27443"/>
    <cellStyle name="Normal 7 4 2 3 3 2" xfId="56141"/>
    <cellStyle name="Normal 7 4 2 3 4" xfId="34995"/>
    <cellStyle name="Normal 7 4 2 4" xfId="7830"/>
    <cellStyle name="Normal 7 4 2 4 2" xfId="17055"/>
    <cellStyle name="Normal 7 4 2 4 2 2" xfId="45753"/>
    <cellStyle name="Normal 7 4 2 4 3" xfId="36544"/>
    <cellStyle name="Normal 7 4 2 5" xfId="8981"/>
    <cellStyle name="Normal 7 4 2 5 2" xfId="18204"/>
    <cellStyle name="Normal 7 4 2 5 2 2" xfId="46902"/>
    <cellStyle name="Normal 7 4 2 5 3" xfId="37693"/>
    <cellStyle name="Normal 7 4 2 6" xfId="10251"/>
    <cellStyle name="Normal 7 4 2 6 2" xfId="19472"/>
    <cellStyle name="Normal 7 4 2 6 2 2" xfId="48170"/>
    <cellStyle name="Normal 7 4 2 6 3" xfId="38961"/>
    <cellStyle name="Normal 7 4 2 7" xfId="11400"/>
    <cellStyle name="Normal 7 4 2 7 2" xfId="20619"/>
    <cellStyle name="Normal 7 4 2 7 2 2" xfId="49317"/>
    <cellStyle name="Normal 7 4 2 7 3" xfId="40108"/>
    <cellStyle name="Normal 7 4 2 8" xfId="12824"/>
    <cellStyle name="Normal 7 4 2 8 2" xfId="41522"/>
    <cellStyle name="Normal 7 4 2 9" xfId="21752"/>
    <cellStyle name="Normal 7 4 2 9 2" xfId="50450"/>
    <cellStyle name="Normal 7 4 3" xfId="2730"/>
    <cellStyle name="Normal 7 4 3 2" xfId="5897"/>
    <cellStyle name="Normal 7 4 3 2 2" xfId="15125"/>
    <cellStyle name="Normal 7 4 3 2 2 2" xfId="43823"/>
    <cellStyle name="Normal 7 4 3 2 3" xfId="28575"/>
    <cellStyle name="Normal 7 4 3 2 3 2" xfId="57273"/>
    <cellStyle name="Normal 7 4 3 2 4" xfId="34614"/>
    <cellStyle name="Normal 7 4 3 3" xfId="7447"/>
    <cellStyle name="Normal 7 4 3 3 2" xfId="16673"/>
    <cellStyle name="Normal 7 4 3 3 2 2" xfId="45371"/>
    <cellStyle name="Normal 7 4 3 3 3" xfId="36162"/>
    <cellStyle name="Normal 7 4 3 4" xfId="12443"/>
    <cellStyle name="Normal 7 4 3 4 2" xfId="41141"/>
    <cellStyle name="Normal 7 4 3 5" xfId="23922"/>
    <cellStyle name="Normal 7 4 3 5 2" xfId="52620"/>
    <cellStyle name="Normal 7 4 3 6" xfId="26201"/>
    <cellStyle name="Normal 7 4 3 6 2" xfId="54899"/>
    <cellStyle name="Normal 7 4 3 7" xfId="30782"/>
    <cellStyle name="Normal 7 4 3 7 2" xfId="59479"/>
    <cellStyle name="Normal 7 4 3 8" xfId="31932"/>
    <cellStyle name="Normal 7 4 4" xfId="4865"/>
    <cellStyle name="Normal 7 4 4 2" xfId="14093"/>
    <cellStyle name="Normal 7 4 4 2 2" xfId="42791"/>
    <cellStyle name="Normal 7 4 4 3" xfId="27442"/>
    <cellStyle name="Normal 7 4 4 3 2" xfId="56140"/>
    <cellStyle name="Normal 7 4 4 4" xfId="33582"/>
    <cellStyle name="Normal 7 4 5" xfId="5177"/>
    <cellStyle name="Normal 7 4 5 2" xfId="14405"/>
    <cellStyle name="Normal 7 4 5 2 2" xfId="43103"/>
    <cellStyle name="Normal 7 4 5 3" xfId="33894"/>
    <cellStyle name="Normal 7 4 6" xfId="6726"/>
    <cellStyle name="Normal 7 4 6 2" xfId="15953"/>
    <cellStyle name="Normal 7 4 6 2 2" xfId="44651"/>
    <cellStyle name="Normal 7 4 6 3" xfId="35442"/>
    <cellStyle name="Normal 7 4 7" xfId="8599"/>
    <cellStyle name="Normal 7 4 7 2" xfId="17823"/>
    <cellStyle name="Normal 7 4 7 2 2" xfId="46521"/>
    <cellStyle name="Normal 7 4 7 3" xfId="37312"/>
    <cellStyle name="Normal 7 4 8" xfId="10250"/>
    <cellStyle name="Normal 7 4 8 2" xfId="19471"/>
    <cellStyle name="Normal 7 4 8 2 2" xfId="48169"/>
    <cellStyle name="Normal 7 4 8 3" xfId="38960"/>
    <cellStyle name="Normal 7 4 9" xfId="11399"/>
    <cellStyle name="Normal 7 4 9 2" xfId="20618"/>
    <cellStyle name="Normal 7 4 9 2 2" xfId="49316"/>
    <cellStyle name="Normal 7 4 9 3" xfId="40107"/>
    <cellStyle name="Normal 7 5" xfId="1360"/>
    <cellStyle name="Normal 7 6" xfId="4991"/>
    <cellStyle name="Normal 7 6 2" xfId="14219"/>
    <cellStyle name="Normal 7 6 2 2" xfId="42917"/>
    <cellStyle name="Normal 7 6 3" xfId="33708"/>
    <cellStyle name="Normal 7 7" xfId="6540"/>
    <cellStyle name="Normal 7 7 2" xfId="15767"/>
    <cellStyle name="Normal 7 7 2 2" xfId="44465"/>
    <cellStyle name="Normal 7 7 3" xfId="35256"/>
    <cellStyle name="Normal 7 8" xfId="11537"/>
    <cellStyle name="Normal 7 8 2" xfId="40235"/>
    <cellStyle name="Normal 7 9" xfId="31026"/>
    <cellStyle name="Normal 8" xfId="180"/>
    <cellStyle name="Normal 8 2" xfId="284"/>
    <cellStyle name="Normal 8 2 10" xfId="8121"/>
    <cellStyle name="Normal 8 2 10 2" xfId="17345"/>
    <cellStyle name="Normal 8 2 10 2 2" xfId="46043"/>
    <cellStyle name="Normal 8 2 10 3" xfId="36834"/>
    <cellStyle name="Normal 8 2 11" xfId="10252"/>
    <cellStyle name="Normal 8 2 11 2" xfId="19473"/>
    <cellStyle name="Normal 8 2 11 2 2" xfId="48171"/>
    <cellStyle name="Normal 8 2 11 3" xfId="38962"/>
    <cellStyle name="Normal 8 2 12" xfId="11401"/>
    <cellStyle name="Normal 8 2 12 2" xfId="20620"/>
    <cellStyle name="Normal 8 2 12 2 2" xfId="49318"/>
    <cellStyle name="Normal 8 2 12 3" xfId="40109"/>
    <cellStyle name="Normal 8 2 13" xfId="11594"/>
    <cellStyle name="Normal 8 2 13 2" xfId="40292"/>
    <cellStyle name="Normal 8 2 14" xfId="21753"/>
    <cellStyle name="Normal 8 2 14 2" xfId="50451"/>
    <cellStyle name="Normal 8 2 15" xfId="23923"/>
    <cellStyle name="Normal 8 2 15 2" xfId="52621"/>
    <cellStyle name="Normal 8 2 16" xfId="26202"/>
    <cellStyle name="Normal 8 2 16 2" xfId="54900"/>
    <cellStyle name="Normal 8 2 17" xfId="30783"/>
    <cellStyle name="Normal 8 2 17 2" xfId="59480"/>
    <cellStyle name="Normal 8 2 18" xfId="31083"/>
    <cellStyle name="Normal 8 2 2" xfId="370"/>
    <cellStyle name="Normal 8 2 2 10" xfId="10253"/>
    <cellStyle name="Normal 8 2 2 10 2" xfId="19474"/>
    <cellStyle name="Normal 8 2 2 10 2 2" xfId="48172"/>
    <cellStyle name="Normal 8 2 2 10 3" xfId="38963"/>
    <cellStyle name="Normal 8 2 2 11" xfId="11402"/>
    <cellStyle name="Normal 8 2 2 11 2" xfId="20621"/>
    <cellStyle name="Normal 8 2 2 11 2 2" xfId="49319"/>
    <cellStyle name="Normal 8 2 2 11 3" xfId="40110"/>
    <cellStyle name="Normal 8 2 2 12" xfId="11680"/>
    <cellStyle name="Normal 8 2 2 12 2" xfId="40378"/>
    <cellStyle name="Normal 8 2 2 13" xfId="21754"/>
    <cellStyle name="Normal 8 2 2 13 2" xfId="50452"/>
    <cellStyle name="Normal 8 2 2 14" xfId="23924"/>
    <cellStyle name="Normal 8 2 2 14 2" xfId="52622"/>
    <cellStyle name="Normal 8 2 2 15" xfId="26203"/>
    <cellStyle name="Normal 8 2 2 15 2" xfId="54901"/>
    <cellStyle name="Normal 8 2 2 16" xfId="30784"/>
    <cellStyle name="Normal 8 2 2 16 2" xfId="59481"/>
    <cellStyle name="Normal 8 2 2 17" xfId="31169"/>
    <cellStyle name="Normal 8 2 2 2" xfId="1215"/>
    <cellStyle name="Normal 8 2 2 2 10" xfId="11403"/>
    <cellStyle name="Normal 8 2 2 2 10 2" xfId="20622"/>
    <cellStyle name="Normal 8 2 2 2 10 2 2" xfId="49320"/>
    <cellStyle name="Normal 8 2 2 2 10 3" xfId="40111"/>
    <cellStyle name="Normal 8 2 2 2 11" xfId="11866"/>
    <cellStyle name="Normal 8 2 2 2 11 2" xfId="40564"/>
    <cellStyle name="Normal 8 2 2 2 12" xfId="21755"/>
    <cellStyle name="Normal 8 2 2 2 12 2" xfId="50453"/>
    <cellStyle name="Normal 8 2 2 2 13" xfId="23925"/>
    <cellStyle name="Normal 8 2 2 2 13 2" xfId="52623"/>
    <cellStyle name="Normal 8 2 2 2 14" xfId="26204"/>
    <cellStyle name="Normal 8 2 2 2 14 2" xfId="54902"/>
    <cellStyle name="Normal 8 2 2 2 15" xfId="30785"/>
    <cellStyle name="Normal 8 2 2 2 15 2" xfId="59482"/>
    <cellStyle name="Normal 8 2 2 2 16" xfId="31355"/>
    <cellStyle name="Normal 8 2 2 2 2" xfId="2872"/>
    <cellStyle name="Normal 8 2 2 2 2 10" xfId="23926"/>
    <cellStyle name="Normal 8 2 2 2 2 10 2" xfId="52624"/>
    <cellStyle name="Normal 8 2 2 2 2 11" xfId="26205"/>
    <cellStyle name="Normal 8 2 2 2 2 11 2" xfId="54903"/>
    <cellStyle name="Normal 8 2 2 2 2 12" xfId="30786"/>
    <cellStyle name="Normal 8 2 2 2 2 12 2" xfId="59483"/>
    <cellStyle name="Normal 8 2 2 2 2 13" xfId="32072"/>
    <cellStyle name="Normal 8 2 2 2 2 2" xfId="4870"/>
    <cellStyle name="Normal 8 2 2 2 2 2 2" xfId="14098"/>
    <cellStyle name="Normal 8 2 2 2 2 2 2 2" xfId="28580"/>
    <cellStyle name="Normal 8 2 2 2 2 2 2 2 2" xfId="57278"/>
    <cellStyle name="Normal 8 2 2 2 2 2 2 3" xfId="42796"/>
    <cellStyle name="Normal 8 2 2 2 2 2 3" xfId="23927"/>
    <cellStyle name="Normal 8 2 2 2 2 2 3 2" xfId="52625"/>
    <cellStyle name="Normal 8 2 2 2 2 2 4" xfId="26206"/>
    <cellStyle name="Normal 8 2 2 2 2 2 4 2" xfId="54904"/>
    <cellStyle name="Normal 8 2 2 2 2 2 5" xfId="30787"/>
    <cellStyle name="Normal 8 2 2 2 2 2 5 2" xfId="59484"/>
    <cellStyle name="Normal 8 2 2 2 2 2 6" xfId="33587"/>
    <cellStyle name="Normal 8 2 2 2 2 3" xfId="6037"/>
    <cellStyle name="Normal 8 2 2 2 2 3 2" xfId="15265"/>
    <cellStyle name="Normal 8 2 2 2 2 3 2 2" xfId="43963"/>
    <cellStyle name="Normal 8 2 2 2 2 3 3" xfId="27447"/>
    <cellStyle name="Normal 8 2 2 2 2 3 3 2" xfId="56145"/>
    <cellStyle name="Normal 8 2 2 2 2 3 4" xfId="34754"/>
    <cellStyle name="Normal 8 2 2 2 2 4" xfId="7587"/>
    <cellStyle name="Normal 8 2 2 2 2 4 2" xfId="16813"/>
    <cellStyle name="Normal 8 2 2 2 2 4 2 2" xfId="45511"/>
    <cellStyle name="Normal 8 2 2 2 2 4 3" xfId="36302"/>
    <cellStyle name="Normal 8 2 2 2 2 5" xfId="8739"/>
    <cellStyle name="Normal 8 2 2 2 2 5 2" xfId="17963"/>
    <cellStyle name="Normal 8 2 2 2 2 5 2 2" xfId="46661"/>
    <cellStyle name="Normal 8 2 2 2 2 5 3" xfId="37452"/>
    <cellStyle name="Normal 8 2 2 2 2 6" xfId="10255"/>
    <cellStyle name="Normal 8 2 2 2 2 6 2" xfId="19476"/>
    <cellStyle name="Normal 8 2 2 2 2 6 2 2" xfId="48174"/>
    <cellStyle name="Normal 8 2 2 2 2 6 3" xfId="38965"/>
    <cellStyle name="Normal 8 2 2 2 2 7" xfId="11404"/>
    <cellStyle name="Normal 8 2 2 2 2 7 2" xfId="20623"/>
    <cellStyle name="Normal 8 2 2 2 2 7 2 2" xfId="49321"/>
    <cellStyle name="Normal 8 2 2 2 2 7 3" xfId="40112"/>
    <cellStyle name="Normal 8 2 2 2 2 8" xfId="12583"/>
    <cellStyle name="Normal 8 2 2 2 2 8 2" xfId="41281"/>
    <cellStyle name="Normal 8 2 2 2 2 9" xfId="21756"/>
    <cellStyle name="Normal 8 2 2 2 2 9 2" xfId="50454"/>
    <cellStyle name="Normal 8 2 2 2 3" xfId="3481"/>
    <cellStyle name="Normal 8 2 2 2 3 10" xfId="23928"/>
    <cellStyle name="Normal 8 2 2 2 3 10 2" xfId="52626"/>
    <cellStyle name="Normal 8 2 2 2 3 11" xfId="26207"/>
    <cellStyle name="Normal 8 2 2 2 3 11 2" xfId="54905"/>
    <cellStyle name="Normal 8 2 2 2 3 12" xfId="30788"/>
    <cellStyle name="Normal 8 2 2 2 3 12 2" xfId="59485"/>
    <cellStyle name="Normal 8 2 2 2 3 13" xfId="32453"/>
    <cellStyle name="Normal 8 2 2 2 3 2" xfId="4871"/>
    <cellStyle name="Normal 8 2 2 2 3 2 2" xfId="14099"/>
    <cellStyle name="Normal 8 2 2 2 3 2 2 2" xfId="28581"/>
    <cellStyle name="Normal 8 2 2 2 3 2 2 2 2" xfId="57279"/>
    <cellStyle name="Normal 8 2 2 2 3 2 2 3" xfId="42797"/>
    <cellStyle name="Normal 8 2 2 2 3 2 3" xfId="23929"/>
    <cellStyle name="Normal 8 2 2 2 3 2 3 2" xfId="52627"/>
    <cellStyle name="Normal 8 2 2 2 3 2 4" xfId="26208"/>
    <cellStyle name="Normal 8 2 2 2 3 2 4 2" xfId="54906"/>
    <cellStyle name="Normal 8 2 2 2 3 2 5" xfId="30789"/>
    <cellStyle name="Normal 8 2 2 2 3 2 5 2" xfId="59486"/>
    <cellStyle name="Normal 8 2 2 2 3 2 6" xfId="33588"/>
    <cellStyle name="Normal 8 2 2 2 3 3" xfId="6418"/>
    <cellStyle name="Normal 8 2 2 2 3 3 2" xfId="15646"/>
    <cellStyle name="Normal 8 2 2 2 3 3 2 2" xfId="44344"/>
    <cellStyle name="Normal 8 2 2 2 3 3 3" xfId="27448"/>
    <cellStyle name="Normal 8 2 2 2 3 3 3 2" xfId="56146"/>
    <cellStyle name="Normal 8 2 2 2 3 3 4" xfId="35135"/>
    <cellStyle name="Normal 8 2 2 2 3 4" xfId="7970"/>
    <cellStyle name="Normal 8 2 2 2 3 4 2" xfId="17195"/>
    <cellStyle name="Normal 8 2 2 2 3 4 2 2" xfId="45893"/>
    <cellStyle name="Normal 8 2 2 2 3 4 3" xfId="36684"/>
    <cellStyle name="Normal 8 2 2 2 3 5" xfId="9121"/>
    <cellStyle name="Normal 8 2 2 2 3 5 2" xfId="18344"/>
    <cellStyle name="Normal 8 2 2 2 3 5 2 2" xfId="47042"/>
    <cellStyle name="Normal 8 2 2 2 3 5 3" xfId="37833"/>
    <cellStyle name="Normal 8 2 2 2 3 6" xfId="10256"/>
    <cellStyle name="Normal 8 2 2 2 3 6 2" xfId="19477"/>
    <cellStyle name="Normal 8 2 2 2 3 6 2 2" xfId="48175"/>
    <cellStyle name="Normal 8 2 2 2 3 6 3" xfId="38966"/>
    <cellStyle name="Normal 8 2 2 2 3 7" xfId="11405"/>
    <cellStyle name="Normal 8 2 2 2 3 7 2" xfId="20624"/>
    <cellStyle name="Normal 8 2 2 2 3 7 2 2" xfId="49322"/>
    <cellStyle name="Normal 8 2 2 2 3 7 3" xfId="40113"/>
    <cellStyle name="Normal 8 2 2 2 3 8" xfId="12964"/>
    <cellStyle name="Normal 8 2 2 2 3 8 2" xfId="41662"/>
    <cellStyle name="Normal 8 2 2 2 3 9" xfId="21757"/>
    <cellStyle name="Normal 8 2 2 2 3 9 2" xfId="50455"/>
    <cellStyle name="Normal 8 2 2 2 4" xfId="2223"/>
    <cellStyle name="Normal 8 2 2 2 4 2" xfId="5657"/>
    <cellStyle name="Normal 8 2 2 2 4 2 2" xfId="14885"/>
    <cellStyle name="Normal 8 2 2 2 4 2 2 2" xfId="43583"/>
    <cellStyle name="Normal 8 2 2 2 4 2 3" xfId="28579"/>
    <cellStyle name="Normal 8 2 2 2 4 2 3 2" xfId="57277"/>
    <cellStyle name="Normal 8 2 2 2 4 2 4" xfId="34374"/>
    <cellStyle name="Normal 8 2 2 2 4 3" xfId="7206"/>
    <cellStyle name="Normal 8 2 2 2 4 3 2" xfId="16433"/>
    <cellStyle name="Normal 8 2 2 2 4 3 2 2" xfId="45131"/>
    <cellStyle name="Normal 8 2 2 2 4 3 3" xfId="35922"/>
    <cellStyle name="Normal 8 2 2 2 4 4" xfId="12203"/>
    <cellStyle name="Normal 8 2 2 2 4 4 2" xfId="40901"/>
    <cellStyle name="Normal 8 2 2 2 4 5" xfId="23930"/>
    <cellStyle name="Normal 8 2 2 2 4 5 2" xfId="52628"/>
    <cellStyle name="Normal 8 2 2 2 4 6" xfId="26209"/>
    <cellStyle name="Normal 8 2 2 2 4 6 2" xfId="54907"/>
    <cellStyle name="Normal 8 2 2 2 4 7" xfId="30790"/>
    <cellStyle name="Normal 8 2 2 2 4 7 2" xfId="59487"/>
    <cellStyle name="Normal 8 2 2 2 4 8" xfId="31692"/>
    <cellStyle name="Normal 8 2 2 2 5" xfId="4869"/>
    <cellStyle name="Normal 8 2 2 2 5 2" xfId="14097"/>
    <cellStyle name="Normal 8 2 2 2 5 2 2" xfId="42795"/>
    <cellStyle name="Normal 8 2 2 2 5 3" xfId="27446"/>
    <cellStyle name="Normal 8 2 2 2 5 3 2" xfId="56144"/>
    <cellStyle name="Normal 8 2 2 2 5 4" xfId="33586"/>
    <cellStyle name="Normal 8 2 2 2 6" xfId="5320"/>
    <cellStyle name="Normal 8 2 2 2 6 2" xfId="14548"/>
    <cellStyle name="Normal 8 2 2 2 6 2 2" xfId="43246"/>
    <cellStyle name="Normal 8 2 2 2 6 3" xfId="34037"/>
    <cellStyle name="Normal 8 2 2 2 7" xfId="6869"/>
    <cellStyle name="Normal 8 2 2 2 7 2" xfId="16096"/>
    <cellStyle name="Normal 8 2 2 2 7 2 2" xfId="44794"/>
    <cellStyle name="Normal 8 2 2 2 7 3" xfId="35585"/>
    <cellStyle name="Normal 8 2 2 2 8" xfId="8359"/>
    <cellStyle name="Normal 8 2 2 2 8 2" xfId="17583"/>
    <cellStyle name="Normal 8 2 2 2 8 2 2" xfId="46281"/>
    <cellStyle name="Normal 8 2 2 2 8 3" xfId="37072"/>
    <cellStyle name="Normal 8 2 2 2 9" xfId="10254"/>
    <cellStyle name="Normal 8 2 2 2 9 2" xfId="19475"/>
    <cellStyle name="Normal 8 2 2 2 9 2 2" xfId="48173"/>
    <cellStyle name="Normal 8 2 2 2 9 3" xfId="38964"/>
    <cellStyle name="Normal 8 2 2 3" xfId="2597"/>
    <cellStyle name="Normal 8 2 2 3 10" xfId="23931"/>
    <cellStyle name="Normal 8 2 2 3 10 2" xfId="52629"/>
    <cellStyle name="Normal 8 2 2 3 11" xfId="26210"/>
    <cellStyle name="Normal 8 2 2 3 11 2" xfId="54908"/>
    <cellStyle name="Normal 8 2 2 3 12" xfId="30791"/>
    <cellStyle name="Normal 8 2 2 3 12 2" xfId="59488"/>
    <cellStyle name="Normal 8 2 2 3 13" xfId="31887"/>
    <cellStyle name="Normal 8 2 2 3 2" xfId="4872"/>
    <cellStyle name="Normal 8 2 2 3 2 2" xfId="14100"/>
    <cellStyle name="Normal 8 2 2 3 2 2 2" xfId="28582"/>
    <cellStyle name="Normal 8 2 2 3 2 2 2 2" xfId="57280"/>
    <cellStyle name="Normal 8 2 2 3 2 2 3" xfId="42798"/>
    <cellStyle name="Normal 8 2 2 3 2 3" xfId="23932"/>
    <cellStyle name="Normal 8 2 2 3 2 3 2" xfId="52630"/>
    <cellStyle name="Normal 8 2 2 3 2 4" xfId="26211"/>
    <cellStyle name="Normal 8 2 2 3 2 4 2" xfId="54909"/>
    <cellStyle name="Normal 8 2 2 3 2 5" xfId="30792"/>
    <cellStyle name="Normal 8 2 2 3 2 5 2" xfId="59489"/>
    <cellStyle name="Normal 8 2 2 3 2 6" xfId="33589"/>
    <cellStyle name="Normal 8 2 2 3 3" xfId="5852"/>
    <cellStyle name="Normal 8 2 2 3 3 2" xfId="15080"/>
    <cellStyle name="Normal 8 2 2 3 3 2 2" xfId="43778"/>
    <cellStyle name="Normal 8 2 2 3 3 3" xfId="27449"/>
    <cellStyle name="Normal 8 2 2 3 3 3 2" xfId="56147"/>
    <cellStyle name="Normal 8 2 2 3 3 4" xfId="34569"/>
    <cellStyle name="Normal 8 2 2 3 4" xfId="7402"/>
    <cellStyle name="Normal 8 2 2 3 4 2" xfId="16628"/>
    <cellStyle name="Normal 8 2 2 3 4 2 2" xfId="45326"/>
    <cellStyle name="Normal 8 2 2 3 4 3" xfId="36117"/>
    <cellStyle name="Normal 8 2 2 3 5" xfId="8554"/>
    <cellStyle name="Normal 8 2 2 3 5 2" xfId="17778"/>
    <cellStyle name="Normal 8 2 2 3 5 2 2" xfId="46476"/>
    <cellStyle name="Normal 8 2 2 3 5 3" xfId="37267"/>
    <cellStyle name="Normal 8 2 2 3 6" xfId="10257"/>
    <cellStyle name="Normal 8 2 2 3 6 2" xfId="19478"/>
    <cellStyle name="Normal 8 2 2 3 6 2 2" xfId="48176"/>
    <cellStyle name="Normal 8 2 2 3 6 3" xfId="38967"/>
    <cellStyle name="Normal 8 2 2 3 7" xfId="11406"/>
    <cellStyle name="Normal 8 2 2 3 7 2" xfId="20625"/>
    <cellStyle name="Normal 8 2 2 3 7 2 2" xfId="49323"/>
    <cellStyle name="Normal 8 2 2 3 7 3" xfId="40114"/>
    <cellStyle name="Normal 8 2 2 3 8" xfId="12398"/>
    <cellStyle name="Normal 8 2 2 3 8 2" xfId="41096"/>
    <cellStyle name="Normal 8 2 2 3 9" xfId="21758"/>
    <cellStyle name="Normal 8 2 2 3 9 2" xfId="50456"/>
    <cellStyle name="Normal 8 2 2 4" xfId="3259"/>
    <cellStyle name="Normal 8 2 2 4 10" xfId="23933"/>
    <cellStyle name="Normal 8 2 2 4 10 2" xfId="52631"/>
    <cellStyle name="Normal 8 2 2 4 11" xfId="26212"/>
    <cellStyle name="Normal 8 2 2 4 11 2" xfId="54910"/>
    <cellStyle name="Normal 8 2 2 4 12" xfId="30793"/>
    <cellStyle name="Normal 8 2 2 4 12 2" xfId="59490"/>
    <cellStyle name="Normal 8 2 2 4 13" xfId="32268"/>
    <cellStyle name="Normal 8 2 2 4 2" xfId="4873"/>
    <cellStyle name="Normal 8 2 2 4 2 2" xfId="14101"/>
    <cellStyle name="Normal 8 2 2 4 2 2 2" xfId="28583"/>
    <cellStyle name="Normal 8 2 2 4 2 2 2 2" xfId="57281"/>
    <cellStyle name="Normal 8 2 2 4 2 2 3" xfId="42799"/>
    <cellStyle name="Normal 8 2 2 4 2 3" xfId="23934"/>
    <cellStyle name="Normal 8 2 2 4 2 3 2" xfId="52632"/>
    <cellStyle name="Normal 8 2 2 4 2 4" xfId="26213"/>
    <cellStyle name="Normal 8 2 2 4 2 4 2" xfId="54911"/>
    <cellStyle name="Normal 8 2 2 4 2 5" xfId="30794"/>
    <cellStyle name="Normal 8 2 2 4 2 5 2" xfId="59491"/>
    <cellStyle name="Normal 8 2 2 4 2 6" xfId="33590"/>
    <cellStyle name="Normal 8 2 2 4 3" xfId="6233"/>
    <cellStyle name="Normal 8 2 2 4 3 2" xfId="15461"/>
    <cellStyle name="Normal 8 2 2 4 3 2 2" xfId="44159"/>
    <cellStyle name="Normal 8 2 2 4 3 3" xfId="27450"/>
    <cellStyle name="Normal 8 2 2 4 3 3 2" xfId="56148"/>
    <cellStyle name="Normal 8 2 2 4 3 4" xfId="34950"/>
    <cellStyle name="Normal 8 2 2 4 4" xfId="7785"/>
    <cellStyle name="Normal 8 2 2 4 4 2" xfId="17010"/>
    <cellStyle name="Normal 8 2 2 4 4 2 2" xfId="45708"/>
    <cellStyle name="Normal 8 2 2 4 4 3" xfId="36499"/>
    <cellStyle name="Normal 8 2 2 4 5" xfId="8936"/>
    <cellStyle name="Normal 8 2 2 4 5 2" xfId="18159"/>
    <cellStyle name="Normal 8 2 2 4 5 2 2" xfId="46857"/>
    <cellStyle name="Normal 8 2 2 4 5 3" xfId="37648"/>
    <cellStyle name="Normal 8 2 2 4 6" xfId="10258"/>
    <cellStyle name="Normal 8 2 2 4 6 2" xfId="19479"/>
    <cellStyle name="Normal 8 2 2 4 6 2 2" xfId="48177"/>
    <cellStyle name="Normal 8 2 2 4 6 3" xfId="38968"/>
    <cellStyle name="Normal 8 2 2 4 7" xfId="11407"/>
    <cellStyle name="Normal 8 2 2 4 7 2" xfId="20626"/>
    <cellStyle name="Normal 8 2 2 4 7 2 2" xfId="49324"/>
    <cellStyle name="Normal 8 2 2 4 7 3" xfId="40115"/>
    <cellStyle name="Normal 8 2 2 4 8" xfId="12779"/>
    <cellStyle name="Normal 8 2 2 4 8 2" xfId="41477"/>
    <cellStyle name="Normal 8 2 2 4 9" xfId="21759"/>
    <cellStyle name="Normal 8 2 2 4 9 2" xfId="50457"/>
    <cellStyle name="Normal 8 2 2 5" xfId="1997"/>
    <cellStyle name="Normal 8 2 2 5 2" xfId="5473"/>
    <cellStyle name="Normal 8 2 2 5 2 2" xfId="14701"/>
    <cellStyle name="Normal 8 2 2 5 2 2 2" xfId="43399"/>
    <cellStyle name="Normal 8 2 2 5 2 3" xfId="28578"/>
    <cellStyle name="Normal 8 2 2 5 2 3 2" xfId="57276"/>
    <cellStyle name="Normal 8 2 2 5 2 4" xfId="34190"/>
    <cellStyle name="Normal 8 2 2 5 3" xfId="7022"/>
    <cellStyle name="Normal 8 2 2 5 3 2" xfId="16249"/>
    <cellStyle name="Normal 8 2 2 5 3 2 2" xfId="44947"/>
    <cellStyle name="Normal 8 2 2 5 3 3" xfId="35738"/>
    <cellStyle name="Normal 8 2 2 5 4" xfId="12019"/>
    <cellStyle name="Normal 8 2 2 5 4 2" xfId="40717"/>
    <cellStyle name="Normal 8 2 2 5 5" xfId="23935"/>
    <cellStyle name="Normal 8 2 2 5 5 2" xfId="52633"/>
    <cellStyle name="Normal 8 2 2 5 6" xfId="26214"/>
    <cellStyle name="Normal 8 2 2 5 6 2" xfId="54912"/>
    <cellStyle name="Normal 8 2 2 5 7" xfId="30795"/>
    <cellStyle name="Normal 8 2 2 5 7 2" xfId="59492"/>
    <cellStyle name="Normal 8 2 2 5 8" xfId="31508"/>
    <cellStyle name="Normal 8 2 2 6" xfId="4868"/>
    <cellStyle name="Normal 8 2 2 6 2" xfId="14096"/>
    <cellStyle name="Normal 8 2 2 6 2 2" xfId="42794"/>
    <cellStyle name="Normal 8 2 2 6 3" xfId="27445"/>
    <cellStyle name="Normal 8 2 2 6 3 2" xfId="56143"/>
    <cellStyle name="Normal 8 2 2 6 4" xfId="33585"/>
    <cellStyle name="Normal 8 2 2 7" xfId="5134"/>
    <cellStyle name="Normal 8 2 2 7 2" xfId="14362"/>
    <cellStyle name="Normal 8 2 2 7 2 2" xfId="43060"/>
    <cellStyle name="Normal 8 2 2 7 3" xfId="33851"/>
    <cellStyle name="Normal 8 2 2 8" xfId="6683"/>
    <cellStyle name="Normal 8 2 2 8 2" xfId="15910"/>
    <cellStyle name="Normal 8 2 2 8 2 2" xfId="44608"/>
    <cellStyle name="Normal 8 2 2 8 3" xfId="35399"/>
    <cellStyle name="Normal 8 2 2 9" xfId="8175"/>
    <cellStyle name="Normal 8 2 2 9 2" xfId="17399"/>
    <cellStyle name="Normal 8 2 2 9 2 2" xfId="46097"/>
    <cellStyle name="Normal 8 2 2 9 3" xfId="36888"/>
    <cellStyle name="Normal 8 2 3" xfId="1129"/>
    <cellStyle name="Normal 8 2 3 10" xfId="11408"/>
    <cellStyle name="Normal 8 2 3 10 2" xfId="20627"/>
    <cellStyle name="Normal 8 2 3 10 2 2" xfId="49325"/>
    <cellStyle name="Normal 8 2 3 10 3" xfId="40116"/>
    <cellStyle name="Normal 8 2 3 11" xfId="11780"/>
    <cellStyle name="Normal 8 2 3 11 2" xfId="40478"/>
    <cellStyle name="Normal 8 2 3 12" xfId="21760"/>
    <cellStyle name="Normal 8 2 3 12 2" xfId="50458"/>
    <cellStyle name="Normal 8 2 3 13" xfId="23936"/>
    <cellStyle name="Normal 8 2 3 13 2" xfId="52634"/>
    <cellStyle name="Normal 8 2 3 14" xfId="26215"/>
    <cellStyle name="Normal 8 2 3 14 2" xfId="54913"/>
    <cellStyle name="Normal 8 2 3 15" xfId="30796"/>
    <cellStyle name="Normal 8 2 3 15 2" xfId="59493"/>
    <cellStyle name="Normal 8 2 3 16" xfId="31269"/>
    <cellStyle name="Normal 8 2 3 2" xfId="2786"/>
    <cellStyle name="Normal 8 2 3 2 10" xfId="23937"/>
    <cellStyle name="Normal 8 2 3 2 10 2" xfId="52635"/>
    <cellStyle name="Normal 8 2 3 2 11" xfId="26216"/>
    <cellStyle name="Normal 8 2 3 2 11 2" xfId="54914"/>
    <cellStyle name="Normal 8 2 3 2 12" xfId="30797"/>
    <cellStyle name="Normal 8 2 3 2 12 2" xfId="59494"/>
    <cellStyle name="Normal 8 2 3 2 13" xfId="31987"/>
    <cellStyle name="Normal 8 2 3 2 2" xfId="4875"/>
    <cellStyle name="Normal 8 2 3 2 2 2" xfId="14103"/>
    <cellStyle name="Normal 8 2 3 2 2 2 2" xfId="28585"/>
    <cellStyle name="Normal 8 2 3 2 2 2 2 2" xfId="57283"/>
    <cellStyle name="Normal 8 2 3 2 2 2 3" xfId="42801"/>
    <cellStyle name="Normal 8 2 3 2 2 3" xfId="23938"/>
    <cellStyle name="Normal 8 2 3 2 2 3 2" xfId="52636"/>
    <cellStyle name="Normal 8 2 3 2 2 4" xfId="26217"/>
    <cellStyle name="Normal 8 2 3 2 2 4 2" xfId="54915"/>
    <cellStyle name="Normal 8 2 3 2 2 5" xfId="30798"/>
    <cellStyle name="Normal 8 2 3 2 2 5 2" xfId="59495"/>
    <cellStyle name="Normal 8 2 3 2 2 6" xfId="33592"/>
    <cellStyle name="Normal 8 2 3 2 3" xfId="5952"/>
    <cellStyle name="Normal 8 2 3 2 3 2" xfId="15180"/>
    <cellStyle name="Normal 8 2 3 2 3 2 2" xfId="43878"/>
    <cellStyle name="Normal 8 2 3 2 3 3" xfId="27452"/>
    <cellStyle name="Normal 8 2 3 2 3 3 2" xfId="56150"/>
    <cellStyle name="Normal 8 2 3 2 3 4" xfId="34669"/>
    <cellStyle name="Normal 8 2 3 2 4" xfId="7502"/>
    <cellStyle name="Normal 8 2 3 2 4 2" xfId="16728"/>
    <cellStyle name="Normal 8 2 3 2 4 2 2" xfId="45426"/>
    <cellStyle name="Normal 8 2 3 2 4 3" xfId="36217"/>
    <cellStyle name="Normal 8 2 3 2 5" xfId="8654"/>
    <cellStyle name="Normal 8 2 3 2 5 2" xfId="17878"/>
    <cellStyle name="Normal 8 2 3 2 5 2 2" xfId="46576"/>
    <cellStyle name="Normal 8 2 3 2 5 3" xfId="37367"/>
    <cellStyle name="Normal 8 2 3 2 6" xfId="10260"/>
    <cellStyle name="Normal 8 2 3 2 6 2" xfId="19481"/>
    <cellStyle name="Normal 8 2 3 2 6 2 2" xfId="48179"/>
    <cellStyle name="Normal 8 2 3 2 6 3" xfId="38970"/>
    <cellStyle name="Normal 8 2 3 2 7" xfId="11409"/>
    <cellStyle name="Normal 8 2 3 2 7 2" xfId="20628"/>
    <cellStyle name="Normal 8 2 3 2 7 2 2" xfId="49326"/>
    <cellStyle name="Normal 8 2 3 2 7 3" xfId="40117"/>
    <cellStyle name="Normal 8 2 3 2 8" xfId="12498"/>
    <cellStyle name="Normal 8 2 3 2 8 2" xfId="41196"/>
    <cellStyle name="Normal 8 2 3 2 9" xfId="21761"/>
    <cellStyle name="Normal 8 2 3 2 9 2" xfId="50459"/>
    <cellStyle name="Normal 8 2 3 3" xfId="3396"/>
    <cellStyle name="Normal 8 2 3 3 10" xfId="23939"/>
    <cellStyle name="Normal 8 2 3 3 10 2" xfId="52637"/>
    <cellStyle name="Normal 8 2 3 3 11" xfId="26218"/>
    <cellStyle name="Normal 8 2 3 3 11 2" xfId="54916"/>
    <cellStyle name="Normal 8 2 3 3 12" xfId="30799"/>
    <cellStyle name="Normal 8 2 3 3 12 2" xfId="59496"/>
    <cellStyle name="Normal 8 2 3 3 13" xfId="32368"/>
    <cellStyle name="Normal 8 2 3 3 2" xfId="4876"/>
    <cellStyle name="Normal 8 2 3 3 2 2" xfId="14104"/>
    <cellStyle name="Normal 8 2 3 3 2 2 2" xfId="28586"/>
    <cellStyle name="Normal 8 2 3 3 2 2 2 2" xfId="57284"/>
    <cellStyle name="Normal 8 2 3 3 2 2 3" xfId="42802"/>
    <cellStyle name="Normal 8 2 3 3 2 3" xfId="23940"/>
    <cellStyle name="Normal 8 2 3 3 2 3 2" xfId="52638"/>
    <cellStyle name="Normal 8 2 3 3 2 4" xfId="26219"/>
    <cellStyle name="Normal 8 2 3 3 2 4 2" xfId="54917"/>
    <cellStyle name="Normal 8 2 3 3 2 5" xfId="30800"/>
    <cellStyle name="Normal 8 2 3 3 2 5 2" xfId="59497"/>
    <cellStyle name="Normal 8 2 3 3 2 6" xfId="33593"/>
    <cellStyle name="Normal 8 2 3 3 3" xfId="6333"/>
    <cellStyle name="Normal 8 2 3 3 3 2" xfId="15561"/>
    <cellStyle name="Normal 8 2 3 3 3 2 2" xfId="44259"/>
    <cellStyle name="Normal 8 2 3 3 3 3" xfId="27453"/>
    <cellStyle name="Normal 8 2 3 3 3 3 2" xfId="56151"/>
    <cellStyle name="Normal 8 2 3 3 3 4" xfId="35050"/>
    <cellStyle name="Normal 8 2 3 3 4" xfId="7885"/>
    <cellStyle name="Normal 8 2 3 3 4 2" xfId="17110"/>
    <cellStyle name="Normal 8 2 3 3 4 2 2" xfId="45808"/>
    <cellStyle name="Normal 8 2 3 3 4 3" xfId="36599"/>
    <cellStyle name="Normal 8 2 3 3 5" xfId="9036"/>
    <cellStyle name="Normal 8 2 3 3 5 2" xfId="18259"/>
    <cellStyle name="Normal 8 2 3 3 5 2 2" xfId="46957"/>
    <cellStyle name="Normal 8 2 3 3 5 3" xfId="37748"/>
    <cellStyle name="Normal 8 2 3 3 6" xfId="10261"/>
    <cellStyle name="Normal 8 2 3 3 6 2" xfId="19482"/>
    <cellStyle name="Normal 8 2 3 3 6 2 2" xfId="48180"/>
    <cellStyle name="Normal 8 2 3 3 6 3" xfId="38971"/>
    <cellStyle name="Normal 8 2 3 3 7" xfId="11410"/>
    <cellStyle name="Normal 8 2 3 3 7 2" xfId="20629"/>
    <cellStyle name="Normal 8 2 3 3 7 2 2" xfId="49327"/>
    <cellStyle name="Normal 8 2 3 3 7 3" xfId="40118"/>
    <cellStyle name="Normal 8 2 3 3 8" xfId="12879"/>
    <cellStyle name="Normal 8 2 3 3 8 2" xfId="41577"/>
    <cellStyle name="Normal 8 2 3 3 9" xfId="21762"/>
    <cellStyle name="Normal 8 2 3 3 9 2" xfId="50460"/>
    <cellStyle name="Normal 8 2 3 4" xfId="2053"/>
    <cellStyle name="Normal 8 2 3 4 2" xfId="5528"/>
    <cellStyle name="Normal 8 2 3 4 2 2" xfId="14756"/>
    <cellStyle name="Normal 8 2 3 4 2 2 2" xfId="43454"/>
    <cellStyle name="Normal 8 2 3 4 2 3" xfId="28584"/>
    <cellStyle name="Normal 8 2 3 4 2 3 2" xfId="57282"/>
    <cellStyle name="Normal 8 2 3 4 2 4" xfId="34245"/>
    <cellStyle name="Normal 8 2 3 4 3" xfId="7077"/>
    <cellStyle name="Normal 8 2 3 4 3 2" xfId="16304"/>
    <cellStyle name="Normal 8 2 3 4 3 2 2" xfId="45002"/>
    <cellStyle name="Normal 8 2 3 4 3 3" xfId="35793"/>
    <cellStyle name="Normal 8 2 3 4 4" xfId="12074"/>
    <cellStyle name="Normal 8 2 3 4 4 2" xfId="40772"/>
    <cellStyle name="Normal 8 2 3 4 5" xfId="23941"/>
    <cellStyle name="Normal 8 2 3 4 5 2" xfId="52639"/>
    <cellStyle name="Normal 8 2 3 4 6" xfId="26220"/>
    <cellStyle name="Normal 8 2 3 4 6 2" xfId="54918"/>
    <cellStyle name="Normal 8 2 3 4 7" xfId="30801"/>
    <cellStyle name="Normal 8 2 3 4 7 2" xfId="59498"/>
    <cellStyle name="Normal 8 2 3 4 8" xfId="31563"/>
    <cellStyle name="Normal 8 2 3 5" xfId="4874"/>
    <cellStyle name="Normal 8 2 3 5 2" xfId="14102"/>
    <cellStyle name="Normal 8 2 3 5 2 2" xfId="42800"/>
    <cellStyle name="Normal 8 2 3 5 3" xfId="27451"/>
    <cellStyle name="Normal 8 2 3 5 3 2" xfId="56149"/>
    <cellStyle name="Normal 8 2 3 5 4" xfId="33591"/>
    <cellStyle name="Normal 8 2 3 6" xfId="5234"/>
    <cellStyle name="Normal 8 2 3 6 2" xfId="14462"/>
    <cellStyle name="Normal 8 2 3 6 2 2" xfId="43160"/>
    <cellStyle name="Normal 8 2 3 6 3" xfId="33951"/>
    <cellStyle name="Normal 8 2 3 7" xfId="6783"/>
    <cellStyle name="Normal 8 2 3 7 2" xfId="16010"/>
    <cellStyle name="Normal 8 2 3 7 2 2" xfId="44708"/>
    <cellStyle name="Normal 8 2 3 7 3" xfId="35499"/>
    <cellStyle name="Normal 8 2 3 8" xfId="8230"/>
    <cellStyle name="Normal 8 2 3 8 2" xfId="17454"/>
    <cellStyle name="Normal 8 2 3 8 2 2" xfId="46152"/>
    <cellStyle name="Normal 8 2 3 8 3" xfId="36943"/>
    <cellStyle name="Normal 8 2 3 9" xfId="10259"/>
    <cellStyle name="Normal 8 2 3 9 2" xfId="19480"/>
    <cellStyle name="Normal 8 2 3 9 2 2" xfId="48178"/>
    <cellStyle name="Normal 8 2 3 9 3" xfId="38969"/>
    <cellStyle name="Normal 8 2 4" xfId="2460"/>
    <cellStyle name="Normal 8 2 4 10" xfId="23942"/>
    <cellStyle name="Normal 8 2 4 10 2" xfId="52640"/>
    <cellStyle name="Normal 8 2 4 11" xfId="26221"/>
    <cellStyle name="Normal 8 2 4 11 2" xfId="54919"/>
    <cellStyle name="Normal 8 2 4 12" xfId="30802"/>
    <cellStyle name="Normal 8 2 4 12 2" xfId="59499"/>
    <cellStyle name="Normal 8 2 4 13" xfId="31760"/>
    <cellStyle name="Normal 8 2 4 2" xfId="4877"/>
    <cellStyle name="Normal 8 2 4 2 2" xfId="14105"/>
    <cellStyle name="Normal 8 2 4 2 2 2" xfId="28587"/>
    <cellStyle name="Normal 8 2 4 2 2 2 2" xfId="57285"/>
    <cellStyle name="Normal 8 2 4 2 2 3" xfId="42803"/>
    <cellStyle name="Normal 8 2 4 2 3" xfId="23943"/>
    <cellStyle name="Normal 8 2 4 2 3 2" xfId="52641"/>
    <cellStyle name="Normal 8 2 4 2 4" xfId="26222"/>
    <cellStyle name="Normal 8 2 4 2 4 2" xfId="54920"/>
    <cellStyle name="Normal 8 2 4 2 5" xfId="30803"/>
    <cellStyle name="Normal 8 2 4 2 5 2" xfId="59500"/>
    <cellStyle name="Normal 8 2 4 2 6" xfId="33594"/>
    <cellStyle name="Normal 8 2 4 3" xfId="5725"/>
    <cellStyle name="Normal 8 2 4 3 2" xfId="14953"/>
    <cellStyle name="Normal 8 2 4 3 2 2" xfId="43651"/>
    <cellStyle name="Normal 8 2 4 3 3" xfId="27454"/>
    <cellStyle name="Normal 8 2 4 3 3 2" xfId="56152"/>
    <cellStyle name="Normal 8 2 4 3 4" xfId="34442"/>
    <cellStyle name="Normal 8 2 4 4" xfId="7275"/>
    <cellStyle name="Normal 8 2 4 4 2" xfId="16501"/>
    <cellStyle name="Normal 8 2 4 4 2 2" xfId="45199"/>
    <cellStyle name="Normal 8 2 4 4 3" xfId="35990"/>
    <cellStyle name="Normal 8 2 4 5" xfId="8427"/>
    <cellStyle name="Normal 8 2 4 5 2" xfId="17651"/>
    <cellStyle name="Normal 8 2 4 5 2 2" xfId="46349"/>
    <cellStyle name="Normal 8 2 4 5 3" xfId="37140"/>
    <cellStyle name="Normal 8 2 4 6" xfId="10262"/>
    <cellStyle name="Normal 8 2 4 6 2" xfId="19483"/>
    <cellStyle name="Normal 8 2 4 6 2 2" xfId="48181"/>
    <cellStyle name="Normal 8 2 4 6 3" xfId="38972"/>
    <cellStyle name="Normal 8 2 4 7" xfId="11411"/>
    <cellStyle name="Normal 8 2 4 7 2" xfId="20630"/>
    <cellStyle name="Normal 8 2 4 7 2 2" xfId="49328"/>
    <cellStyle name="Normal 8 2 4 7 3" xfId="40119"/>
    <cellStyle name="Normal 8 2 4 8" xfId="12271"/>
    <cellStyle name="Normal 8 2 4 8 2" xfId="40969"/>
    <cellStyle name="Normal 8 2 4 9" xfId="21763"/>
    <cellStyle name="Normal 8 2 4 9 2" xfId="50461"/>
    <cellStyle name="Normal 8 2 5" xfId="3128"/>
    <cellStyle name="Normal 8 2 5 10" xfId="23944"/>
    <cellStyle name="Normal 8 2 5 10 2" xfId="52642"/>
    <cellStyle name="Normal 8 2 5 11" xfId="26223"/>
    <cellStyle name="Normal 8 2 5 11 2" xfId="54921"/>
    <cellStyle name="Normal 8 2 5 12" xfId="30804"/>
    <cellStyle name="Normal 8 2 5 12 2" xfId="59501"/>
    <cellStyle name="Normal 8 2 5 13" xfId="32139"/>
    <cellStyle name="Normal 8 2 5 2" xfId="4878"/>
    <cellStyle name="Normal 8 2 5 2 2" xfId="14106"/>
    <cellStyle name="Normal 8 2 5 2 2 2" xfId="28588"/>
    <cellStyle name="Normal 8 2 5 2 2 2 2" xfId="57286"/>
    <cellStyle name="Normal 8 2 5 2 2 3" xfId="42804"/>
    <cellStyle name="Normal 8 2 5 2 3" xfId="23945"/>
    <cellStyle name="Normal 8 2 5 2 3 2" xfId="52643"/>
    <cellStyle name="Normal 8 2 5 2 4" xfId="26224"/>
    <cellStyle name="Normal 8 2 5 2 4 2" xfId="54922"/>
    <cellStyle name="Normal 8 2 5 2 5" xfId="30805"/>
    <cellStyle name="Normal 8 2 5 2 5 2" xfId="59502"/>
    <cellStyle name="Normal 8 2 5 2 6" xfId="33595"/>
    <cellStyle name="Normal 8 2 5 3" xfId="6104"/>
    <cellStyle name="Normal 8 2 5 3 2" xfId="15332"/>
    <cellStyle name="Normal 8 2 5 3 2 2" xfId="44030"/>
    <cellStyle name="Normal 8 2 5 3 3" xfId="27455"/>
    <cellStyle name="Normal 8 2 5 3 3 2" xfId="56153"/>
    <cellStyle name="Normal 8 2 5 3 4" xfId="34821"/>
    <cellStyle name="Normal 8 2 5 4" xfId="7656"/>
    <cellStyle name="Normal 8 2 5 4 2" xfId="16881"/>
    <cellStyle name="Normal 8 2 5 4 2 2" xfId="45579"/>
    <cellStyle name="Normal 8 2 5 4 3" xfId="36370"/>
    <cellStyle name="Normal 8 2 5 5" xfId="8807"/>
    <cellStyle name="Normal 8 2 5 5 2" xfId="18030"/>
    <cellStyle name="Normal 8 2 5 5 2 2" xfId="46728"/>
    <cellStyle name="Normal 8 2 5 5 3" xfId="37519"/>
    <cellStyle name="Normal 8 2 5 6" xfId="10263"/>
    <cellStyle name="Normal 8 2 5 6 2" xfId="19484"/>
    <cellStyle name="Normal 8 2 5 6 2 2" xfId="48182"/>
    <cellStyle name="Normal 8 2 5 6 3" xfId="38973"/>
    <cellStyle name="Normal 8 2 5 7" xfId="11412"/>
    <cellStyle name="Normal 8 2 5 7 2" xfId="20631"/>
    <cellStyle name="Normal 8 2 5 7 2 2" xfId="49329"/>
    <cellStyle name="Normal 8 2 5 7 3" xfId="40120"/>
    <cellStyle name="Normal 8 2 5 8" xfId="12650"/>
    <cellStyle name="Normal 8 2 5 8 2" xfId="41348"/>
    <cellStyle name="Normal 8 2 5 9" xfId="21764"/>
    <cellStyle name="Normal 8 2 5 9 2" xfId="50462"/>
    <cellStyle name="Normal 8 2 6" xfId="1721"/>
    <cellStyle name="Normal 8 2 6 2" xfId="5419"/>
    <cellStyle name="Normal 8 2 6 2 2" xfId="14647"/>
    <cellStyle name="Normal 8 2 6 2 2 2" xfId="43345"/>
    <cellStyle name="Normal 8 2 6 2 3" xfId="28577"/>
    <cellStyle name="Normal 8 2 6 2 3 2" xfId="57275"/>
    <cellStyle name="Normal 8 2 6 2 4" xfId="34136"/>
    <cellStyle name="Normal 8 2 6 3" xfId="6968"/>
    <cellStyle name="Normal 8 2 6 3 2" xfId="16195"/>
    <cellStyle name="Normal 8 2 6 3 2 2" xfId="44893"/>
    <cellStyle name="Normal 8 2 6 3 3" xfId="35684"/>
    <cellStyle name="Normal 8 2 6 4" xfId="11965"/>
    <cellStyle name="Normal 8 2 6 4 2" xfId="40663"/>
    <cellStyle name="Normal 8 2 6 5" xfId="23946"/>
    <cellStyle name="Normal 8 2 6 5 2" xfId="52644"/>
    <cellStyle name="Normal 8 2 6 6" xfId="26225"/>
    <cellStyle name="Normal 8 2 6 6 2" xfId="54923"/>
    <cellStyle name="Normal 8 2 6 7" xfId="30806"/>
    <cellStyle name="Normal 8 2 6 7 2" xfId="59503"/>
    <cellStyle name="Normal 8 2 6 8" xfId="31454"/>
    <cellStyle name="Normal 8 2 7" xfId="4867"/>
    <cellStyle name="Normal 8 2 7 2" xfId="14095"/>
    <cellStyle name="Normal 8 2 7 2 2" xfId="42793"/>
    <cellStyle name="Normal 8 2 7 3" xfId="27444"/>
    <cellStyle name="Normal 8 2 7 3 2" xfId="56142"/>
    <cellStyle name="Normal 8 2 7 4" xfId="33584"/>
    <cellStyle name="Normal 8 2 8" xfId="5048"/>
    <cellStyle name="Normal 8 2 8 2" xfId="14276"/>
    <cellStyle name="Normal 8 2 8 2 2" xfId="42974"/>
    <cellStyle name="Normal 8 2 8 3" xfId="33765"/>
    <cellStyle name="Normal 8 2 9" xfId="6597"/>
    <cellStyle name="Normal 8 2 9 2" xfId="15824"/>
    <cellStyle name="Normal 8 2 9 2 2" xfId="44522"/>
    <cellStyle name="Normal 8 2 9 3" xfId="35313"/>
    <cellStyle name="Normal 8 3" xfId="327"/>
    <cellStyle name="Normal 8 3 10" xfId="10264"/>
    <cellStyle name="Normal 8 3 10 2" xfId="19485"/>
    <cellStyle name="Normal 8 3 10 2 2" xfId="48183"/>
    <cellStyle name="Normal 8 3 10 3" xfId="38974"/>
    <cellStyle name="Normal 8 3 11" xfId="11413"/>
    <cellStyle name="Normal 8 3 11 2" xfId="20632"/>
    <cellStyle name="Normal 8 3 11 2 2" xfId="49330"/>
    <cellStyle name="Normal 8 3 11 3" xfId="40121"/>
    <cellStyle name="Normal 8 3 12" xfId="11637"/>
    <cellStyle name="Normal 8 3 12 2" xfId="40335"/>
    <cellStyle name="Normal 8 3 13" xfId="21765"/>
    <cellStyle name="Normal 8 3 13 2" xfId="50463"/>
    <cellStyle name="Normal 8 3 14" xfId="23947"/>
    <cellStyle name="Normal 8 3 14 2" xfId="52645"/>
    <cellStyle name="Normal 8 3 15" xfId="26226"/>
    <cellStyle name="Normal 8 3 15 2" xfId="54924"/>
    <cellStyle name="Normal 8 3 16" xfId="30807"/>
    <cellStyle name="Normal 8 3 16 2" xfId="59504"/>
    <cellStyle name="Normal 8 3 17" xfId="31126"/>
    <cellStyle name="Normal 8 3 2" xfId="1172"/>
    <cellStyle name="Normal 8 3 2 10" xfId="11823"/>
    <cellStyle name="Normal 8 3 2 10 2" xfId="40521"/>
    <cellStyle name="Normal 8 3 2 11" xfId="21766"/>
    <cellStyle name="Normal 8 3 2 11 2" xfId="50464"/>
    <cellStyle name="Normal 8 3 2 12" xfId="23948"/>
    <cellStyle name="Normal 8 3 2 12 2" xfId="52646"/>
    <cellStyle name="Normal 8 3 2 13" xfId="26227"/>
    <cellStyle name="Normal 8 3 2 13 2" xfId="54925"/>
    <cellStyle name="Normal 8 3 2 14" xfId="30808"/>
    <cellStyle name="Normal 8 3 2 14 2" xfId="59505"/>
    <cellStyle name="Normal 8 3 2 15" xfId="31312"/>
    <cellStyle name="Normal 8 3 2 2" xfId="3438"/>
    <cellStyle name="Normal 8 3 2 2 10" xfId="23949"/>
    <cellStyle name="Normal 8 3 2 2 10 2" xfId="52647"/>
    <cellStyle name="Normal 8 3 2 2 11" xfId="26228"/>
    <cellStyle name="Normal 8 3 2 2 11 2" xfId="54926"/>
    <cellStyle name="Normal 8 3 2 2 12" xfId="30809"/>
    <cellStyle name="Normal 8 3 2 2 12 2" xfId="59506"/>
    <cellStyle name="Normal 8 3 2 2 13" xfId="32410"/>
    <cellStyle name="Normal 8 3 2 2 2" xfId="4881"/>
    <cellStyle name="Normal 8 3 2 2 2 2" xfId="14109"/>
    <cellStyle name="Normal 8 3 2 2 2 2 2" xfId="28591"/>
    <cellStyle name="Normal 8 3 2 2 2 2 2 2" xfId="57289"/>
    <cellStyle name="Normal 8 3 2 2 2 2 3" xfId="42807"/>
    <cellStyle name="Normal 8 3 2 2 2 3" xfId="23950"/>
    <cellStyle name="Normal 8 3 2 2 2 3 2" xfId="52648"/>
    <cellStyle name="Normal 8 3 2 2 2 4" xfId="26229"/>
    <cellStyle name="Normal 8 3 2 2 2 4 2" xfId="54927"/>
    <cellStyle name="Normal 8 3 2 2 2 5" xfId="30810"/>
    <cellStyle name="Normal 8 3 2 2 2 5 2" xfId="59507"/>
    <cellStyle name="Normal 8 3 2 2 2 6" xfId="33598"/>
    <cellStyle name="Normal 8 3 2 2 3" xfId="6375"/>
    <cellStyle name="Normal 8 3 2 2 3 2" xfId="15603"/>
    <cellStyle name="Normal 8 3 2 2 3 2 2" xfId="44301"/>
    <cellStyle name="Normal 8 3 2 2 3 3" xfId="27458"/>
    <cellStyle name="Normal 8 3 2 2 3 3 2" xfId="56156"/>
    <cellStyle name="Normal 8 3 2 2 3 4" xfId="35092"/>
    <cellStyle name="Normal 8 3 2 2 4" xfId="7927"/>
    <cellStyle name="Normal 8 3 2 2 4 2" xfId="17152"/>
    <cellStyle name="Normal 8 3 2 2 4 2 2" xfId="45850"/>
    <cellStyle name="Normal 8 3 2 2 4 3" xfId="36641"/>
    <cellStyle name="Normal 8 3 2 2 5" xfId="9078"/>
    <cellStyle name="Normal 8 3 2 2 5 2" xfId="18301"/>
    <cellStyle name="Normal 8 3 2 2 5 2 2" xfId="46999"/>
    <cellStyle name="Normal 8 3 2 2 5 3" xfId="37790"/>
    <cellStyle name="Normal 8 3 2 2 6" xfId="10266"/>
    <cellStyle name="Normal 8 3 2 2 6 2" xfId="19487"/>
    <cellStyle name="Normal 8 3 2 2 6 2 2" xfId="48185"/>
    <cellStyle name="Normal 8 3 2 2 6 3" xfId="38976"/>
    <cellStyle name="Normal 8 3 2 2 7" xfId="11415"/>
    <cellStyle name="Normal 8 3 2 2 7 2" xfId="20634"/>
    <cellStyle name="Normal 8 3 2 2 7 2 2" xfId="49332"/>
    <cellStyle name="Normal 8 3 2 2 7 3" xfId="40123"/>
    <cellStyle name="Normal 8 3 2 2 8" xfId="12921"/>
    <cellStyle name="Normal 8 3 2 2 8 2" xfId="41619"/>
    <cellStyle name="Normal 8 3 2 2 9" xfId="21767"/>
    <cellStyle name="Normal 8 3 2 2 9 2" xfId="50465"/>
    <cellStyle name="Normal 8 3 2 3" xfId="2829"/>
    <cellStyle name="Normal 8 3 2 3 2" xfId="5994"/>
    <cellStyle name="Normal 8 3 2 3 2 2" xfId="15222"/>
    <cellStyle name="Normal 8 3 2 3 2 2 2" xfId="43920"/>
    <cellStyle name="Normal 8 3 2 3 2 3" xfId="28590"/>
    <cellStyle name="Normal 8 3 2 3 2 3 2" xfId="57288"/>
    <cellStyle name="Normal 8 3 2 3 2 4" xfId="34711"/>
    <cellStyle name="Normal 8 3 2 3 3" xfId="7544"/>
    <cellStyle name="Normal 8 3 2 3 3 2" xfId="16770"/>
    <cellStyle name="Normal 8 3 2 3 3 2 2" xfId="45468"/>
    <cellStyle name="Normal 8 3 2 3 3 3" xfId="36259"/>
    <cellStyle name="Normal 8 3 2 3 4" xfId="12540"/>
    <cellStyle name="Normal 8 3 2 3 4 2" xfId="41238"/>
    <cellStyle name="Normal 8 3 2 3 5" xfId="23951"/>
    <cellStyle name="Normal 8 3 2 3 5 2" xfId="52649"/>
    <cellStyle name="Normal 8 3 2 3 6" xfId="26230"/>
    <cellStyle name="Normal 8 3 2 3 6 2" xfId="54928"/>
    <cellStyle name="Normal 8 3 2 3 7" xfId="30811"/>
    <cellStyle name="Normal 8 3 2 3 7 2" xfId="59508"/>
    <cellStyle name="Normal 8 3 2 3 8" xfId="32029"/>
    <cellStyle name="Normal 8 3 2 4" xfId="4880"/>
    <cellStyle name="Normal 8 3 2 4 2" xfId="14108"/>
    <cellStyle name="Normal 8 3 2 4 2 2" xfId="42806"/>
    <cellStyle name="Normal 8 3 2 4 3" xfId="27457"/>
    <cellStyle name="Normal 8 3 2 4 3 2" xfId="56155"/>
    <cellStyle name="Normal 8 3 2 4 4" xfId="33597"/>
    <cellStyle name="Normal 8 3 2 5" xfId="5277"/>
    <cellStyle name="Normal 8 3 2 5 2" xfId="14505"/>
    <cellStyle name="Normal 8 3 2 5 2 2" xfId="43203"/>
    <cellStyle name="Normal 8 3 2 5 3" xfId="33994"/>
    <cellStyle name="Normal 8 3 2 6" xfId="6826"/>
    <cellStyle name="Normal 8 3 2 6 2" xfId="16053"/>
    <cellStyle name="Normal 8 3 2 6 2 2" xfId="44751"/>
    <cellStyle name="Normal 8 3 2 6 3" xfId="35542"/>
    <cellStyle name="Normal 8 3 2 7" xfId="8696"/>
    <cellStyle name="Normal 8 3 2 7 2" xfId="17920"/>
    <cellStyle name="Normal 8 3 2 7 2 2" xfId="46618"/>
    <cellStyle name="Normal 8 3 2 7 3" xfId="37409"/>
    <cellStyle name="Normal 8 3 2 8" xfId="10265"/>
    <cellStyle name="Normal 8 3 2 8 2" xfId="19486"/>
    <cellStyle name="Normal 8 3 2 8 2 2" xfId="48184"/>
    <cellStyle name="Normal 8 3 2 8 3" xfId="38975"/>
    <cellStyle name="Normal 8 3 2 9" xfId="11414"/>
    <cellStyle name="Normal 8 3 2 9 2" xfId="20633"/>
    <cellStyle name="Normal 8 3 2 9 2 2" xfId="49331"/>
    <cellStyle name="Normal 8 3 2 9 3" xfId="40122"/>
    <cellStyle name="Normal 8 3 3" xfId="2554"/>
    <cellStyle name="Normal 8 3 3 10" xfId="23952"/>
    <cellStyle name="Normal 8 3 3 10 2" xfId="52650"/>
    <cellStyle name="Normal 8 3 3 11" xfId="26231"/>
    <cellStyle name="Normal 8 3 3 11 2" xfId="54929"/>
    <cellStyle name="Normal 8 3 3 12" xfId="30812"/>
    <cellStyle name="Normal 8 3 3 12 2" xfId="59509"/>
    <cellStyle name="Normal 8 3 3 13" xfId="31844"/>
    <cellStyle name="Normal 8 3 3 2" xfId="4882"/>
    <cellStyle name="Normal 8 3 3 2 2" xfId="14110"/>
    <cellStyle name="Normal 8 3 3 2 2 2" xfId="28592"/>
    <cellStyle name="Normal 8 3 3 2 2 2 2" xfId="57290"/>
    <cellStyle name="Normal 8 3 3 2 2 3" xfId="42808"/>
    <cellStyle name="Normal 8 3 3 2 3" xfId="23953"/>
    <cellStyle name="Normal 8 3 3 2 3 2" xfId="52651"/>
    <cellStyle name="Normal 8 3 3 2 4" xfId="26232"/>
    <cellStyle name="Normal 8 3 3 2 4 2" xfId="54930"/>
    <cellStyle name="Normal 8 3 3 2 5" xfId="30813"/>
    <cellStyle name="Normal 8 3 3 2 5 2" xfId="59510"/>
    <cellStyle name="Normal 8 3 3 2 6" xfId="33599"/>
    <cellStyle name="Normal 8 3 3 3" xfId="5809"/>
    <cellStyle name="Normal 8 3 3 3 2" xfId="15037"/>
    <cellStyle name="Normal 8 3 3 3 2 2" xfId="43735"/>
    <cellStyle name="Normal 8 3 3 3 3" xfId="27459"/>
    <cellStyle name="Normal 8 3 3 3 3 2" xfId="56157"/>
    <cellStyle name="Normal 8 3 3 3 4" xfId="34526"/>
    <cellStyle name="Normal 8 3 3 4" xfId="7359"/>
    <cellStyle name="Normal 8 3 3 4 2" xfId="16585"/>
    <cellStyle name="Normal 8 3 3 4 2 2" xfId="45283"/>
    <cellStyle name="Normal 8 3 3 4 3" xfId="36074"/>
    <cellStyle name="Normal 8 3 3 5" xfId="8511"/>
    <cellStyle name="Normal 8 3 3 5 2" xfId="17735"/>
    <cellStyle name="Normal 8 3 3 5 2 2" xfId="46433"/>
    <cellStyle name="Normal 8 3 3 5 3" xfId="37224"/>
    <cellStyle name="Normal 8 3 3 6" xfId="10267"/>
    <cellStyle name="Normal 8 3 3 6 2" xfId="19488"/>
    <cellStyle name="Normal 8 3 3 6 2 2" xfId="48186"/>
    <cellStyle name="Normal 8 3 3 6 3" xfId="38977"/>
    <cellStyle name="Normal 8 3 3 7" xfId="11416"/>
    <cellStyle name="Normal 8 3 3 7 2" xfId="20635"/>
    <cellStyle name="Normal 8 3 3 7 2 2" xfId="49333"/>
    <cellStyle name="Normal 8 3 3 7 3" xfId="40124"/>
    <cellStyle name="Normal 8 3 3 8" xfId="12355"/>
    <cellStyle name="Normal 8 3 3 8 2" xfId="41053"/>
    <cellStyle name="Normal 8 3 3 9" xfId="21768"/>
    <cellStyle name="Normal 8 3 3 9 2" xfId="50466"/>
    <cellStyle name="Normal 8 3 4" xfId="3216"/>
    <cellStyle name="Normal 8 3 4 10" xfId="23954"/>
    <cellStyle name="Normal 8 3 4 10 2" xfId="52652"/>
    <cellStyle name="Normal 8 3 4 11" xfId="26233"/>
    <cellStyle name="Normal 8 3 4 11 2" xfId="54931"/>
    <cellStyle name="Normal 8 3 4 12" xfId="30814"/>
    <cellStyle name="Normal 8 3 4 12 2" xfId="59511"/>
    <cellStyle name="Normal 8 3 4 13" xfId="32225"/>
    <cellStyle name="Normal 8 3 4 2" xfId="4883"/>
    <cellStyle name="Normal 8 3 4 2 2" xfId="14111"/>
    <cellStyle name="Normal 8 3 4 2 2 2" xfId="28593"/>
    <cellStyle name="Normal 8 3 4 2 2 2 2" xfId="57291"/>
    <cellStyle name="Normal 8 3 4 2 2 3" xfId="42809"/>
    <cellStyle name="Normal 8 3 4 2 3" xfId="23955"/>
    <cellStyle name="Normal 8 3 4 2 3 2" xfId="52653"/>
    <cellStyle name="Normal 8 3 4 2 4" xfId="26234"/>
    <cellStyle name="Normal 8 3 4 2 4 2" xfId="54932"/>
    <cellStyle name="Normal 8 3 4 2 5" xfId="30815"/>
    <cellStyle name="Normal 8 3 4 2 5 2" xfId="59512"/>
    <cellStyle name="Normal 8 3 4 2 6" xfId="33600"/>
    <cellStyle name="Normal 8 3 4 3" xfId="6190"/>
    <cellStyle name="Normal 8 3 4 3 2" xfId="15418"/>
    <cellStyle name="Normal 8 3 4 3 2 2" xfId="44116"/>
    <cellStyle name="Normal 8 3 4 3 3" xfId="27460"/>
    <cellStyle name="Normal 8 3 4 3 3 2" xfId="56158"/>
    <cellStyle name="Normal 8 3 4 3 4" xfId="34907"/>
    <cellStyle name="Normal 8 3 4 4" xfId="7742"/>
    <cellStyle name="Normal 8 3 4 4 2" xfId="16967"/>
    <cellStyle name="Normal 8 3 4 4 2 2" xfId="45665"/>
    <cellStyle name="Normal 8 3 4 4 3" xfId="36456"/>
    <cellStyle name="Normal 8 3 4 5" xfId="8893"/>
    <cellStyle name="Normal 8 3 4 5 2" xfId="18116"/>
    <cellStyle name="Normal 8 3 4 5 2 2" xfId="46814"/>
    <cellStyle name="Normal 8 3 4 5 3" xfId="37605"/>
    <cellStyle name="Normal 8 3 4 6" xfId="10268"/>
    <cellStyle name="Normal 8 3 4 6 2" xfId="19489"/>
    <cellStyle name="Normal 8 3 4 6 2 2" xfId="48187"/>
    <cellStyle name="Normal 8 3 4 6 3" xfId="38978"/>
    <cellStyle name="Normal 8 3 4 7" xfId="11417"/>
    <cellStyle name="Normal 8 3 4 7 2" xfId="20636"/>
    <cellStyle name="Normal 8 3 4 7 2 2" xfId="49334"/>
    <cellStyle name="Normal 8 3 4 7 3" xfId="40125"/>
    <cellStyle name="Normal 8 3 4 8" xfId="12736"/>
    <cellStyle name="Normal 8 3 4 8 2" xfId="41434"/>
    <cellStyle name="Normal 8 3 4 9" xfId="21769"/>
    <cellStyle name="Normal 8 3 4 9 2" xfId="50467"/>
    <cellStyle name="Normal 8 3 5" xfId="2180"/>
    <cellStyle name="Normal 8 3 5 2" xfId="5614"/>
    <cellStyle name="Normal 8 3 5 2 2" xfId="14842"/>
    <cellStyle name="Normal 8 3 5 2 2 2" xfId="43540"/>
    <cellStyle name="Normal 8 3 5 2 3" xfId="28589"/>
    <cellStyle name="Normal 8 3 5 2 3 2" xfId="57287"/>
    <cellStyle name="Normal 8 3 5 2 4" xfId="34331"/>
    <cellStyle name="Normal 8 3 5 3" xfId="7163"/>
    <cellStyle name="Normal 8 3 5 3 2" xfId="16390"/>
    <cellStyle name="Normal 8 3 5 3 2 2" xfId="45088"/>
    <cellStyle name="Normal 8 3 5 3 3" xfId="35879"/>
    <cellStyle name="Normal 8 3 5 4" xfId="12160"/>
    <cellStyle name="Normal 8 3 5 4 2" xfId="40858"/>
    <cellStyle name="Normal 8 3 5 5" xfId="23956"/>
    <cellStyle name="Normal 8 3 5 5 2" xfId="52654"/>
    <cellStyle name="Normal 8 3 5 6" xfId="26235"/>
    <cellStyle name="Normal 8 3 5 6 2" xfId="54933"/>
    <cellStyle name="Normal 8 3 5 7" xfId="30816"/>
    <cellStyle name="Normal 8 3 5 7 2" xfId="59513"/>
    <cellStyle name="Normal 8 3 5 8" xfId="31649"/>
    <cellStyle name="Normal 8 3 6" xfId="4879"/>
    <cellStyle name="Normal 8 3 6 2" xfId="14107"/>
    <cellStyle name="Normal 8 3 6 2 2" xfId="42805"/>
    <cellStyle name="Normal 8 3 6 3" xfId="27456"/>
    <cellStyle name="Normal 8 3 6 3 2" xfId="56154"/>
    <cellStyle name="Normal 8 3 6 4" xfId="33596"/>
    <cellStyle name="Normal 8 3 7" xfId="5091"/>
    <cellStyle name="Normal 8 3 7 2" xfId="14319"/>
    <cellStyle name="Normal 8 3 7 2 2" xfId="43017"/>
    <cellStyle name="Normal 8 3 7 3" xfId="33808"/>
    <cellStyle name="Normal 8 3 8" xfId="6640"/>
    <cellStyle name="Normal 8 3 8 2" xfId="15867"/>
    <cellStyle name="Normal 8 3 8 2 2" xfId="44565"/>
    <cellStyle name="Normal 8 3 8 3" xfId="35356"/>
    <cellStyle name="Normal 8 3 9" xfId="8316"/>
    <cellStyle name="Normal 8 3 9 2" xfId="17540"/>
    <cellStyle name="Normal 8 3 9 2 2" xfId="46238"/>
    <cellStyle name="Normal 8 3 9 3" xfId="37029"/>
    <cellStyle name="Normal 8 4" xfId="1086"/>
    <cellStyle name="Normal 8 4 10" xfId="11737"/>
    <cellStyle name="Normal 8 4 10 2" xfId="40435"/>
    <cellStyle name="Normal 8 4 11" xfId="21770"/>
    <cellStyle name="Normal 8 4 11 2" xfId="50468"/>
    <cellStyle name="Normal 8 4 12" xfId="23957"/>
    <cellStyle name="Normal 8 4 12 2" xfId="52655"/>
    <cellStyle name="Normal 8 4 13" xfId="26236"/>
    <cellStyle name="Normal 8 4 13 2" xfId="54934"/>
    <cellStyle name="Normal 8 4 14" xfId="30817"/>
    <cellStyle name="Normal 8 4 14 2" xfId="59514"/>
    <cellStyle name="Normal 8 4 15" xfId="31226"/>
    <cellStyle name="Normal 8 4 2" xfId="3354"/>
    <cellStyle name="Normal 8 4 2 10" xfId="23958"/>
    <cellStyle name="Normal 8 4 2 10 2" xfId="52656"/>
    <cellStyle name="Normal 8 4 2 11" xfId="26237"/>
    <cellStyle name="Normal 8 4 2 11 2" xfId="54935"/>
    <cellStyle name="Normal 8 4 2 12" xfId="30818"/>
    <cellStyle name="Normal 8 4 2 12 2" xfId="59515"/>
    <cellStyle name="Normal 8 4 2 13" xfId="32327"/>
    <cellStyle name="Normal 8 4 2 2" xfId="4885"/>
    <cellStyle name="Normal 8 4 2 2 2" xfId="14113"/>
    <cellStyle name="Normal 8 4 2 2 2 2" xfId="28595"/>
    <cellStyle name="Normal 8 4 2 2 2 2 2" xfId="57293"/>
    <cellStyle name="Normal 8 4 2 2 2 3" xfId="42811"/>
    <cellStyle name="Normal 8 4 2 2 3" xfId="23959"/>
    <cellStyle name="Normal 8 4 2 2 3 2" xfId="52657"/>
    <cellStyle name="Normal 8 4 2 2 4" xfId="26238"/>
    <cellStyle name="Normal 8 4 2 2 4 2" xfId="54936"/>
    <cellStyle name="Normal 8 4 2 2 5" xfId="30819"/>
    <cellStyle name="Normal 8 4 2 2 5 2" xfId="59516"/>
    <cellStyle name="Normal 8 4 2 2 6" xfId="33602"/>
    <cellStyle name="Normal 8 4 2 3" xfId="6292"/>
    <cellStyle name="Normal 8 4 2 3 2" xfId="15520"/>
    <cellStyle name="Normal 8 4 2 3 2 2" xfId="44218"/>
    <cellStyle name="Normal 8 4 2 3 3" xfId="27462"/>
    <cellStyle name="Normal 8 4 2 3 3 2" xfId="56160"/>
    <cellStyle name="Normal 8 4 2 3 4" xfId="35009"/>
    <cellStyle name="Normal 8 4 2 4" xfId="7844"/>
    <cellStyle name="Normal 8 4 2 4 2" xfId="17069"/>
    <cellStyle name="Normal 8 4 2 4 2 2" xfId="45767"/>
    <cellStyle name="Normal 8 4 2 4 3" xfId="36558"/>
    <cellStyle name="Normal 8 4 2 5" xfId="8995"/>
    <cellStyle name="Normal 8 4 2 5 2" xfId="18218"/>
    <cellStyle name="Normal 8 4 2 5 2 2" xfId="46916"/>
    <cellStyle name="Normal 8 4 2 5 3" xfId="37707"/>
    <cellStyle name="Normal 8 4 2 6" xfId="10270"/>
    <cellStyle name="Normal 8 4 2 6 2" xfId="19491"/>
    <cellStyle name="Normal 8 4 2 6 2 2" xfId="48189"/>
    <cellStyle name="Normal 8 4 2 6 3" xfId="38980"/>
    <cellStyle name="Normal 8 4 2 7" xfId="11419"/>
    <cellStyle name="Normal 8 4 2 7 2" xfId="20638"/>
    <cellStyle name="Normal 8 4 2 7 2 2" xfId="49336"/>
    <cellStyle name="Normal 8 4 2 7 3" xfId="40127"/>
    <cellStyle name="Normal 8 4 2 8" xfId="12838"/>
    <cellStyle name="Normal 8 4 2 8 2" xfId="41536"/>
    <cellStyle name="Normal 8 4 2 9" xfId="21771"/>
    <cellStyle name="Normal 8 4 2 9 2" xfId="50469"/>
    <cellStyle name="Normal 8 4 3" xfId="2744"/>
    <cellStyle name="Normal 8 4 3 2" xfId="5911"/>
    <cellStyle name="Normal 8 4 3 2 2" xfId="15139"/>
    <cellStyle name="Normal 8 4 3 2 2 2" xfId="43837"/>
    <cellStyle name="Normal 8 4 3 2 3" xfId="28594"/>
    <cellStyle name="Normal 8 4 3 2 3 2" xfId="57292"/>
    <cellStyle name="Normal 8 4 3 2 4" xfId="34628"/>
    <cellStyle name="Normal 8 4 3 3" xfId="7461"/>
    <cellStyle name="Normal 8 4 3 3 2" xfId="16687"/>
    <cellStyle name="Normal 8 4 3 3 2 2" xfId="45385"/>
    <cellStyle name="Normal 8 4 3 3 3" xfId="36176"/>
    <cellStyle name="Normal 8 4 3 4" xfId="12457"/>
    <cellStyle name="Normal 8 4 3 4 2" xfId="41155"/>
    <cellStyle name="Normal 8 4 3 5" xfId="23960"/>
    <cellStyle name="Normal 8 4 3 5 2" xfId="52658"/>
    <cellStyle name="Normal 8 4 3 6" xfId="26239"/>
    <cellStyle name="Normal 8 4 3 6 2" xfId="54937"/>
    <cellStyle name="Normal 8 4 3 7" xfId="30820"/>
    <cellStyle name="Normal 8 4 3 7 2" xfId="59517"/>
    <cellStyle name="Normal 8 4 3 8" xfId="31946"/>
    <cellStyle name="Normal 8 4 4" xfId="4884"/>
    <cellStyle name="Normal 8 4 4 2" xfId="14112"/>
    <cellStyle name="Normal 8 4 4 2 2" xfId="42810"/>
    <cellStyle name="Normal 8 4 4 3" xfId="27461"/>
    <cellStyle name="Normal 8 4 4 3 2" xfId="56159"/>
    <cellStyle name="Normal 8 4 4 4" xfId="33601"/>
    <cellStyle name="Normal 8 4 5" xfId="5191"/>
    <cellStyle name="Normal 8 4 5 2" xfId="14419"/>
    <cellStyle name="Normal 8 4 5 2 2" xfId="43117"/>
    <cellStyle name="Normal 8 4 5 3" xfId="33908"/>
    <cellStyle name="Normal 8 4 6" xfId="6740"/>
    <cellStyle name="Normal 8 4 6 2" xfId="15967"/>
    <cellStyle name="Normal 8 4 6 2 2" xfId="44665"/>
    <cellStyle name="Normal 8 4 6 3" xfId="35456"/>
    <cellStyle name="Normal 8 4 7" xfId="8613"/>
    <cellStyle name="Normal 8 4 7 2" xfId="17837"/>
    <cellStyle name="Normal 8 4 7 2 2" xfId="46535"/>
    <cellStyle name="Normal 8 4 7 3" xfId="37326"/>
    <cellStyle name="Normal 8 4 8" xfId="10269"/>
    <cellStyle name="Normal 8 4 8 2" xfId="19490"/>
    <cellStyle name="Normal 8 4 8 2 2" xfId="48188"/>
    <cellStyle name="Normal 8 4 8 3" xfId="38979"/>
    <cellStyle name="Normal 8 4 9" xfId="11418"/>
    <cellStyle name="Normal 8 4 9 2" xfId="20637"/>
    <cellStyle name="Normal 8 4 9 2 2" xfId="49335"/>
    <cellStyle name="Normal 8 4 9 3" xfId="40126"/>
    <cellStyle name="Normal 8 5" xfId="1362"/>
    <cellStyle name="Normal 8 6" xfId="5005"/>
    <cellStyle name="Normal 8 6 2" xfId="14233"/>
    <cellStyle name="Normal 8 6 2 2" xfId="42931"/>
    <cellStyle name="Normal 8 6 3" xfId="33722"/>
    <cellStyle name="Normal 8 7" xfId="6554"/>
    <cellStyle name="Normal 8 7 2" xfId="15781"/>
    <cellStyle name="Normal 8 7 2 2" xfId="44479"/>
    <cellStyle name="Normal 8 7 3" xfId="35270"/>
    <cellStyle name="Normal 8 8" xfId="11551"/>
    <cellStyle name="Normal 8 8 2" xfId="40249"/>
    <cellStyle name="Normal 8 9" xfId="31040"/>
    <cellStyle name="Normal 9" xfId="384"/>
    <cellStyle name="Normal 9 2" xfId="1229"/>
    <cellStyle name="Normal 9 2 10" xfId="11420"/>
    <cellStyle name="Normal 9 2 10 2" xfId="20639"/>
    <cellStyle name="Normal 9 2 10 2 2" xfId="49337"/>
    <cellStyle name="Normal 9 2 10 3" xfId="40128"/>
    <cellStyle name="Normal 9 2 11" xfId="11880"/>
    <cellStyle name="Normal 9 2 11 2" xfId="40578"/>
    <cellStyle name="Normal 9 2 12" xfId="21772"/>
    <cellStyle name="Normal 9 2 12 2" xfId="50470"/>
    <cellStyle name="Normal 9 2 13" xfId="23961"/>
    <cellStyle name="Normal 9 2 13 2" xfId="52659"/>
    <cellStyle name="Normal 9 2 14" xfId="26240"/>
    <cellStyle name="Normal 9 2 14 2" xfId="54938"/>
    <cellStyle name="Normal 9 2 15" xfId="30821"/>
    <cellStyle name="Normal 9 2 15 2" xfId="59518"/>
    <cellStyle name="Normal 9 2 16" xfId="31369"/>
    <cellStyle name="Normal 9 2 2" xfId="2611"/>
    <cellStyle name="Normal 9 2 2 10" xfId="23962"/>
    <cellStyle name="Normal 9 2 2 10 2" xfId="52660"/>
    <cellStyle name="Normal 9 2 2 11" xfId="26241"/>
    <cellStyle name="Normal 9 2 2 11 2" xfId="54939"/>
    <cellStyle name="Normal 9 2 2 12" xfId="30822"/>
    <cellStyle name="Normal 9 2 2 12 2" xfId="59519"/>
    <cellStyle name="Normal 9 2 2 13" xfId="31901"/>
    <cellStyle name="Normal 9 2 2 2" xfId="4887"/>
    <cellStyle name="Normal 9 2 2 2 2" xfId="14115"/>
    <cellStyle name="Normal 9 2 2 2 2 2" xfId="28597"/>
    <cellStyle name="Normal 9 2 2 2 2 2 2" xfId="57295"/>
    <cellStyle name="Normal 9 2 2 2 2 3" xfId="42813"/>
    <cellStyle name="Normal 9 2 2 2 3" xfId="23963"/>
    <cellStyle name="Normal 9 2 2 2 3 2" xfId="52661"/>
    <cellStyle name="Normal 9 2 2 2 4" xfId="26242"/>
    <cellStyle name="Normal 9 2 2 2 4 2" xfId="54940"/>
    <cellStyle name="Normal 9 2 2 2 5" xfId="30823"/>
    <cellStyle name="Normal 9 2 2 2 5 2" xfId="59520"/>
    <cellStyle name="Normal 9 2 2 2 6" xfId="33604"/>
    <cellStyle name="Normal 9 2 2 3" xfId="5866"/>
    <cellStyle name="Normal 9 2 2 3 2" xfId="15094"/>
    <cellStyle name="Normal 9 2 2 3 2 2" xfId="43792"/>
    <cellStyle name="Normal 9 2 2 3 3" xfId="27464"/>
    <cellStyle name="Normal 9 2 2 3 3 2" xfId="56162"/>
    <cellStyle name="Normal 9 2 2 3 4" xfId="34583"/>
    <cellStyle name="Normal 9 2 2 4" xfId="7416"/>
    <cellStyle name="Normal 9 2 2 4 2" xfId="16642"/>
    <cellStyle name="Normal 9 2 2 4 2 2" xfId="45340"/>
    <cellStyle name="Normal 9 2 2 4 3" xfId="36131"/>
    <cellStyle name="Normal 9 2 2 5" xfId="8568"/>
    <cellStyle name="Normal 9 2 2 5 2" xfId="17792"/>
    <cellStyle name="Normal 9 2 2 5 2 2" xfId="46490"/>
    <cellStyle name="Normal 9 2 2 5 3" xfId="37281"/>
    <cellStyle name="Normal 9 2 2 6" xfId="10272"/>
    <cellStyle name="Normal 9 2 2 6 2" xfId="19493"/>
    <cellStyle name="Normal 9 2 2 6 2 2" xfId="48191"/>
    <cellStyle name="Normal 9 2 2 6 3" xfId="38982"/>
    <cellStyle name="Normal 9 2 2 7" xfId="11421"/>
    <cellStyle name="Normal 9 2 2 7 2" xfId="20640"/>
    <cellStyle name="Normal 9 2 2 7 2 2" xfId="49338"/>
    <cellStyle name="Normal 9 2 2 7 3" xfId="40129"/>
    <cellStyle name="Normal 9 2 2 8" xfId="12412"/>
    <cellStyle name="Normal 9 2 2 8 2" xfId="41110"/>
    <cellStyle name="Normal 9 2 2 9" xfId="21773"/>
    <cellStyle name="Normal 9 2 2 9 2" xfId="50471"/>
    <cellStyle name="Normal 9 2 3" xfId="3273"/>
    <cellStyle name="Normal 9 2 3 10" xfId="23964"/>
    <cellStyle name="Normal 9 2 3 10 2" xfId="52662"/>
    <cellStyle name="Normal 9 2 3 11" xfId="26243"/>
    <cellStyle name="Normal 9 2 3 11 2" xfId="54941"/>
    <cellStyle name="Normal 9 2 3 12" xfId="30824"/>
    <cellStyle name="Normal 9 2 3 12 2" xfId="59521"/>
    <cellStyle name="Normal 9 2 3 13" xfId="32282"/>
    <cellStyle name="Normal 9 2 3 2" xfId="4888"/>
    <cellStyle name="Normal 9 2 3 2 2" xfId="14116"/>
    <cellStyle name="Normal 9 2 3 2 2 2" xfId="28598"/>
    <cellStyle name="Normal 9 2 3 2 2 2 2" xfId="57296"/>
    <cellStyle name="Normal 9 2 3 2 2 3" xfId="42814"/>
    <cellStyle name="Normal 9 2 3 2 3" xfId="23965"/>
    <cellStyle name="Normal 9 2 3 2 3 2" xfId="52663"/>
    <cellStyle name="Normal 9 2 3 2 4" xfId="26244"/>
    <cellStyle name="Normal 9 2 3 2 4 2" xfId="54942"/>
    <cellStyle name="Normal 9 2 3 2 5" xfId="30825"/>
    <cellStyle name="Normal 9 2 3 2 5 2" xfId="59522"/>
    <cellStyle name="Normal 9 2 3 2 6" xfId="33605"/>
    <cellStyle name="Normal 9 2 3 3" xfId="6247"/>
    <cellStyle name="Normal 9 2 3 3 2" xfId="15475"/>
    <cellStyle name="Normal 9 2 3 3 2 2" xfId="44173"/>
    <cellStyle name="Normal 9 2 3 3 3" xfId="27465"/>
    <cellStyle name="Normal 9 2 3 3 3 2" xfId="56163"/>
    <cellStyle name="Normal 9 2 3 3 4" xfId="34964"/>
    <cellStyle name="Normal 9 2 3 4" xfId="7799"/>
    <cellStyle name="Normal 9 2 3 4 2" xfId="17024"/>
    <cellStyle name="Normal 9 2 3 4 2 2" xfId="45722"/>
    <cellStyle name="Normal 9 2 3 4 3" xfId="36513"/>
    <cellStyle name="Normal 9 2 3 5" xfId="8950"/>
    <cellStyle name="Normal 9 2 3 5 2" xfId="18173"/>
    <cellStyle name="Normal 9 2 3 5 2 2" xfId="46871"/>
    <cellStyle name="Normal 9 2 3 5 3" xfId="37662"/>
    <cellStyle name="Normal 9 2 3 6" xfId="10273"/>
    <cellStyle name="Normal 9 2 3 6 2" xfId="19494"/>
    <cellStyle name="Normal 9 2 3 6 2 2" xfId="48192"/>
    <cellStyle name="Normal 9 2 3 6 3" xfId="38983"/>
    <cellStyle name="Normal 9 2 3 7" xfId="11422"/>
    <cellStyle name="Normal 9 2 3 7 2" xfId="20641"/>
    <cellStyle name="Normal 9 2 3 7 2 2" xfId="49339"/>
    <cellStyle name="Normal 9 2 3 7 3" xfId="40130"/>
    <cellStyle name="Normal 9 2 3 8" xfId="12793"/>
    <cellStyle name="Normal 9 2 3 8 2" xfId="41491"/>
    <cellStyle name="Normal 9 2 3 9" xfId="21774"/>
    <cellStyle name="Normal 9 2 3 9 2" xfId="50472"/>
    <cellStyle name="Normal 9 2 4" xfId="2237"/>
    <cellStyle name="Normal 9 2 4 2" xfId="5671"/>
    <cellStyle name="Normal 9 2 4 2 2" xfId="14899"/>
    <cellStyle name="Normal 9 2 4 2 2 2" xfId="43597"/>
    <cellStyle name="Normal 9 2 4 2 3" xfId="28596"/>
    <cellStyle name="Normal 9 2 4 2 3 2" xfId="57294"/>
    <cellStyle name="Normal 9 2 4 2 4" xfId="34388"/>
    <cellStyle name="Normal 9 2 4 3" xfId="7220"/>
    <cellStyle name="Normal 9 2 4 3 2" xfId="16447"/>
    <cellStyle name="Normal 9 2 4 3 2 2" xfId="45145"/>
    <cellStyle name="Normal 9 2 4 3 3" xfId="35936"/>
    <cellStyle name="Normal 9 2 4 4" xfId="12217"/>
    <cellStyle name="Normal 9 2 4 4 2" xfId="40915"/>
    <cellStyle name="Normal 9 2 4 5" xfId="23966"/>
    <cellStyle name="Normal 9 2 4 5 2" xfId="52664"/>
    <cellStyle name="Normal 9 2 4 6" xfId="26245"/>
    <cellStyle name="Normal 9 2 4 6 2" xfId="54943"/>
    <cellStyle name="Normal 9 2 4 7" xfId="30826"/>
    <cellStyle name="Normal 9 2 4 7 2" xfId="59523"/>
    <cellStyle name="Normal 9 2 4 8" xfId="31706"/>
    <cellStyle name="Normal 9 2 5" xfId="4886"/>
    <cellStyle name="Normal 9 2 5 2" xfId="14114"/>
    <cellStyle name="Normal 9 2 5 2 2" xfId="42812"/>
    <cellStyle name="Normal 9 2 5 3" xfId="27463"/>
    <cellStyle name="Normal 9 2 5 3 2" xfId="56161"/>
    <cellStyle name="Normal 9 2 5 4" xfId="33603"/>
    <cellStyle name="Normal 9 2 6" xfId="5334"/>
    <cellStyle name="Normal 9 2 6 2" xfId="14562"/>
    <cellStyle name="Normal 9 2 6 2 2" xfId="43260"/>
    <cellStyle name="Normal 9 2 6 3" xfId="34051"/>
    <cellStyle name="Normal 9 2 7" xfId="6883"/>
    <cellStyle name="Normal 9 2 7 2" xfId="16110"/>
    <cellStyle name="Normal 9 2 7 2 2" xfId="44808"/>
    <cellStyle name="Normal 9 2 7 3" xfId="35599"/>
    <cellStyle name="Normal 9 2 8" xfId="8373"/>
    <cellStyle name="Normal 9 2 8 2" xfId="17597"/>
    <cellStyle name="Normal 9 2 8 2 2" xfId="46295"/>
    <cellStyle name="Normal 9 2 8 3" xfId="37086"/>
    <cellStyle name="Normal 9 2 9" xfId="10271"/>
    <cellStyle name="Normal 9 2 9 2" xfId="19492"/>
    <cellStyle name="Normal 9 2 9 2 2" xfId="48190"/>
    <cellStyle name="Normal 9 2 9 3" xfId="38981"/>
    <cellStyle name="Normal 9 3" xfId="2912"/>
    <cellStyle name="Normal 9 4" xfId="1450"/>
    <cellStyle name="Normal 9 5" xfId="5148"/>
    <cellStyle name="Normal 9 5 2" xfId="14376"/>
    <cellStyle name="Normal 9 5 2 2" xfId="43074"/>
    <cellStyle name="Normal 9 5 3" xfId="33865"/>
    <cellStyle name="Normal 9 6" xfId="6697"/>
    <cellStyle name="Normal 9 6 2" xfId="15924"/>
    <cellStyle name="Normal 9 6 2 2" xfId="44622"/>
    <cellStyle name="Normal 9 6 3" xfId="35413"/>
    <cellStyle name="Normal 9 7" xfId="11694"/>
    <cellStyle name="Normal 9 7 2" xfId="40392"/>
    <cellStyle name="Normal 9 8" xfId="31183"/>
    <cellStyle name="Normal_CMI 030101" xfId="10"/>
    <cellStyle name="Normal_NF Rates" xfId="11"/>
    <cellStyle name="Note 10" xfId="897"/>
    <cellStyle name="Note 11" xfId="898"/>
    <cellStyle name="Note 12" xfId="899"/>
    <cellStyle name="Note 13" xfId="900"/>
    <cellStyle name="Note 14" xfId="901"/>
    <cellStyle name="Note 15" xfId="902"/>
    <cellStyle name="Note 16" xfId="903"/>
    <cellStyle name="Note 17" xfId="904"/>
    <cellStyle name="Note 18" xfId="905"/>
    <cellStyle name="Note 19" xfId="906"/>
    <cellStyle name="Note 2" xfId="56"/>
    <cellStyle name="Note 2 2" xfId="1015"/>
    <cellStyle name="Note 2 2 2" xfId="1442"/>
    <cellStyle name="Note 2 2_Summary by Corporation" xfId="1432"/>
    <cellStyle name="Note 2 3" xfId="1014"/>
    <cellStyle name="Note 2 3 2" xfId="1447"/>
    <cellStyle name="Note 2 3 3" xfId="3711"/>
    <cellStyle name="Note 2 3 4" xfId="1392"/>
    <cellStyle name="Note 2 4" xfId="1437"/>
    <cellStyle name="Note 2_Sheet1" xfId="1342"/>
    <cellStyle name="Note 20" xfId="907"/>
    <cellStyle name="Note 21" xfId="908"/>
    <cellStyle name="Note 22" xfId="909"/>
    <cellStyle name="Note 23" xfId="910"/>
    <cellStyle name="Note 24" xfId="911"/>
    <cellStyle name="Note 25" xfId="912"/>
    <cellStyle name="Note 26" xfId="913"/>
    <cellStyle name="Note 27" xfId="914"/>
    <cellStyle name="Note 28" xfId="915"/>
    <cellStyle name="Note 29" xfId="916"/>
    <cellStyle name="Note 3" xfId="164"/>
    <cellStyle name="Note 3 10" xfId="6539"/>
    <cellStyle name="Note 3 10 2" xfId="15766"/>
    <cellStyle name="Note 3 10 2 2" xfId="44464"/>
    <cellStyle name="Note 3 10 3" xfId="35255"/>
    <cellStyle name="Note 3 11" xfId="8098"/>
    <cellStyle name="Note 3 11 2" xfId="17322"/>
    <cellStyle name="Note 3 11 2 2" xfId="46020"/>
    <cellStyle name="Note 3 11 3" xfId="36811"/>
    <cellStyle name="Note 3 12" xfId="10274"/>
    <cellStyle name="Note 3 12 2" xfId="19495"/>
    <cellStyle name="Note 3 12 2 2" xfId="48193"/>
    <cellStyle name="Note 3 12 3" xfId="38984"/>
    <cellStyle name="Note 3 13" xfId="11423"/>
    <cellStyle name="Note 3 13 2" xfId="20642"/>
    <cellStyle name="Note 3 13 2 2" xfId="49340"/>
    <cellStyle name="Note 3 13 3" xfId="40131"/>
    <cellStyle name="Note 3 14" xfId="11536"/>
    <cellStyle name="Note 3 14 2" xfId="40234"/>
    <cellStyle name="Note 3 15" xfId="21775"/>
    <cellStyle name="Note 3 15 2" xfId="50473"/>
    <cellStyle name="Note 3 16" xfId="23967"/>
    <cellStyle name="Note 3 16 2" xfId="52665"/>
    <cellStyle name="Note 3 17" xfId="26246"/>
    <cellStyle name="Note 3 17 2" xfId="54944"/>
    <cellStyle name="Note 3 18" xfId="30827"/>
    <cellStyle name="Note 3 18 2" xfId="59524"/>
    <cellStyle name="Note 3 19" xfId="31025"/>
    <cellStyle name="Note 3 2" xfId="269"/>
    <cellStyle name="Note 3 2 10" xfId="8142"/>
    <cellStyle name="Note 3 2 10 2" xfId="17366"/>
    <cellStyle name="Note 3 2 10 2 2" xfId="46064"/>
    <cellStyle name="Note 3 2 10 3" xfId="36855"/>
    <cellStyle name="Note 3 2 11" xfId="10275"/>
    <cellStyle name="Note 3 2 11 2" xfId="19496"/>
    <cellStyle name="Note 3 2 11 2 2" xfId="48194"/>
    <cellStyle name="Note 3 2 11 3" xfId="38985"/>
    <cellStyle name="Note 3 2 12" xfId="11424"/>
    <cellStyle name="Note 3 2 12 2" xfId="20643"/>
    <cellStyle name="Note 3 2 12 2 2" xfId="49341"/>
    <cellStyle name="Note 3 2 12 3" xfId="40132"/>
    <cellStyle name="Note 3 2 13" xfId="11579"/>
    <cellStyle name="Note 3 2 13 2" xfId="40277"/>
    <cellStyle name="Note 3 2 14" xfId="21776"/>
    <cellStyle name="Note 3 2 14 2" xfId="50474"/>
    <cellStyle name="Note 3 2 15" xfId="23968"/>
    <cellStyle name="Note 3 2 15 2" xfId="52666"/>
    <cellStyle name="Note 3 2 16" xfId="26247"/>
    <cellStyle name="Note 3 2 16 2" xfId="54945"/>
    <cellStyle name="Note 3 2 17" xfId="30828"/>
    <cellStyle name="Note 3 2 17 2" xfId="59525"/>
    <cellStyle name="Note 3 2 18" xfId="31068"/>
    <cellStyle name="Note 3 2 2" xfId="355"/>
    <cellStyle name="Note 3 2 2 10" xfId="10276"/>
    <cellStyle name="Note 3 2 2 10 2" xfId="19497"/>
    <cellStyle name="Note 3 2 2 10 2 2" xfId="48195"/>
    <cellStyle name="Note 3 2 2 10 3" xfId="38986"/>
    <cellStyle name="Note 3 2 2 11" xfId="11425"/>
    <cellStyle name="Note 3 2 2 11 2" xfId="20644"/>
    <cellStyle name="Note 3 2 2 11 2 2" xfId="49342"/>
    <cellStyle name="Note 3 2 2 11 3" xfId="40133"/>
    <cellStyle name="Note 3 2 2 12" xfId="11665"/>
    <cellStyle name="Note 3 2 2 12 2" xfId="40363"/>
    <cellStyle name="Note 3 2 2 13" xfId="21777"/>
    <cellStyle name="Note 3 2 2 13 2" xfId="50475"/>
    <cellStyle name="Note 3 2 2 14" xfId="23969"/>
    <cellStyle name="Note 3 2 2 14 2" xfId="52667"/>
    <cellStyle name="Note 3 2 2 15" xfId="26248"/>
    <cellStyle name="Note 3 2 2 15 2" xfId="54946"/>
    <cellStyle name="Note 3 2 2 16" xfId="30829"/>
    <cellStyle name="Note 3 2 2 16 2" xfId="59526"/>
    <cellStyle name="Note 3 2 2 17" xfId="31154"/>
    <cellStyle name="Note 3 2 2 2" xfId="1200"/>
    <cellStyle name="Note 3 2 2 2 10" xfId="11851"/>
    <cellStyle name="Note 3 2 2 2 10 2" xfId="40549"/>
    <cellStyle name="Note 3 2 2 2 11" xfId="21778"/>
    <cellStyle name="Note 3 2 2 2 11 2" xfId="50476"/>
    <cellStyle name="Note 3 2 2 2 12" xfId="23970"/>
    <cellStyle name="Note 3 2 2 2 12 2" xfId="52668"/>
    <cellStyle name="Note 3 2 2 2 13" xfId="26249"/>
    <cellStyle name="Note 3 2 2 2 13 2" xfId="54947"/>
    <cellStyle name="Note 3 2 2 2 14" xfId="30830"/>
    <cellStyle name="Note 3 2 2 2 14 2" xfId="59527"/>
    <cellStyle name="Note 3 2 2 2 15" xfId="31340"/>
    <cellStyle name="Note 3 2 2 2 2" xfId="3466"/>
    <cellStyle name="Note 3 2 2 2 2 10" xfId="23971"/>
    <cellStyle name="Note 3 2 2 2 2 10 2" xfId="52669"/>
    <cellStyle name="Note 3 2 2 2 2 11" xfId="26250"/>
    <cellStyle name="Note 3 2 2 2 2 11 2" xfId="54948"/>
    <cellStyle name="Note 3 2 2 2 2 12" xfId="30831"/>
    <cellStyle name="Note 3 2 2 2 2 12 2" xfId="59528"/>
    <cellStyle name="Note 3 2 2 2 2 13" xfId="32438"/>
    <cellStyle name="Note 3 2 2 2 2 2" xfId="4893"/>
    <cellStyle name="Note 3 2 2 2 2 2 2" xfId="14121"/>
    <cellStyle name="Note 3 2 2 2 2 2 2 2" xfId="28603"/>
    <cellStyle name="Note 3 2 2 2 2 2 2 2 2" xfId="57301"/>
    <cellStyle name="Note 3 2 2 2 2 2 2 3" xfId="42819"/>
    <cellStyle name="Note 3 2 2 2 2 2 3" xfId="23972"/>
    <cellStyle name="Note 3 2 2 2 2 2 3 2" xfId="52670"/>
    <cellStyle name="Note 3 2 2 2 2 2 4" xfId="26251"/>
    <cellStyle name="Note 3 2 2 2 2 2 4 2" xfId="54949"/>
    <cellStyle name="Note 3 2 2 2 2 2 5" xfId="30832"/>
    <cellStyle name="Note 3 2 2 2 2 2 5 2" xfId="59529"/>
    <cellStyle name="Note 3 2 2 2 2 2 6" xfId="33610"/>
    <cellStyle name="Note 3 2 2 2 2 3" xfId="6403"/>
    <cellStyle name="Note 3 2 2 2 2 3 2" xfId="15631"/>
    <cellStyle name="Note 3 2 2 2 2 3 2 2" xfId="44329"/>
    <cellStyle name="Note 3 2 2 2 2 3 3" xfId="27470"/>
    <cellStyle name="Note 3 2 2 2 2 3 3 2" xfId="56168"/>
    <cellStyle name="Note 3 2 2 2 2 3 4" xfId="35120"/>
    <cellStyle name="Note 3 2 2 2 2 4" xfId="7955"/>
    <cellStyle name="Note 3 2 2 2 2 4 2" xfId="17180"/>
    <cellStyle name="Note 3 2 2 2 2 4 2 2" xfId="45878"/>
    <cellStyle name="Note 3 2 2 2 2 4 3" xfId="36669"/>
    <cellStyle name="Note 3 2 2 2 2 5" xfId="9106"/>
    <cellStyle name="Note 3 2 2 2 2 5 2" xfId="18329"/>
    <cellStyle name="Note 3 2 2 2 2 5 2 2" xfId="47027"/>
    <cellStyle name="Note 3 2 2 2 2 5 3" xfId="37818"/>
    <cellStyle name="Note 3 2 2 2 2 6" xfId="10278"/>
    <cellStyle name="Note 3 2 2 2 2 6 2" xfId="19499"/>
    <cellStyle name="Note 3 2 2 2 2 6 2 2" xfId="48197"/>
    <cellStyle name="Note 3 2 2 2 2 6 3" xfId="38988"/>
    <cellStyle name="Note 3 2 2 2 2 7" xfId="11427"/>
    <cellStyle name="Note 3 2 2 2 2 7 2" xfId="20646"/>
    <cellStyle name="Note 3 2 2 2 2 7 2 2" xfId="49344"/>
    <cellStyle name="Note 3 2 2 2 2 7 3" xfId="40135"/>
    <cellStyle name="Note 3 2 2 2 2 8" xfId="12949"/>
    <cellStyle name="Note 3 2 2 2 2 8 2" xfId="41647"/>
    <cellStyle name="Note 3 2 2 2 2 9" xfId="21779"/>
    <cellStyle name="Note 3 2 2 2 2 9 2" xfId="50477"/>
    <cellStyle name="Note 3 2 2 2 3" xfId="2857"/>
    <cellStyle name="Note 3 2 2 2 3 2" xfId="6022"/>
    <cellStyle name="Note 3 2 2 2 3 2 2" xfId="15250"/>
    <cellStyle name="Note 3 2 2 2 3 2 2 2" xfId="43948"/>
    <cellStyle name="Note 3 2 2 2 3 2 3" xfId="28602"/>
    <cellStyle name="Note 3 2 2 2 3 2 3 2" xfId="57300"/>
    <cellStyle name="Note 3 2 2 2 3 2 4" xfId="34739"/>
    <cellStyle name="Note 3 2 2 2 3 3" xfId="7572"/>
    <cellStyle name="Note 3 2 2 2 3 3 2" xfId="16798"/>
    <cellStyle name="Note 3 2 2 2 3 3 2 2" xfId="45496"/>
    <cellStyle name="Note 3 2 2 2 3 3 3" xfId="36287"/>
    <cellStyle name="Note 3 2 2 2 3 4" xfId="12568"/>
    <cellStyle name="Note 3 2 2 2 3 4 2" xfId="41266"/>
    <cellStyle name="Note 3 2 2 2 3 5" xfId="23973"/>
    <cellStyle name="Note 3 2 2 2 3 5 2" xfId="52671"/>
    <cellStyle name="Note 3 2 2 2 3 6" xfId="26252"/>
    <cellStyle name="Note 3 2 2 2 3 6 2" xfId="54950"/>
    <cellStyle name="Note 3 2 2 2 3 7" xfId="30833"/>
    <cellStyle name="Note 3 2 2 2 3 7 2" xfId="59530"/>
    <cellStyle name="Note 3 2 2 2 3 8" xfId="32057"/>
    <cellStyle name="Note 3 2 2 2 4" xfId="4892"/>
    <cellStyle name="Note 3 2 2 2 4 2" xfId="14120"/>
    <cellStyle name="Note 3 2 2 2 4 2 2" xfId="42818"/>
    <cellStyle name="Note 3 2 2 2 4 3" xfId="27469"/>
    <cellStyle name="Note 3 2 2 2 4 3 2" xfId="56167"/>
    <cellStyle name="Note 3 2 2 2 4 4" xfId="33609"/>
    <cellStyle name="Note 3 2 2 2 5" xfId="5305"/>
    <cellStyle name="Note 3 2 2 2 5 2" xfId="14533"/>
    <cellStyle name="Note 3 2 2 2 5 2 2" xfId="43231"/>
    <cellStyle name="Note 3 2 2 2 5 3" xfId="34022"/>
    <cellStyle name="Note 3 2 2 2 6" xfId="6854"/>
    <cellStyle name="Note 3 2 2 2 6 2" xfId="16081"/>
    <cellStyle name="Note 3 2 2 2 6 2 2" xfId="44779"/>
    <cellStyle name="Note 3 2 2 2 6 3" xfId="35570"/>
    <cellStyle name="Note 3 2 2 2 7" xfId="8724"/>
    <cellStyle name="Note 3 2 2 2 7 2" xfId="17948"/>
    <cellStyle name="Note 3 2 2 2 7 2 2" xfId="46646"/>
    <cellStyle name="Note 3 2 2 2 7 3" xfId="37437"/>
    <cellStyle name="Note 3 2 2 2 8" xfId="10277"/>
    <cellStyle name="Note 3 2 2 2 8 2" xfId="19498"/>
    <cellStyle name="Note 3 2 2 2 8 2 2" xfId="48196"/>
    <cellStyle name="Note 3 2 2 2 8 3" xfId="38987"/>
    <cellStyle name="Note 3 2 2 2 9" xfId="11426"/>
    <cellStyle name="Note 3 2 2 2 9 2" xfId="20645"/>
    <cellStyle name="Note 3 2 2 2 9 2 2" xfId="49343"/>
    <cellStyle name="Note 3 2 2 2 9 3" xfId="40134"/>
    <cellStyle name="Note 3 2 2 3" xfId="2582"/>
    <cellStyle name="Note 3 2 2 3 10" xfId="23974"/>
    <cellStyle name="Note 3 2 2 3 10 2" xfId="52672"/>
    <cellStyle name="Note 3 2 2 3 11" xfId="26253"/>
    <cellStyle name="Note 3 2 2 3 11 2" xfId="54951"/>
    <cellStyle name="Note 3 2 2 3 12" xfId="30834"/>
    <cellStyle name="Note 3 2 2 3 12 2" xfId="59531"/>
    <cellStyle name="Note 3 2 2 3 13" xfId="31872"/>
    <cellStyle name="Note 3 2 2 3 2" xfId="4894"/>
    <cellStyle name="Note 3 2 2 3 2 2" xfId="14122"/>
    <cellStyle name="Note 3 2 2 3 2 2 2" xfId="28604"/>
    <cellStyle name="Note 3 2 2 3 2 2 2 2" xfId="57302"/>
    <cellStyle name="Note 3 2 2 3 2 2 3" xfId="42820"/>
    <cellStyle name="Note 3 2 2 3 2 3" xfId="23975"/>
    <cellStyle name="Note 3 2 2 3 2 3 2" xfId="52673"/>
    <cellStyle name="Note 3 2 2 3 2 4" xfId="26254"/>
    <cellStyle name="Note 3 2 2 3 2 4 2" xfId="54952"/>
    <cellStyle name="Note 3 2 2 3 2 5" xfId="30835"/>
    <cellStyle name="Note 3 2 2 3 2 5 2" xfId="59532"/>
    <cellStyle name="Note 3 2 2 3 2 6" xfId="33611"/>
    <cellStyle name="Note 3 2 2 3 3" xfId="5837"/>
    <cellStyle name="Note 3 2 2 3 3 2" xfId="15065"/>
    <cellStyle name="Note 3 2 2 3 3 2 2" xfId="43763"/>
    <cellStyle name="Note 3 2 2 3 3 3" xfId="27471"/>
    <cellStyle name="Note 3 2 2 3 3 3 2" xfId="56169"/>
    <cellStyle name="Note 3 2 2 3 3 4" xfId="34554"/>
    <cellStyle name="Note 3 2 2 3 4" xfId="7387"/>
    <cellStyle name="Note 3 2 2 3 4 2" xfId="16613"/>
    <cellStyle name="Note 3 2 2 3 4 2 2" xfId="45311"/>
    <cellStyle name="Note 3 2 2 3 4 3" xfId="36102"/>
    <cellStyle name="Note 3 2 2 3 5" xfId="8539"/>
    <cellStyle name="Note 3 2 2 3 5 2" xfId="17763"/>
    <cellStyle name="Note 3 2 2 3 5 2 2" xfId="46461"/>
    <cellStyle name="Note 3 2 2 3 5 3" xfId="37252"/>
    <cellStyle name="Note 3 2 2 3 6" xfId="10279"/>
    <cellStyle name="Note 3 2 2 3 6 2" xfId="19500"/>
    <cellStyle name="Note 3 2 2 3 6 2 2" xfId="48198"/>
    <cellStyle name="Note 3 2 2 3 6 3" xfId="38989"/>
    <cellStyle name="Note 3 2 2 3 7" xfId="11428"/>
    <cellStyle name="Note 3 2 2 3 7 2" xfId="20647"/>
    <cellStyle name="Note 3 2 2 3 7 2 2" xfId="49345"/>
    <cellStyle name="Note 3 2 2 3 7 3" xfId="40136"/>
    <cellStyle name="Note 3 2 2 3 8" xfId="12383"/>
    <cellStyle name="Note 3 2 2 3 8 2" xfId="41081"/>
    <cellStyle name="Note 3 2 2 3 9" xfId="21780"/>
    <cellStyle name="Note 3 2 2 3 9 2" xfId="50478"/>
    <cellStyle name="Note 3 2 2 4" xfId="3244"/>
    <cellStyle name="Note 3 2 2 4 10" xfId="23976"/>
    <cellStyle name="Note 3 2 2 4 10 2" xfId="52674"/>
    <cellStyle name="Note 3 2 2 4 11" xfId="26255"/>
    <cellStyle name="Note 3 2 2 4 11 2" xfId="54953"/>
    <cellStyle name="Note 3 2 2 4 12" xfId="30836"/>
    <cellStyle name="Note 3 2 2 4 12 2" xfId="59533"/>
    <cellStyle name="Note 3 2 2 4 13" xfId="32253"/>
    <cellStyle name="Note 3 2 2 4 2" xfId="4895"/>
    <cellStyle name="Note 3 2 2 4 2 2" xfId="14123"/>
    <cellStyle name="Note 3 2 2 4 2 2 2" xfId="28605"/>
    <cellStyle name="Note 3 2 2 4 2 2 2 2" xfId="57303"/>
    <cellStyle name="Note 3 2 2 4 2 2 3" xfId="42821"/>
    <cellStyle name="Note 3 2 2 4 2 3" xfId="23977"/>
    <cellStyle name="Note 3 2 2 4 2 3 2" xfId="52675"/>
    <cellStyle name="Note 3 2 2 4 2 4" xfId="26256"/>
    <cellStyle name="Note 3 2 2 4 2 4 2" xfId="54954"/>
    <cellStyle name="Note 3 2 2 4 2 5" xfId="30837"/>
    <cellStyle name="Note 3 2 2 4 2 5 2" xfId="59534"/>
    <cellStyle name="Note 3 2 2 4 2 6" xfId="33612"/>
    <cellStyle name="Note 3 2 2 4 3" xfId="6218"/>
    <cellStyle name="Note 3 2 2 4 3 2" xfId="15446"/>
    <cellStyle name="Note 3 2 2 4 3 2 2" xfId="44144"/>
    <cellStyle name="Note 3 2 2 4 3 3" xfId="27472"/>
    <cellStyle name="Note 3 2 2 4 3 3 2" xfId="56170"/>
    <cellStyle name="Note 3 2 2 4 3 4" xfId="34935"/>
    <cellStyle name="Note 3 2 2 4 4" xfId="7770"/>
    <cellStyle name="Note 3 2 2 4 4 2" xfId="16995"/>
    <cellStyle name="Note 3 2 2 4 4 2 2" xfId="45693"/>
    <cellStyle name="Note 3 2 2 4 4 3" xfId="36484"/>
    <cellStyle name="Note 3 2 2 4 5" xfId="8921"/>
    <cellStyle name="Note 3 2 2 4 5 2" xfId="18144"/>
    <cellStyle name="Note 3 2 2 4 5 2 2" xfId="46842"/>
    <cellStyle name="Note 3 2 2 4 5 3" xfId="37633"/>
    <cellStyle name="Note 3 2 2 4 6" xfId="10280"/>
    <cellStyle name="Note 3 2 2 4 6 2" xfId="19501"/>
    <cellStyle name="Note 3 2 2 4 6 2 2" xfId="48199"/>
    <cellStyle name="Note 3 2 2 4 6 3" xfId="38990"/>
    <cellStyle name="Note 3 2 2 4 7" xfId="11429"/>
    <cellStyle name="Note 3 2 2 4 7 2" xfId="20648"/>
    <cellStyle name="Note 3 2 2 4 7 2 2" xfId="49346"/>
    <cellStyle name="Note 3 2 2 4 7 3" xfId="40137"/>
    <cellStyle name="Note 3 2 2 4 8" xfId="12764"/>
    <cellStyle name="Note 3 2 2 4 8 2" xfId="41462"/>
    <cellStyle name="Note 3 2 2 4 9" xfId="21781"/>
    <cellStyle name="Note 3 2 2 4 9 2" xfId="50479"/>
    <cellStyle name="Note 3 2 2 5" xfId="2208"/>
    <cellStyle name="Note 3 2 2 5 2" xfId="5642"/>
    <cellStyle name="Note 3 2 2 5 2 2" xfId="14870"/>
    <cellStyle name="Note 3 2 2 5 2 2 2" xfId="43568"/>
    <cellStyle name="Note 3 2 2 5 2 3" xfId="28601"/>
    <cellStyle name="Note 3 2 2 5 2 3 2" xfId="57299"/>
    <cellStyle name="Note 3 2 2 5 2 4" xfId="34359"/>
    <cellStyle name="Note 3 2 2 5 3" xfId="7191"/>
    <cellStyle name="Note 3 2 2 5 3 2" xfId="16418"/>
    <cellStyle name="Note 3 2 2 5 3 2 2" xfId="45116"/>
    <cellStyle name="Note 3 2 2 5 3 3" xfId="35907"/>
    <cellStyle name="Note 3 2 2 5 4" xfId="12188"/>
    <cellStyle name="Note 3 2 2 5 4 2" xfId="40886"/>
    <cellStyle name="Note 3 2 2 5 5" xfId="23978"/>
    <cellStyle name="Note 3 2 2 5 5 2" xfId="52676"/>
    <cellStyle name="Note 3 2 2 5 6" xfId="26257"/>
    <cellStyle name="Note 3 2 2 5 6 2" xfId="54955"/>
    <cellStyle name="Note 3 2 2 5 7" xfId="30838"/>
    <cellStyle name="Note 3 2 2 5 7 2" xfId="59535"/>
    <cellStyle name="Note 3 2 2 5 8" xfId="31677"/>
    <cellStyle name="Note 3 2 2 6" xfId="4891"/>
    <cellStyle name="Note 3 2 2 6 2" xfId="14119"/>
    <cellStyle name="Note 3 2 2 6 2 2" xfId="42817"/>
    <cellStyle name="Note 3 2 2 6 3" xfId="27468"/>
    <cellStyle name="Note 3 2 2 6 3 2" xfId="56166"/>
    <cellStyle name="Note 3 2 2 6 4" xfId="33608"/>
    <cellStyle name="Note 3 2 2 7" xfId="5119"/>
    <cellStyle name="Note 3 2 2 7 2" xfId="14347"/>
    <cellStyle name="Note 3 2 2 7 2 2" xfId="43045"/>
    <cellStyle name="Note 3 2 2 7 3" xfId="33836"/>
    <cellStyle name="Note 3 2 2 8" xfId="6668"/>
    <cellStyle name="Note 3 2 2 8 2" xfId="15895"/>
    <cellStyle name="Note 3 2 2 8 2 2" xfId="44593"/>
    <cellStyle name="Note 3 2 2 8 3" xfId="35384"/>
    <cellStyle name="Note 3 2 2 9" xfId="8344"/>
    <cellStyle name="Note 3 2 2 9 2" xfId="17568"/>
    <cellStyle name="Note 3 2 2 9 2 2" xfId="46266"/>
    <cellStyle name="Note 3 2 2 9 3" xfId="37057"/>
    <cellStyle name="Note 3 2 3" xfId="1114"/>
    <cellStyle name="Note 3 2 3 10" xfId="11430"/>
    <cellStyle name="Note 3 2 3 10 2" xfId="20649"/>
    <cellStyle name="Note 3 2 3 10 2 2" xfId="49347"/>
    <cellStyle name="Note 3 2 3 10 3" xfId="40138"/>
    <cellStyle name="Note 3 2 3 11" xfId="11765"/>
    <cellStyle name="Note 3 2 3 11 2" xfId="40463"/>
    <cellStyle name="Note 3 2 3 12" xfId="21782"/>
    <cellStyle name="Note 3 2 3 12 2" xfId="50480"/>
    <cellStyle name="Note 3 2 3 13" xfId="23979"/>
    <cellStyle name="Note 3 2 3 13 2" xfId="52677"/>
    <cellStyle name="Note 3 2 3 14" xfId="26258"/>
    <cellStyle name="Note 3 2 3 14 2" xfId="54956"/>
    <cellStyle name="Note 3 2 3 15" xfId="30839"/>
    <cellStyle name="Note 3 2 3 15 2" xfId="59536"/>
    <cellStyle name="Note 3 2 3 16" xfId="31254"/>
    <cellStyle name="Note 3 2 3 2" xfId="2771"/>
    <cellStyle name="Note 3 2 3 2 10" xfId="23980"/>
    <cellStyle name="Note 3 2 3 2 10 2" xfId="52678"/>
    <cellStyle name="Note 3 2 3 2 11" xfId="26259"/>
    <cellStyle name="Note 3 2 3 2 11 2" xfId="54957"/>
    <cellStyle name="Note 3 2 3 2 12" xfId="30840"/>
    <cellStyle name="Note 3 2 3 2 12 2" xfId="59537"/>
    <cellStyle name="Note 3 2 3 2 13" xfId="31972"/>
    <cellStyle name="Note 3 2 3 2 2" xfId="4897"/>
    <cellStyle name="Note 3 2 3 2 2 2" xfId="14125"/>
    <cellStyle name="Note 3 2 3 2 2 2 2" xfId="28607"/>
    <cellStyle name="Note 3 2 3 2 2 2 2 2" xfId="57305"/>
    <cellStyle name="Note 3 2 3 2 2 2 3" xfId="42823"/>
    <cellStyle name="Note 3 2 3 2 2 3" xfId="23981"/>
    <cellStyle name="Note 3 2 3 2 2 3 2" xfId="52679"/>
    <cellStyle name="Note 3 2 3 2 2 4" xfId="26260"/>
    <cellStyle name="Note 3 2 3 2 2 4 2" xfId="54958"/>
    <cellStyle name="Note 3 2 3 2 2 5" xfId="30841"/>
    <cellStyle name="Note 3 2 3 2 2 5 2" xfId="59538"/>
    <cellStyle name="Note 3 2 3 2 2 6" xfId="33614"/>
    <cellStyle name="Note 3 2 3 2 3" xfId="5937"/>
    <cellStyle name="Note 3 2 3 2 3 2" xfId="15165"/>
    <cellStyle name="Note 3 2 3 2 3 2 2" xfId="43863"/>
    <cellStyle name="Note 3 2 3 2 3 3" xfId="27474"/>
    <cellStyle name="Note 3 2 3 2 3 3 2" xfId="56172"/>
    <cellStyle name="Note 3 2 3 2 3 4" xfId="34654"/>
    <cellStyle name="Note 3 2 3 2 4" xfId="7487"/>
    <cellStyle name="Note 3 2 3 2 4 2" xfId="16713"/>
    <cellStyle name="Note 3 2 3 2 4 2 2" xfId="45411"/>
    <cellStyle name="Note 3 2 3 2 4 3" xfId="36202"/>
    <cellStyle name="Note 3 2 3 2 5" xfId="8639"/>
    <cellStyle name="Note 3 2 3 2 5 2" xfId="17863"/>
    <cellStyle name="Note 3 2 3 2 5 2 2" xfId="46561"/>
    <cellStyle name="Note 3 2 3 2 5 3" xfId="37352"/>
    <cellStyle name="Note 3 2 3 2 6" xfId="10282"/>
    <cellStyle name="Note 3 2 3 2 6 2" xfId="19503"/>
    <cellStyle name="Note 3 2 3 2 6 2 2" xfId="48201"/>
    <cellStyle name="Note 3 2 3 2 6 3" xfId="38992"/>
    <cellStyle name="Note 3 2 3 2 7" xfId="11431"/>
    <cellStyle name="Note 3 2 3 2 7 2" xfId="20650"/>
    <cellStyle name="Note 3 2 3 2 7 2 2" xfId="49348"/>
    <cellStyle name="Note 3 2 3 2 7 3" xfId="40139"/>
    <cellStyle name="Note 3 2 3 2 8" xfId="12483"/>
    <cellStyle name="Note 3 2 3 2 8 2" xfId="41181"/>
    <cellStyle name="Note 3 2 3 2 9" xfId="21783"/>
    <cellStyle name="Note 3 2 3 2 9 2" xfId="50481"/>
    <cellStyle name="Note 3 2 3 3" xfId="3381"/>
    <cellStyle name="Note 3 2 3 3 10" xfId="23982"/>
    <cellStyle name="Note 3 2 3 3 10 2" xfId="52680"/>
    <cellStyle name="Note 3 2 3 3 11" xfId="26261"/>
    <cellStyle name="Note 3 2 3 3 11 2" xfId="54959"/>
    <cellStyle name="Note 3 2 3 3 12" xfId="30842"/>
    <cellStyle name="Note 3 2 3 3 12 2" xfId="59539"/>
    <cellStyle name="Note 3 2 3 3 13" xfId="32353"/>
    <cellStyle name="Note 3 2 3 3 2" xfId="4898"/>
    <cellStyle name="Note 3 2 3 3 2 2" xfId="14126"/>
    <cellStyle name="Note 3 2 3 3 2 2 2" xfId="28608"/>
    <cellStyle name="Note 3 2 3 3 2 2 2 2" xfId="57306"/>
    <cellStyle name="Note 3 2 3 3 2 2 3" xfId="42824"/>
    <cellStyle name="Note 3 2 3 3 2 3" xfId="23983"/>
    <cellStyle name="Note 3 2 3 3 2 3 2" xfId="52681"/>
    <cellStyle name="Note 3 2 3 3 2 4" xfId="26262"/>
    <cellStyle name="Note 3 2 3 3 2 4 2" xfId="54960"/>
    <cellStyle name="Note 3 2 3 3 2 5" xfId="30843"/>
    <cellStyle name="Note 3 2 3 3 2 5 2" xfId="59540"/>
    <cellStyle name="Note 3 2 3 3 2 6" xfId="33615"/>
    <cellStyle name="Note 3 2 3 3 3" xfId="6318"/>
    <cellStyle name="Note 3 2 3 3 3 2" xfId="15546"/>
    <cellStyle name="Note 3 2 3 3 3 2 2" xfId="44244"/>
    <cellStyle name="Note 3 2 3 3 3 3" xfId="27475"/>
    <cellStyle name="Note 3 2 3 3 3 3 2" xfId="56173"/>
    <cellStyle name="Note 3 2 3 3 3 4" xfId="35035"/>
    <cellStyle name="Note 3 2 3 3 4" xfId="7870"/>
    <cellStyle name="Note 3 2 3 3 4 2" xfId="17095"/>
    <cellStyle name="Note 3 2 3 3 4 2 2" xfId="45793"/>
    <cellStyle name="Note 3 2 3 3 4 3" xfId="36584"/>
    <cellStyle name="Note 3 2 3 3 5" xfId="9021"/>
    <cellStyle name="Note 3 2 3 3 5 2" xfId="18244"/>
    <cellStyle name="Note 3 2 3 3 5 2 2" xfId="46942"/>
    <cellStyle name="Note 3 2 3 3 5 3" xfId="37733"/>
    <cellStyle name="Note 3 2 3 3 6" xfId="10283"/>
    <cellStyle name="Note 3 2 3 3 6 2" xfId="19504"/>
    <cellStyle name="Note 3 2 3 3 6 2 2" xfId="48202"/>
    <cellStyle name="Note 3 2 3 3 6 3" xfId="38993"/>
    <cellStyle name="Note 3 2 3 3 7" xfId="11432"/>
    <cellStyle name="Note 3 2 3 3 7 2" xfId="20651"/>
    <cellStyle name="Note 3 2 3 3 7 2 2" xfId="49349"/>
    <cellStyle name="Note 3 2 3 3 7 3" xfId="40140"/>
    <cellStyle name="Note 3 2 3 3 8" xfId="12864"/>
    <cellStyle name="Note 3 2 3 3 8 2" xfId="41562"/>
    <cellStyle name="Note 3 2 3 3 9" xfId="21784"/>
    <cellStyle name="Note 3 2 3 3 9 2" xfId="50482"/>
    <cellStyle name="Note 3 2 3 4" xfId="2124"/>
    <cellStyle name="Note 3 2 3 4 2" xfId="5558"/>
    <cellStyle name="Note 3 2 3 4 2 2" xfId="14786"/>
    <cellStyle name="Note 3 2 3 4 2 2 2" xfId="43484"/>
    <cellStyle name="Note 3 2 3 4 2 3" xfId="28606"/>
    <cellStyle name="Note 3 2 3 4 2 3 2" xfId="57304"/>
    <cellStyle name="Note 3 2 3 4 2 4" xfId="34275"/>
    <cellStyle name="Note 3 2 3 4 3" xfId="7107"/>
    <cellStyle name="Note 3 2 3 4 3 2" xfId="16334"/>
    <cellStyle name="Note 3 2 3 4 3 2 2" xfId="45032"/>
    <cellStyle name="Note 3 2 3 4 3 3" xfId="35823"/>
    <cellStyle name="Note 3 2 3 4 4" xfId="12104"/>
    <cellStyle name="Note 3 2 3 4 4 2" xfId="40802"/>
    <cellStyle name="Note 3 2 3 4 5" xfId="23984"/>
    <cellStyle name="Note 3 2 3 4 5 2" xfId="52682"/>
    <cellStyle name="Note 3 2 3 4 6" xfId="26263"/>
    <cellStyle name="Note 3 2 3 4 6 2" xfId="54961"/>
    <cellStyle name="Note 3 2 3 4 7" xfId="30844"/>
    <cellStyle name="Note 3 2 3 4 7 2" xfId="59541"/>
    <cellStyle name="Note 3 2 3 4 8" xfId="31593"/>
    <cellStyle name="Note 3 2 3 5" xfId="4896"/>
    <cellStyle name="Note 3 2 3 5 2" xfId="14124"/>
    <cellStyle name="Note 3 2 3 5 2 2" xfId="42822"/>
    <cellStyle name="Note 3 2 3 5 3" xfId="27473"/>
    <cellStyle name="Note 3 2 3 5 3 2" xfId="56171"/>
    <cellStyle name="Note 3 2 3 5 4" xfId="33613"/>
    <cellStyle name="Note 3 2 3 6" xfId="5219"/>
    <cellStyle name="Note 3 2 3 6 2" xfId="14447"/>
    <cellStyle name="Note 3 2 3 6 2 2" xfId="43145"/>
    <cellStyle name="Note 3 2 3 6 3" xfId="33936"/>
    <cellStyle name="Note 3 2 3 7" xfId="6768"/>
    <cellStyle name="Note 3 2 3 7 2" xfId="15995"/>
    <cellStyle name="Note 3 2 3 7 2 2" xfId="44693"/>
    <cellStyle name="Note 3 2 3 7 3" xfId="35484"/>
    <cellStyle name="Note 3 2 3 8" xfId="8260"/>
    <cellStyle name="Note 3 2 3 8 2" xfId="17484"/>
    <cellStyle name="Note 3 2 3 8 2 2" xfId="46182"/>
    <cellStyle name="Note 3 2 3 8 3" xfId="36973"/>
    <cellStyle name="Note 3 2 3 9" xfId="10281"/>
    <cellStyle name="Note 3 2 3 9 2" xfId="19502"/>
    <cellStyle name="Note 3 2 3 9 2 2" xfId="48200"/>
    <cellStyle name="Note 3 2 3 9 3" xfId="38991"/>
    <cellStyle name="Note 3 2 4" xfId="2498"/>
    <cellStyle name="Note 3 2 4 10" xfId="23985"/>
    <cellStyle name="Note 3 2 4 10 2" xfId="52683"/>
    <cellStyle name="Note 3 2 4 11" xfId="26264"/>
    <cellStyle name="Note 3 2 4 11 2" xfId="54962"/>
    <cellStyle name="Note 3 2 4 12" xfId="30845"/>
    <cellStyle name="Note 3 2 4 12 2" xfId="59542"/>
    <cellStyle name="Note 3 2 4 13" xfId="31788"/>
    <cellStyle name="Note 3 2 4 2" xfId="4899"/>
    <cellStyle name="Note 3 2 4 2 2" xfId="14127"/>
    <cellStyle name="Note 3 2 4 2 2 2" xfId="28609"/>
    <cellStyle name="Note 3 2 4 2 2 2 2" xfId="57307"/>
    <cellStyle name="Note 3 2 4 2 2 3" xfId="42825"/>
    <cellStyle name="Note 3 2 4 2 3" xfId="23986"/>
    <cellStyle name="Note 3 2 4 2 3 2" xfId="52684"/>
    <cellStyle name="Note 3 2 4 2 4" xfId="26265"/>
    <cellStyle name="Note 3 2 4 2 4 2" xfId="54963"/>
    <cellStyle name="Note 3 2 4 2 5" xfId="30846"/>
    <cellStyle name="Note 3 2 4 2 5 2" xfId="59543"/>
    <cellStyle name="Note 3 2 4 2 6" xfId="33616"/>
    <cellStyle name="Note 3 2 4 3" xfId="5753"/>
    <cellStyle name="Note 3 2 4 3 2" xfId="14981"/>
    <cellStyle name="Note 3 2 4 3 2 2" xfId="43679"/>
    <cellStyle name="Note 3 2 4 3 3" xfId="27476"/>
    <cellStyle name="Note 3 2 4 3 3 2" xfId="56174"/>
    <cellStyle name="Note 3 2 4 3 4" xfId="34470"/>
    <cellStyle name="Note 3 2 4 4" xfId="7303"/>
    <cellStyle name="Note 3 2 4 4 2" xfId="16529"/>
    <cellStyle name="Note 3 2 4 4 2 2" xfId="45227"/>
    <cellStyle name="Note 3 2 4 4 3" xfId="36018"/>
    <cellStyle name="Note 3 2 4 5" xfId="8455"/>
    <cellStyle name="Note 3 2 4 5 2" xfId="17679"/>
    <cellStyle name="Note 3 2 4 5 2 2" xfId="46377"/>
    <cellStyle name="Note 3 2 4 5 3" xfId="37168"/>
    <cellStyle name="Note 3 2 4 6" xfId="10284"/>
    <cellStyle name="Note 3 2 4 6 2" xfId="19505"/>
    <cellStyle name="Note 3 2 4 6 2 2" xfId="48203"/>
    <cellStyle name="Note 3 2 4 6 3" xfId="38994"/>
    <cellStyle name="Note 3 2 4 7" xfId="11433"/>
    <cellStyle name="Note 3 2 4 7 2" xfId="20652"/>
    <cellStyle name="Note 3 2 4 7 2 2" xfId="49350"/>
    <cellStyle name="Note 3 2 4 7 3" xfId="40141"/>
    <cellStyle name="Note 3 2 4 8" xfId="12299"/>
    <cellStyle name="Note 3 2 4 8 2" xfId="40997"/>
    <cellStyle name="Note 3 2 4 9" xfId="21785"/>
    <cellStyle name="Note 3 2 4 9 2" xfId="50483"/>
    <cellStyle name="Note 3 2 5" xfId="3160"/>
    <cellStyle name="Note 3 2 5 10" xfId="23987"/>
    <cellStyle name="Note 3 2 5 10 2" xfId="52685"/>
    <cellStyle name="Note 3 2 5 11" xfId="26266"/>
    <cellStyle name="Note 3 2 5 11 2" xfId="54964"/>
    <cellStyle name="Note 3 2 5 12" xfId="30847"/>
    <cellStyle name="Note 3 2 5 12 2" xfId="59544"/>
    <cellStyle name="Note 3 2 5 13" xfId="32169"/>
    <cellStyle name="Note 3 2 5 2" xfId="4900"/>
    <cellStyle name="Note 3 2 5 2 2" xfId="14128"/>
    <cellStyle name="Note 3 2 5 2 2 2" xfId="28610"/>
    <cellStyle name="Note 3 2 5 2 2 2 2" xfId="57308"/>
    <cellStyle name="Note 3 2 5 2 2 3" xfId="42826"/>
    <cellStyle name="Note 3 2 5 2 3" xfId="23988"/>
    <cellStyle name="Note 3 2 5 2 3 2" xfId="52686"/>
    <cellStyle name="Note 3 2 5 2 4" xfId="26267"/>
    <cellStyle name="Note 3 2 5 2 4 2" xfId="54965"/>
    <cellStyle name="Note 3 2 5 2 5" xfId="30848"/>
    <cellStyle name="Note 3 2 5 2 5 2" xfId="59545"/>
    <cellStyle name="Note 3 2 5 2 6" xfId="33617"/>
    <cellStyle name="Note 3 2 5 3" xfId="6134"/>
    <cellStyle name="Note 3 2 5 3 2" xfId="15362"/>
    <cellStyle name="Note 3 2 5 3 2 2" xfId="44060"/>
    <cellStyle name="Note 3 2 5 3 3" xfId="27477"/>
    <cellStyle name="Note 3 2 5 3 3 2" xfId="56175"/>
    <cellStyle name="Note 3 2 5 3 4" xfId="34851"/>
    <cellStyle name="Note 3 2 5 4" xfId="7686"/>
    <cellStyle name="Note 3 2 5 4 2" xfId="16911"/>
    <cellStyle name="Note 3 2 5 4 2 2" xfId="45609"/>
    <cellStyle name="Note 3 2 5 4 3" xfId="36400"/>
    <cellStyle name="Note 3 2 5 5" xfId="8837"/>
    <cellStyle name="Note 3 2 5 5 2" xfId="18060"/>
    <cellStyle name="Note 3 2 5 5 2 2" xfId="46758"/>
    <cellStyle name="Note 3 2 5 5 3" xfId="37549"/>
    <cellStyle name="Note 3 2 5 6" xfId="10285"/>
    <cellStyle name="Note 3 2 5 6 2" xfId="19506"/>
    <cellStyle name="Note 3 2 5 6 2 2" xfId="48204"/>
    <cellStyle name="Note 3 2 5 6 3" xfId="38995"/>
    <cellStyle name="Note 3 2 5 7" xfId="11434"/>
    <cellStyle name="Note 3 2 5 7 2" xfId="20653"/>
    <cellStyle name="Note 3 2 5 7 2 2" xfId="49351"/>
    <cellStyle name="Note 3 2 5 7 3" xfId="40142"/>
    <cellStyle name="Note 3 2 5 8" xfId="12680"/>
    <cellStyle name="Note 3 2 5 8 2" xfId="41378"/>
    <cellStyle name="Note 3 2 5 9" xfId="21786"/>
    <cellStyle name="Note 3 2 5 9 2" xfId="50484"/>
    <cellStyle name="Note 3 2 6" xfId="1964"/>
    <cellStyle name="Note 3 2 6 2" xfId="5440"/>
    <cellStyle name="Note 3 2 6 2 2" xfId="14668"/>
    <cellStyle name="Note 3 2 6 2 2 2" xfId="43366"/>
    <cellStyle name="Note 3 2 6 2 3" xfId="28600"/>
    <cellStyle name="Note 3 2 6 2 3 2" xfId="57298"/>
    <cellStyle name="Note 3 2 6 2 4" xfId="34157"/>
    <cellStyle name="Note 3 2 6 3" xfId="6989"/>
    <cellStyle name="Note 3 2 6 3 2" xfId="16216"/>
    <cellStyle name="Note 3 2 6 3 2 2" xfId="44914"/>
    <cellStyle name="Note 3 2 6 3 3" xfId="35705"/>
    <cellStyle name="Note 3 2 6 4" xfId="11986"/>
    <cellStyle name="Note 3 2 6 4 2" xfId="40684"/>
    <cellStyle name="Note 3 2 6 5" xfId="23989"/>
    <cellStyle name="Note 3 2 6 5 2" xfId="52687"/>
    <cellStyle name="Note 3 2 6 6" xfId="26268"/>
    <cellStyle name="Note 3 2 6 6 2" xfId="54966"/>
    <cellStyle name="Note 3 2 6 7" xfId="30849"/>
    <cellStyle name="Note 3 2 6 7 2" xfId="59546"/>
    <cellStyle name="Note 3 2 6 8" xfId="31475"/>
    <cellStyle name="Note 3 2 7" xfId="4890"/>
    <cellStyle name="Note 3 2 7 2" xfId="14118"/>
    <cellStyle name="Note 3 2 7 2 2" xfId="42816"/>
    <cellStyle name="Note 3 2 7 3" xfId="27467"/>
    <cellStyle name="Note 3 2 7 3 2" xfId="56165"/>
    <cellStyle name="Note 3 2 7 4" xfId="33607"/>
    <cellStyle name="Note 3 2 8" xfId="5033"/>
    <cellStyle name="Note 3 2 8 2" xfId="14261"/>
    <cellStyle name="Note 3 2 8 2 2" xfId="42959"/>
    <cellStyle name="Note 3 2 8 3" xfId="33750"/>
    <cellStyle name="Note 3 2 9" xfId="6582"/>
    <cellStyle name="Note 3 2 9 2" xfId="15809"/>
    <cellStyle name="Note 3 2 9 2 2" xfId="44507"/>
    <cellStyle name="Note 3 2 9 3" xfId="35298"/>
    <cellStyle name="Note 3 3" xfId="312"/>
    <cellStyle name="Note 3 3 10" xfId="10286"/>
    <cellStyle name="Note 3 3 10 2" xfId="19507"/>
    <cellStyle name="Note 3 3 10 2 2" xfId="48205"/>
    <cellStyle name="Note 3 3 10 3" xfId="38996"/>
    <cellStyle name="Note 3 3 11" xfId="11435"/>
    <cellStyle name="Note 3 3 11 2" xfId="20654"/>
    <cellStyle name="Note 3 3 11 2 2" xfId="49352"/>
    <cellStyle name="Note 3 3 11 3" xfId="40143"/>
    <cellStyle name="Note 3 3 12" xfId="11622"/>
    <cellStyle name="Note 3 3 12 2" xfId="40320"/>
    <cellStyle name="Note 3 3 13" xfId="21787"/>
    <cellStyle name="Note 3 3 13 2" xfId="50485"/>
    <cellStyle name="Note 3 3 14" xfId="23990"/>
    <cellStyle name="Note 3 3 14 2" xfId="52688"/>
    <cellStyle name="Note 3 3 15" xfId="26269"/>
    <cellStyle name="Note 3 3 15 2" xfId="54967"/>
    <cellStyle name="Note 3 3 16" xfId="30850"/>
    <cellStyle name="Note 3 3 16 2" xfId="59547"/>
    <cellStyle name="Note 3 3 17" xfId="31111"/>
    <cellStyle name="Note 3 3 2" xfId="1157"/>
    <cellStyle name="Note 3 3 2 10" xfId="11808"/>
    <cellStyle name="Note 3 3 2 10 2" xfId="40506"/>
    <cellStyle name="Note 3 3 2 11" xfId="21788"/>
    <cellStyle name="Note 3 3 2 11 2" xfId="50486"/>
    <cellStyle name="Note 3 3 2 12" xfId="23991"/>
    <cellStyle name="Note 3 3 2 12 2" xfId="52689"/>
    <cellStyle name="Note 3 3 2 13" xfId="26270"/>
    <cellStyle name="Note 3 3 2 13 2" xfId="54968"/>
    <cellStyle name="Note 3 3 2 14" xfId="30851"/>
    <cellStyle name="Note 3 3 2 14 2" xfId="59548"/>
    <cellStyle name="Note 3 3 2 15" xfId="31297"/>
    <cellStyle name="Note 3 3 2 2" xfId="3423"/>
    <cellStyle name="Note 3 3 2 2 10" xfId="23992"/>
    <cellStyle name="Note 3 3 2 2 10 2" xfId="52690"/>
    <cellStyle name="Note 3 3 2 2 11" xfId="26271"/>
    <cellStyle name="Note 3 3 2 2 11 2" xfId="54969"/>
    <cellStyle name="Note 3 3 2 2 12" xfId="30852"/>
    <cellStyle name="Note 3 3 2 2 12 2" xfId="59549"/>
    <cellStyle name="Note 3 3 2 2 13" xfId="32395"/>
    <cellStyle name="Note 3 3 2 2 2" xfId="4903"/>
    <cellStyle name="Note 3 3 2 2 2 2" xfId="14131"/>
    <cellStyle name="Note 3 3 2 2 2 2 2" xfId="28613"/>
    <cellStyle name="Note 3 3 2 2 2 2 2 2" xfId="57311"/>
    <cellStyle name="Note 3 3 2 2 2 2 3" xfId="42829"/>
    <cellStyle name="Note 3 3 2 2 2 3" xfId="23993"/>
    <cellStyle name="Note 3 3 2 2 2 3 2" xfId="52691"/>
    <cellStyle name="Note 3 3 2 2 2 4" xfId="26272"/>
    <cellStyle name="Note 3 3 2 2 2 4 2" xfId="54970"/>
    <cellStyle name="Note 3 3 2 2 2 5" xfId="30853"/>
    <cellStyle name="Note 3 3 2 2 2 5 2" xfId="59550"/>
    <cellStyle name="Note 3 3 2 2 2 6" xfId="33620"/>
    <cellStyle name="Note 3 3 2 2 3" xfId="6360"/>
    <cellStyle name="Note 3 3 2 2 3 2" xfId="15588"/>
    <cellStyle name="Note 3 3 2 2 3 2 2" xfId="44286"/>
    <cellStyle name="Note 3 3 2 2 3 3" xfId="27480"/>
    <cellStyle name="Note 3 3 2 2 3 3 2" xfId="56178"/>
    <cellStyle name="Note 3 3 2 2 3 4" xfId="35077"/>
    <cellStyle name="Note 3 3 2 2 4" xfId="7912"/>
    <cellStyle name="Note 3 3 2 2 4 2" xfId="17137"/>
    <cellStyle name="Note 3 3 2 2 4 2 2" xfId="45835"/>
    <cellStyle name="Note 3 3 2 2 4 3" xfId="36626"/>
    <cellStyle name="Note 3 3 2 2 5" xfId="9063"/>
    <cellStyle name="Note 3 3 2 2 5 2" xfId="18286"/>
    <cellStyle name="Note 3 3 2 2 5 2 2" xfId="46984"/>
    <cellStyle name="Note 3 3 2 2 5 3" xfId="37775"/>
    <cellStyle name="Note 3 3 2 2 6" xfId="10288"/>
    <cellStyle name="Note 3 3 2 2 6 2" xfId="19509"/>
    <cellStyle name="Note 3 3 2 2 6 2 2" xfId="48207"/>
    <cellStyle name="Note 3 3 2 2 6 3" xfId="38998"/>
    <cellStyle name="Note 3 3 2 2 7" xfId="11437"/>
    <cellStyle name="Note 3 3 2 2 7 2" xfId="20656"/>
    <cellStyle name="Note 3 3 2 2 7 2 2" xfId="49354"/>
    <cellStyle name="Note 3 3 2 2 7 3" xfId="40145"/>
    <cellStyle name="Note 3 3 2 2 8" xfId="12906"/>
    <cellStyle name="Note 3 3 2 2 8 2" xfId="41604"/>
    <cellStyle name="Note 3 3 2 2 9" xfId="21789"/>
    <cellStyle name="Note 3 3 2 2 9 2" xfId="50487"/>
    <cellStyle name="Note 3 3 2 3" xfId="2814"/>
    <cellStyle name="Note 3 3 2 3 2" xfId="5979"/>
    <cellStyle name="Note 3 3 2 3 2 2" xfId="15207"/>
    <cellStyle name="Note 3 3 2 3 2 2 2" xfId="43905"/>
    <cellStyle name="Note 3 3 2 3 2 3" xfId="28612"/>
    <cellStyle name="Note 3 3 2 3 2 3 2" xfId="57310"/>
    <cellStyle name="Note 3 3 2 3 2 4" xfId="34696"/>
    <cellStyle name="Note 3 3 2 3 3" xfId="7529"/>
    <cellStyle name="Note 3 3 2 3 3 2" xfId="16755"/>
    <cellStyle name="Note 3 3 2 3 3 2 2" xfId="45453"/>
    <cellStyle name="Note 3 3 2 3 3 3" xfId="36244"/>
    <cellStyle name="Note 3 3 2 3 4" xfId="12525"/>
    <cellStyle name="Note 3 3 2 3 4 2" xfId="41223"/>
    <cellStyle name="Note 3 3 2 3 5" xfId="23994"/>
    <cellStyle name="Note 3 3 2 3 5 2" xfId="52692"/>
    <cellStyle name="Note 3 3 2 3 6" xfId="26273"/>
    <cellStyle name="Note 3 3 2 3 6 2" xfId="54971"/>
    <cellStyle name="Note 3 3 2 3 7" xfId="30854"/>
    <cellStyle name="Note 3 3 2 3 7 2" xfId="59551"/>
    <cellStyle name="Note 3 3 2 3 8" xfId="32014"/>
    <cellStyle name="Note 3 3 2 4" xfId="4902"/>
    <cellStyle name="Note 3 3 2 4 2" xfId="14130"/>
    <cellStyle name="Note 3 3 2 4 2 2" xfId="42828"/>
    <cellStyle name="Note 3 3 2 4 3" xfId="27479"/>
    <cellStyle name="Note 3 3 2 4 3 2" xfId="56177"/>
    <cellStyle name="Note 3 3 2 4 4" xfId="33619"/>
    <cellStyle name="Note 3 3 2 5" xfId="5262"/>
    <cellStyle name="Note 3 3 2 5 2" xfId="14490"/>
    <cellStyle name="Note 3 3 2 5 2 2" xfId="43188"/>
    <cellStyle name="Note 3 3 2 5 3" xfId="33979"/>
    <cellStyle name="Note 3 3 2 6" xfId="6811"/>
    <cellStyle name="Note 3 3 2 6 2" xfId="16038"/>
    <cellStyle name="Note 3 3 2 6 2 2" xfId="44736"/>
    <cellStyle name="Note 3 3 2 6 3" xfId="35527"/>
    <cellStyle name="Note 3 3 2 7" xfId="8681"/>
    <cellStyle name="Note 3 3 2 7 2" xfId="17905"/>
    <cellStyle name="Note 3 3 2 7 2 2" xfId="46603"/>
    <cellStyle name="Note 3 3 2 7 3" xfId="37394"/>
    <cellStyle name="Note 3 3 2 8" xfId="10287"/>
    <cellStyle name="Note 3 3 2 8 2" xfId="19508"/>
    <cellStyle name="Note 3 3 2 8 2 2" xfId="48206"/>
    <cellStyle name="Note 3 3 2 8 3" xfId="38997"/>
    <cellStyle name="Note 3 3 2 9" xfId="11436"/>
    <cellStyle name="Note 3 3 2 9 2" xfId="20655"/>
    <cellStyle name="Note 3 3 2 9 2 2" xfId="49353"/>
    <cellStyle name="Note 3 3 2 9 3" xfId="40144"/>
    <cellStyle name="Note 3 3 3" xfId="2539"/>
    <cellStyle name="Note 3 3 3 10" xfId="23995"/>
    <cellStyle name="Note 3 3 3 10 2" xfId="52693"/>
    <cellStyle name="Note 3 3 3 11" xfId="26274"/>
    <cellStyle name="Note 3 3 3 11 2" xfId="54972"/>
    <cellStyle name="Note 3 3 3 12" xfId="30855"/>
    <cellStyle name="Note 3 3 3 12 2" xfId="59552"/>
    <cellStyle name="Note 3 3 3 13" xfId="31829"/>
    <cellStyle name="Note 3 3 3 2" xfId="4904"/>
    <cellStyle name="Note 3 3 3 2 2" xfId="14132"/>
    <cellStyle name="Note 3 3 3 2 2 2" xfId="28614"/>
    <cellStyle name="Note 3 3 3 2 2 2 2" xfId="57312"/>
    <cellStyle name="Note 3 3 3 2 2 3" xfId="42830"/>
    <cellStyle name="Note 3 3 3 2 3" xfId="23996"/>
    <cellStyle name="Note 3 3 3 2 3 2" xfId="52694"/>
    <cellStyle name="Note 3 3 3 2 4" xfId="26275"/>
    <cellStyle name="Note 3 3 3 2 4 2" xfId="54973"/>
    <cellStyle name="Note 3 3 3 2 5" xfId="30856"/>
    <cellStyle name="Note 3 3 3 2 5 2" xfId="59553"/>
    <cellStyle name="Note 3 3 3 2 6" xfId="33621"/>
    <cellStyle name="Note 3 3 3 3" xfId="5794"/>
    <cellStyle name="Note 3 3 3 3 2" xfId="15022"/>
    <cellStyle name="Note 3 3 3 3 2 2" xfId="43720"/>
    <cellStyle name="Note 3 3 3 3 3" xfId="27481"/>
    <cellStyle name="Note 3 3 3 3 3 2" xfId="56179"/>
    <cellStyle name="Note 3 3 3 3 4" xfId="34511"/>
    <cellStyle name="Note 3 3 3 4" xfId="7344"/>
    <cellStyle name="Note 3 3 3 4 2" xfId="16570"/>
    <cellStyle name="Note 3 3 3 4 2 2" xfId="45268"/>
    <cellStyle name="Note 3 3 3 4 3" xfId="36059"/>
    <cellStyle name="Note 3 3 3 5" xfId="8496"/>
    <cellStyle name="Note 3 3 3 5 2" xfId="17720"/>
    <cellStyle name="Note 3 3 3 5 2 2" xfId="46418"/>
    <cellStyle name="Note 3 3 3 5 3" xfId="37209"/>
    <cellStyle name="Note 3 3 3 6" xfId="10289"/>
    <cellStyle name="Note 3 3 3 6 2" xfId="19510"/>
    <cellStyle name="Note 3 3 3 6 2 2" xfId="48208"/>
    <cellStyle name="Note 3 3 3 6 3" xfId="38999"/>
    <cellStyle name="Note 3 3 3 7" xfId="11438"/>
    <cellStyle name="Note 3 3 3 7 2" xfId="20657"/>
    <cellStyle name="Note 3 3 3 7 2 2" xfId="49355"/>
    <cellStyle name="Note 3 3 3 7 3" xfId="40146"/>
    <cellStyle name="Note 3 3 3 8" xfId="12340"/>
    <cellStyle name="Note 3 3 3 8 2" xfId="41038"/>
    <cellStyle name="Note 3 3 3 9" xfId="21790"/>
    <cellStyle name="Note 3 3 3 9 2" xfId="50488"/>
    <cellStyle name="Note 3 3 4" xfId="3201"/>
    <cellStyle name="Note 3 3 4 10" xfId="23997"/>
    <cellStyle name="Note 3 3 4 10 2" xfId="52695"/>
    <cellStyle name="Note 3 3 4 11" xfId="26276"/>
    <cellStyle name="Note 3 3 4 11 2" xfId="54974"/>
    <cellStyle name="Note 3 3 4 12" xfId="30857"/>
    <cellStyle name="Note 3 3 4 12 2" xfId="59554"/>
    <cellStyle name="Note 3 3 4 13" xfId="32210"/>
    <cellStyle name="Note 3 3 4 2" xfId="4905"/>
    <cellStyle name="Note 3 3 4 2 2" xfId="14133"/>
    <cellStyle name="Note 3 3 4 2 2 2" xfId="28615"/>
    <cellStyle name="Note 3 3 4 2 2 2 2" xfId="57313"/>
    <cellStyle name="Note 3 3 4 2 2 3" xfId="42831"/>
    <cellStyle name="Note 3 3 4 2 3" xfId="23998"/>
    <cellStyle name="Note 3 3 4 2 3 2" xfId="52696"/>
    <cellStyle name="Note 3 3 4 2 4" xfId="26277"/>
    <cellStyle name="Note 3 3 4 2 4 2" xfId="54975"/>
    <cellStyle name="Note 3 3 4 2 5" xfId="30858"/>
    <cellStyle name="Note 3 3 4 2 5 2" xfId="59555"/>
    <cellStyle name="Note 3 3 4 2 6" xfId="33622"/>
    <cellStyle name="Note 3 3 4 3" xfId="6175"/>
    <cellStyle name="Note 3 3 4 3 2" xfId="15403"/>
    <cellStyle name="Note 3 3 4 3 2 2" xfId="44101"/>
    <cellStyle name="Note 3 3 4 3 3" xfId="27482"/>
    <cellStyle name="Note 3 3 4 3 3 2" xfId="56180"/>
    <cellStyle name="Note 3 3 4 3 4" xfId="34892"/>
    <cellStyle name="Note 3 3 4 4" xfId="7727"/>
    <cellStyle name="Note 3 3 4 4 2" xfId="16952"/>
    <cellStyle name="Note 3 3 4 4 2 2" xfId="45650"/>
    <cellStyle name="Note 3 3 4 4 3" xfId="36441"/>
    <cellStyle name="Note 3 3 4 5" xfId="8878"/>
    <cellStyle name="Note 3 3 4 5 2" xfId="18101"/>
    <cellStyle name="Note 3 3 4 5 2 2" xfId="46799"/>
    <cellStyle name="Note 3 3 4 5 3" xfId="37590"/>
    <cellStyle name="Note 3 3 4 6" xfId="10290"/>
    <cellStyle name="Note 3 3 4 6 2" xfId="19511"/>
    <cellStyle name="Note 3 3 4 6 2 2" xfId="48209"/>
    <cellStyle name="Note 3 3 4 6 3" xfId="39000"/>
    <cellStyle name="Note 3 3 4 7" xfId="11439"/>
    <cellStyle name="Note 3 3 4 7 2" xfId="20658"/>
    <cellStyle name="Note 3 3 4 7 2 2" xfId="49356"/>
    <cellStyle name="Note 3 3 4 7 3" xfId="40147"/>
    <cellStyle name="Note 3 3 4 8" xfId="12721"/>
    <cellStyle name="Note 3 3 4 8 2" xfId="41419"/>
    <cellStyle name="Note 3 3 4 9" xfId="21791"/>
    <cellStyle name="Note 3 3 4 9 2" xfId="50489"/>
    <cellStyle name="Note 3 3 5" xfId="2165"/>
    <cellStyle name="Note 3 3 5 2" xfId="5599"/>
    <cellStyle name="Note 3 3 5 2 2" xfId="14827"/>
    <cellStyle name="Note 3 3 5 2 2 2" xfId="43525"/>
    <cellStyle name="Note 3 3 5 2 3" xfId="28611"/>
    <cellStyle name="Note 3 3 5 2 3 2" xfId="57309"/>
    <cellStyle name="Note 3 3 5 2 4" xfId="34316"/>
    <cellStyle name="Note 3 3 5 3" xfId="7148"/>
    <cellStyle name="Note 3 3 5 3 2" xfId="16375"/>
    <cellStyle name="Note 3 3 5 3 2 2" xfId="45073"/>
    <cellStyle name="Note 3 3 5 3 3" xfId="35864"/>
    <cellStyle name="Note 3 3 5 4" xfId="12145"/>
    <cellStyle name="Note 3 3 5 4 2" xfId="40843"/>
    <cellStyle name="Note 3 3 5 5" xfId="23999"/>
    <cellStyle name="Note 3 3 5 5 2" xfId="52697"/>
    <cellStyle name="Note 3 3 5 6" xfId="26278"/>
    <cellStyle name="Note 3 3 5 6 2" xfId="54976"/>
    <cellStyle name="Note 3 3 5 7" xfId="30859"/>
    <cellStyle name="Note 3 3 5 7 2" xfId="59556"/>
    <cellStyle name="Note 3 3 5 8" xfId="31634"/>
    <cellStyle name="Note 3 3 6" xfId="4901"/>
    <cellStyle name="Note 3 3 6 2" xfId="14129"/>
    <cellStyle name="Note 3 3 6 2 2" xfId="42827"/>
    <cellStyle name="Note 3 3 6 3" xfId="27478"/>
    <cellStyle name="Note 3 3 6 3 2" xfId="56176"/>
    <cellStyle name="Note 3 3 6 4" xfId="33618"/>
    <cellStyle name="Note 3 3 7" xfId="5076"/>
    <cellStyle name="Note 3 3 7 2" xfId="14304"/>
    <cellStyle name="Note 3 3 7 2 2" xfId="43002"/>
    <cellStyle name="Note 3 3 7 3" xfId="33793"/>
    <cellStyle name="Note 3 3 8" xfId="6625"/>
    <cellStyle name="Note 3 3 8 2" xfId="15852"/>
    <cellStyle name="Note 3 3 8 2 2" xfId="44550"/>
    <cellStyle name="Note 3 3 8 3" xfId="35341"/>
    <cellStyle name="Note 3 3 9" xfId="8301"/>
    <cellStyle name="Note 3 3 9 2" xfId="17525"/>
    <cellStyle name="Note 3 3 9 2 2" xfId="46223"/>
    <cellStyle name="Note 3 3 9 3" xfId="37014"/>
    <cellStyle name="Note 3 4" xfId="425"/>
    <cellStyle name="Note 3 4 10" xfId="24000"/>
    <cellStyle name="Note 3 4 10 2" xfId="52698"/>
    <cellStyle name="Note 3 4 11" xfId="26279"/>
    <cellStyle name="Note 3 4 11 2" xfId="54977"/>
    <cellStyle name="Note 3 4 12" xfId="30860"/>
    <cellStyle name="Note 3 4 12 2" xfId="59557"/>
    <cellStyle name="Note 3 4 2" xfId="2729"/>
    <cellStyle name="Note 3 4 2 10" xfId="21793"/>
    <cellStyle name="Note 3 4 2 10 2" xfId="50491"/>
    <cellStyle name="Note 3 4 2 11" xfId="24001"/>
    <cellStyle name="Note 3 4 2 11 2" xfId="52699"/>
    <cellStyle name="Note 3 4 2 12" xfId="26280"/>
    <cellStyle name="Note 3 4 2 12 2" xfId="54978"/>
    <cellStyle name="Note 3 4 2 13" xfId="30861"/>
    <cellStyle name="Note 3 4 2 13 2" xfId="59558"/>
    <cellStyle name="Note 3 4 2 14" xfId="31931"/>
    <cellStyle name="Note 3 4 2 2" xfId="3712"/>
    <cellStyle name="Note 3 4 2 3" xfId="4907"/>
    <cellStyle name="Note 3 4 2 3 2" xfId="14135"/>
    <cellStyle name="Note 3 4 2 3 2 2" xfId="28617"/>
    <cellStyle name="Note 3 4 2 3 2 2 2" xfId="57315"/>
    <cellStyle name="Note 3 4 2 3 2 3" xfId="42833"/>
    <cellStyle name="Note 3 4 2 3 3" xfId="24002"/>
    <cellStyle name="Note 3 4 2 3 3 2" xfId="52700"/>
    <cellStyle name="Note 3 4 2 3 4" xfId="26281"/>
    <cellStyle name="Note 3 4 2 3 4 2" xfId="54979"/>
    <cellStyle name="Note 3 4 2 3 5" xfId="30862"/>
    <cellStyle name="Note 3 4 2 3 5 2" xfId="59559"/>
    <cellStyle name="Note 3 4 2 3 6" xfId="33624"/>
    <cellStyle name="Note 3 4 2 4" xfId="5896"/>
    <cellStyle name="Note 3 4 2 4 2" xfId="15124"/>
    <cellStyle name="Note 3 4 2 4 2 2" xfId="43822"/>
    <cellStyle name="Note 3 4 2 4 3" xfId="27484"/>
    <cellStyle name="Note 3 4 2 4 3 2" xfId="56182"/>
    <cellStyle name="Note 3 4 2 4 4" xfId="34613"/>
    <cellStyle name="Note 3 4 2 5" xfId="7446"/>
    <cellStyle name="Note 3 4 2 5 2" xfId="16672"/>
    <cellStyle name="Note 3 4 2 5 2 2" xfId="45370"/>
    <cellStyle name="Note 3 4 2 5 3" xfId="36161"/>
    <cellStyle name="Note 3 4 2 6" xfId="8598"/>
    <cellStyle name="Note 3 4 2 6 2" xfId="17822"/>
    <cellStyle name="Note 3 4 2 6 2 2" xfId="46520"/>
    <cellStyle name="Note 3 4 2 6 3" xfId="37311"/>
    <cellStyle name="Note 3 4 2 7" xfId="10292"/>
    <cellStyle name="Note 3 4 2 7 2" xfId="19513"/>
    <cellStyle name="Note 3 4 2 7 2 2" xfId="48211"/>
    <cellStyle name="Note 3 4 2 7 3" xfId="39002"/>
    <cellStyle name="Note 3 4 2 8" xfId="11441"/>
    <cellStyle name="Note 3 4 2 8 2" xfId="20660"/>
    <cellStyle name="Note 3 4 2 8 2 2" xfId="49358"/>
    <cellStyle name="Note 3 4 2 8 3" xfId="40149"/>
    <cellStyle name="Note 3 4 2 9" xfId="12442"/>
    <cellStyle name="Note 3 4 2 9 2" xfId="41140"/>
    <cellStyle name="Note 3 4 3" xfId="3339"/>
    <cellStyle name="Note 3 4 3 10" xfId="24003"/>
    <cellStyle name="Note 3 4 3 10 2" xfId="52701"/>
    <cellStyle name="Note 3 4 3 11" xfId="26282"/>
    <cellStyle name="Note 3 4 3 11 2" xfId="54980"/>
    <cellStyle name="Note 3 4 3 12" xfId="30863"/>
    <cellStyle name="Note 3 4 3 12 2" xfId="59560"/>
    <cellStyle name="Note 3 4 3 13" xfId="32312"/>
    <cellStyle name="Note 3 4 3 2" xfId="4908"/>
    <cellStyle name="Note 3 4 3 2 2" xfId="14136"/>
    <cellStyle name="Note 3 4 3 2 2 2" xfId="28618"/>
    <cellStyle name="Note 3 4 3 2 2 2 2" xfId="57316"/>
    <cellStyle name="Note 3 4 3 2 2 3" xfId="42834"/>
    <cellStyle name="Note 3 4 3 2 3" xfId="24004"/>
    <cellStyle name="Note 3 4 3 2 3 2" xfId="52702"/>
    <cellStyle name="Note 3 4 3 2 4" xfId="26283"/>
    <cellStyle name="Note 3 4 3 2 4 2" xfId="54981"/>
    <cellStyle name="Note 3 4 3 2 5" xfId="30864"/>
    <cellStyle name="Note 3 4 3 2 5 2" xfId="59561"/>
    <cellStyle name="Note 3 4 3 2 6" xfId="33625"/>
    <cellStyle name="Note 3 4 3 3" xfId="6277"/>
    <cellStyle name="Note 3 4 3 3 2" xfId="15505"/>
    <cellStyle name="Note 3 4 3 3 2 2" xfId="44203"/>
    <cellStyle name="Note 3 4 3 3 3" xfId="27485"/>
    <cellStyle name="Note 3 4 3 3 3 2" xfId="56183"/>
    <cellStyle name="Note 3 4 3 3 4" xfId="34994"/>
    <cellStyle name="Note 3 4 3 4" xfId="7829"/>
    <cellStyle name="Note 3 4 3 4 2" xfId="17054"/>
    <cellStyle name="Note 3 4 3 4 2 2" xfId="45752"/>
    <cellStyle name="Note 3 4 3 4 3" xfId="36543"/>
    <cellStyle name="Note 3 4 3 5" xfId="8980"/>
    <cellStyle name="Note 3 4 3 5 2" xfId="18203"/>
    <cellStyle name="Note 3 4 3 5 2 2" xfId="46901"/>
    <cellStyle name="Note 3 4 3 5 3" xfId="37692"/>
    <cellStyle name="Note 3 4 3 6" xfId="10293"/>
    <cellStyle name="Note 3 4 3 6 2" xfId="19514"/>
    <cellStyle name="Note 3 4 3 6 2 2" xfId="48212"/>
    <cellStyle name="Note 3 4 3 6 3" xfId="39003"/>
    <cellStyle name="Note 3 4 3 7" xfId="11442"/>
    <cellStyle name="Note 3 4 3 7 2" xfId="20661"/>
    <cellStyle name="Note 3 4 3 7 2 2" xfId="49359"/>
    <cellStyle name="Note 3 4 3 7 3" xfId="40150"/>
    <cellStyle name="Note 3 4 3 8" xfId="12823"/>
    <cellStyle name="Note 3 4 3 8 2" xfId="41521"/>
    <cellStyle name="Note 3 4 3 9" xfId="21794"/>
    <cellStyle name="Note 3 4 3 9 2" xfId="50492"/>
    <cellStyle name="Note 3 4 4" xfId="2019"/>
    <cellStyle name="Note 3 4 4 2" xfId="5494"/>
    <cellStyle name="Note 3 4 4 2 2" xfId="14722"/>
    <cellStyle name="Note 3 4 4 2 2 2" xfId="43420"/>
    <cellStyle name="Note 3 4 4 2 3" xfId="28616"/>
    <cellStyle name="Note 3 4 4 2 3 2" xfId="57314"/>
    <cellStyle name="Note 3 4 4 2 4" xfId="34211"/>
    <cellStyle name="Note 3 4 4 3" xfId="7043"/>
    <cellStyle name="Note 3 4 4 3 2" xfId="16270"/>
    <cellStyle name="Note 3 4 4 3 2 2" xfId="44968"/>
    <cellStyle name="Note 3 4 4 3 3" xfId="35759"/>
    <cellStyle name="Note 3 4 4 4" xfId="12040"/>
    <cellStyle name="Note 3 4 4 4 2" xfId="40738"/>
    <cellStyle name="Note 3 4 4 5" xfId="24005"/>
    <cellStyle name="Note 3 4 4 5 2" xfId="52703"/>
    <cellStyle name="Note 3 4 4 6" xfId="26284"/>
    <cellStyle name="Note 3 4 4 6 2" xfId="54982"/>
    <cellStyle name="Note 3 4 4 7" xfId="30865"/>
    <cellStyle name="Note 3 4 4 7 2" xfId="59562"/>
    <cellStyle name="Note 3 4 4 8" xfId="31529"/>
    <cellStyle name="Note 3 4 5" xfId="4906"/>
    <cellStyle name="Note 3 4 5 2" xfId="14134"/>
    <cellStyle name="Note 3 4 5 2 2" xfId="42832"/>
    <cellStyle name="Note 3 4 5 3" xfId="27483"/>
    <cellStyle name="Note 3 4 5 3 2" xfId="56181"/>
    <cellStyle name="Note 3 4 5 4" xfId="33623"/>
    <cellStyle name="Note 3 4 6" xfId="8196"/>
    <cellStyle name="Note 3 4 6 2" xfId="17420"/>
    <cellStyle name="Note 3 4 6 2 2" xfId="46118"/>
    <cellStyle name="Note 3 4 6 3" xfId="36909"/>
    <cellStyle name="Note 3 4 7" xfId="10291"/>
    <cellStyle name="Note 3 4 7 2" xfId="19512"/>
    <cellStyle name="Note 3 4 7 2 2" xfId="48210"/>
    <cellStyle name="Note 3 4 7 3" xfId="39001"/>
    <cellStyle name="Note 3 4 8" xfId="11440"/>
    <cellStyle name="Note 3 4 8 2" xfId="20659"/>
    <cellStyle name="Note 3 4 8 2 2" xfId="49357"/>
    <cellStyle name="Note 3 4 8 3" xfId="40148"/>
    <cellStyle name="Note 3 4 9" xfId="21792"/>
    <cellStyle name="Note 3 4 9 2" xfId="50490"/>
    <cellStyle name="Note 3 5" xfId="1071"/>
    <cellStyle name="Note 3 5 10" xfId="11722"/>
    <cellStyle name="Note 3 5 10 2" xfId="40420"/>
    <cellStyle name="Note 3 5 11" xfId="21795"/>
    <cellStyle name="Note 3 5 11 2" xfId="50493"/>
    <cellStyle name="Note 3 5 12" xfId="24006"/>
    <cellStyle name="Note 3 5 12 2" xfId="52704"/>
    <cellStyle name="Note 3 5 13" xfId="26285"/>
    <cellStyle name="Note 3 5 13 2" xfId="54983"/>
    <cellStyle name="Note 3 5 14" xfId="30866"/>
    <cellStyle name="Note 3 5 14 2" xfId="59563"/>
    <cellStyle name="Note 3 5 15" xfId="31211"/>
    <cellStyle name="Note 3 5 2" xfId="3713"/>
    <cellStyle name="Note 3 5 2 10" xfId="24007"/>
    <cellStyle name="Note 3 5 2 10 2" xfId="52705"/>
    <cellStyle name="Note 3 5 2 11" xfId="26286"/>
    <cellStyle name="Note 3 5 2 11 2" xfId="54984"/>
    <cellStyle name="Note 3 5 2 12" xfId="30867"/>
    <cellStyle name="Note 3 5 2 12 2" xfId="59564"/>
    <cellStyle name="Note 3 5 2 13" xfId="32553"/>
    <cellStyle name="Note 3 5 2 2" xfId="4910"/>
    <cellStyle name="Note 3 5 2 2 2" xfId="14138"/>
    <cellStyle name="Note 3 5 2 2 2 2" xfId="28620"/>
    <cellStyle name="Note 3 5 2 2 2 2 2" xfId="57318"/>
    <cellStyle name="Note 3 5 2 2 2 3" xfId="42836"/>
    <cellStyle name="Note 3 5 2 2 3" xfId="24008"/>
    <cellStyle name="Note 3 5 2 2 3 2" xfId="52706"/>
    <cellStyle name="Note 3 5 2 2 4" xfId="26287"/>
    <cellStyle name="Note 3 5 2 2 4 2" xfId="54985"/>
    <cellStyle name="Note 3 5 2 2 5" xfId="30868"/>
    <cellStyle name="Note 3 5 2 2 5 2" xfId="59565"/>
    <cellStyle name="Note 3 5 2 2 6" xfId="33627"/>
    <cellStyle name="Note 3 5 2 3" xfId="6518"/>
    <cellStyle name="Note 3 5 2 3 2" xfId="15746"/>
    <cellStyle name="Note 3 5 2 3 2 2" xfId="44444"/>
    <cellStyle name="Note 3 5 2 3 3" xfId="27487"/>
    <cellStyle name="Note 3 5 2 3 3 2" xfId="56185"/>
    <cellStyle name="Note 3 5 2 3 4" xfId="35235"/>
    <cellStyle name="Note 3 5 2 4" xfId="8070"/>
    <cellStyle name="Note 3 5 2 4 2" xfId="17295"/>
    <cellStyle name="Note 3 5 2 4 2 2" xfId="45993"/>
    <cellStyle name="Note 3 5 2 4 3" xfId="36784"/>
    <cellStyle name="Note 3 5 2 5" xfId="9221"/>
    <cellStyle name="Note 3 5 2 5 2" xfId="18444"/>
    <cellStyle name="Note 3 5 2 5 2 2" xfId="47142"/>
    <cellStyle name="Note 3 5 2 5 3" xfId="37933"/>
    <cellStyle name="Note 3 5 2 6" xfId="10295"/>
    <cellStyle name="Note 3 5 2 6 2" xfId="19516"/>
    <cellStyle name="Note 3 5 2 6 2 2" xfId="48214"/>
    <cellStyle name="Note 3 5 2 6 3" xfId="39005"/>
    <cellStyle name="Note 3 5 2 7" xfId="11444"/>
    <cellStyle name="Note 3 5 2 7 2" xfId="20663"/>
    <cellStyle name="Note 3 5 2 7 2 2" xfId="49361"/>
    <cellStyle name="Note 3 5 2 7 3" xfId="40152"/>
    <cellStyle name="Note 3 5 2 8" xfId="13064"/>
    <cellStyle name="Note 3 5 2 8 2" xfId="41762"/>
    <cellStyle name="Note 3 5 2 9" xfId="21796"/>
    <cellStyle name="Note 3 5 2 9 2" xfId="50494"/>
    <cellStyle name="Note 3 5 3" xfId="2386"/>
    <cellStyle name="Note 3 5 3 2" xfId="5692"/>
    <cellStyle name="Note 3 5 3 2 2" xfId="14920"/>
    <cellStyle name="Note 3 5 3 2 2 2" xfId="43618"/>
    <cellStyle name="Note 3 5 3 2 3" xfId="28619"/>
    <cellStyle name="Note 3 5 3 2 3 2" xfId="57317"/>
    <cellStyle name="Note 3 5 3 2 4" xfId="34409"/>
    <cellStyle name="Note 3 5 3 3" xfId="7241"/>
    <cellStyle name="Note 3 5 3 3 2" xfId="16468"/>
    <cellStyle name="Note 3 5 3 3 2 2" xfId="45166"/>
    <cellStyle name="Note 3 5 3 3 3" xfId="35957"/>
    <cellStyle name="Note 3 5 3 4" xfId="12238"/>
    <cellStyle name="Note 3 5 3 4 2" xfId="40936"/>
    <cellStyle name="Note 3 5 3 5" xfId="24009"/>
    <cellStyle name="Note 3 5 3 5 2" xfId="52707"/>
    <cellStyle name="Note 3 5 3 6" xfId="26288"/>
    <cellStyle name="Note 3 5 3 6 2" xfId="54986"/>
    <cellStyle name="Note 3 5 3 7" xfId="30869"/>
    <cellStyle name="Note 3 5 3 7 2" xfId="59566"/>
    <cellStyle name="Note 3 5 3 8" xfId="31727"/>
    <cellStyle name="Note 3 5 4" xfId="4909"/>
    <cellStyle name="Note 3 5 4 2" xfId="14137"/>
    <cellStyle name="Note 3 5 4 2 2" xfId="42835"/>
    <cellStyle name="Note 3 5 4 3" xfId="27486"/>
    <cellStyle name="Note 3 5 4 3 2" xfId="56184"/>
    <cellStyle name="Note 3 5 4 4" xfId="33626"/>
    <cellStyle name="Note 3 5 5" xfId="5176"/>
    <cellStyle name="Note 3 5 5 2" xfId="14404"/>
    <cellStyle name="Note 3 5 5 2 2" xfId="43102"/>
    <cellStyle name="Note 3 5 5 3" xfId="33893"/>
    <cellStyle name="Note 3 5 6" xfId="6725"/>
    <cellStyle name="Note 3 5 6 2" xfId="15952"/>
    <cellStyle name="Note 3 5 6 2 2" xfId="44650"/>
    <cellStyle name="Note 3 5 6 3" xfId="35441"/>
    <cellStyle name="Note 3 5 7" xfId="8394"/>
    <cellStyle name="Note 3 5 7 2" xfId="17618"/>
    <cellStyle name="Note 3 5 7 2 2" xfId="46316"/>
    <cellStyle name="Note 3 5 7 3" xfId="37107"/>
    <cellStyle name="Note 3 5 8" xfId="10294"/>
    <cellStyle name="Note 3 5 8 2" xfId="19515"/>
    <cellStyle name="Note 3 5 8 2 2" xfId="48213"/>
    <cellStyle name="Note 3 5 8 3" xfId="39004"/>
    <cellStyle name="Note 3 5 9" xfId="11443"/>
    <cellStyle name="Note 3 5 9 2" xfId="20662"/>
    <cellStyle name="Note 3 5 9 2 2" xfId="49360"/>
    <cellStyle name="Note 3 5 9 3" xfId="40151"/>
    <cellStyle name="Note 3 6" xfId="3094"/>
    <cellStyle name="Note 3 6 10" xfId="24010"/>
    <cellStyle name="Note 3 6 10 2" xfId="52708"/>
    <cellStyle name="Note 3 6 11" xfId="26289"/>
    <cellStyle name="Note 3 6 11 2" xfId="54987"/>
    <cellStyle name="Note 3 6 12" xfId="30870"/>
    <cellStyle name="Note 3 6 12 2" xfId="59567"/>
    <cellStyle name="Note 3 6 13" xfId="32106"/>
    <cellStyle name="Note 3 6 2" xfId="4911"/>
    <cellStyle name="Note 3 6 2 2" xfId="14139"/>
    <cellStyle name="Note 3 6 2 2 2" xfId="28621"/>
    <cellStyle name="Note 3 6 2 2 2 2" xfId="57319"/>
    <cellStyle name="Note 3 6 2 2 3" xfId="42837"/>
    <cellStyle name="Note 3 6 2 3" xfId="24011"/>
    <cellStyle name="Note 3 6 2 3 2" xfId="52709"/>
    <cellStyle name="Note 3 6 2 4" xfId="26290"/>
    <cellStyle name="Note 3 6 2 4 2" xfId="54988"/>
    <cellStyle name="Note 3 6 2 5" xfId="30871"/>
    <cellStyle name="Note 3 6 2 5 2" xfId="59568"/>
    <cellStyle name="Note 3 6 2 6" xfId="33628"/>
    <cellStyle name="Note 3 6 3" xfId="6071"/>
    <cellStyle name="Note 3 6 3 2" xfId="15299"/>
    <cellStyle name="Note 3 6 3 2 2" xfId="43997"/>
    <cellStyle name="Note 3 6 3 3" xfId="27488"/>
    <cellStyle name="Note 3 6 3 3 2" xfId="56186"/>
    <cellStyle name="Note 3 6 3 4" xfId="34788"/>
    <cellStyle name="Note 3 6 4" xfId="7623"/>
    <cellStyle name="Note 3 6 4 2" xfId="16848"/>
    <cellStyle name="Note 3 6 4 2 2" xfId="45546"/>
    <cellStyle name="Note 3 6 4 3" xfId="36337"/>
    <cellStyle name="Note 3 6 5" xfId="8774"/>
    <cellStyle name="Note 3 6 5 2" xfId="17997"/>
    <cellStyle name="Note 3 6 5 2 2" xfId="46695"/>
    <cellStyle name="Note 3 6 5 3" xfId="37486"/>
    <cellStyle name="Note 3 6 6" xfId="10296"/>
    <cellStyle name="Note 3 6 6 2" xfId="19517"/>
    <cellStyle name="Note 3 6 6 2 2" xfId="48215"/>
    <cellStyle name="Note 3 6 6 3" xfId="39006"/>
    <cellStyle name="Note 3 6 7" xfId="11445"/>
    <cellStyle name="Note 3 6 7 2" xfId="20664"/>
    <cellStyle name="Note 3 6 7 2 2" xfId="49362"/>
    <cellStyle name="Note 3 6 7 3" xfId="40153"/>
    <cellStyle name="Note 3 6 8" xfId="12617"/>
    <cellStyle name="Note 3 6 8 2" xfId="41315"/>
    <cellStyle name="Note 3 6 9" xfId="21797"/>
    <cellStyle name="Note 3 6 9 2" xfId="50495"/>
    <cellStyle name="Note 3 7" xfId="1335"/>
    <cellStyle name="Note 3 7 2" xfId="5396"/>
    <cellStyle name="Note 3 7 2 2" xfId="14624"/>
    <cellStyle name="Note 3 7 2 2 2" xfId="43322"/>
    <cellStyle name="Note 3 7 2 3" xfId="28599"/>
    <cellStyle name="Note 3 7 2 3 2" xfId="57297"/>
    <cellStyle name="Note 3 7 2 4" xfId="34113"/>
    <cellStyle name="Note 3 7 3" xfId="6945"/>
    <cellStyle name="Note 3 7 3 2" xfId="16172"/>
    <cellStyle name="Note 3 7 3 2 2" xfId="44870"/>
    <cellStyle name="Note 3 7 3 3" xfId="35661"/>
    <cellStyle name="Note 3 7 4" xfId="11942"/>
    <cellStyle name="Note 3 7 4 2" xfId="40640"/>
    <cellStyle name="Note 3 7 5" xfId="24012"/>
    <cellStyle name="Note 3 7 5 2" xfId="52710"/>
    <cellStyle name="Note 3 7 6" xfId="26291"/>
    <cellStyle name="Note 3 7 6 2" xfId="54989"/>
    <cellStyle name="Note 3 7 7" xfId="30872"/>
    <cellStyle name="Note 3 7 7 2" xfId="59569"/>
    <cellStyle name="Note 3 7 8" xfId="31431"/>
    <cellStyle name="Note 3 8" xfId="4889"/>
    <cellStyle name="Note 3 8 2" xfId="14117"/>
    <cellStyle name="Note 3 8 2 2" xfId="42815"/>
    <cellStyle name="Note 3 8 3" xfId="27466"/>
    <cellStyle name="Note 3 8 3 2" xfId="56164"/>
    <cellStyle name="Note 3 8 4" xfId="33606"/>
    <cellStyle name="Note 3 9" xfId="4990"/>
    <cellStyle name="Note 3 9 2" xfId="14218"/>
    <cellStyle name="Note 3 9 2 2" xfId="42916"/>
    <cellStyle name="Note 3 9 3" xfId="33707"/>
    <cellStyle name="Note 30" xfId="917"/>
    <cellStyle name="Note 31" xfId="918"/>
    <cellStyle name="Note 32" xfId="919"/>
    <cellStyle name="Note 33" xfId="920"/>
    <cellStyle name="Note 34" xfId="921"/>
    <cellStyle name="Note 35" xfId="922"/>
    <cellStyle name="Note 36" xfId="923"/>
    <cellStyle name="Note 37" xfId="924"/>
    <cellStyle name="Note 38" xfId="925"/>
    <cellStyle name="Note 39" xfId="926"/>
    <cellStyle name="Note 4" xfId="167"/>
    <cellStyle name="Note 4 10" xfId="6541"/>
    <cellStyle name="Note 4 10 2" xfId="15768"/>
    <cellStyle name="Note 4 10 2 2" xfId="44466"/>
    <cellStyle name="Note 4 10 3" xfId="35257"/>
    <cellStyle name="Note 4 11" xfId="8108"/>
    <cellStyle name="Note 4 11 2" xfId="17332"/>
    <cellStyle name="Note 4 11 2 2" xfId="46030"/>
    <cellStyle name="Note 4 11 3" xfId="36821"/>
    <cellStyle name="Note 4 12" xfId="10297"/>
    <cellStyle name="Note 4 12 2" xfId="19518"/>
    <cellStyle name="Note 4 12 2 2" xfId="48216"/>
    <cellStyle name="Note 4 12 3" xfId="39007"/>
    <cellStyle name="Note 4 13" xfId="11446"/>
    <cellStyle name="Note 4 13 2" xfId="20665"/>
    <cellStyle name="Note 4 13 2 2" xfId="49363"/>
    <cellStyle name="Note 4 13 3" xfId="40154"/>
    <cellStyle name="Note 4 14" xfId="11538"/>
    <cellStyle name="Note 4 14 2" xfId="40236"/>
    <cellStyle name="Note 4 15" xfId="21798"/>
    <cellStyle name="Note 4 15 2" xfId="50496"/>
    <cellStyle name="Note 4 16" xfId="24013"/>
    <cellStyle name="Note 4 16 2" xfId="52711"/>
    <cellStyle name="Note 4 17" xfId="26292"/>
    <cellStyle name="Note 4 17 2" xfId="54990"/>
    <cellStyle name="Note 4 18" xfId="30873"/>
    <cellStyle name="Note 4 18 2" xfId="59570"/>
    <cellStyle name="Note 4 19" xfId="31027"/>
    <cellStyle name="Note 4 2" xfId="271"/>
    <cellStyle name="Note 4 2 10" xfId="8162"/>
    <cellStyle name="Note 4 2 10 2" xfId="17386"/>
    <cellStyle name="Note 4 2 10 2 2" xfId="46084"/>
    <cellStyle name="Note 4 2 10 3" xfId="36875"/>
    <cellStyle name="Note 4 2 11" xfId="10298"/>
    <cellStyle name="Note 4 2 11 2" xfId="19519"/>
    <cellStyle name="Note 4 2 11 2 2" xfId="48217"/>
    <cellStyle name="Note 4 2 11 3" xfId="39008"/>
    <cellStyle name="Note 4 2 12" xfId="11447"/>
    <cellStyle name="Note 4 2 12 2" xfId="20666"/>
    <cellStyle name="Note 4 2 12 2 2" xfId="49364"/>
    <cellStyle name="Note 4 2 12 3" xfId="40155"/>
    <cellStyle name="Note 4 2 13" xfId="11581"/>
    <cellStyle name="Note 4 2 13 2" xfId="40279"/>
    <cellStyle name="Note 4 2 14" xfId="21799"/>
    <cellStyle name="Note 4 2 14 2" xfId="50497"/>
    <cellStyle name="Note 4 2 15" xfId="24014"/>
    <cellStyle name="Note 4 2 15 2" xfId="52712"/>
    <cellStyle name="Note 4 2 16" xfId="26293"/>
    <cellStyle name="Note 4 2 16 2" xfId="54991"/>
    <cellStyle name="Note 4 2 17" xfId="30874"/>
    <cellStyle name="Note 4 2 17 2" xfId="59571"/>
    <cellStyle name="Note 4 2 18" xfId="31070"/>
    <cellStyle name="Note 4 2 2" xfId="357"/>
    <cellStyle name="Note 4 2 2 10" xfId="10299"/>
    <cellStyle name="Note 4 2 2 10 2" xfId="19520"/>
    <cellStyle name="Note 4 2 2 10 2 2" xfId="48218"/>
    <cellStyle name="Note 4 2 2 10 3" xfId="39009"/>
    <cellStyle name="Note 4 2 2 11" xfId="11448"/>
    <cellStyle name="Note 4 2 2 11 2" xfId="20667"/>
    <cellStyle name="Note 4 2 2 11 2 2" xfId="49365"/>
    <cellStyle name="Note 4 2 2 11 3" xfId="40156"/>
    <cellStyle name="Note 4 2 2 12" xfId="11667"/>
    <cellStyle name="Note 4 2 2 12 2" xfId="40365"/>
    <cellStyle name="Note 4 2 2 13" xfId="21800"/>
    <cellStyle name="Note 4 2 2 13 2" xfId="50498"/>
    <cellStyle name="Note 4 2 2 14" xfId="24015"/>
    <cellStyle name="Note 4 2 2 14 2" xfId="52713"/>
    <cellStyle name="Note 4 2 2 15" xfId="26294"/>
    <cellStyle name="Note 4 2 2 15 2" xfId="54992"/>
    <cellStyle name="Note 4 2 2 16" xfId="30875"/>
    <cellStyle name="Note 4 2 2 16 2" xfId="59572"/>
    <cellStyle name="Note 4 2 2 17" xfId="31156"/>
    <cellStyle name="Note 4 2 2 2" xfId="1202"/>
    <cellStyle name="Note 4 2 2 2 10" xfId="11853"/>
    <cellStyle name="Note 4 2 2 2 10 2" xfId="40551"/>
    <cellStyle name="Note 4 2 2 2 11" xfId="21801"/>
    <cellStyle name="Note 4 2 2 2 11 2" xfId="50499"/>
    <cellStyle name="Note 4 2 2 2 12" xfId="24016"/>
    <cellStyle name="Note 4 2 2 2 12 2" xfId="52714"/>
    <cellStyle name="Note 4 2 2 2 13" xfId="26295"/>
    <cellStyle name="Note 4 2 2 2 13 2" xfId="54993"/>
    <cellStyle name="Note 4 2 2 2 14" xfId="30876"/>
    <cellStyle name="Note 4 2 2 2 14 2" xfId="59573"/>
    <cellStyle name="Note 4 2 2 2 15" xfId="31342"/>
    <cellStyle name="Note 4 2 2 2 2" xfId="3468"/>
    <cellStyle name="Note 4 2 2 2 2 10" xfId="24017"/>
    <cellStyle name="Note 4 2 2 2 2 10 2" xfId="52715"/>
    <cellStyle name="Note 4 2 2 2 2 11" xfId="26296"/>
    <cellStyle name="Note 4 2 2 2 2 11 2" xfId="54994"/>
    <cellStyle name="Note 4 2 2 2 2 12" xfId="30877"/>
    <cellStyle name="Note 4 2 2 2 2 12 2" xfId="59574"/>
    <cellStyle name="Note 4 2 2 2 2 13" xfId="32440"/>
    <cellStyle name="Note 4 2 2 2 2 2" xfId="4916"/>
    <cellStyle name="Note 4 2 2 2 2 2 2" xfId="14144"/>
    <cellStyle name="Note 4 2 2 2 2 2 2 2" xfId="28626"/>
    <cellStyle name="Note 4 2 2 2 2 2 2 2 2" xfId="57324"/>
    <cellStyle name="Note 4 2 2 2 2 2 2 3" xfId="42842"/>
    <cellStyle name="Note 4 2 2 2 2 2 3" xfId="24018"/>
    <cellStyle name="Note 4 2 2 2 2 2 3 2" xfId="52716"/>
    <cellStyle name="Note 4 2 2 2 2 2 4" xfId="26297"/>
    <cellStyle name="Note 4 2 2 2 2 2 4 2" xfId="54995"/>
    <cellStyle name="Note 4 2 2 2 2 2 5" xfId="30878"/>
    <cellStyle name="Note 4 2 2 2 2 2 5 2" xfId="59575"/>
    <cellStyle name="Note 4 2 2 2 2 2 6" xfId="33633"/>
    <cellStyle name="Note 4 2 2 2 2 3" xfId="6405"/>
    <cellStyle name="Note 4 2 2 2 2 3 2" xfId="15633"/>
    <cellStyle name="Note 4 2 2 2 2 3 2 2" xfId="44331"/>
    <cellStyle name="Note 4 2 2 2 2 3 3" xfId="27493"/>
    <cellStyle name="Note 4 2 2 2 2 3 3 2" xfId="56191"/>
    <cellStyle name="Note 4 2 2 2 2 3 4" xfId="35122"/>
    <cellStyle name="Note 4 2 2 2 2 4" xfId="7957"/>
    <cellStyle name="Note 4 2 2 2 2 4 2" xfId="17182"/>
    <cellStyle name="Note 4 2 2 2 2 4 2 2" xfId="45880"/>
    <cellStyle name="Note 4 2 2 2 2 4 3" xfId="36671"/>
    <cellStyle name="Note 4 2 2 2 2 5" xfId="9108"/>
    <cellStyle name="Note 4 2 2 2 2 5 2" xfId="18331"/>
    <cellStyle name="Note 4 2 2 2 2 5 2 2" xfId="47029"/>
    <cellStyle name="Note 4 2 2 2 2 5 3" xfId="37820"/>
    <cellStyle name="Note 4 2 2 2 2 6" xfId="10301"/>
    <cellStyle name="Note 4 2 2 2 2 6 2" xfId="19522"/>
    <cellStyle name="Note 4 2 2 2 2 6 2 2" xfId="48220"/>
    <cellStyle name="Note 4 2 2 2 2 6 3" xfId="39011"/>
    <cellStyle name="Note 4 2 2 2 2 7" xfId="11450"/>
    <cellStyle name="Note 4 2 2 2 2 7 2" xfId="20669"/>
    <cellStyle name="Note 4 2 2 2 2 7 2 2" xfId="49367"/>
    <cellStyle name="Note 4 2 2 2 2 7 3" xfId="40158"/>
    <cellStyle name="Note 4 2 2 2 2 8" xfId="12951"/>
    <cellStyle name="Note 4 2 2 2 2 8 2" xfId="41649"/>
    <cellStyle name="Note 4 2 2 2 2 9" xfId="21802"/>
    <cellStyle name="Note 4 2 2 2 2 9 2" xfId="50500"/>
    <cellStyle name="Note 4 2 2 2 3" xfId="2859"/>
    <cellStyle name="Note 4 2 2 2 3 2" xfId="6024"/>
    <cellStyle name="Note 4 2 2 2 3 2 2" xfId="15252"/>
    <cellStyle name="Note 4 2 2 2 3 2 2 2" xfId="43950"/>
    <cellStyle name="Note 4 2 2 2 3 2 3" xfId="28625"/>
    <cellStyle name="Note 4 2 2 2 3 2 3 2" xfId="57323"/>
    <cellStyle name="Note 4 2 2 2 3 2 4" xfId="34741"/>
    <cellStyle name="Note 4 2 2 2 3 3" xfId="7574"/>
    <cellStyle name="Note 4 2 2 2 3 3 2" xfId="16800"/>
    <cellStyle name="Note 4 2 2 2 3 3 2 2" xfId="45498"/>
    <cellStyle name="Note 4 2 2 2 3 3 3" xfId="36289"/>
    <cellStyle name="Note 4 2 2 2 3 4" xfId="12570"/>
    <cellStyle name="Note 4 2 2 2 3 4 2" xfId="41268"/>
    <cellStyle name="Note 4 2 2 2 3 5" xfId="24019"/>
    <cellStyle name="Note 4 2 2 2 3 5 2" xfId="52717"/>
    <cellStyle name="Note 4 2 2 2 3 6" xfId="26298"/>
    <cellStyle name="Note 4 2 2 2 3 6 2" xfId="54996"/>
    <cellStyle name="Note 4 2 2 2 3 7" xfId="30879"/>
    <cellStyle name="Note 4 2 2 2 3 7 2" xfId="59576"/>
    <cellStyle name="Note 4 2 2 2 3 8" xfId="32059"/>
    <cellStyle name="Note 4 2 2 2 4" xfId="4915"/>
    <cellStyle name="Note 4 2 2 2 4 2" xfId="14143"/>
    <cellStyle name="Note 4 2 2 2 4 2 2" xfId="42841"/>
    <cellStyle name="Note 4 2 2 2 4 3" xfId="27492"/>
    <cellStyle name="Note 4 2 2 2 4 3 2" xfId="56190"/>
    <cellStyle name="Note 4 2 2 2 4 4" xfId="33632"/>
    <cellStyle name="Note 4 2 2 2 5" xfId="5307"/>
    <cellStyle name="Note 4 2 2 2 5 2" xfId="14535"/>
    <cellStyle name="Note 4 2 2 2 5 2 2" xfId="43233"/>
    <cellStyle name="Note 4 2 2 2 5 3" xfId="34024"/>
    <cellStyle name="Note 4 2 2 2 6" xfId="6856"/>
    <cellStyle name="Note 4 2 2 2 6 2" xfId="16083"/>
    <cellStyle name="Note 4 2 2 2 6 2 2" xfId="44781"/>
    <cellStyle name="Note 4 2 2 2 6 3" xfId="35572"/>
    <cellStyle name="Note 4 2 2 2 7" xfId="8726"/>
    <cellStyle name="Note 4 2 2 2 7 2" xfId="17950"/>
    <cellStyle name="Note 4 2 2 2 7 2 2" xfId="46648"/>
    <cellStyle name="Note 4 2 2 2 7 3" xfId="37439"/>
    <cellStyle name="Note 4 2 2 2 8" xfId="10300"/>
    <cellStyle name="Note 4 2 2 2 8 2" xfId="19521"/>
    <cellStyle name="Note 4 2 2 2 8 2 2" xfId="48219"/>
    <cellStyle name="Note 4 2 2 2 8 3" xfId="39010"/>
    <cellStyle name="Note 4 2 2 2 9" xfId="11449"/>
    <cellStyle name="Note 4 2 2 2 9 2" xfId="20668"/>
    <cellStyle name="Note 4 2 2 2 9 2 2" xfId="49366"/>
    <cellStyle name="Note 4 2 2 2 9 3" xfId="40157"/>
    <cellStyle name="Note 4 2 2 3" xfId="2584"/>
    <cellStyle name="Note 4 2 2 3 10" xfId="24020"/>
    <cellStyle name="Note 4 2 2 3 10 2" xfId="52718"/>
    <cellStyle name="Note 4 2 2 3 11" xfId="26299"/>
    <cellStyle name="Note 4 2 2 3 11 2" xfId="54997"/>
    <cellStyle name="Note 4 2 2 3 12" xfId="30880"/>
    <cellStyle name="Note 4 2 2 3 12 2" xfId="59577"/>
    <cellStyle name="Note 4 2 2 3 13" xfId="31874"/>
    <cellStyle name="Note 4 2 2 3 2" xfId="4917"/>
    <cellStyle name="Note 4 2 2 3 2 2" xfId="14145"/>
    <cellStyle name="Note 4 2 2 3 2 2 2" xfId="28627"/>
    <cellStyle name="Note 4 2 2 3 2 2 2 2" xfId="57325"/>
    <cellStyle name="Note 4 2 2 3 2 2 3" xfId="42843"/>
    <cellStyle name="Note 4 2 2 3 2 3" xfId="24021"/>
    <cellStyle name="Note 4 2 2 3 2 3 2" xfId="52719"/>
    <cellStyle name="Note 4 2 2 3 2 4" xfId="26300"/>
    <cellStyle name="Note 4 2 2 3 2 4 2" xfId="54998"/>
    <cellStyle name="Note 4 2 2 3 2 5" xfId="30881"/>
    <cellStyle name="Note 4 2 2 3 2 5 2" xfId="59578"/>
    <cellStyle name="Note 4 2 2 3 2 6" xfId="33634"/>
    <cellStyle name="Note 4 2 2 3 3" xfId="5839"/>
    <cellStyle name="Note 4 2 2 3 3 2" xfId="15067"/>
    <cellStyle name="Note 4 2 2 3 3 2 2" xfId="43765"/>
    <cellStyle name="Note 4 2 2 3 3 3" xfId="27494"/>
    <cellStyle name="Note 4 2 2 3 3 3 2" xfId="56192"/>
    <cellStyle name="Note 4 2 2 3 3 4" xfId="34556"/>
    <cellStyle name="Note 4 2 2 3 4" xfId="7389"/>
    <cellStyle name="Note 4 2 2 3 4 2" xfId="16615"/>
    <cellStyle name="Note 4 2 2 3 4 2 2" xfId="45313"/>
    <cellStyle name="Note 4 2 2 3 4 3" xfId="36104"/>
    <cellStyle name="Note 4 2 2 3 5" xfId="8541"/>
    <cellStyle name="Note 4 2 2 3 5 2" xfId="17765"/>
    <cellStyle name="Note 4 2 2 3 5 2 2" xfId="46463"/>
    <cellStyle name="Note 4 2 2 3 5 3" xfId="37254"/>
    <cellStyle name="Note 4 2 2 3 6" xfId="10302"/>
    <cellStyle name="Note 4 2 2 3 6 2" xfId="19523"/>
    <cellStyle name="Note 4 2 2 3 6 2 2" xfId="48221"/>
    <cellStyle name="Note 4 2 2 3 6 3" xfId="39012"/>
    <cellStyle name="Note 4 2 2 3 7" xfId="11451"/>
    <cellStyle name="Note 4 2 2 3 7 2" xfId="20670"/>
    <cellStyle name="Note 4 2 2 3 7 2 2" xfId="49368"/>
    <cellStyle name="Note 4 2 2 3 7 3" xfId="40159"/>
    <cellStyle name="Note 4 2 2 3 8" xfId="12385"/>
    <cellStyle name="Note 4 2 2 3 8 2" xfId="41083"/>
    <cellStyle name="Note 4 2 2 3 9" xfId="21803"/>
    <cellStyle name="Note 4 2 2 3 9 2" xfId="50501"/>
    <cellStyle name="Note 4 2 2 4" xfId="3246"/>
    <cellStyle name="Note 4 2 2 4 10" xfId="24022"/>
    <cellStyle name="Note 4 2 2 4 10 2" xfId="52720"/>
    <cellStyle name="Note 4 2 2 4 11" xfId="26301"/>
    <cellStyle name="Note 4 2 2 4 11 2" xfId="54999"/>
    <cellStyle name="Note 4 2 2 4 12" xfId="30882"/>
    <cellStyle name="Note 4 2 2 4 12 2" xfId="59579"/>
    <cellStyle name="Note 4 2 2 4 13" xfId="32255"/>
    <cellStyle name="Note 4 2 2 4 2" xfId="4918"/>
    <cellStyle name="Note 4 2 2 4 2 2" xfId="14146"/>
    <cellStyle name="Note 4 2 2 4 2 2 2" xfId="28628"/>
    <cellStyle name="Note 4 2 2 4 2 2 2 2" xfId="57326"/>
    <cellStyle name="Note 4 2 2 4 2 2 3" xfId="42844"/>
    <cellStyle name="Note 4 2 2 4 2 3" xfId="24023"/>
    <cellStyle name="Note 4 2 2 4 2 3 2" xfId="52721"/>
    <cellStyle name="Note 4 2 2 4 2 4" xfId="26302"/>
    <cellStyle name="Note 4 2 2 4 2 4 2" xfId="55000"/>
    <cellStyle name="Note 4 2 2 4 2 5" xfId="30883"/>
    <cellStyle name="Note 4 2 2 4 2 5 2" xfId="59580"/>
    <cellStyle name="Note 4 2 2 4 2 6" xfId="33635"/>
    <cellStyle name="Note 4 2 2 4 3" xfId="6220"/>
    <cellStyle name="Note 4 2 2 4 3 2" xfId="15448"/>
    <cellStyle name="Note 4 2 2 4 3 2 2" xfId="44146"/>
    <cellStyle name="Note 4 2 2 4 3 3" xfId="27495"/>
    <cellStyle name="Note 4 2 2 4 3 3 2" xfId="56193"/>
    <cellStyle name="Note 4 2 2 4 3 4" xfId="34937"/>
    <cellStyle name="Note 4 2 2 4 4" xfId="7772"/>
    <cellStyle name="Note 4 2 2 4 4 2" xfId="16997"/>
    <cellStyle name="Note 4 2 2 4 4 2 2" xfId="45695"/>
    <cellStyle name="Note 4 2 2 4 4 3" xfId="36486"/>
    <cellStyle name="Note 4 2 2 4 5" xfId="8923"/>
    <cellStyle name="Note 4 2 2 4 5 2" xfId="18146"/>
    <cellStyle name="Note 4 2 2 4 5 2 2" xfId="46844"/>
    <cellStyle name="Note 4 2 2 4 5 3" xfId="37635"/>
    <cellStyle name="Note 4 2 2 4 6" xfId="10303"/>
    <cellStyle name="Note 4 2 2 4 6 2" xfId="19524"/>
    <cellStyle name="Note 4 2 2 4 6 2 2" xfId="48222"/>
    <cellStyle name="Note 4 2 2 4 6 3" xfId="39013"/>
    <cellStyle name="Note 4 2 2 4 7" xfId="11452"/>
    <cellStyle name="Note 4 2 2 4 7 2" xfId="20671"/>
    <cellStyle name="Note 4 2 2 4 7 2 2" xfId="49369"/>
    <cellStyle name="Note 4 2 2 4 7 3" xfId="40160"/>
    <cellStyle name="Note 4 2 2 4 8" xfId="12766"/>
    <cellStyle name="Note 4 2 2 4 8 2" xfId="41464"/>
    <cellStyle name="Note 4 2 2 4 9" xfId="21804"/>
    <cellStyle name="Note 4 2 2 4 9 2" xfId="50502"/>
    <cellStyle name="Note 4 2 2 5" xfId="2210"/>
    <cellStyle name="Note 4 2 2 5 2" xfId="5644"/>
    <cellStyle name="Note 4 2 2 5 2 2" xfId="14872"/>
    <cellStyle name="Note 4 2 2 5 2 2 2" xfId="43570"/>
    <cellStyle name="Note 4 2 2 5 2 3" xfId="28624"/>
    <cellStyle name="Note 4 2 2 5 2 3 2" xfId="57322"/>
    <cellStyle name="Note 4 2 2 5 2 4" xfId="34361"/>
    <cellStyle name="Note 4 2 2 5 3" xfId="7193"/>
    <cellStyle name="Note 4 2 2 5 3 2" xfId="16420"/>
    <cellStyle name="Note 4 2 2 5 3 2 2" xfId="45118"/>
    <cellStyle name="Note 4 2 2 5 3 3" xfId="35909"/>
    <cellStyle name="Note 4 2 2 5 4" xfId="12190"/>
    <cellStyle name="Note 4 2 2 5 4 2" xfId="40888"/>
    <cellStyle name="Note 4 2 2 5 5" xfId="24024"/>
    <cellStyle name="Note 4 2 2 5 5 2" xfId="52722"/>
    <cellStyle name="Note 4 2 2 5 6" xfId="26303"/>
    <cellStyle name="Note 4 2 2 5 6 2" xfId="55001"/>
    <cellStyle name="Note 4 2 2 5 7" xfId="30884"/>
    <cellStyle name="Note 4 2 2 5 7 2" xfId="59581"/>
    <cellStyle name="Note 4 2 2 5 8" xfId="31679"/>
    <cellStyle name="Note 4 2 2 6" xfId="4914"/>
    <cellStyle name="Note 4 2 2 6 2" xfId="14142"/>
    <cellStyle name="Note 4 2 2 6 2 2" xfId="42840"/>
    <cellStyle name="Note 4 2 2 6 3" xfId="27491"/>
    <cellStyle name="Note 4 2 2 6 3 2" xfId="56189"/>
    <cellStyle name="Note 4 2 2 6 4" xfId="33631"/>
    <cellStyle name="Note 4 2 2 7" xfId="5121"/>
    <cellStyle name="Note 4 2 2 7 2" xfId="14349"/>
    <cellStyle name="Note 4 2 2 7 2 2" xfId="43047"/>
    <cellStyle name="Note 4 2 2 7 3" xfId="33838"/>
    <cellStyle name="Note 4 2 2 8" xfId="6670"/>
    <cellStyle name="Note 4 2 2 8 2" xfId="15897"/>
    <cellStyle name="Note 4 2 2 8 2 2" xfId="44595"/>
    <cellStyle name="Note 4 2 2 8 3" xfId="35386"/>
    <cellStyle name="Note 4 2 2 9" xfId="8346"/>
    <cellStyle name="Note 4 2 2 9 2" xfId="17570"/>
    <cellStyle name="Note 4 2 2 9 2 2" xfId="46268"/>
    <cellStyle name="Note 4 2 2 9 3" xfId="37059"/>
    <cellStyle name="Note 4 2 3" xfId="1116"/>
    <cellStyle name="Note 4 2 3 10" xfId="11453"/>
    <cellStyle name="Note 4 2 3 10 2" xfId="20672"/>
    <cellStyle name="Note 4 2 3 10 2 2" xfId="49370"/>
    <cellStyle name="Note 4 2 3 10 3" xfId="40161"/>
    <cellStyle name="Note 4 2 3 11" xfId="11767"/>
    <cellStyle name="Note 4 2 3 11 2" xfId="40465"/>
    <cellStyle name="Note 4 2 3 12" xfId="21805"/>
    <cellStyle name="Note 4 2 3 12 2" xfId="50503"/>
    <cellStyle name="Note 4 2 3 13" xfId="24025"/>
    <cellStyle name="Note 4 2 3 13 2" xfId="52723"/>
    <cellStyle name="Note 4 2 3 14" xfId="26304"/>
    <cellStyle name="Note 4 2 3 14 2" xfId="55002"/>
    <cellStyle name="Note 4 2 3 15" xfId="30885"/>
    <cellStyle name="Note 4 2 3 15 2" xfId="59582"/>
    <cellStyle name="Note 4 2 3 16" xfId="31256"/>
    <cellStyle name="Note 4 2 3 2" xfId="2773"/>
    <cellStyle name="Note 4 2 3 2 10" xfId="24026"/>
    <cellStyle name="Note 4 2 3 2 10 2" xfId="52724"/>
    <cellStyle name="Note 4 2 3 2 11" xfId="26305"/>
    <cellStyle name="Note 4 2 3 2 11 2" xfId="55003"/>
    <cellStyle name="Note 4 2 3 2 12" xfId="30886"/>
    <cellStyle name="Note 4 2 3 2 12 2" xfId="59583"/>
    <cellStyle name="Note 4 2 3 2 13" xfId="31974"/>
    <cellStyle name="Note 4 2 3 2 2" xfId="4920"/>
    <cellStyle name="Note 4 2 3 2 2 2" xfId="14148"/>
    <cellStyle name="Note 4 2 3 2 2 2 2" xfId="28630"/>
    <cellStyle name="Note 4 2 3 2 2 2 2 2" xfId="57328"/>
    <cellStyle name="Note 4 2 3 2 2 2 3" xfId="42846"/>
    <cellStyle name="Note 4 2 3 2 2 3" xfId="24027"/>
    <cellStyle name="Note 4 2 3 2 2 3 2" xfId="52725"/>
    <cellStyle name="Note 4 2 3 2 2 4" xfId="26306"/>
    <cellStyle name="Note 4 2 3 2 2 4 2" xfId="55004"/>
    <cellStyle name="Note 4 2 3 2 2 5" xfId="30887"/>
    <cellStyle name="Note 4 2 3 2 2 5 2" xfId="59584"/>
    <cellStyle name="Note 4 2 3 2 2 6" xfId="33637"/>
    <cellStyle name="Note 4 2 3 2 3" xfId="5939"/>
    <cellStyle name="Note 4 2 3 2 3 2" xfId="15167"/>
    <cellStyle name="Note 4 2 3 2 3 2 2" xfId="43865"/>
    <cellStyle name="Note 4 2 3 2 3 3" xfId="27497"/>
    <cellStyle name="Note 4 2 3 2 3 3 2" xfId="56195"/>
    <cellStyle name="Note 4 2 3 2 3 4" xfId="34656"/>
    <cellStyle name="Note 4 2 3 2 4" xfId="7489"/>
    <cellStyle name="Note 4 2 3 2 4 2" xfId="16715"/>
    <cellStyle name="Note 4 2 3 2 4 2 2" xfId="45413"/>
    <cellStyle name="Note 4 2 3 2 4 3" xfId="36204"/>
    <cellStyle name="Note 4 2 3 2 5" xfId="8641"/>
    <cellStyle name="Note 4 2 3 2 5 2" xfId="17865"/>
    <cellStyle name="Note 4 2 3 2 5 2 2" xfId="46563"/>
    <cellStyle name="Note 4 2 3 2 5 3" xfId="37354"/>
    <cellStyle name="Note 4 2 3 2 6" xfId="10305"/>
    <cellStyle name="Note 4 2 3 2 6 2" xfId="19526"/>
    <cellStyle name="Note 4 2 3 2 6 2 2" xfId="48224"/>
    <cellStyle name="Note 4 2 3 2 6 3" xfId="39015"/>
    <cellStyle name="Note 4 2 3 2 7" xfId="11454"/>
    <cellStyle name="Note 4 2 3 2 7 2" xfId="20673"/>
    <cellStyle name="Note 4 2 3 2 7 2 2" xfId="49371"/>
    <cellStyle name="Note 4 2 3 2 7 3" xfId="40162"/>
    <cellStyle name="Note 4 2 3 2 8" xfId="12485"/>
    <cellStyle name="Note 4 2 3 2 8 2" xfId="41183"/>
    <cellStyle name="Note 4 2 3 2 9" xfId="21806"/>
    <cellStyle name="Note 4 2 3 2 9 2" xfId="50504"/>
    <cellStyle name="Note 4 2 3 3" xfId="3383"/>
    <cellStyle name="Note 4 2 3 3 10" xfId="24028"/>
    <cellStyle name="Note 4 2 3 3 10 2" xfId="52726"/>
    <cellStyle name="Note 4 2 3 3 11" xfId="26307"/>
    <cellStyle name="Note 4 2 3 3 11 2" xfId="55005"/>
    <cellStyle name="Note 4 2 3 3 12" xfId="30888"/>
    <cellStyle name="Note 4 2 3 3 12 2" xfId="59585"/>
    <cellStyle name="Note 4 2 3 3 13" xfId="32355"/>
    <cellStyle name="Note 4 2 3 3 2" xfId="4921"/>
    <cellStyle name="Note 4 2 3 3 2 2" xfId="14149"/>
    <cellStyle name="Note 4 2 3 3 2 2 2" xfId="28631"/>
    <cellStyle name="Note 4 2 3 3 2 2 2 2" xfId="57329"/>
    <cellStyle name="Note 4 2 3 3 2 2 3" xfId="42847"/>
    <cellStyle name="Note 4 2 3 3 2 3" xfId="24029"/>
    <cellStyle name="Note 4 2 3 3 2 3 2" xfId="52727"/>
    <cellStyle name="Note 4 2 3 3 2 4" xfId="26308"/>
    <cellStyle name="Note 4 2 3 3 2 4 2" xfId="55006"/>
    <cellStyle name="Note 4 2 3 3 2 5" xfId="30889"/>
    <cellStyle name="Note 4 2 3 3 2 5 2" xfId="59586"/>
    <cellStyle name="Note 4 2 3 3 2 6" xfId="33638"/>
    <cellStyle name="Note 4 2 3 3 3" xfId="6320"/>
    <cellStyle name="Note 4 2 3 3 3 2" xfId="15548"/>
    <cellStyle name="Note 4 2 3 3 3 2 2" xfId="44246"/>
    <cellStyle name="Note 4 2 3 3 3 3" xfId="27498"/>
    <cellStyle name="Note 4 2 3 3 3 3 2" xfId="56196"/>
    <cellStyle name="Note 4 2 3 3 3 4" xfId="35037"/>
    <cellStyle name="Note 4 2 3 3 4" xfId="7872"/>
    <cellStyle name="Note 4 2 3 3 4 2" xfId="17097"/>
    <cellStyle name="Note 4 2 3 3 4 2 2" xfId="45795"/>
    <cellStyle name="Note 4 2 3 3 4 3" xfId="36586"/>
    <cellStyle name="Note 4 2 3 3 5" xfId="9023"/>
    <cellStyle name="Note 4 2 3 3 5 2" xfId="18246"/>
    <cellStyle name="Note 4 2 3 3 5 2 2" xfId="46944"/>
    <cellStyle name="Note 4 2 3 3 5 3" xfId="37735"/>
    <cellStyle name="Note 4 2 3 3 6" xfId="10306"/>
    <cellStyle name="Note 4 2 3 3 6 2" xfId="19527"/>
    <cellStyle name="Note 4 2 3 3 6 2 2" xfId="48225"/>
    <cellStyle name="Note 4 2 3 3 6 3" xfId="39016"/>
    <cellStyle name="Note 4 2 3 3 7" xfId="11455"/>
    <cellStyle name="Note 4 2 3 3 7 2" xfId="20674"/>
    <cellStyle name="Note 4 2 3 3 7 2 2" xfId="49372"/>
    <cellStyle name="Note 4 2 3 3 7 3" xfId="40163"/>
    <cellStyle name="Note 4 2 3 3 8" xfId="12866"/>
    <cellStyle name="Note 4 2 3 3 8 2" xfId="41564"/>
    <cellStyle name="Note 4 2 3 3 9" xfId="21807"/>
    <cellStyle name="Note 4 2 3 3 9 2" xfId="50505"/>
    <cellStyle name="Note 4 2 3 4" xfId="2125"/>
    <cellStyle name="Note 4 2 3 4 2" xfId="5559"/>
    <cellStyle name="Note 4 2 3 4 2 2" xfId="14787"/>
    <cellStyle name="Note 4 2 3 4 2 2 2" xfId="43485"/>
    <cellStyle name="Note 4 2 3 4 2 3" xfId="28629"/>
    <cellStyle name="Note 4 2 3 4 2 3 2" xfId="57327"/>
    <cellStyle name="Note 4 2 3 4 2 4" xfId="34276"/>
    <cellStyle name="Note 4 2 3 4 3" xfId="7108"/>
    <cellStyle name="Note 4 2 3 4 3 2" xfId="16335"/>
    <cellStyle name="Note 4 2 3 4 3 2 2" xfId="45033"/>
    <cellStyle name="Note 4 2 3 4 3 3" xfId="35824"/>
    <cellStyle name="Note 4 2 3 4 4" xfId="12105"/>
    <cellStyle name="Note 4 2 3 4 4 2" xfId="40803"/>
    <cellStyle name="Note 4 2 3 4 5" xfId="24030"/>
    <cellStyle name="Note 4 2 3 4 5 2" xfId="52728"/>
    <cellStyle name="Note 4 2 3 4 6" xfId="26309"/>
    <cellStyle name="Note 4 2 3 4 6 2" xfId="55007"/>
    <cellStyle name="Note 4 2 3 4 7" xfId="30890"/>
    <cellStyle name="Note 4 2 3 4 7 2" xfId="59587"/>
    <cellStyle name="Note 4 2 3 4 8" xfId="31594"/>
    <cellStyle name="Note 4 2 3 5" xfId="4919"/>
    <cellStyle name="Note 4 2 3 5 2" xfId="14147"/>
    <cellStyle name="Note 4 2 3 5 2 2" xfId="42845"/>
    <cellStyle name="Note 4 2 3 5 3" xfId="27496"/>
    <cellStyle name="Note 4 2 3 5 3 2" xfId="56194"/>
    <cellStyle name="Note 4 2 3 5 4" xfId="33636"/>
    <cellStyle name="Note 4 2 3 6" xfId="5221"/>
    <cellStyle name="Note 4 2 3 6 2" xfId="14449"/>
    <cellStyle name="Note 4 2 3 6 2 2" xfId="43147"/>
    <cellStyle name="Note 4 2 3 6 3" xfId="33938"/>
    <cellStyle name="Note 4 2 3 7" xfId="6770"/>
    <cellStyle name="Note 4 2 3 7 2" xfId="15997"/>
    <cellStyle name="Note 4 2 3 7 2 2" xfId="44695"/>
    <cellStyle name="Note 4 2 3 7 3" xfId="35486"/>
    <cellStyle name="Note 4 2 3 8" xfId="8261"/>
    <cellStyle name="Note 4 2 3 8 2" xfId="17485"/>
    <cellStyle name="Note 4 2 3 8 2 2" xfId="46183"/>
    <cellStyle name="Note 4 2 3 8 3" xfId="36974"/>
    <cellStyle name="Note 4 2 3 9" xfId="10304"/>
    <cellStyle name="Note 4 2 3 9 2" xfId="19525"/>
    <cellStyle name="Note 4 2 3 9 2 2" xfId="48223"/>
    <cellStyle name="Note 4 2 3 9 3" xfId="39014"/>
    <cellStyle name="Note 4 2 4" xfId="2499"/>
    <cellStyle name="Note 4 2 4 10" xfId="24031"/>
    <cellStyle name="Note 4 2 4 10 2" xfId="52729"/>
    <cellStyle name="Note 4 2 4 11" xfId="26310"/>
    <cellStyle name="Note 4 2 4 11 2" xfId="55008"/>
    <cellStyle name="Note 4 2 4 12" xfId="30891"/>
    <cellStyle name="Note 4 2 4 12 2" xfId="59588"/>
    <cellStyle name="Note 4 2 4 13" xfId="31789"/>
    <cellStyle name="Note 4 2 4 2" xfId="4922"/>
    <cellStyle name="Note 4 2 4 2 2" xfId="14150"/>
    <cellStyle name="Note 4 2 4 2 2 2" xfId="28632"/>
    <cellStyle name="Note 4 2 4 2 2 2 2" xfId="57330"/>
    <cellStyle name="Note 4 2 4 2 2 3" xfId="42848"/>
    <cellStyle name="Note 4 2 4 2 3" xfId="24032"/>
    <cellStyle name="Note 4 2 4 2 3 2" xfId="52730"/>
    <cellStyle name="Note 4 2 4 2 4" xfId="26311"/>
    <cellStyle name="Note 4 2 4 2 4 2" xfId="55009"/>
    <cellStyle name="Note 4 2 4 2 5" xfId="30892"/>
    <cellStyle name="Note 4 2 4 2 5 2" xfId="59589"/>
    <cellStyle name="Note 4 2 4 2 6" xfId="33639"/>
    <cellStyle name="Note 4 2 4 3" xfId="5754"/>
    <cellStyle name="Note 4 2 4 3 2" xfId="14982"/>
    <cellStyle name="Note 4 2 4 3 2 2" xfId="43680"/>
    <cellStyle name="Note 4 2 4 3 3" xfId="27499"/>
    <cellStyle name="Note 4 2 4 3 3 2" xfId="56197"/>
    <cellStyle name="Note 4 2 4 3 4" xfId="34471"/>
    <cellStyle name="Note 4 2 4 4" xfId="7304"/>
    <cellStyle name="Note 4 2 4 4 2" xfId="16530"/>
    <cellStyle name="Note 4 2 4 4 2 2" xfId="45228"/>
    <cellStyle name="Note 4 2 4 4 3" xfId="36019"/>
    <cellStyle name="Note 4 2 4 5" xfId="8456"/>
    <cellStyle name="Note 4 2 4 5 2" xfId="17680"/>
    <cellStyle name="Note 4 2 4 5 2 2" xfId="46378"/>
    <cellStyle name="Note 4 2 4 5 3" xfId="37169"/>
    <cellStyle name="Note 4 2 4 6" xfId="10307"/>
    <cellStyle name="Note 4 2 4 6 2" xfId="19528"/>
    <cellStyle name="Note 4 2 4 6 2 2" xfId="48226"/>
    <cellStyle name="Note 4 2 4 6 3" xfId="39017"/>
    <cellStyle name="Note 4 2 4 7" xfId="11456"/>
    <cellStyle name="Note 4 2 4 7 2" xfId="20675"/>
    <cellStyle name="Note 4 2 4 7 2 2" xfId="49373"/>
    <cellStyle name="Note 4 2 4 7 3" xfId="40164"/>
    <cellStyle name="Note 4 2 4 8" xfId="12300"/>
    <cellStyle name="Note 4 2 4 8 2" xfId="40998"/>
    <cellStyle name="Note 4 2 4 9" xfId="21808"/>
    <cellStyle name="Note 4 2 4 9 2" xfId="50506"/>
    <cellStyle name="Note 4 2 5" xfId="3161"/>
    <cellStyle name="Note 4 2 5 10" xfId="24033"/>
    <cellStyle name="Note 4 2 5 10 2" xfId="52731"/>
    <cellStyle name="Note 4 2 5 11" xfId="26312"/>
    <cellStyle name="Note 4 2 5 11 2" xfId="55010"/>
    <cellStyle name="Note 4 2 5 12" xfId="30893"/>
    <cellStyle name="Note 4 2 5 12 2" xfId="59590"/>
    <cellStyle name="Note 4 2 5 13" xfId="32170"/>
    <cellStyle name="Note 4 2 5 2" xfId="4923"/>
    <cellStyle name="Note 4 2 5 2 2" xfId="14151"/>
    <cellStyle name="Note 4 2 5 2 2 2" xfId="28633"/>
    <cellStyle name="Note 4 2 5 2 2 2 2" xfId="57331"/>
    <cellStyle name="Note 4 2 5 2 2 3" xfId="42849"/>
    <cellStyle name="Note 4 2 5 2 3" xfId="24034"/>
    <cellStyle name="Note 4 2 5 2 3 2" xfId="52732"/>
    <cellStyle name="Note 4 2 5 2 4" xfId="26313"/>
    <cellStyle name="Note 4 2 5 2 4 2" xfId="55011"/>
    <cellStyle name="Note 4 2 5 2 5" xfId="30894"/>
    <cellStyle name="Note 4 2 5 2 5 2" xfId="59591"/>
    <cellStyle name="Note 4 2 5 2 6" xfId="33640"/>
    <cellStyle name="Note 4 2 5 3" xfId="6135"/>
    <cellStyle name="Note 4 2 5 3 2" xfId="15363"/>
    <cellStyle name="Note 4 2 5 3 2 2" xfId="44061"/>
    <cellStyle name="Note 4 2 5 3 3" xfId="27500"/>
    <cellStyle name="Note 4 2 5 3 3 2" xfId="56198"/>
    <cellStyle name="Note 4 2 5 3 4" xfId="34852"/>
    <cellStyle name="Note 4 2 5 4" xfId="7687"/>
    <cellStyle name="Note 4 2 5 4 2" xfId="16912"/>
    <cellStyle name="Note 4 2 5 4 2 2" xfId="45610"/>
    <cellStyle name="Note 4 2 5 4 3" xfId="36401"/>
    <cellStyle name="Note 4 2 5 5" xfId="8838"/>
    <cellStyle name="Note 4 2 5 5 2" xfId="18061"/>
    <cellStyle name="Note 4 2 5 5 2 2" xfId="46759"/>
    <cellStyle name="Note 4 2 5 5 3" xfId="37550"/>
    <cellStyle name="Note 4 2 5 6" xfId="10308"/>
    <cellStyle name="Note 4 2 5 6 2" xfId="19529"/>
    <cellStyle name="Note 4 2 5 6 2 2" xfId="48227"/>
    <cellStyle name="Note 4 2 5 6 3" xfId="39018"/>
    <cellStyle name="Note 4 2 5 7" xfId="11457"/>
    <cellStyle name="Note 4 2 5 7 2" xfId="20676"/>
    <cellStyle name="Note 4 2 5 7 2 2" xfId="49374"/>
    <cellStyle name="Note 4 2 5 7 3" xfId="40165"/>
    <cellStyle name="Note 4 2 5 8" xfId="12681"/>
    <cellStyle name="Note 4 2 5 8 2" xfId="41379"/>
    <cellStyle name="Note 4 2 5 9" xfId="21809"/>
    <cellStyle name="Note 4 2 5 9 2" xfId="50507"/>
    <cellStyle name="Note 4 2 6" xfId="1984"/>
    <cellStyle name="Note 4 2 6 2" xfId="5460"/>
    <cellStyle name="Note 4 2 6 2 2" xfId="14688"/>
    <cellStyle name="Note 4 2 6 2 2 2" xfId="43386"/>
    <cellStyle name="Note 4 2 6 2 3" xfId="28623"/>
    <cellStyle name="Note 4 2 6 2 3 2" xfId="57321"/>
    <cellStyle name="Note 4 2 6 2 4" xfId="34177"/>
    <cellStyle name="Note 4 2 6 3" xfId="7009"/>
    <cellStyle name="Note 4 2 6 3 2" xfId="16236"/>
    <cellStyle name="Note 4 2 6 3 2 2" xfId="44934"/>
    <cellStyle name="Note 4 2 6 3 3" xfId="35725"/>
    <cellStyle name="Note 4 2 6 4" xfId="12006"/>
    <cellStyle name="Note 4 2 6 4 2" xfId="40704"/>
    <cellStyle name="Note 4 2 6 5" xfId="24035"/>
    <cellStyle name="Note 4 2 6 5 2" xfId="52733"/>
    <cellStyle name="Note 4 2 6 6" xfId="26314"/>
    <cellStyle name="Note 4 2 6 6 2" xfId="55012"/>
    <cellStyle name="Note 4 2 6 7" xfId="30895"/>
    <cellStyle name="Note 4 2 6 7 2" xfId="59592"/>
    <cellStyle name="Note 4 2 6 8" xfId="31495"/>
    <cellStyle name="Note 4 2 7" xfId="4913"/>
    <cellStyle name="Note 4 2 7 2" xfId="14141"/>
    <cellStyle name="Note 4 2 7 2 2" xfId="42839"/>
    <cellStyle name="Note 4 2 7 3" xfId="27490"/>
    <cellStyle name="Note 4 2 7 3 2" xfId="56188"/>
    <cellStyle name="Note 4 2 7 4" xfId="33630"/>
    <cellStyle name="Note 4 2 8" xfId="5035"/>
    <cellStyle name="Note 4 2 8 2" xfId="14263"/>
    <cellStyle name="Note 4 2 8 2 2" xfId="42961"/>
    <cellStyle name="Note 4 2 8 3" xfId="33752"/>
    <cellStyle name="Note 4 2 9" xfId="6584"/>
    <cellStyle name="Note 4 2 9 2" xfId="15811"/>
    <cellStyle name="Note 4 2 9 2 2" xfId="44509"/>
    <cellStyle name="Note 4 2 9 3" xfId="35300"/>
    <cellStyle name="Note 4 3" xfId="314"/>
    <cellStyle name="Note 4 3 10" xfId="10309"/>
    <cellStyle name="Note 4 3 10 2" xfId="19530"/>
    <cellStyle name="Note 4 3 10 2 2" xfId="48228"/>
    <cellStyle name="Note 4 3 10 3" xfId="39019"/>
    <cellStyle name="Note 4 3 11" xfId="11458"/>
    <cellStyle name="Note 4 3 11 2" xfId="20677"/>
    <cellStyle name="Note 4 3 11 2 2" xfId="49375"/>
    <cellStyle name="Note 4 3 11 3" xfId="40166"/>
    <cellStyle name="Note 4 3 12" xfId="11624"/>
    <cellStyle name="Note 4 3 12 2" xfId="40322"/>
    <cellStyle name="Note 4 3 13" xfId="21810"/>
    <cellStyle name="Note 4 3 13 2" xfId="50508"/>
    <cellStyle name="Note 4 3 14" xfId="24036"/>
    <cellStyle name="Note 4 3 14 2" xfId="52734"/>
    <cellStyle name="Note 4 3 15" xfId="26315"/>
    <cellStyle name="Note 4 3 15 2" xfId="55013"/>
    <cellStyle name="Note 4 3 16" xfId="30896"/>
    <cellStyle name="Note 4 3 16 2" xfId="59593"/>
    <cellStyle name="Note 4 3 17" xfId="31113"/>
    <cellStyle name="Note 4 3 2" xfId="1159"/>
    <cellStyle name="Note 4 3 2 10" xfId="11810"/>
    <cellStyle name="Note 4 3 2 10 2" xfId="40508"/>
    <cellStyle name="Note 4 3 2 11" xfId="21811"/>
    <cellStyle name="Note 4 3 2 11 2" xfId="50509"/>
    <cellStyle name="Note 4 3 2 12" xfId="24037"/>
    <cellStyle name="Note 4 3 2 12 2" xfId="52735"/>
    <cellStyle name="Note 4 3 2 13" xfId="26316"/>
    <cellStyle name="Note 4 3 2 13 2" xfId="55014"/>
    <cellStyle name="Note 4 3 2 14" xfId="30897"/>
    <cellStyle name="Note 4 3 2 14 2" xfId="59594"/>
    <cellStyle name="Note 4 3 2 15" xfId="31299"/>
    <cellStyle name="Note 4 3 2 2" xfId="3425"/>
    <cellStyle name="Note 4 3 2 2 10" xfId="24038"/>
    <cellStyle name="Note 4 3 2 2 10 2" xfId="52736"/>
    <cellStyle name="Note 4 3 2 2 11" xfId="26317"/>
    <cellStyle name="Note 4 3 2 2 11 2" xfId="55015"/>
    <cellStyle name="Note 4 3 2 2 12" xfId="30898"/>
    <cellStyle name="Note 4 3 2 2 12 2" xfId="59595"/>
    <cellStyle name="Note 4 3 2 2 13" xfId="32397"/>
    <cellStyle name="Note 4 3 2 2 2" xfId="4926"/>
    <cellStyle name="Note 4 3 2 2 2 2" xfId="14154"/>
    <cellStyle name="Note 4 3 2 2 2 2 2" xfId="28636"/>
    <cellStyle name="Note 4 3 2 2 2 2 2 2" xfId="57334"/>
    <cellStyle name="Note 4 3 2 2 2 2 3" xfId="42852"/>
    <cellStyle name="Note 4 3 2 2 2 3" xfId="24039"/>
    <cellStyle name="Note 4 3 2 2 2 3 2" xfId="52737"/>
    <cellStyle name="Note 4 3 2 2 2 4" xfId="26318"/>
    <cellStyle name="Note 4 3 2 2 2 4 2" xfId="55016"/>
    <cellStyle name="Note 4 3 2 2 2 5" xfId="30899"/>
    <cellStyle name="Note 4 3 2 2 2 5 2" xfId="59596"/>
    <cellStyle name="Note 4 3 2 2 2 6" xfId="33643"/>
    <cellStyle name="Note 4 3 2 2 3" xfId="6362"/>
    <cellStyle name="Note 4 3 2 2 3 2" xfId="15590"/>
    <cellStyle name="Note 4 3 2 2 3 2 2" xfId="44288"/>
    <cellStyle name="Note 4 3 2 2 3 3" xfId="27503"/>
    <cellStyle name="Note 4 3 2 2 3 3 2" xfId="56201"/>
    <cellStyle name="Note 4 3 2 2 3 4" xfId="35079"/>
    <cellStyle name="Note 4 3 2 2 4" xfId="7914"/>
    <cellStyle name="Note 4 3 2 2 4 2" xfId="17139"/>
    <cellStyle name="Note 4 3 2 2 4 2 2" xfId="45837"/>
    <cellStyle name="Note 4 3 2 2 4 3" xfId="36628"/>
    <cellStyle name="Note 4 3 2 2 5" xfId="9065"/>
    <cellStyle name="Note 4 3 2 2 5 2" xfId="18288"/>
    <cellStyle name="Note 4 3 2 2 5 2 2" xfId="46986"/>
    <cellStyle name="Note 4 3 2 2 5 3" xfId="37777"/>
    <cellStyle name="Note 4 3 2 2 6" xfId="10311"/>
    <cellStyle name="Note 4 3 2 2 6 2" xfId="19532"/>
    <cellStyle name="Note 4 3 2 2 6 2 2" xfId="48230"/>
    <cellStyle name="Note 4 3 2 2 6 3" xfId="39021"/>
    <cellStyle name="Note 4 3 2 2 7" xfId="11460"/>
    <cellStyle name="Note 4 3 2 2 7 2" xfId="20679"/>
    <cellStyle name="Note 4 3 2 2 7 2 2" xfId="49377"/>
    <cellStyle name="Note 4 3 2 2 7 3" xfId="40168"/>
    <cellStyle name="Note 4 3 2 2 8" xfId="12908"/>
    <cellStyle name="Note 4 3 2 2 8 2" xfId="41606"/>
    <cellStyle name="Note 4 3 2 2 9" xfId="21812"/>
    <cellStyle name="Note 4 3 2 2 9 2" xfId="50510"/>
    <cellStyle name="Note 4 3 2 3" xfId="2816"/>
    <cellStyle name="Note 4 3 2 3 2" xfId="5981"/>
    <cellStyle name="Note 4 3 2 3 2 2" xfId="15209"/>
    <cellStyle name="Note 4 3 2 3 2 2 2" xfId="43907"/>
    <cellStyle name="Note 4 3 2 3 2 3" xfId="28635"/>
    <cellStyle name="Note 4 3 2 3 2 3 2" xfId="57333"/>
    <cellStyle name="Note 4 3 2 3 2 4" xfId="34698"/>
    <cellStyle name="Note 4 3 2 3 3" xfId="7531"/>
    <cellStyle name="Note 4 3 2 3 3 2" xfId="16757"/>
    <cellStyle name="Note 4 3 2 3 3 2 2" xfId="45455"/>
    <cellStyle name="Note 4 3 2 3 3 3" xfId="36246"/>
    <cellStyle name="Note 4 3 2 3 4" xfId="12527"/>
    <cellStyle name="Note 4 3 2 3 4 2" xfId="41225"/>
    <cellStyle name="Note 4 3 2 3 5" xfId="24040"/>
    <cellStyle name="Note 4 3 2 3 5 2" xfId="52738"/>
    <cellStyle name="Note 4 3 2 3 6" xfId="26319"/>
    <cellStyle name="Note 4 3 2 3 6 2" xfId="55017"/>
    <cellStyle name="Note 4 3 2 3 7" xfId="30900"/>
    <cellStyle name="Note 4 3 2 3 7 2" xfId="59597"/>
    <cellStyle name="Note 4 3 2 3 8" xfId="32016"/>
    <cellStyle name="Note 4 3 2 4" xfId="4925"/>
    <cellStyle name="Note 4 3 2 4 2" xfId="14153"/>
    <cellStyle name="Note 4 3 2 4 2 2" xfId="42851"/>
    <cellStyle name="Note 4 3 2 4 3" xfId="27502"/>
    <cellStyle name="Note 4 3 2 4 3 2" xfId="56200"/>
    <cellStyle name="Note 4 3 2 4 4" xfId="33642"/>
    <cellStyle name="Note 4 3 2 5" xfId="5264"/>
    <cellStyle name="Note 4 3 2 5 2" xfId="14492"/>
    <cellStyle name="Note 4 3 2 5 2 2" xfId="43190"/>
    <cellStyle name="Note 4 3 2 5 3" xfId="33981"/>
    <cellStyle name="Note 4 3 2 6" xfId="6813"/>
    <cellStyle name="Note 4 3 2 6 2" xfId="16040"/>
    <cellStyle name="Note 4 3 2 6 2 2" xfId="44738"/>
    <cellStyle name="Note 4 3 2 6 3" xfId="35529"/>
    <cellStyle name="Note 4 3 2 7" xfId="8683"/>
    <cellStyle name="Note 4 3 2 7 2" xfId="17907"/>
    <cellStyle name="Note 4 3 2 7 2 2" xfId="46605"/>
    <cellStyle name="Note 4 3 2 7 3" xfId="37396"/>
    <cellStyle name="Note 4 3 2 8" xfId="10310"/>
    <cellStyle name="Note 4 3 2 8 2" xfId="19531"/>
    <cellStyle name="Note 4 3 2 8 2 2" xfId="48229"/>
    <cellStyle name="Note 4 3 2 8 3" xfId="39020"/>
    <cellStyle name="Note 4 3 2 9" xfId="11459"/>
    <cellStyle name="Note 4 3 2 9 2" xfId="20678"/>
    <cellStyle name="Note 4 3 2 9 2 2" xfId="49376"/>
    <cellStyle name="Note 4 3 2 9 3" xfId="40167"/>
    <cellStyle name="Note 4 3 3" xfId="2541"/>
    <cellStyle name="Note 4 3 3 10" xfId="24041"/>
    <cellStyle name="Note 4 3 3 10 2" xfId="52739"/>
    <cellStyle name="Note 4 3 3 11" xfId="26320"/>
    <cellStyle name="Note 4 3 3 11 2" xfId="55018"/>
    <cellStyle name="Note 4 3 3 12" xfId="30901"/>
    <cellStyle name="Note 4 3 3 12 2" xfId="59598"/>
    <cellStyle name="Note 4 3 3 13" xfId="31831"/>
    <cellStyle name="Note 4 3 3 2" xfId="4927"/>
    <cellStyle name="Note 4 3 3 2 2" xfId="14155"/>
    <cellStyle name="Note 4 3 3 2 2 2" xfId="28637"/>
    <cellStyle name="Note 4 3 3 2 2 2 2" xfId="57335"/>
    <cellStyle name="Note 4 3 3 2 2 3" xfId="42853"/>
    <cellStyle name="Note 4 3 3 2 3" xfId="24042"/>
    <cellStyle name="Note 4 3 3 2 3 2" xfId="52740"/>
    <cellStyle name="Note 4 3 3 2 4" xfId="26321"/>
    <cellStyle name="Note 4 3 3 2 4 2" xfId="55019"/>
    <cellStyle name="Note 4 3 3 2 5" xfId="30902"/>
    <cellStyle name="Note 4 3 3 2 5 2" xfId="59599"/>
    <cellStyle name="Note 4 3 3 2 6" xfId="33644"/>
    <cellStyle name="Note 4 3 3 3" xfId="5796"/>
    <cellStyle name="Note 4 3 3 3 2" xfId="15024"/>
    <cellStyle name="Note 4 3 3 3 2 2" xfId="43722"/>
    <cellStyle name="Note 4 3 3 3 3" xfId="27504"/>
    <cellStyle name="Note 4 3 3 3 3 2" xfId="56202"/>
    <cellStyle name="Note 4 3 3 3 4" xfId="34513"/>
    <cellStyle name="Note 4 3 3 4" xfId="7346"/>
    <cellStyle name="Note 4 3 3 4 2" xfId="16572"/>
    <cellStyle name="Note 4 3 3 4 2 2" xfId="45270"/>
    <cellStyle name="Note 4 3 3 4 3" xfId="36061"/>
    <cellStyle name="Note 4 3 3 5" xfId="8498"/>
    <cellStyle name="Note 4 3 3 5 2" xfId="17722"/>
    <cellStyle name="Note 4 3 3 5 2 2" xfId="46420"/>
    <cellStyle name="Note 4 3 3 5 3" xfId="37211"/>
    <cellStyle name="Note 4 3 3 6" xfId="10312"/>
    <cellStyle name="Note 4 3 3 6 2" xfId="19533"/>
    <cellStyle name="Note 4 3 3 6 2 2" xfId="48231"/>
    <cellStyle name="Note 4 3 3 6 3" xfId="39022"/>
    <cellStyle name="Note 4 3 3 7" xfId="11461"/>
    <cellStyle name="Note 4 3 3 7 2" xfId="20680"/>
    <cellStyle name="Note 4 3 3 7 2 2" xfId="49378"/>
    <cellStyle name="Note 4 3 3 7 3" xfId="40169"/>
    <cellStyle name="Note 4 3 3 8" xfId="12342"/>
    <cellStyle name="Note 4 3 3 8 2" xfId="41040"/>
    <cellStyle name="Note 4 3 3 9" xfId="21813"/>
    <cellStyle name="Note 4 3 3 9 2" xfId="50511"/>
    <cellStyle name="Note 4 3 4" xfId="3203"/>
    <cellStyle name="Note 4 3 4 10" xfId="24043"/>
    <cellStyle name="Note 4 3 4 10 2" xfId="52741"/>
    <cellStyle name="Note 4 3 4 11" xfId="26322"/>
    <cellStyle name="Note 4 3 4 11 2" xfId="55020"/>
    <cellStyle name="Note 4 3 4 12" xfId="30903"/>
    <cellStyle name="Note 4 3 4 12 2" xfId="59600"/>
    <cellStyle name="Note 4 3 4 13" xfId="32212"/>
    <cellStyle name="Note 4 3 4 2" xfId="4928"/>
    <cellStyle name="Note 4 3 4 2 2" xfId="14156"/>
    <cellStyle name="Note 4 3 4 2 2 2" xfId="28638"/>
    <cellStyle name="Note 4 3 4 2 2 2 2" xfId="57336"/>
    <cellStyle name="Note 4 3 4 2 2 3" xfId="42854"/>
    <cellStyle name="Note 4 3 4 2 3" xfId="24044"/>
    <cellStyle name="Note 4 3 4 2 3 2" xfId="52742"/>
    <cellStyle name="Note 4 3 4 2 4" xfId="26323"/>
    <cellStyle name="Note 4 3 4 2 4 2" xfId="55021"/>
    <cellStyle name="Note 4 3 4 2 5" xfId="30904"/>
    <cellStyle name="Note 4 3 4 2 5 2" xfId="59601"/>
    <cellStyle name="Note 4 3 4 2 6" xfId="33645"/>
    <cellStyle name="Note 4 3 4 3" xfId="6177"/>
    <cellStyle name="Note 4 3 4 3 2" xfId="15405"/>
    <cellStyle name="Note 4 3 4 3 2 2" xfId="44103"/>
    <cellStyle name="Note 4 3 4 3 3" xfId="27505"/>
    <cellStyle name="Note 4 3 4 3 3 2" xfId="56203"/>
    <cellStyle name="Note 4 3 4 3 4" xfId="34894"/>
    <cellStyle name="Note 4 3 4 4" xfId="7729"/>
    <cellStyle name="Note 4 3 4 4 2" xfId="16954"/>
    <cellStyle name="Note 4 3 4 4 2 2" xfId="45652"/>
    <cellStyle name="Note 4 3 4 4 3" xfId="36443"/>
    <cellStyle name="Note 4 3 4 5" xfId="8880"/>
    <cellStyle name="Note 4 3 4 5 2" xfId="18103"/>
    <cellStyle name="Note 4 3 4 5 2 2" xfId="46801"/>
    <cellStyle name="Note 4 3 4 5 3" xfId="37592"/>
    <cellStyle name="Note 4 3 4 6" xfId="10313"/>
    <cellStyle name="Note 4 3 4 6 2" xfId="19534"/>
    <cellStyle name="Note 4 3 4 6 2 2" xfId="48232"/>
    <cellStyle name="Note 4 3 4 6 3" xfId="39023"/>
    <cellStyle name="Note 4 3 4 7" xfId="11462"/>
    <cellStyle name="Note 4 3 4 7 2" xfId="20681"/>
    <cellStyle name="Note 4 3 4 7 2 2" xfId="49379"/>
    <cellStyle name="Note 4 3 4 7 3" xfId="40170"/>
    <cellStyle name="Note 4 3 4 8" xfId="12723"/>
    <cellStyle name="Note 4 3 4 8 2" xfId="41421"/>
    <cellStyle name="Note 4 3 4 9" xfId="21814"/>
    <cellStyle name="Note 4 3 4 9 2" xfId="50512"/>
    <cellStyle name="Note 4 3 5" xfId="2167"/>
    <cellStyle name="Note 4 3 5 2" xfId="5601"/>
    <cellStyle name="Note 4 3 5 2 2" xfId="14829"/>
    <cellStyle name="Note 4 3 5 2 2 2" xfId="43527"/>
    <cellStyle name="Note 4 3 5 2 3" xfId="28634"/>
    <cellStyle name="Note 4 3 5 2 3 2" xfId="57332"/>
    <cellStyle name="Note 4 3 5 2 4" xfId="34318"/>
    <cellStyle name="Note 4 3 5 3" xfId="7150"/>
    <cellStyle name="Note 4 3 5 3 2" xfId="16377"/>
    <cellStyle name="Note 4 3 5 3 2 2" xfId="45075"/>
    <cellStyle name="Note 4 3 5 3 3" xfId="35866"/>
    <cellStyle name="Note 4 3 5 4" xfId="12147"/>
    <cellStyle name="Note 4 3 5 4 2" xfId="40845"/>
    <cellStyle name="Note 4 3 5 5" xfId="24045"/>
    <cellStyle name="Note 4 3 5 5 2" xfId="52743"/>
    <cellStyle name="Note 4 3 5 6" xfId="26324"/>
    <cellStyle name="Note 4 3 5 6 2" xfId="55022"/>
    <cellStyle name="Note 4 3 5 7" xfId="30905"/>
    <cellStyle name="Note 4 3 5 7 2" xfId="59602"/>
    <cellStyle name="Note 4 3 5 8" xfId="31636"/>
    <cellStyle name="Note 4 3 6" xfId="4924"/>
    <cellStyle name="Note 4 3 6 2" xfId="14152"/>
    <cellStyle name="Note 4 3 6 2 2" xfId="42850"/>
    <cellStyle name="Note 4 3 6 3" xfId="27501"/>
    <cellStyle name="Note 4 3 6 3 2" xfId="56199"/>
    <cellStyle name="Note 4 3 6 4" xfId="33641"/>
    <cellStyle name="Note 4 3 7" xfId="5078"/>
    <cellStyle name="Note 4 3 7 2" xfId="14306"/>
    <cellStyle name="Note 4 3 7 2 2" xfId="43004"/>
    <cellStyle name="Note 4 3 7 3" xfId="33795"/>
    <cellStyle name="Note 4 3 8" xfId="6627"/>
    <cellStyle name="Note 4 3 8 2" xfId="15854"/>
    <cellStyle name="Note 4 3 8 2 2" xfId="44552"/>
    <cellStyle name="Note 4 3 8 3" xfId="35343"/>
    <cellStyle name="Note 4 3 9" xfId="8303"/>
    <cellStyle name="Note 4 3 9 2" xfId="17527"/>
    <cellStyle name="Note 4 3 9 2 2" xfId="46225"/>
    <cellStyle name="Note 4 3 9 3" xfId="37016"/>
    <cellStyle name="Note 4 4" xfId="927"/>
    <cellStyle name="Note 4 4 10" xfId="24046"/>
    <cellStyle name="Note 4 4 10 2" xfId="52744"/>
    <cellStyle name="Note 4 4 11" xfId="26325"/>
    <cellStyle name="Note 4 4 11 2" xfId="55023"/>
    <cellStyle name="Note 4 4 12" xfId="30906"/>
    <cellStyle name="Note 4 4 12 2" xfId="59603"/>
    <cellStyle name="Note 4 4 2" xfId="2731"/>
    <cellStyle name="Note 4 4 2 10" xfId="21816"/>
    <cellStyle name="Note 4 4 2 10 2" xfId="50514"/>
    <cellStyle name="Note 4 4 2 11" xfId="24047"/>
    <cellStyle name="Note 4 4 2 11 2" xfId="52745"/>
    <cellStyle name="Note 4 4 2 12" xfId="26326"/>
    <cellStyle name="Note 4 4 2 12 2" xfId="55024"/>
    <cellStyle name="Note 4 4 2 13" xfId="30907"/>
    <cellStyle name="Note 4 4 2 13 2" xfId="59604"/>
    <cellStyle name="Note 4 4 2 14" xfId="31933"/>
    <cellStyle name="Note 4 4 2 2" xfId="3714"/>
    <cellStyle name="Note 4 4 2 3" xfId="4930"/>
    <cellStyle name="Note 4 4 2 3 2" xfId="14158"/>
    <cellStyle name="Note 4 4 2 3 2 2" xfId="28640"/>
    <cellStyle name="Note 4 4 2 3 2 2 2" xfId="57338"/>
    <cellStyle name="Note 4 4 2 3 2 3" xfId="42856"/>
    <cellStyle name="Note 4 4 2 3 3" xfId="24048"/>
    <cellStyle name="Note 4 4 2 3 3 2" xfId="52746"/>
    <cellStyle name="Note 4 4 2 3 4" xfId="26327"/>
    <cellStyle name="Note 4 4 2 3 4 2" xfId="55025"/>
    <cellStyle name="Note 4 4 2 3 5" xfId="30908"/>
    <cellStyle name="Note 4 4 2 3 5 2" xfId="59605"/>
    <cellStyle name="Note 4 4 2 3 6" xfId="33647"/>
    <cellStyle name="Note 4 4 2 4" xfId="5898"/>
    <cellStyle name="Note 4 4 2 4 2" xfId="15126"/>
    <cellStyle name="Note 4 4 2 4 2 2" xfId="43824"/>
    <cellStyle name="Note 4 4 2 4 3" xfId="27507"/>
    <cellStyle name="Note 4 4 2 4 3 2" xfId="56205"/>
    <cellStyle name="Note 4 4 2 4 4" xfId="34615"/>
    <cellStyle name="Note 4 4 2 5" xfId="7448"/>
    <cellStyle name="Note 4 4 2 5 2" xfId="16674"/>
    <cellStyle name="Note 4 4 2 5 2 2" xfId="45372"/>
    <cellStyle name="Note 4 4 2 5 3" xfId="36163"/>
    <cellStyle name="Note 4 4 2 6" xfId="8600"/>
    <cellStyle name="Note 4 4 2 6 2" xfId="17824"/>
    <cellStyle name="Note 4 4 2 6 2 2" xfId="46522"/>
    <cellStyle name="Note 4 4 2 6 3" xfId="37313"/>
    <cellStyle name="Note 4 4 2 7" xfId="10315"/>
    <cellStyle name="Note 4 4 2 7 2" xfId="19536"/>
    <cellStyle name="Note 4 4 2 7 2 2" xfId="48234"/>
    <cellStyle name="Note 4 4 2 7 3" xfId="39025"/>
    <cellStyle name="Note 4 4 2 8" xfId="11464"/>
    <cellStyle name="Note 4 4 2 8 2" xfId="20683"/>
    <cellStyle name="Note 4 4 2 8 2 2" xfId="49381"/>
    <cellStyle name="Note 4 4 2 8 3" xfId="40172"/>
    <cellStyle name="Note 4 4 2 9" xfId="12444"/>
    <cellStyle name="Note 4 4 2 9 2" xfId="41142"/>
    <cellStyle name="Note 4 4 3" xfId="3341"/>
    <cellStyle name="Note 4 4 3 10" xfId="24049"/>
    <cellStyle name="Note 4 4 3 10 2" xfId="52747"/>
    <cellStyle name="Note 4 4 3 11" xfId="26328"/>
    <cellStyle name="Note 4 4 3 11 2" xfId="55026"/>
    <cellStyle name="Note 4 4 3 12" xfId="30909"/>
    <cellStyle name="Note 4 4 3 12 2" xfId="59606"/>
    <cellStyle name="Note 4 4 3 13" xfId="32314"/>
    <cellStyle name="Note 4 4 3 2" xfId="4931"/>
    <cellStyle name="Note 4 4 3 2 2" xfId="14159"/>
    <cellStyle name="Note 4 4 3 2 2 2" xfId="28641"/>
    <cellStyle name="Note 4 4 3 2 2 2 2" xfId="57339"/>
    <cellStyle name="Note 4 4 3 2 2 3" xfId="42857"/>
    <cellStyle name="Note 4 4 3 2 3" xfId="24050"/>
    <cellStyle name="Note 4 4 3 2 3 2" xfId="52748"/>
    <cellStyle name="Note 4 4 3 2 4" xfId="26329"/>
    <cellStyle name="Note 4 4 3 2 4 2" xfId="55027"/>
    <cellStyle name="Note 4 4 3 2 5" xfId="30910"/>
    <cellStyle name="Note 4 4 3 2 5 2" xfId="59607"/>
    <cellStyle name="Note 4 4 3 2 6" xfId="33648"/>
    <cellStyle name="Note 4 4 3 3" xfId="6279"/>
    <cellStyle name="Note 4 4 3 3 2" xfId="15507"/>
    <cellStyle name="Note 4 4 3 3 2 2" xfId="44205"/>
    <cellStyle name="Note 4 4 3 3 3" xfId="27508"/>
    <cellStyle name="Note 4 4 3 3 3 2" xfId="56206"/>
    <cellStyle name="Note 4 4 3 3 4" xfId="34996"/>
    <cellStyle name="Note 4 4 3 4" xfId="7831"/>
    <cellStyle name="Note 4 4 3 4 2" xfId="17056"/>
    <cellStyle name="Note 4 4 3 4 2 2" xfId="45754"/>
    <cellStyle name="Note 4 4 3 4 3" xfId="36545"/>
    <cellStyle name="Note 4 4 3 5" xfId="8982"/>
    <cellStyle name="Note 4 4 3 5 2" xfId="18205"/>
    <cellStyle name="Note 4 4 3 5 2 2" xfId="46903"/>
    <cellStyle name="Note 4 4 3 5 3" xfId="37694"/>
    <cellStyle name="Note 4 4 3 6" xfId="10316"/>
    <cellStyle name="Note 4 4 3 6 2" xfId="19537"/>
    <cellStyle name="Note 4 4 3 6 2 2" xfId="48235"/>
    <cellStyle name="Note 4 4 3 6 3" xfId="39026"/>
    <cellStyle name="Note 4 4 3 7" xfId="11465"/>
    <cellStyle name="Note 4 4 3 7 2" xfId="20684"/>
    <cellStyle name="Note 4 4 3 7 2 2" xfId="49382"/>
    <cellStyle name="Note 4 4 3 7 3" xfId="40173"/>
    <cellStyle name="Note 4 4 3 8" xfId="12825"/>
    <cellStyle name="Note 4 4 3 8 2" xfId="41523"/>
    <cellStyle name="Note 4 4 3 9" xfId="21817"/>
    <cellStyle name="Note 4 4 3 9 2" xfId="50515"/>
    <cellStyle name="Note 4 4 4" xfId="2040"/>
    <cellStyle name="Note 4 4 4 2" xfId="5515"/>
    <cellStyle name="Note 4 4 4 2 2" xfId="14743"/>
    <cellStyle name="Note 4 4 4 2 2 2" xfId="43441"/>
    <cellStyle name="Note 4 4 4 2 3" xfId="28639"/>
    <cellStyle name="Note 4 4 4 2 3 2" xfId="57337"/>
    <cellStyle name="Note 4 4 4 2 4" xfId="34232"/>
    <cellStyle name="Note 4 4 4 3" xfId="7064"/>
    <cellStyle name="Note 4 4 4 3 2" xfId="16291"/>
    <cellStyle name="Note 4 4 4 3 2 2" xfId="44989"/>
    <cellStyle name="Note 4 4 4 3 3" xfId="35780"/>
    <cellStyle name="Note 4 4 4 4" xfId="12061"/>
    <cellStyle name="Note 4 4 4 4 2" xfId="40759"/>
    <cellStyle name="Note 4 4 4 5" xfId="24051"/>
    <cellStyle name="Note 4 4 4 5 2" xfId="52749"/>
    <cellStyle name="Note 4 4 4 6" xfId="26330"/>
    <cellStyle name="Note 4 4 4 6 2" xfId="55028"/>
    <cellStyle name="Note 4 4 4 7" xfId="30911"/>
    <cellStyle name="Note 4 4 4 7 2" xfId="59608"/>
    <cellStyle name="Note 4 4 4 8" xfId="31550"/>
    <cellStyle name="Note 4 4 5" xfId="4929"/>
    <cellStyle name="Note 4 4 5 2" xfId="14157"/>
    <cellStyle name="Note 4 4 5 2 2" xfId="42855"/>
    <cellStyle name="Note 4 4 5 3" xfId="27506"/>
    <cellStyle name="Note 4 4 5 3 2" xfId="56204"/>
    <cellStyle name="Note 4 4 5 4" xfId="33646"/>
    <cellStyle name="Note 4 4 6" xfId="8217"/>
    <cellStyle name="Note 4 4 6 2" xfId="17441"/>
    <cellStyle name="Note 4 4 6 2 2" xfId="46139"/>
    <cellStyle name="Note 4 4 6 3" xfId="36930"/>
    <cellStyle name="Note 4 4 7" xfId="10314"/>
    <cellStyle name="Note 4 4 7 2" xfId="19535"/>
    <cellStyle name="Note 4 4 7 2 2" xfId="48233"/>
    <cellStyle name="Note 4 4 7 3" xfId="39024"/>
    <cellStyle name="Note 4 4 8" xfId="11463"/>
    <cellStyle name="Note 4 4 8 2" xfId="20682"/>
    <cellStyle name="Note 4 4 8 2 2" xfId="49380"/>
    <cellStyle name="Note 4 4 8 3" xfId="40171"/>
    <cellStyle name="Note 4 4 9" xfId="21815"/>
    <cellStyle name="Note 4 4 9 2" xfId="50513"/>
    <cellStyle name="Note 4 5" xfId="1073"/>
    <cellStyle name="Note 4 5 10" xfId="11724"/>
    <cellStyle name="Note 4 5 10 2" xfId="40422"/>
    <cellStyle name="Note 4 5 11" xfId="21818"/>
    <cellStyle name="Note 4 5 11 2" xfId="50516"/>
    <cellStyle name="Note 4 5 12" xfId="24052"/>
    <cellStyle name="Note 4 5 12 2" xfId="52750"/>
    <cellStyle name="Note 4 5 13" xfId="26331"/>
    <cellStyle name="Note 4 5 13 2" xfId="55029"/>
    <cellStyle name="Note 4 5 14" xfId="30912"/>
    <cellStyle name="Note 4 5 14 2" xfId="59609"/>
    <cellStyle name="Note 4 5 15" xfId="31213"/>
    <cellStyle name="Note 4 5 2" xfId="3715"/>
    <cellStyle name="Note 4 5 2 10" xfId="24053"/>
    <cellStyle name="Note 4 5 2 10 2" xfId="52751"/>
    <cellStyle name="Note 4 5 2 11" xfId="26332"/>
    <cellStyle name="Note 4 5 2 11 2" xfId="55030"/>
    <cellStyle name="Note 4 5 2 12" xfId="30913"/>
    <cellStyle name="Note 4 5 2 12 2" xfId="59610"/>
    <cellStyle name="Note 4 5 2 13" xfId="32554"/>
    <cellStyle name="Note 4 5 2 2" xfId="4933"/>
    <cellStyle name="Note 4 5 2 2 2" xfId="14161"/>
    <cellStyle name="Note 4 5 2 2 2 2" xfId="28643"/>
    <cellStyle name="Note 4 5 2 2 2 2 2" xfId="57341"/>
    <cellStyle name="Note 4 5 2 2 2 3" xfId="42859"/>
    <cellStyle name="Note 4 5 2 2 3" xfId="24054"/>
    <cellStyle name="Note 4 5 2 2 3 2" xfId="52752"/>
    <cellStyle name="Note 4 5 2 2 4" xfId="26333"/>
    <cellStyle name="Note 4 5 2 2 4 2" xfId="55031"/>
    <cellStyle name="Note 4 5 2 2 5" xfId="30914"/>
    <cellStyle name="Note 4 5 2 2 5 2" xfId="59611"/>
    <cellStyle name="Note 4 5 2 2 6" xfId="33650"/>
    <cellStyle name="Note 4 5 2 3" xfId="6519"/>
    <cellStyle name="Note 4 5 2 3 2" xfId="15747"/>
    <cellStyle name="Note 4 5 2 3 2 2" xfId="44445"/>
    <cellStyle name="Note 4 5 2 3 3" xfId="27510"/>
    <cellStyle name="Note 4 5 2 3 3 2" xfId="56208"/>
    <cellStyle name="Note 4 5 2 3 4" xfId="35236"/>
    <cellStyle name="Note 4 5 2 4" xfId="8071"/>
    <cellStyle name="Note 4 5 2 4 2" xfId="17296"/>
    <cellStyle name="Note 4 5 2 4 2 2" xfId="45994"/>
    <cellStyle name="Note 4 5 2 4 3" xfId="36785"/>
    <cellStyle name="Note 4 5 2 5" xfId="9222"/>
    <cellStyle name="Note 4 5 2 5 2" xfId="18445"/>
    <cellStyle name="Note 4 5 2 5 2 2" xfId="47143"/>
    <cellStyle name="Note 4 5 2 5 3" xfId="37934"/>
    <cellStyle name="Note 4 5 2 6" xfId="10318"/>
    <cellStyle name="Note 4 5 2 6 2" xfId="19539"/>
    <cellStyle name="Note 4 5 2 6 2 2" xfId="48237"/>
    <cellStyle name="Note 4 5 2 6 3" xfId="39028"/>
    <cellStyle name="Note 4 5 2 7" xfId="11467"/>
    <cellStyle name="Note 4 5 2 7 2" xfId="20686"/>
    <cellStyle name="Note 4 5 2 7 2 2" xfId="49384"/>
    <cellStyle name="Note 4 5 2 7 3" xfId="40175"/>
    <cellStyle name="Note 4 5 2 8" xfId="13065"/>
    <cellStyle name="Note 4 5 2 8 2" xfId="41763"/>
    <cellStyle name="Note 4 5 2 9" xfId="21819"/>
    <cellStyle name="Note 4 5 2 9 2" xfId="50517"/>
    <cellStyle name="Note 4 5 3" xfId="2447"/>
    <cellStyle name="Note 4 5 3 2" xfId="5712"/>
    <cellStyle name="Note 4 5 3 2 2" xfId="14940"/>
    <cellStyle name="Note 4 5 3 2 2 2" xfId="43638"/>
    <cellStyle name="Note 4 5 3 2 3" xfId="28642"/>
    <cellStyle name="Note 4 5 3 2 3 2" xfId="57340"/>
    <cellStyle name="Note 4 5 3 2 4" xfId="34429"/>
    <cellStyle name="Note 4 5 3 3" xfId="7262"/>
    <cellStyle name="Note 4 5 3 3 2" xfId="16488"/>
    <cellStyle name="Note 4 5 3 3 2 2" xfId="45186"/>
    <cellStyle name="Note 4 5 3 3 3" xfId="35977"/>
    <cellStyle name="Note 4 5 3 4" xfId="12258"/>
    <cellStyle name="Note 4 5 3 4 2" xfId="40956"/>
    <cellStyle name="Note 4 5 3 5" xfId="24055"/>
    <cellStyle name="Note 4 5 3 5 2" xfId="52753"/>
    <cellStyle name="Note 4 5 3 6" xfId="26334"/>
    <cellStyle name="Note 4 5 3 6 2" xfId="55032"/>
    <cellStyle name="Note 4 5 3 7" xfId="30915"/>
    <cellStyle name="Note 4 5 3 7 2" xfId="59612"/>
    <cellStyle name="Note 4 5 3 8" xfId="31747"/>
    <cellStyle name="Note 4 5 4" xfId="4932"/>
    <cellStyle name="Note 4 5 4 2" xfId="14160"/>
    <cellStyle name="Note 4 5 4 2 2" xfId="42858"/>
    <cellStyle name="Note 4 5 4 3" xfId="27509"/>
    <cellStyle name="Note 4 5 4 3 2" xfId="56207"/>
    <cellStyle name="Note 4 5 4 4" xfId="33649"/>
    <cellStyle name="Note 4 5 5" xfId="5178"/>
    <cellStyle name="Note 4 5 5 2" xfId="14406"/>
    <cellStyle name="Note 4 5 5 2 2" xfId="43104"/>
    <cellStyle name="Note 4 5 5 3" xfId="33895"/>
    <cellStyle name="Note 4 5 6" xfId="6727"/>
    <cellStyle name="Note 4 5 6 2" xfId="15954"/>
    <cellStyle name="Note 4 5 6 2 2" xfId="44652"/>
    <cellStyle name="Note 4 5 6 3" xfId="35443"/>
    <cellStyle name="Note 4 5 7" xfId="8414"/>
    <cellStyle name="Note 4 5 7 2" xfId="17638"/>
    <cellStyle name="Note 4 5 7 2 2" xfId="46336"/>
    <cellStyle name="Note 4 5 7 3" xfId="37127"/>
    <cellStyle name="Note 4 5 8" xfId="10317"/>
    <cellStyle name="Note 4 5 8 2" xfId="19538"/>
    <cellStyle name="Note 4 5 8 2 2" xfId="48236"/>
    <cellStyle name="Note 4 5 8 3" xfId="39027"/>
    <cellStyle name="Note 4 5 9" xfId="11466"/>
    <cellStyle name="Note 4 5 9 2" xfId="20685"/>
    <cellStyle name="Note 4 5 9 2 2" xfId="49383"/>
    <cellStyle name="Note 4 5 9 3" xfId="40174"/>
    <cellStyle name="Note 4 6" xfId="3115"/>
    <cellStyle name="Note 4 6 10" xfId="24056"/>
    <cellStyle name="Note 4 6 10 2" xfId="52754"/>
    <cellStyle name="Note 4 6 11" xfId="26335"/>
    <cellStyle name="Note 4 6 11 2" xfId="55033"/>
    <cellStyle name="Note 4 6 12" xfId="30916"/>
    <cellStyle name="Note 4 6 12 2" xfId="59613"/>
    <cellStyle name="Note 4 6 13" xfId="32126"/>
    <cellStyle name="Note 4 6 2" xfId="4934"/>
    <cellStyle name="Note 4 6 2 2" xfId="14162"/>
    <cellStyle name="Note 4 6 2 2 2" xfId="28644"/>
    <cellStyle name="Note 4 6 2 2 2 2" xfId="57342"/>
    <cellStyle name="Note 4 6 2 2 3" xfId="42860"/>
    <cellStyle name="Note 4 6 2 3" xfId="24057"/>
    <cellStyle name="Note 4 6 2 3 2" xfId="52755"/>
    <cellStyle name="Note 4 6 2 4" xfId="26336"/>
    <cellStyle name="Note 4 6 2 4 2" xfId="55034"/>
    <cellStyle name="Note 4 6 2 5" xfId="30917"/>
    <cellStyle name="Note 4 6 2 5 2" xfId="59614"/>
    <cellStyle name="Note 4 6 2 6" xfId="33651"/>
    <cellStyle name="Note 4 6 3" xfId="6091"/>
    <cellStyle name="Note 4 6 3 2" xfId="15319"/>
    <cellStyle name="Note 4 6 3 2 2" xfId="44017"/>
    <cellStyle name="Note 4 6 3 3" xfId="27511"/>
    <cellStyle name="Note 4 6 3 3 2" xfId="56209"/>
    <cellStyle name="Note 4 6 3 4" xfId="34808"/>
    <cellStyle name="Note 4 6 4" xfId="7643"/>
    <cellStyle name="Note 4 6 4 2" xfId="16868"/>
    <cellStyle name="Note 4 6 4 2 2" xfId="45566"/>
    <cellStyle name="Note 4 6 4 3" xfId="36357"/>
    <cellStyle name="Note 4 6 5" xfId="8794"/>
    <cellStyle name="Note 4 6 5 2" xfId="18017"/>
    <cellStyle name="Note 4 6 5 2 2" xfId="46715"/>
    <cellStyle name="Note 4 6 5 3" xfId="37506"/>
    <cellStyle name="Note 4 6 6" xfId="10319"/>
    <cellStyle name="Note 4 6 6 2" xfId="19540"/>
    <cellStyle name="Note 4 6 6 2 2" xfId="48238"/>
    <cellStyle name="Note 4 6 6 3" xfId="39029"/>
    <cellStyle name="Note 4 6 7" xfId="11468"/>
    <cellStyle name="Note 4 6 7 2" xfId="20687"/>
    <cellStyle name="Note 4 6 7 2 2" xfId="49385"/>
    <cellStyle name="Note 4 6 7 3" xfId="40176"/>
    <cellStyle name="Note 4 6 8" xfId="12637"/>
    <cellStyle name="Note 4 6 8 2" xfId="41335"/>
    <cellStyle name="Note 4 6 9" xfId="21820"/>
    <cellStyle name="Note 4 6 9 2" xfId="50518"/>
    <cellStyle name="Note 4 7" xfId="1708"/>
    <cellStyle name="Note 4 7 2" xfId="5406"/>
    <cellStyle name="Note 4 7 2 2" xfId="14634"/>
    <cellStyle name="Note 4 7 2 2 2" xfId="43332"/>
    <cellStyle name="Note 4 7 2 3" xfId="28622"/>
    <cellStyle name="Note 4 7 2 3 2" xfId="57320"/>
    <cellStyle name="Note 4 7 2 4" xfId="34123"/>
    <cellStyle name="Note 4 7 3" xfId="6955"/>
    <cellStyle name="Note 4 7 3 2" xfId="16182"/>
    <cellStyle name="Note 4 7 3 2 2" xfId="44880"/>
    <cellStyle name="Note 4 7 3 3" xfId="35671"/>
    <cellStyle name="Note 4 7 4" xfId="11952"/>
    <cellStyle name="Note 4 7 4 2" xfId="40650"/>
    <cellStyle name="Note 4 7 5" xfId="24058"/>
    <cellStyle name="Note 4 7 5 2" xfId="52756"/>
    <cellStyle name="Note 4 7 6" xfId="26337"/>
    <cellStyle name="Note 4 7 6 2" xfId="55035"/>
    <cellStyle name="Note 4 7 7" xfId="30918"/>
    <cellStyle name="Note 4 7 7 2" xfId="59615"/>
    <cellStyle name="Note 4 7 8" xfId="31441"/>
    <cellStyle name="Note 4 8" xfId="4912"/>
    <cellStyle name="Note 4 8 2" xfId="14140"/>
    <cellStyle name="Note 4 8 2 2" xfId="42838"/>
    <cellStyle name="Note 4 8 3" xfId="27489"/>
    <cellStyle name="Note 4 8 3 2" xfId="56187"/>
    <cellStyle name="Note 4 8 4" xfId="33629"/>
    <cellStyle name="Note 4 9" xfId="4992"/>
    <cellStyle name="Note 4 9 2" xfId="14220"/>
    <cellStyle name="Note 4 9 2 2" xfId="42918"/>
    <cellStyle name="Note 4 9 3" xfId="33709"/>
    <cellStyle name="Note 40" xfId="928"/>
    <cellStyle name="Note 41" xfId="929"/>
    <cellStyle name="Note 42" xfId="1282"/>
    <cellStyle name="Note 42 2" xfId="5349"/>
    <cellStyle name="Note 42 2 2" xfId="14577"/>
    <cellStyle name="Note 42 2 2 2" xfId="43275"/>
    <cellStyle name="Note 42 2 3" xfId="34066"/>
    <cellStyle name="Note 42 3" xfId="6898"/>
    <cellStyle name="Note 42 3 2" xfId="16125"/>
    <cellStyle name="Note 42 3 2 2" xfId="44823"/>
    <cellStyle name="Note 42 3 3" xfId="35614"/>
    <cellStyle name="Note 42 4" xfId="11895"/>
    <cellStyle name="Note 42 4 2" xfId="40593"/>
    <cellStyle name="Note 42 5" xfId="31384"/>
    <cellStyle name="Note 43" xfId="1296"/>
    <cellStyle name="Note 43 2" xfId="5363"/>
    <cellStyle name="Note 43 2 2" xfId="14591"/>
    <cellStyle name="Note 43 2 2 2" xfId="43289"/>
    <cellStyle name="Note 43 2 3" xfId="34080"/>
    <cellStyle name="Note 43 3" xfId="6912"/>
    <cellStyle name="Note 43 3 2" xfId="16139"/>
    <cellStyle name="Note 43 3 2 2" xfId="44837"/>
    <cellStyle name="Note 43 3 3" xfId="35628"/>
    <cellStyle name="Note 43 4" xfId="11909"/>
    <cellStyle name="Note 43 4 2" xfId="40607"/>
    <cellStyle name="Note 43 5" xfId="31398"/>
    <cellStyle name="Note 44" xfId="3726"/>
    <cellStyle name="Note 44 2" xfId="6523"/>
    <cellStyle name="Note 44 2 2" xfId="15751"/>
    <cellStyle name="Note 44 2 2 2" xfId="44449"/>
    <cellStyle name="Note 44 2 3" xfId="35240"/>
    <cellStyle name="Note 44 3" xfId="8075"/>
    <cellStyle name="Note 44 3 2" xfId="17300"/>
    <cellStyle name="Note 44 3 2 2" xfId="45998"/>
    <cellStyle name="Note 44 3 3" xfId="36789"/>
    <cellStyle name="Note 44 4" xfId="13069"/>
    <cellStyle name="Note 44 4 2" xfId="41767"/>
    <cellStyle name="Note 44 5" xfId="32558"/>
    <cellStyle name="Note 45" xfId="3724"/>
    <cellStyle name="Note 45 2" xfId="6522"/>
    <cellStyle name="Note 45 2 2" xfId="15750"/>
    <cellStyle name="Note 45 2 2 2" xfId="44448"/>
    <cellStyle name="Note 45 2 3" xfId="35239"/>
    <cellStyle name="Note 45 3" xfId="8074"/>
    <cellStyle name="Note 45 3 2" xfId="17299"/>
    <cellStyle name="Note 45 3 2 2" xfId="45997"/>
    <cellStyle name="Note 45 3 3" xfId="36788"/>
    <cellStyle name="Note 45 4" xfId="13068"/>
    <cellStyle name="Note 45 4 2" xfId="41766"/>
    <cellStyle name="Note 45 5" xfId="32557"/>
    <cellStyle name="Note 46" xfId="8077"/>
    <cellStyle name="Note 46 2" xfId="17301"/>
    <cellStyle name="Note 46 2 2" xfId="45999"/>
    <cellStyle name="Note 46 3" xfId="36790"/>
    <cellStyle name="Note 47" xfId="7620"/>
    <cellStyle name="Note 47 2" xfId="16845"/>
    <cellStyle name="Note 47 2 2" xfId="45543"/>
    <cellStyle name="Note 47 3" xfId="36334"/>
    <cellStyle name="Note 48" xfId="9226"/>
    <cellStyle name="Note 48 2" xfId="18448"/>
    <cellStyle name="Note 48 2 2" xfId="47146"/>
    <cellStyle name="Note 48 3" xfId="37937"/>
    <cellStyle name="Note 49" xfId="10364"/>
    <cellStyle name="Note 49 2" xfId="19583"/>
    <cellStyle name="Note 49 2 2" xfId="48281"/>
    <cellStyle name="Note 49 3" xfId="39072"/>
    <cellStyle name="Note 5" xfId="181"/>
    <cellStyle name="Note 5 10" xfId="6555"/>
    <cellStyle name="Note 5 10 2" xfId="15782"/>
    <cellStyle name="Note 5 10 2 2" xfId="44480"/>
    <cellStyle name="Note 5 10 3" xfId="35271"/>
    <cellStyle name="Note 5 11" xfId="8122"/>
    <cellStyle name="Note 5 11 2" xfId="17346"/>
    <cellStyle name="Note 5 11 2 2" xfId="46044"/>
    <cellStyle name="Note 5 11 3" xfId="36835"/>
    <cellStyle name="Note 5 12" xfId="10320"/>
    <cellStyle name="Note 5 12 2" xfId="19541"/>
    <cellStyle name="Note 5 12 2 2" xfId="48239"/>
    <cellStyle name="Note 5 12 3" xfId="39030"/>
    <cellStyle name="Note 5 13" xfId="11469"/>
    <cellStyle name="Note 5 13 2" xfId="20688"/>
    <cellStyle name="Note 5 13 2 2" xfId="49386"/>
    <cellStyle name="Note 5 13 3" xfId="40177"/>
    <cellStyle name="Note 5 14" xfId="11552"/>
    <cellStyle name="Note 5 14 2" xfId="40250"/>
    <cellStyle name="Note 5 15" xfId="21821"/>
    <cellStyle name="Note 5 15 2" xfId="50519"/>
    <cellStyle name="Note 5 16" xfId="24059"/>
    <cellStyle name="Note 5 16 2" xfId="52757"/>
    <cellStyle name="Note 5 17" xfId="26338"/>
    <cellStyle name="Note 5 17 2" xfId="55036"/>
    <cellStyle name="Note 5 18" xfId="30919"/>
    <cellStyle name="Note 5 18 2" xfId="59616"/>
    <cellStyle name="Note 5 19" xfId="31041"/>
    <cellStyle name="Note 5 2" xfId="285"/>
    <cellStyle name="Note 5 2 10" xfId="8176"/>
    <cellStyle name="Note 5 2 10 2" xfId="17400"/>
    <cellStyle name="Note 5 2 10 2 2" xfId="46098"/>
    <cellStyle name="Note 5 2 10 3" xfId="36889"/>
    <cellStyle name="Note 5 2 11" xfId="10321"/>
    <cellStyle name="Note 5 2 11 2" xfId="19542"/>
    <cellStyle name="Note 5 2 11 2 2" xfId="48240"/>
    <cellStyle name="Note 5 2 11 3" xfId="39031"/>
    <cellStyle name="Note 5 2 12" xfId="11470"/>
    <cellStyle name="Note 5 2 12 2" xfId="20689"/>
    <cellStyle name="Note 5 2 12 2 2" xfId="49387"/>
    <cellStyle name="Note 5 2 12 3" xfId="40178"/>
    <cellStyle name="Note 5 2 13" xfId="11595"/>
    <cellStyle name="Note 5 2 13 2" xfId="40293"/>
    <cellStyle name="Note 5 2 14" xfId="21822"/>
    <cellStyle name="Note 5 2 14 2" xfId="50520"/>
    <cellStyle name="Note 5 2 15" xfId="24060"/>
    <cellStyle name="Note 5 2 15 2" xfId="52758"/>
    <cellStyle name="Note 5 2 16" xfId="26339"/>
    <cellStyle name="Note 5 2 16 2" xfId="55037"/>
    <cellStyle name="Note 5 2 17" xfId="30920"/>
    <cellStyle name="Note 5 2 17 2" xfId="59617"/>
    <cellStyle name="Note 5 2 18" xfId="31084"/>
    <cellStyle name="Note 5 2 2" xfId="371"/>
    <cellStyle name="Note 5 2 2 10" xfId="10322"/>
    <cellStyle name="Note 5 2 2 10 2" xfId="19543"/>
    <cellStyle name="Note 5 2 2 10 2 2" xfId="48241"/>
    <cellStyle name="Note 5 2 2 10 3" xfId="39032"/>
    <cellStyle name="Note 5 2 2 11" xfId="11471"/>
    <cellStyle name="Note 5 2 2 11 2" xfId="20690"/>
    <cellStyle name="Note 5 2 2 11 2 2" xfId="49388"/>
    <cellStyle name="Note 5 2 2 11 3" xfId="40179"/>
    <cellStyle name="Note 5 2 2 12" xfId="11681"/>
    <cellStyle name="Note 5 2 2 12 2" xfId="40379"/>
    <cellStyle name="Note 5 2 2 13" xfId="21823"/>
    <cellStyle name="Note 5 2 2 13 2" xfId="50521"/>
    <cellStyle name="Note 5 2 2 14" xfId="24061"/>
    <cellStyle name="Note 5 2 2 14 2" xfId="52759"/>
    <cellStyle name="Note 5 2 2 15" xfId="26340"/>
    <cellStyle name="Note 5 2 2 15 2" xfId="55038"/>
    <cellStyle name="Note 5 2 2 16" xfId="30921"/>
    <cellStyle name="Note 5 2 2 16 2" xfId="59618"/>
    <cellStyle name="Note 5 2 2 17" xfId="31170"/>
    <cellStyle name="Note 5 2 2 2" xfId="1216"/>
    <cellStyle name="Note 5 2 2 2 10" xfId="11867"/>
    <cellStyle name="Note 5 2 2 2 10 2" xfId="40565"/>
    <cellStyle name="Note 5 2 2 2 11" xfId="21824"/>
    <cellStyle name="Note 5 2 2 2 11 2" xfId="50522"/>
    <cellStyle name="Note 5 2 2 2 12" xfId="24062"/>
    <cellStyle name="Note 5 2 2 2 12 2" xfId="52760"/>
    <cellStyle name="Note 5 2 2 2 13" xfId="26341"/>
    <cellStyle name="Note 5 2 2 2 13 2" xfId="55039"/>
    <cellStyle name="Note 5 2 2 2 14" xfId="30922"/>
    <cellStyle name="Note 5 2 2 2 14 2" xfId="59619"/>
    <cellStyle name="Note 5 2 2 2 15" xfId="31356"/>
    <cellStyle name="Note 5 2 2 2 2" xfId="3482"/>
    <cellStyle name="Note 5 2 2 2 2 10" xfId="24063"/>
    <cellStyle name="Note 5 2 2 2 2 10 2" xfId="52761"/>
    <cellStyle name="Note 5 2 2 2 2 11" xfId="26342"/>
    <cellStyle name="Note 5 2 2 2 2 11 2" xfId="55040"/>
    <cellStyle name="Note 5 2 2 2 2 12" xfId="30923"/>
    <cellStyle name="Note 5 2 2 2 2 12 2" xfId="59620"/>
    <cellStyle name="Note 5 2 2 2 2 13" xfId="32454"/>
    <cellStyle name="Note 5 2 2 2 2 2" xfId="4939"/>
    <cellStyle name="Note 5 2 2 2 2 2 2" xfId="14167"/>
    <cellStyle name="Note 5 2 2 2 2 2 2 2" xfId="28649"/>
    <cellStyle name="Note 5 2 2 2 2 2 2 2 2" xfId="57347"/>
    <cellStyle name="Note 5 2 2 2 2 2 2 3" xfId="42865"/>
    <cellStyle name="Note 5 2 2 2 2 2 3" xfId="24064"/>
    <cellStyle name="Note 5 2 2 2 2 2 3 2" xfId="52762"/>
    <cellStyle name="Note 5 2 2 2 2 2 4" xfId="26343"/>
    <cellStyle name="Note 5 2 2 2 2 2 4 2" xfId="55041"/>
    <cellStyle name="Note 5 2 2 2 2 2 5" xfId="30924"/>
    <cellStyle name="Note 5 2 2 2 2 2 5 2" xfId="59621"/>
    <cellStyle name="Note 5 2 2 2 2 2 6" xfId="33656"/>
    <cellStyle name="Note 5 2 2 2 2 3" xfId="6419"/>
    <cellStyle name="Note 5 2 2 2 2 3 2" xfId="15647"/>
    <cellStyle name="Note 5 2 2 2 2 3 2 2" xfId="44345"/>
    <cellStyle name="Note 5 2 2 2 2 3 3" xfId="27516"/>
    <cellStyle name="Note 5 2 2 2 2 3 3 2" xfId="56214"/>
    <cellStyle name="Note 5 2 2 2 2 3 4" xfId="35136"/>
    <cellStyle name="Note 5 2 2 2 2 4" xfId="7971"/>
    <cellStyle name="Note 5 2 2 2 2 4 2" xfId="17196"/>
    <cellStyle name="Note 5 2 2 2 2 4 2 2" xfId="45894"/>
    <cellStyle name="Note 5 2 2 2 2 4 3" xfId="36685"/>
    <cellStyle name="Note 5 2 2 2 2 5" xfId="9122"/>
    <cellStyle name="Note 5 2 2 2 2 5 2" xfId="18345"/>
    <cellStyle name="Note 5 2 2 2 2 5 2 2" xfId="47043"/>
    <cellStyle name="Note 5 2 2 2 2 5 3" xfId="37834"/>
    <cellStyle name="Note 5 2 2 2 2 6" xfId="10324"/>
    <cellStyle name="Note 5 2 2 2 2 6 2" xfId="19545"/>
    <cellStyle name="Note 5 2 2 2 2 6 2 2" xfId="48243"/>
    <cellStyle name="Note 5 2 2 2 2 6 3" xfId="39034"/>
    <cellStyle name="Note 5 2 2 2 2 7" xfId="11473"/>
    <cellStyle name="Note 5 2 2 2 2 7 2" xfId="20692"/>
    <cellStyle name="Note 5 2 2 2 2 7 2 2" xfId="49390"/>
    <cellStyle name="Note 5 2 2 2 2 7 3" xfId="40181"/>
    <cellStyle name="Note 5 2 2 2 2 8" xfId="12965"/>
    <cellStyle name="Note 5 2 2 2 2 8 2" xfId="41663"/>
    <cellStyle name="Note 5 2 2 2 2 9" xfId="21825"/>
    <cellStyle name="Note 5 2 2 2 2 9 2" xfId="50523"/>
    <cellStyle name="Note 5 2 2 2 3" xfId="2873"/>
    <cellStyle name="Note 5 2 2 2 3 2" xfId="6038"/>
    <cellStyle name="Note 5 2 2 2 3 2 2" xfId="15266"/>
    <cellStyle name="Note 5 2 2 2 3 2 2 2" xfId="43964"/>
    <cellStyle name="Note 5 2 2 2 3 2 3" xfId="28648"/>
    <cellStyle name="Note 5 2 2 2 3 2 3 2" xfId="57346"/>
    <cellStyle name="Note 5 2 2 2 3 2 4" xfId="34755"/>
    <cellStyle name="Note 5 2 2 2 3 3" xfId="7588"/>
    <cellStyle name="Note 5 2 2 2 3 3 2" xfId="16814"/>
    <cellStyle name="Note 5 2 2 2 3 3 2 2" xfId="45512"/>
    <cellStyle name="Note 5 2 2 2 3 3 3" xfId="36303"/>
    <cellStyle name="Note 5 2 2 2 3 4" xfId="12584"/>
    <cellStyle name="Note 5 2 2 2 3 4 2" xfId="41282"/>
    <cellStyle name="Note 5 2 2 2 3 5" xfId="24065"/>
    <cellStyle name="Note 5 2 2 2 3 5 2" xfId="52763"/>
    <cellStyle name="Note 5 2 2 2 3 6" xfId="26344"/>
    <cellStyle name="Note 5 2 2 2 3 6 2" xfId="55042"/>
    <cellStyle name="Note 5 2 2 2 3 7" xfId="30925"/>
    <cellStyle name="Note 5 2 2 2 3 7 2" xfId="59622"/>
    <cellStyle name="Note 5 2 2 2 3 8" xfId="32073"/>
    <cellStyle name="Note 5 2 2 2 4" xfId="4938"/>
    <cellStyle name="Note 5 2 2 2 4 2" xfId="14166"/>
    <cellStyle name="Note 5 2 2 2 4 2 2" xfId="42864"/>
    <cellStyle name="Note 5 2 2 2 4 3" xfId="27515"/>
    <cellStyle name="Note 5 2 2 2 4 3 2" xfId="56213"/>
    <cellStyle name="Note 5 2 2 2 4 4" xfId="33655"/>
    <cellStyle name="Note 5 2 2 2 5" xfId="5321"/>
    <cellStyle name="Note 5 2 2 2 5 2" xfId="14549"/>
    <cellStyle name="Note 5 2 2 2 5 2 2" xfId="43247"/>
    <cellStyle name="Note 5 2 2 2 5 3" xfId="34038"/>
    <cellStyle name="Note 5 2 2 2 6" xfId="6870"/>
    <cellStyle name="Note 5 2 2 2 6 2" xfId="16097"/>
    <cellStyle name="Note 5 2 2 2 6 2 2" xfId="44795"/>
    <cellStyle name="Note 5 2 2 2 6 3" xfId="35586"/>
    <cellStyle name="Note 5 2 2 2 7" xfId="8740"/>
    <cellStyle name="Note 5 2 2 2 7 2" xfId="17964"/>
    <cellStyle name="Note 5 2 2 2 7 2 2" xfId="46662"/>
    <cellStyle name="Note 5 2 2 2 7 3" xfId="37453"/>
    <cellStyle name="Note 5 2 2 2 8" xfId="10323"/>
    <cellStyle name="Note 5 2 2 2 8 2" xfId="19544"/>
    <cellStyle name="Note 5 2 2 2 8 2 2" xfId="48242"/>
    <cellStyle name="Note 5 2 2 2 8 3" xfId="39033"/>
    <cellStyle name="Note 5 2 2 2 9" xfId="11472"/>
    <cellStyle name="Note 5 2 2 2 9 2" xfId="20691"/>
    <cellStyle name="Note 5 2 2 2 9 2 2" xfId="49389"/>
    <cellStyle name="Note 5 2 2 2 9 3" xfId="40180"/>
    <cellStyle name="Note 5 2 2 3" xfId="2598"/>
    <cellStyle name="Note 5 2 2 3 10" xfId="24066"/>
    <cellStyle name="Note 5 2 2 3 10 2" xfId="52764"/>
    <cellStyle name="Note 5 2 2 3 11" xfId="26345"/>
    <cellStyle name="Note 5 2 2 3 11 2" xfId="55043"/>
    <cellStyle name="Note 5 2 2 3 12" xfId="30926"/>
    <cellStyle name="Note 5 2 2 3 12 2" xfId="59623"/>
    <cellStyle name="Note 5 2 2 3 13" xfId="31888"/>
    <cellStyle name="Note 5 2 2 3 2" xfId="4940"/>
    <cellStyle name="Note 5 2 2 3 2 2" xfId="14168"/>
    <cellStyle name="Note 5 2 2 3 2 2 2" xfId="28650"/>
    <cellStyle name="Note 5 2 2 3 2 2 2 2" xfId="57348"/>
    <cellStyle name="Note 5 2 2 3 2 2 3" xfId="42866"/>
    <cellStyle name="Note 5 2 2 3 2 3" xfId="24067"/>
    <cellStyle name="Note 5 2 2 3 2 3 2" xfId="52765"/>
    <cellStyle name="Note 5 2 2 3 2 4" xfId="26346"/>
    <cellStyle name="Note 5 2 2 3 2 4 2" xfId="55044"/>
    <cellStyle name="Note 5 2 2 3 2 5" xfId="30927"/>
    <cellStyle name="Note 5 2 2 3 2 5 2" xfId="59624"/>
    <cellStyle name="Note 5 2 2 3 2 6" xfId="33657"/>
    <cellStyle name="Note 5 2 2 3 3" xfId="5853"/>
    <cellStyle name="Note 5 2 2 3 3 2" xfId="15081"/>
    <cellStyle name="Note 5 2 2 3 3 2 2" xfId="43779"/>
    <cellStyle name="Note 5 2 2 3 3 3" xfId="27517"/>
    <cellStyle name="Note 5 2 2 3 3 3 2" xfId="56215"/>
    <cellStyle name="Note 5 2 2 3 3 4" xfId="34570"/>
    <cellStyle name="Note 5 2 2 3 4" xfId="7403"/>
    <cellStyle name="Note 5 2 2 3 4 2" xfId="16629"/>
    <cellStyle name="Note 5 2 2 3 4 2 2" xfId="45327"/>
    <cellStyle name="Note 5 2 2 3 4 3" xfId="36118"/>
    <cellStyle name="Note 5 2 2 3 5" xfId="8555"/>
    <cellStyle name="Note 5 2 2 3 5 2" xfId="17779"/>
    <cellStyle name="Note 5 2 2 3 5 2 2" xfId="46477"/>
    <cellStyle name="Note 5 2 2 3 5 3" xfId="37268"/>
    <cellStyle name="Note 5 2 2 3 6" xfId="10325"/>
    <cellStyle name="Note 5 2 2 3 6 2" xfId="19546"/>
    <cellStyle name="Note 5 2 2 3 6 2 2" xfId="48244"/>
    <cellStyle name="Note 5 2 2 3 6 3" xfId="39035"/>
    <cellStyle name="Note 5 2 2 3 7" xfId="11474"/>
    <cellStyle name="Note 5 2 2 3 7 2" xfId="20693"/>
    <cellStyle name="Note 5 2 2 3 7 2 2" xfId="49391"/>
    <cellStyle name="Note 5 2 2 3 7 3" xfId="40182"/>
    <cellStyle name="Note 5 2 2 3 8" xfId="12399"/>
    <cellStyle name="Note 5 2 2 3 8 2" xfId="41097"/>
    <cellStyle name="Note 5 2 2 3 9" xfId="21826"/>
    <cellStyle name="Note 5 2 2 3 9 2" xfId="50524"/>
    <cellStyle name="Note 5 2 2 4" xfId="3260"/>
    <cellStyle name="Note 5 2 2 4 10" xfId="24068"/>
    <cellStyle name="Note 5 2 2 4 10 2" xfId="52766"/>
    <cellStyle name="Note 5 2 2 4 11" xfId="26347"/>
    <cellStyle name="Note 5 2 2 4 11 2" xfId="55045"/>
    <cellStyle name="Note 5 2 2 4 12" xfId="30928"/>
    <cellStyle name="Note 5 2 2 4 12 2" xfId="59625"/>
    <cellStyle name="Note 5 2 2 4 13" xfId="32269"/>
    <cellStyle name="Note 5 2 2 4 2" xfId="4941"/>
    <cellStyle name="Note 5 2 2 4 2 2" xfId="14169"/>
    <cellStyle name="Note 5 2 2 4 2 2 2" xfId="28651"/>
    <cellStyle name="Note 5 2 2 4 2 2 2 2" xfId="57349"/>
    <cellStyle name="Note 5 2 2 4 2 2 3" xfId="42867"/>
    <cellStyle name="Note 5 2 2 4 2 3" xfId="24069"/>
    <cellStyle name="Note 5 2 2 4 2 3 2" xfId="52767"/>
    <cellStyle name="Note 5 2 2 4 2 4" xfId="26348"/>
    <cellStyle name="Note 5 2 2 4 2 4 2" xfId="55046"/>
    <cellStyle name="Note 5 2 2 4 2 5" xfId="30929"/>
    <cellStyle name="Note 5 2 2 4 2 5 2" xfId="59626"/>
    <cellStyle name="Note 5 2 2 4 2 6" xfId="33658"/>
    <cellStyle name="Note 5 2 2 4 3" xfId="6234"/>
    <cellStyle name="Note 5 2 2 4 3 2" xfId="15462"/>
    <cellStyle name="Note 5 2 2 4 3 2 2" xfId="44160"/>
    <cellStyle name="Note 5 2 2 4 3 3" xfId="27518"/>
    <cellStyle name="Note 5 2 2 4 3 3 2" xfId="56216"/>
    <cellStyle name="Note 5 2 2 4 3 4" xfId="34951"/>
    <cellStyle name="Note 5 2 2 4 4" xfId="7786"/>
    <cellStyle name="Note 5 2 2 4 4 2" xfId="17011"/>
    <cellStyle name="Note 5 2 2 4 4 2 2" xfId="45709"/>
    <cellStyle name="Note 5 2 2 4 4 3" xfId="36500"/>
    <cellStyle name="Note 5 2 2 4 5" xfId="8937"/>
    <cellStyle name="Note 5 2 2 4 5 2" xfId="18160"/>
    <cellStyle name="Note 5 2 2 4 5 2 2" xfId="46858"/>
    <cellStyle name="Note 5 2 2 4 5 3" xfId="37649"/>
    <cellStyle name="Note 5 2 2 4 6" xfId="10326"/>
    <cellStyle name="Note 5 2 2 4 6 2" xfId="19547"/>
    <cellStyle name="Note 5 2 2 4 6 2 2" xfId="48245"/>
    <cellStyle name="Note 5 2 2 4 6 3" xfId="39036"/>
    <cellStyle name="Note 5 2 2 4 7" xfId="11475"/>
    <cellStyle name="Note 5 2 2 4 7 2" xfId="20694"/>
    <cellStyle name="Note 5 2 2 4 7 2 2" xfId="49392"/>
    <cellStyle name="Note 5 2 2 4 7 3" xfId="40183"/>
    <cellStyle name="Note 5 2 2 4 8" xfId="12780"/>
    <cellStyle name="Note 5 2 2 4 8 2" xfId="41478"/>
    <cellStyle name="Note 5 2 2 4 9" xfId="21827"/>
    <cellStyle name="Note 5 2 2 4 9 2" xfId="50525"/>
    <cellStyle name="Note 5 2 2 5" xfId="2224"/>
    <cellStyle name="Note 5 2 2 5 2" xfId="5658"/>
    <cellStyle name="Note 5 2 2 5 2 2" xfId="14886"/>
    <cellStyle name="Note 5 2 2 5 2 2 2" xfId="43584"/>
    <cellStyle name="Note 5 2 2 5 2 3" xfId="28647"/>
    <cellStyle name="Note 5 2 2 5 2 3 2" xfId="57345"/>
    <cellStyle name="Note 5 2 2 5 2 4" xfId="34375"/>
    <cellStyle name="Note 5 2 2 5 3" xfId="7207"/>
    <cellStyle name="Note 5 2 2 5 3 2" xfId="16434"/>
    <cellStyle name="Note 5 2 2 5 3 2 2" xfId="45132"/>
    <cellStyle name="Note 5 2 2 5 3 3" xfId="35923"/>
    <cellStyle name="Note 5 2 2 5 4" xfId="12204"/>
    <cellStyle name="Note 5 2 2 5 4 2" xfId="40902"/>
    <cellStyle name="Note 5 2 2 5 5" xfId="24070"/>
    <cellStyle name="Note 5 2 2 5 5 2" xfId="52768"/>
    <cellStyle name="Note 5 2 2 5 6" xfId="26349"/>
    <cellStyle name="Note 5 2 2 5 6 2" xfId="55047"/>
    <cellStyle name="Note 5 2 2 5 7" xfId="30930"/>
    <cellStyle name="Note 5 2 2 5 7 2" xfId="59627"/>
    <cellStyle name="Note 5 2 2 5 8" xfId="31693"/>
    <cellStyle name="Note 5 2 2 6" xfId="4937"/>
    <cellStyle name="Note 5 2 2 6 2" xfId="14165"/>
    <cellStyle name="Note 5 2 2 6 2 2" xfId="42863"/>
    <cellStyle name="Note 5 2 2 6 3" xfId="27514"/>
    <cellStyle name="Note 5 2 2 6 3 2" xfId="56212"/>
    <cellStyle name="Note 5 2 2 6 4" xfId="33654"/>
    <cellStyle name="Note 5 2 2 7" xfId="5135"/>
    <cellStyle name="Note 5 2 2 7 2" xfId="14363"/>
    <cellStyle name="Note 5 2 2 7 2 2" xfId="43061"/>
    <cellStyle name="Note 5 2 2 7 3" xfId="33852"/>
    <cellStyle name="Note 5 2 2 8" xfId="6684"/>
    <cellStyle name="Note 5 2 2 8 2" xfId="15911"/>
    <cellStyle name="Note 5 2 2 8 2 2" xfId="44609"/>
    <cellStyle name="Note 5 2 2 8 3" xfId="35400"/>
    <cellStyle name="Note 5 2 2 9" xfId="8360"/>
    <cellStyle name="Note 5 2 2 9 2" xfId="17584"/>
    <cellStyle name="Note 5 2 2 9 2 2" xfId="46282"/>
    <cellStyle name="Note 5 2 2 9 3" xfId="37073"/>
    <cellStyle name="Note 5 2 3" xfId="1130"/>
    <cellStyle name="Note 5 2 3 10" xfId="11476"/>
    <cellStyle name="Note 5 2 3 10 2" xfId="20695"/>
    <cellStyle name="Note 5 2 3 10 2 2" xfId="49393"/>
    <cellStyle name="Note 5 2 3 10 3" xfId="40184"/>
    <cellStyle name="Note 5 2 3 11" xfId="11781"/>
    <cellStyle name="Note 5 2 3 11 2" xfId="40479"/>
    <cellStyle name="Note 5 2 3 12" xfId="21828"/>
    <cellStyle name="Note 5 2 3 12 2" xfId="50526"/>
    <cellStyle name="Note 5 2 3 13" xfId="24071"/>
    <cellStyle name="Note 5 2 3 13 2" xfId="52769"/>
    <cellStyle name="Note 5 2 3 14" xfId="26350"/>
    <cellStyle name="Note 5 2 3 14 2" xfId="55048"/>
    <cellStyle name="Note 5 2 3 15" xfId="30931"/>
    <cellStyle name="Note 5 2 3 15 2" xfId="59628"/>
    <cellStyle name="Note 5 2 3 16" xfId="31270"/>
    <cellStyle name="Note 5 2 3 2" xfId="2787"/>
    <cellStyle name="Note 5 2 3 2 10" xfId="24072"/>
    <cellStyle name="Note 5 2 3 2 10 2" xfId="52770"/>
    <cellStyle name="Note 5 2 3 2 11" xfId="26351"/>
    <cellStyle name="Note 5 2 3 2 11 2" xfId="55049"/>
    <cellStyle name="Note 5 2 3 2 12" xfId="30932"/>
    <cellStyle name="Note 5 2 3 2 12 2" xfId="59629"/>
    <cellStyle name="Note 5 2 3 2 13" xfId="31988"/>
    <cellStyle name="Note 5 2 3 2 2" xfId="4943"/>
    <cellStyle name="Note 5 2 3 2 2 2" xfId="14171"/>
    <cellStyle name="Note 5 2 3 2 2 2 2" xfId="28653"/>
    <cellStyle name="Note 5 2 3 2 2 2 2 2" xfId="57351"/>
    <cellStyle name="Note 5 2 3 2 2 2 3" xfId="42869"/>
    <cellStyle name="Note 5 2 3 2 2 3" xfId="24073"/>
    <cellStyle name="Note 5 2 3 2 2 3 2" xfId="52771"/>
    <cellStyle name="Note 5 2 3 2 2 4" xfId="26352"/>
    <cellStyle name="Note 5 2 3 2 2 4 2" xfId="55050"/>
    <cellStyle name="Note 5 2 3 2 2 5" xfId="30933"/>
    <cellStyle name="Note 5 2 3 2 2 5 2" xfId="59630"/>
    <cellStyle name="Note 5 2 3 2 2 6" xfId="33660"/>
    <cellStyle name="Note 5 2 3 2 3" xfId="5953"/>
    <cellStyle name="Note 5 2 3 2 3 2" xfId="15181"/>
    <cellStyle name="Note 5 2 3 2 3 2 2" xfId="43879"/>
    <cellStyle name="Note 5 2 3 2 3 3" xfId="27520"/>
    <cellStyle name="Note 5 2 3 2 3 3 2" xfId="56218"/>
    <cellStyle name="Note 5 2 3 2 3 4" xfId="34670"/>
    <cellStyle name="Note 5 2 3 2 4" xfId="7503"/>
    <cellStyle name="Note 5 2 3 2 4 2" xfId="16729"/>
    <cellStyle name="Note 5 2 3 2 4 2 2" xfId="45427"/>
    <cellStyle name="Note 5 2 3 2 4 3" xfId="36218"/>
    <cellStyle name="Note 5 2 3 2 5" xfId="8655"/>
    <cellStyle name="Note 5 2 3 2 5 2" xfId="17879"/>
    <cellStyle name="Note 5 2 3 2 5 2 2" xfId="46577"/>
    <cellStyle name="Note 5 2 3 2 5 3" xfId="37368"/>
    <cellStyle name="Note 5 2 3 2 6" xfId="10328"/>
    <cellStyle name="Note 5 2 3 2 6 2" xfId="19549"/>
    <cellStyle name="Note 5 2 3 2 6 2 2" xfId="48247"/>
    <cellStyle name="Note 5 2 3 2 6 3" xfId="39038"/>
    <cellStyle name="Note 5 2 3 2 7" xfId="11477"/>
    <cellStyle name="Note 5 2 3 2 7 2" xfId="20696"/>
    <cellStyle name="Note 5 2 3 2 7 2 2" xfId="49394"/>
    <cellStyle name="Note 5 2 3 2 7 3" xfId="40185"/>
    <cellStyle name="Note 5 2 3 2 8" xfId="12499"/>
    <cellStyle name="Note 5 2 3 2 8 2" xfId="41197"/>
    <cellStyle name="Note 5 2 3 2 9" xfId="21829"/>
    <cellStyle name="Note 5 2 3 2 9 2" xfId="50527"/>
    <cellStyle name="Note 5 2 3 3" xfId="3397"/>
    <cellStyle name="Note 5 2 3 3 10" xfId="24074"/>
    <cellStyle name="Note 5 2 3 3 10 2" xfId="52772"/>
    <cellStyle name="Note 5 2 3 3 11" xfId="26353"/>
    <cellStyle name="Note 5 2 3 3 11 2" xfId="55051"/>
    <cellStyle name="Note 5 2 3 3 12" xfId="30934"/>
    <cellStyle name="Note 5 2 3 3 12 2" xfId="59631"/>
    <cellStyle name="Note 5 2 3 3 13" xfId="32369"/>
    <cellStyle name="Note 5 2 3 3 2" xfId="4944"/>
    <cellStyle name="Note 5 2 3 3 2 2" xfId="14172"/>
    <cellStyle name="Note 5 2 3 3 2 2 2" xfId="28654"/>
    <cellStyle name="Note 5 2 3 3 2 2 2 2" xfId="57352"/>
    <cellStyle name="Note 5 2 3 3 2 2 3" xfId="42870"/>
    <cellStyle name="Note 5 2 3 3 2 3" xfId="24075"/>
    <cellStyle name="Note 5 2 3 3 2 3 2" xfId="52773"/>
    <cellStyle name="Note 5 2 3 3 2 4" xfId="26354"/>
    <cellStyle name="Note 5 2 3 3 2 4 2" xfId="55052"/>
    <cellStyle name="Note 5 2 3 3 2 5" xfId="30935"/>
    <cellStyle name="Note 5 2 3 3 2 5 2" xfId="59632"/>
    <cellStyle name="Note 5 2 3 3 2 6" xfId="33661"/>
    <cellStyle name="Note 5 2 3 3 3" xfId="6334"/>
    <cellStyle name="Note 5 2 3 3 3 2" xfId="15562"/>
    <cellStyle name="Note 5 2 3 3 3 2 2" xfId="44260"/>
    <cellStyle name="Note 5 2 3 3 3 3" xfId="27521"/>
    <cellStyle name="Note 5 2 3 3 3 3 2" xfId="56219"/>
    <cellStyle name="Note 5 2 3 3 3 4" xfId="35051"/>
    <cellStyle name="Note 5 2 3 3 4" xfId="7886"/>
    <cellStyle name="Note 5 2 3 3 4 2" xfId="17111"/>
    <cellStyle name="Note 5 2 3 3 4 2 2" xfId="45809"/>
    <cellStyle name="Note 5 2 3 3 4 3" xfId="36600"/>
    <cellStyle name="Note 5 2 3 3 5" xfId="9037"/>
    <cellStyle name="Note 5 2 3 3 5 2" xfId="18260"/>
    <cellStyle name="Note 5 2 3 3 5 2 2" xfId="46958"/>
    <cellStyle name="Note 5 2 3 3 5 3" xfId="37749"/>
    <cellStyle name="Note 5 2 3 3 6" xfId="10329"/>
    <cellStyle name="Note 5 2 3 3 6 2" xfId="19550"/>
    <cellStyle name="Note 5 2 3 3 6 2 2" xfId="48248"/>
    <cellStyle name="Note 5 2 3 3 6 3" xfId="39039"/>
    <cellStyle name="Note 5 2 3 3 7" xfId="11478"/>
    <cellStyle name="Note 5 2 3 3 7 2" xfId="20697"/>
    <cellStyle name="Note 5 2 3 3 7 2 2" xfId="49395"/>
    <cellStyle name="Note 5 2 3 3 7 3" xfId="40186"/>
    <cellStyle name="Note 5 2 3 3 8" xfId="12880"/>
    <cellStyle name="Note 5 2 3 3 8 2" xfId="41578"/>
    <cellStyle name="Note 5 2 3 3 9" xfId="21830"/>
    <cellStyle name="Note 5 2 3 3 9 2" xfId="50528"/>
    <cellStyle name="Note 5 2 3 4" xfId="2138"/>
    <cellStyle name="Note 5 2 3 4 2" xfId="5572"/>
    <cellStyle name="Note 5 2 3 4 2 2" xfId="14800"/>
    <cellStyle name="Note 5 2 3 4 2 2 2" xfId="43498"/>
    <cellStyle name="Note 5 2 3 4 2 3" xfId="28652"/>
    <cellStyle name="Note 5 2 3 4 2 3 2" xfId="57350"/>
    <cellStyle name="Note 5 2 3 4 2 4" xfId="34289"/>
    <cellStyle name="Note 5 2 3 4 3" xfId="7121"/>
    <cellStyle name="Note 5 2 3 4 3 2" xfId="16348"/>
    <cellStyle name="Note 5 2 3 4 3 2 2" xfId="45046"/>
    <cellStyle name="Note 5 2 3 4 3 3" xfId="35837"/>
    <cellStyle name="Note 5 2 3 4 4" xfId="12118"/>
    <cellStyle name="Note 5 2 3 4 4 2" xfId="40816"/>
    <cellStyle name="Note 5 2 3 4 5" xfId="24076"/>
    <cellStyle name="Note 5 2 3 4 5 2" xfId="52774"/>
    <cellStyle name="Note 5 2 3 4 6" xfId="26355"/>
    <cellStyle name="Note 5 2 3 4 6 2" xfId="55053"/>
    <cellStyle name="Note 5 2 3 4 7" xfId="30936"/>
    <cellStyle name="Note 5 2 3 4 7 2" xfId="59633"/>
    <cellStyle name="Note 5 2 3 4 8" xfId="31607"/>
    <cellStyle name="Note 5 2 3 5" xfId="4942"/>
    <cellStyle name="Note 5 2 3 5 2" xfId="14170"/>
    <cellStyle name="Note 5 2 3 5 2 2" xfId="42868"/>
    <cellStyle name="Note 5 2 3 5 3" xfId="27519"/>
    <cellStyle name="Note 5 2 3 5 3 2" xfId="56217"/>
    <cellStyle name="Note 5 2 3 5 4" xfId="33659"/>
    <cellStyle name="Note 5 2 3 6" xfId="5235"/>
    <cellStyle name="Note 5 2 3 6 2" xfId="14463"/>
    <cellStyle name="Note 5 2 3 6 2 2" xfId="43161"/>
    <cellStyle name="Note 5 2 3 6 3" xfId="33952"/>
    <cellStyle name="Note 5 2 3 7" xfId="6784"/>
    <cellStyle name="Note 5 2 3 7 2" xfId="16011"/>
    <cellStyle name="Note 5 2 3 7 2 2" xfId="44709"/>
    <cellStyle name="Note 5 2 3 7 3" xfId="35500"/>
    <cellStyle name="Note 5 2 3 8" xfId="8274"/>
    <cellStyle name="Note 5 2 3 8 2" xfId="17498"/>
    <cellStyle name="Note 5 2 3 8 2 2" xfId="46196"/>
    <cellStyle name="Note 5 2 3 8 3" xfId="36987"/>
    <cellStyle name="Note 5 2 3 9" xfId="10327"/>
    <cellStyle name="Note 5 2 3 9 2" xfId="19548"/>
    <cellStyle name="Note 5 2 3 9 2 2" xfId="48246"/>
    <cellStyle name="Note 5 2 3 9 3" xfId="39037"/>
    <cellStyle name="Note 5 2 4" xfId="2512"/>
    <cellStyle name="Note 5 2 4 10" xfId="24077"/>
    <cellStyle name="Note 5 2 4 10 2" xfId="52775"/>
    <cellStyle name="Note 5 2 4 11" xfId="26356"/>
    <cellStyle name="Note 5 2 4 11 2" xfId="55054"/>
    <cellStyle name="Note 5 2 4 12" xfId="30937"/>
    <cellStyle name="Note 5 2 4 12 2" xfId="59634"/>
    <cellStyle name="Note 5 2 4 13" xfId="31802"/>
    <cellStyle name="Note 5 2 4 2" xfId="4945"/>
    <cellStyle name="Note 5 2 4 2 2" xfId="14173"/>
    <cellStyle name="Note 5 2 4 2 2 2" xfId="28655"/>
    <cellStyle name="Note 5 2 4 2 2 2 2" xfId="57353"/>
    <cellStyle name="Note 5 2 4 2 2 3" xfId="42871"/>
    <cellStyle name="Note 5 2 4 2 3" xfId="24078"/>
    <cellStyle name="Note 5 2 4 2 3 2" xfId="52776"/>
    <cellStyle name="Note 5 2 4 2 4" xfId="26357"/>
    <cellStyle name="Note 5 2 4 2 4 2" xfId="55055"/>
    <cellStyle name="Note 5 2 4 2 5" xfId="30938"/>
    <cellStyle name="Note 5 2 4 2 5 2" xfId="59635"/>
    <cellStyle name="Note 5 2 4 2 6" xfId="33662"/>
    <cellStyle name="Note 5 2 4 3" xfId="5767"/>
    <cellStyle name="Note 5 2 4 3 2" xfId="14995"/>
    <cellStyle name="Note 5 2 4 3 2 2" xfId="43693"/>
    <cellStyle name="Note 5 2 4 3 3" xfId="27522"/>
    <cellStyle name="Note 5 2 4 3 3 2" xfId="56220"/>
    <cellStyle name="Note 5 2 4 3 4" xfId="34484"/>
    <cellStyle name="Note 5 2 4 4" xfId="7317"/>
    <cellStyle name="Note 5 2 4 4 2" xfId="16543"/>
    <cellStyle name="Note 5 2 4 4 2 2" xfId="45241"/>
    <cellStyle name="Note 5 2 4 4 3" xfId="36032"/>
    <cellStyle name="Note 5 2 4 5" xfId="8469"/>
    <cellStyle name="Note 5 2 4 5 2" xfId="17693"/>
    <cellStyle name="Note 5 2 4 5 2 2" xfId="46391"/>
    <cellStyle name="Note 5 2 4 5 3" xfId="37182"/>
    <cellStyle name="Note 5 2 4 6" xfId="10330"/>
    <cellStyle name="Note 5 2 4 6 2" xfId="19551"/>
    <cellStyle name="Note 5 2 4 6 2 2" xfId="48249"/>
    <cellStyle name="Note 5 2 4 6 3" xfId="39040"/>
    <cellStyle name="Note 5 2 4 7" xfId="11479"/>
    <cellStyle name="Note 5 2 4 7 2" xfId="20698"/>
    <cellStyle name="Note 5 2 4 7 2 2" xfId="49396"/>
    <cellStyle name="Note 5 2 4 7 3" xfId="40187"/>
    <cellStyle name="Note 5 2 4 8" xfId="12313"/>
    <cellStyle name="Note 5 2 4 8 2" xfId="41011"/>
    <cellStyle name="Note 5 2 4 9" xfId="21831"/>
    <cellStyle name="Note 5 2 4 9 2" xfId="50529"/>
    <cellStyle name="Note 5 2 5" xfId="3174"/>
    <cellStyle name="Note 5 2 5 10" xfId="24079"/>
    <cellStyle name="Note 5 2 5 10 2" xfId="52777"/>
    <cellStyle name="Note 5 2 5 11" xfId="26358"/>
    <cellStyle name="Note 5 2 5 11 2" xfId="55056"/>
    <cellStyle name="Note 5 2 5 12" xfId="30939"/>
    <cellStyle name="Note 5 2 5 12 2" xfId="59636"/>
    <cellStyle name="Note 5 2 5 13" xfId="32183"/>
    <cellStyle name="Note 5 2 5 2" xfId="4946"/>
    <cellStyle name="Note 5 2 5 2 2" xfId="14174"/>
    <cellStyle name="Note 5 2 5 2 2 2" xfId="28656"/>
    <cellStyle name="Note 5 2 5 2 2 2 2" xfId="57354"/>
    <cellStyle name="Note 5 2 5 2 2 3" xfId="42872"/>
    <cellStyle name="Note 5 2 5 2 3" xfId="24080"/>
    <cellStyle name="Note 5 2 5 2 3 2" xfId="52778"/>
    <cellStyle name="Note 5 2 5 2 4" xfId="26359"/>
    <cellStyle name="Note 5 2 5 2 4 2" xfId="55057"/>
    <cellStyle name="Note 5 2 5 2 5" xfId="30940"/>
    <cellStyle name="Note 5 2 5 2 5 2" xfId="59637"/>
    <cellStyle name="Note 5 2 5 2 6" xfId="33663"/>
    <cellStyle name="Note 5 2 5 3" xfId="6148"/>
    <cellStyle name="Note 5 2 5 3 2" xfId="15376"/>
    <cellStyle name="Note 5 2 5 3 2 2" xfId="44074"/>
    <cellStyle name="Note 5 2 5 3 3" xfId="27523"/>
    <cellStyle name="Note 5 2 5 3 3 2" xfId="56221"/>
    <cellStyle name="Note 5 2 5 3 4" xfId="34865"/>
    <cellStyle name="Note 5 2 5 4" xfId="7700"/>
    <cellStyle name="Note 5 2 5 4 2" xfId="16925"/>
    <cellStyle name="Note 5 2 5 4 2 2" xfId="45623"/>
    <cellStyle name="Note 5 2 5 4 3" xfId="36414"/>
    <cellStyle name="Note 5 2 5 5" xfId="8851"/>
    <cellStyle name="Note 5 2 5 5 2" xfId="18074"/>
    <cellStyle name="Note 5 2 5 5 2 2" xfId="46772"/>
    <cellStyle name="Note 5 2 5 5 3" xfId="37563"/>
    <cellStyle name="Note 5 2 5 6" xfId="10331"/>
    <cellStyle name="Note 5 2 5 6 2" xfId="19552"/>
    <cellStyle name="Note 5 2 5 6 2 2" xfId="48250"/>
    <cellStyle name="Note 5 2 5 6 3" xfId="39041"/>
    <cellStyle name="Note 5 2 5 7" xfId="11480"/>
    <cellStyle name="Note 5 2 5 7 2" xfId="20699"/>
    <cellStyle name="Note 5 2 5 7 2 2" xfId="49397"/>
    <cellStyle name="Note 5 2 5 7 3" xfId="40188"/>
    <cellStyle name="Note 5 2 5 8" xfId="12694"/>
    <cellStyle name="Note 5 2 5 8 2" xfId="41392"/>
    <cellStyle name="Note 5 2 5 9" xfId="21832"/>
    <cellStyle name="Note 5 2 5 9 2" xfId="50530"/>
    <cellStyle name="Note 5 2 6" xfId="1998"/>
    <cellStyle name="Note 5 2 6 2" xfId="5474"/>
    <cellStyle name="Note 5 2 6 2 2" xfId="14702"/>
    <cellStyle name="Note 5 2 6 2 2 2" xfId="43400"/>
    <cellStyle name="Note 5 2 6 2 3" xfId="28646"/>
    <cellStyle name="Note 5 2 6 2 3 2" xfId="57344"/>
    <cellStyle name="Note 5 2 6 2 4" xfId="34191"/>
    <cellStyle name="Note 5 2 6 3" xfId="7023"/>
    <cellStyle name="Note 5 2 6 3 2" xfId="16250"/>
    <cellStyle name="Note 5 2 6 3 2 2" xfId="44948"/>
    <cellStyle name="Note 5 2 6 3 3" xfId="35739"/>
    <cellStyle name="Note 5 2 6 4" xfId="12020"/>
    <cellStyle name="Note 5 2 6 4 2" xfId="40718"/>
    <cellStyle name="Note 5 2 6 5" xfId="24081"/>
    <cellStyle name="Note 5 2 6 5 2" xfId="52779"/>
    <cellStyle name="Note 5 2 6 6" xfId="26360"/>
    <cellStyle name="Note 5 2 6 6 2" xfId="55058"/>
    <cellStyle name="Note 5 2 6 7" xfId="30941"/>
    <cellStyle name="Note 5 2 6 7 2" xfId="59638"/>
    <cellStyle name="Note 5 2 6 8" xfId="31509"/>
    <cellStyle name="Note 5 2 7" xfId="4936"/>
    <cellStyle name="Note 5 2 7 2" xfId="14164"/>
    <cellStyle name="Note 5 2 7 2 2" xfId="42862"/>
    <cellStyle name="Note 5 2 7 3" xfId="27513"/>
    <cellStyle name="Note 5 2 7 3 2" xfId="56211"/>
    <cellStyle name="Note 5 2 7 4" xfId="33653"/>
    <cellStyle name="Note 5 2 8" xfId="5049"/>
    <cellStyle name="Note 5 2 8 2" xfId="14277"/>
    <cellStyle name="Note 5 2 8 2 2" xfId="42975"/>
    <cellStyle name="Note 5 2 8 3" xfId="33766"/>
    <cellStyle name="Note 5 2 9" xfId="6598"/>
    <cellStyle name="Note 5 2 9 2" xfId="15825"/>
    <cellStyle name="Note 5 2 9 2 2" xfId="44523"/>
    <cellStyle name="Note 5 2 9 3" xfId="35314"/>
    <cellStyle name="Note 5 3" xfId="328"/>
    <cellStyle name="Note 5 3 10" xfId="10332"/>
    <cellStyle name="Note 5 3 10 2" xfId="19553"/>
    <cellStyle name="Note 5 3 10 2 2" xfId="48251"/>
    <cellStyle name="Note 5 3 10 3" xfId="39042"/>
    <cellStyle name="Note 5 3 11" xfId="11481"/>
    <cellStyle name="Note 5 3 11 2" xfId="20700"/>
    <cellStyle name="Note 5 3 11 2 2" xfId="49398"/>
    <cellStyle name="Note 5 3 11 3" xfId="40189"/>
    <cellStyle name="Note 5 3 12" xfId="11638"/>
    <cellStyle name="Note 5 3 12 2" xfId="40336"/>
    <cellStyle name="Note 5 3 13" xfId="21833"/>
    <cellStyle name="Note 5 3 13 2" xfId="50531"/>
    <cellStyle name="Note 5 3 14" xfId="24082"/>
    <cellStyle name="Note 5 3 14 2" xfId="52780"/>
    <cellStyle name="Note 5 3 15" xfId="26361"/>
    <cellStyle name="Note 5 3 15 2" xfId="55059"/>
    <cellStyle name="Note 5 3 16" xfId="30942"/>
    <cellStyle name="Note 5 3 16 2" xfId="59639"/>
    <cellStyle name="Note 5 3 17" xfId="31127"/>
    <cellStyle name="Note 5 3 2" xfId="1173"/>
    <cellStyle name="Note 5 3 2 10" xfId="11824"/>
    <cellStyle name="Note 5 3 2 10 2" xfId="40522"/>
    <cellStyle name="Note 5 3 2 11" xfId="21834"/>
    <cellStyle name="Note 5 3 2 11 2" xfId="50532"/>
    <cellStyle name="Note 5 3 2 12" xfId="24083"/>
    <cellStyle name="Note 5 3 2 12 2" xfId="52781"/>
    <cellStyle name="Note 5 3 2 13" xfId="26362"/>
    <cellStyle name="Note 5 3 2 13 2" xfId="55060"/>
    <cellStyle name="Note 5 3 2 14" xfId="30943"/>
    <cellStyle name="Note 5 3 2 14 2" xfId="59640"/>
    <cellStyle name="Note 5 3 2 15" xfId="31313"/>
    <cellStyle name="Note 5 3 2 2" xfId="3439"/>
    <cellStyle name="Note 5 3 2 2 10" xfId="24084"/>
    <cellStyle name="Note 5 3 2 2 10 2" xfId="52782"/>
    <cellStyle name="Note 5 3 2 2 11" xfId="26363"/>
    <cellStyle name="Note 5 3 2 2 11 2" xfId="55061"/>
    <cellStyle name="Note 5 3 2 2 12" xfId="30944"/>
    <cellStyle name="Note 5 3 2 2 12 2" xfId="59641"/>
    <cellStyle name="Note 5 3 2 2 13" xfId="32411"/>
    <cellStyle name="Note 5 3 2 2 2" xfId="4949"/>
    <cellStyle name="Note 5 3 2 2 2 2" xfId="14177"/>
    <cellStyle name="Note 5 3 2 2 2 2 2" xfId="28659"/>
    <cellStyle name="Note 5 3 2 2 2 2 2 2" xfId="57357"/>
    <cellStyle name="Note 5 3 2 2 2 2 3" xfId="42875"/>
    <cellStyle name="Note 5 3 2 2 2 3" xfId="24085"/>
    <cellStyle name="Note 5 3 2 2 2 3 2" xfId="52783"/>
    <cellStyle name="Note 5 3 2 2 2 4" xfId="26364"/>
    <cellStyle name="Note 5 3 2 2 2 4 2" xfId="55062"/>
    <cellStyle name="Note 5 3 2 2 2 5" xfId="30945"/>
    <cellStyle name="Note 5 3 2 2 2 5 2" xfId="59642"/>
    <cellStyle name="Note 5 3 2 2 2 6" xfId="33666"/>
    <cellStyle name="Note 5 3 2 2 3" xfId="6376"/>
    <cellStyle name="Note 5 3 2 2 3 2" xfId="15604"/>
    <cellStyle name="Note 5 3 2 2 3 2 2" xfId="44302"/>
    <cellStyle name="Note 5 3 2 2 3 3" xfId="27526"/>
    <cellStyle name="Note 5 3 2 2 3 3 2" xfId="56224"/>
    <cellStyle name="Note 5 3 2 2 3 4" xfId="35093"/>
    <cellStyle name="Note 5 3 2 2 4" xfId="7928"/>
    <cellStyle name="Note 5 3 2 2 4 2" xfId="17153"/>
    <cellStyle name="Note 5 3 2 2 4 2 2" xfId="45851"/>
    <cellStyle name="Note 5 3 2 2 4 3" xfId="36642"/>
    <cellStyle name="Note 5 3 2 2 5" xfId="9079"/>
    <cellStyle name="Note 5 3 2 2 5 2" xfId="18302"/>
    <cellStyle name="Note 5 3 2 2 5 2 2" xfId="47000"/>
    <cellStyle name="Note 5 3 2 2 5 3" xfId="37791"/>
    <cellStyle name="Note 5 3 2 2 6" xfId="10334"/>
    <cellStyle name="Note 5 3 2 2 6 2" xfId="19555"/>
    <cellStyle name="Note 5 3 2 2 6 2 2" xfId="48253"/>
    <cellStyle name="Note 5 3 2 2 6 3" xfId="39044"/>
    <cellStyle name="Note 5 3 2 2 7" xfId="11483"/>
    <cellStyle name="Note 5 3 2 2 7 2" xfId="20702"/>
    <cellStyle name="Note 5 3 2 2 7 2 2" xfId="49400"/>
    <cellStyle name="Note 5 3 2 2 7 3" xfId="40191"/>
    <cellStyle name="Note 5 3 2 2 8" xfId="12922"/>
    <cellStyle name="Note 5 3 2 2 8 2" xfId="41620"/>
    <cellStyle name="Note 5 3 2 2 9" xfId="21835"/>
    <cellStyle name="Note 5 3 2 2 9 2" xfId="50533"/>
    <cellStyle name="Note 5 3 2 3" xfId="2830"/>
    <cellStyle name="Note 5 3 2 3 2" xfId="5995"/>
    <cellStyle name="Note 5 3 2 3 2 2" xfId="15223"/>
    <cellStyle name="Note 5 3 2 3 2 2 2" xfId="43921"/>
    <cellStyle name="Note 5 3 2 3 2 3" xfId="28658"/>
    <cellStyle name="Note 5 3 2 3 2 3 2" xfId="57356"/>
    <cellStyle name="Note 5 3 2 3 2 4" xfId="34712"/>
    <cellStyle name="Note 5 3 2 3 3" xfId="7545"/>
    <cellStyle name="Note 5 3 2 3 3 2" xfId="16771"/>
    <cellStyle name="Note 5 3 2 3 3 2 2" xfId="45469"/>
    <cellStyle name="Note 5 3 2 3 3 3" xfId="36260"/>
    <cellStyle name="Note 5 3 2 3 4" xfId="12541"/>
    <cellStyle name="Note 5 3 2 3 4 2" xfId="41239"/>
    <cellStyle name="Note 5 3 2 3 5" xfId="24086"/>
    <cellStyle name="Note 5 3 2 3 5 2" xfId="52784"/>
    <cellStyle name="Note 5 3 2 3 6" xfId="26365"/>
    <cellStyle name="Note 5 3 2 3 6 2" xfId="55063"/>
    <cellStyle name="Note 5 3 2 3 7" xfId="30946"/>
    <cellStyle name="Note 5 3 2 3 7 2" xfId="59643"/>
    <cellStyle name="Note 5 3 2 3 8" xfId="32030"/>
    <cellStyle name="Note 5 3 2 4" xfId="4948"/>
    <cellStyle name="Note 5 3 2 4 2" xfId="14176"/>
    <cellStyle name="Note 5 3 2 4 2 2" xfId="42874"/>
    <cellStyle name="Note 5 3 2 4 3" xfId="27525"/>
    <cellStyle name="Note 5 3 2 4 3 2" xfId="56223"/>
    <cellStyle name="Note 5 3 2 4 4" xfId="33665"/>
    <cellStyle name="Note 5 3 2 5" xfId="5278"/>
    <cellStyle name="Note 5 3 2 5 2" xfId="14506"/>
    <cellStyle name="Note 5 3 2 5 2 2" xfId="43204"/>
    <cellStyle name="Note 5 3 2 5 3" xfId="33995"/>
    <cellStyle name="Note 5 3 2 6" xfId="6827"/>
    <cellStyle name="Note 5 3 2 6 2" xfId="16054"/>
    <cellStyle name="Note 5 3 2 6 2 2" xfId="44752"/>
    <cellStyle name="Note 5 3 2 6 3" xfId="35543"/>
    <cellStyle name="Note 5 3 2 7" xfId="8697"/>
    <cellStyle name="Note 5 3 2 7 2" xfId="17921"/>
    <cellStyle name="Note 5 3 2 7 2 2" xfId="46619"/>
    <cellStyle name="Note 5 3 2 7 3" xfId="37410"/>
    <cellStyle name="Note 5 3 2 8" xfId="10333"/>
    <cellStyle name="Note 5 3 2 8 2" xfId="19554"/>
    <cellStyle name="Note 5 3 2 8 2 2" xfId="48252"/>
    <cellStyle name="Note 5 3 2 8 3" xfId="39043"/>
    <cellStyle name="Note 5 3 2 9" xfId="11482"/>
    <cellStyle name="Note 5 3 2 9 2" xfId="20701"/>
    <cellStyle name="Note 5 3 2 9 2 2" xfId="49399"/>
    <cellStyle name="Note 5 3 2 9 3" xfId="40190"/>
    <cellStyle name="Note 5 3 3" xfId="2555"/>
    <cellStyle name="Note 5 3 3 10" xfId="24087"/>
    <cellStyle name="Note 5 3 3 10 2" xfId="52785"/>
    <cellStyle name="Note 5 3 3 11" xfId="26366"/>
    <cellStyle name="Note 5 3 3 11 2" xfId="55064"/>
    <cellStyle name="Note 5 3 3 12" xfId="30947"/>
    <cellStyle name="Note 5 3 3 12 2" xfId="59644"/>
    <cellStyle name="Note 5 3 3 13" xfId="31845"/>
    <cellStyle name="Note 5 3 3 2" xfId="4950"/>
    <cellStyle name="Note 5 3 3 2 2" xfId="14178"/>
    <cellStyle name="Note 5 3 3 2 2 2" xfId="28660"/>
    <cellStyle name="Note 5 3 3 2 2 2 2" xfId="57358"/>
    <cellStyle name="Note 5 3 3 2 2 3" xfId="42876"/>
    <cellStyle name="Note 5 3 3 2 3" xfId="24088"/>
    <cellStyle name="Note 5 3 3 2 3 2" xfId="52786"/>
    <cellStyle name="Note 5 3 3 2 4" xfId="26367"/>
    <cellStyle name="Note 5 3 3 2 4 2" xfId="55065"/>
    <cellStyle name="Note 5 3 3 2 5" xfId="30948"/>
    <cellStyle name="Note 5 3 3 2 5 2" xfId="59645"/>
    <cellStyle name="Note 5 3 3 2 6" xfId="33667"/>
    <cellStyle name="Note 5 3 3 3" xfId="5810"/>
    <cellStyle name="Note 5 3 3 3 2" xfId="15038"/>
    <cellStyle name="Note 5 3 3 3 2 2" xfId="43736"/>
    <cellStyle name="Note 5 3 3 3 3" xfId="27527"/>
    <cellStyle name="Note 5 3 3 3 3 2" xfId="56225"/>
    <cellStyle name="Note 5 3 3 3 4" xfId="34527"/>
    <cellStyle name="Note 5 3 3 4" xfId="7360"/>
    <cellStyle name="Note 5 3 3 4 2" xfId="16586"/>
    <cellStyle name="Note 5 3 3 4 2 2" xfId="45284"/>
    <cellStyle name="Note 5 3 3 4 3" xfId="36075"/>
    <cellStyle name="Note 5 3 3 5" xfId="8512"/>
    <cellStyle name="Note 5 3 3 5 2" xfId="17736"/>
    <cellStyle name="Note 5 3 3 5 2 2" xfId="46434"/>
    <cellStyle name="Note 5 3 3 5 3" xfId="37225"/>
    <cellStyle name="Note 5 3 3 6" xfId="10335"/>
    <cellStyle name="Note 5 3 3 6 2" xfId="19556"/>
    <cellStyle name="Note 5 3 3 6 2 2" xfId="48254"/>
    <cellStyle name="Note 5 3 3 6 3" xfId="39045"/>
    <cellStyle name="Note 5 3 3 7" xfId="11484"/>
    <cellStyle name="Note 5 3 3 7 2" xfId="20703"/>
    <cellStyle name="Note 5 3 3 7 2 2" xfId="49401"/>
    <cellStyle name="Note 5 3 3 7 3" xfId="40192"/>
    <cellStyle name="Note 5 3 3 8" xfId="12356"/>
    <cellStyle name="Note 5 3 3 8 2" xfId="41054"/>
    <cellStyle name="Note 5 3 3 9" xfId="21836"/>
    <cellStyle name="Note 5 3 3 9 2" xfId="50534"/>
    <cellStyle name="Note 5 3 4" xfId="3217"/>
    <cellStyle name="Note 5 3 4 10" xfId="24089"/>
    <cellStyle name="Note 5 3 4 10 2" xfId="52787"/>
    <cellStyle name="Note 5 3 4 11" xfId="26368"/>
    <cellStyle name="Note 5 3 4 11 2" xfId="55066"/>
    <cellStyle name="Note 5 3 4 12" xfId="30949"/>
    <cellStyle name="Note 5 3 4 12 2" xfId="59646"/>
    <cellStyle name="Note 5 3 4 13" xfId="32226"/>
    <cellStyle name="Note 5 3 4 2" xfId="4951"/>
    <cellStyle name="Note 5 3 4 2 2" xfId="14179"/>
    <cellStyle name="Note 5 3 4 2 2 2" xfId="28661"/>
    <cellStyle name="Note 5 3 4 2 2 2 2" xfId="57359"/>
    <cellStyle name="Note 5 3 4 2 2 3" xfId="42877"/>
    <cellStyle name="Note 5 3 4 2 3" xfId="24090"/>
    <cellStyle name="Note 5 3 4 2 3 2" xfId="52788"/>
    <cellStyle name="Note 5 3 4 2 4" xfId="26369"/>
    <cellStyle name="Note 5 3 4 2 4 2" xfId="55067"/>
    <cellStyle name="Note 5 3 4 2 5" xfId="30950"/>
    <cellStyle name="Note 5 3 4 2 5 2" xfId="59647"/>
    <cellStyle name="Note 5 3 4 2 6" xfId="33668"/>
    <cellStyle name="Note 5 3 4 3" xfId="6191"/>
    <cellStyle name="Note 5 3 4 3 2" xfId="15419"/>
    <cellStyle name="Note 5 3 4 3 2 2" xfId="44117"/>
    <cellStyle name="Note 5 3 4 3 3" xfId="27528"/>
    <cellStyle name="Note 5 3 4 3 3 2" xfId="56226"/>
    <cellStyle name="Note 5 3 4 3 4" xfId="34908"/>
    <cellStyle name="Note 5 3 4 4" xfId="7743"/>
    <cellStyle name="Note 5 3 4 4 2" xfId="16968"/>
    <cellStyle name="Note 5 3 4 4 2 2" xfId="45666"/>
    <cellStyle name="Note 5 3 4 4 3" xfId="36457"/>
    <cellStyle name="Note 5 3 4 5" xfId="8894"/>
    <cellStyle name="Note 5 3 4 5 2" xfId="18117"/>
    <cellStyle name="Note 5 3 4 5 2 2" xfId="46815"/>
    <cellStyle name="Note 5 3 4 5 3" xfId="37606"/>
    <cellStyle name="Note 5 3 4 6" xfId="10336"/>
    <cellStyle name="Note 5 3 4 6 2" xfId="19557"/>
    <cellStyle name="Note 5 3 4 6 2 2" xfId="48255"/>
    <cellStyle name="Note 5 3 4 6 3" xfId="39046"/>
    <cellStyle name="Note 5 3 4 7" xfId="11485"/>
    <cellStyle name="Note 5 3 4 7 2" xfId="20704"/>
    <cellStyle name="Note 5 3 4 7 2 2" xfId="49402"/>
    <cellStyle name="Note 5 3 4 7 3" xfId="40193"/>
    <cellStyle name="Note 5 3 4 8" xfId="12737"/>
    <cellStyle name="Note 5 3 4 8 2" xfId="41435"/>
    <cellStyle name="Note 5 3 4 9" xfId="21837"/>
    <cellStyle name="Note 5 3 4 9 2" xfId="50535"/>
    <cellStyle name="Note 5 3 5" xfId="2181"/>
    <cellStyle name="Note 5 3 5 2" xfId="5615"/>
    <cellStyle name="Note 5 3 5 2 2" xfId="14843"/>
    <cellStyle name="Note 5 3 5 2 2 2" xfId="43541"/>
    <cellStyle name="Note 5 3 5 2 3" xfId="28657"/>
    <cellStyle name="Note 5 3 5 2 3 2" xfId="57355"/>
    <cellStyle name="Note 5 3 5 2 4" xfId="34332"/>
    <cellStyle name="Note 5 3 5 3" xfId="7164"/>
    <cellStyle name="Note 5 3 5 3 2" xfId="16391"/>
    <cellStyle name="Note 5 3 5 3 2 2" xfId="45089"/>
    <cellStyle name="Note 5 3 5 3 3" xfId="35880"/>
    <cellStyle name="Note 5 3 5 4" xfId="12161"/>
    <cellStyle name="Note 5 3 5 4 2" xfId="40859"/>
    <cellStyle name="Note 5 3 5 5" xfId="24091"/>
    <cellStyle name="Note 5 3 5 5 2" xfId="52789"/>
    <cellStyle name="Note 5 3 5 6" xfId="26370"/>
    <cellStyle name="Note 5 3 5 6 2" xfId="55068"/>
    <cellStyle name="Note 5 3 5 7" xfId="30951"/>
    <cellStyle name="Note 5 3 5 7 2" xfId="59648"/>
    <cellStyle name="Note 5 3 5 8" xfId="31650"/>
    <cellStyle name="Note 5 3 6" xfId="4947"/>
    <cellStyle name="Note 5 3 6 2" xfId="14175"/>
    <cellStyle name="Note 5 3 6 2 2" xfId="42873"/>
    <cellStyle name="Note 5 3 6 3" xfId="27524"/>
    <cellStyle name="Note 5 3 6 3 2" xfId="56222"/>
    <cellStyle name="Note 5 3 6 4" xfId="33664"/>
    <cellStyle name="Note 5 3 7" xfId="5092"/>
    <cellStyle name="Note 5 3 7 2" xfId="14320"/>
    <cellStyle name="Note 5 3 7 2 2" xfId="43018"/>
    <cellStyle name="Note 5 3 7 3" xfId="33809"/>
    <cellStyle name="Note 5 3 8" xfId="6641"/>
    <cellStyle name="Note 5 3 8 2" xfId="15868"/>
    <cellStyle name="Note 5 3 8 2 2" xfId="44566"/>
    <cellStyle name="Note 5 3 8 3" xfId="35357"/>
    <cellStyle name="Note 5 3 9" xfId="8317"/>
    <cellStyle name="Note 5 3 9 2" xfId="17541"/>
    <cellStyle name="Note 5 3 9 2 2" xfId="46239"/>
    <cellStyle name="Note 5 3 9 3" xfId="37030"/>
    <cellStyle name="Note 5 4" xfId="930"/>
    <cellStyle name="Note 5 4 10" xfId="24092"/>
    <cellStyle name="Note 5 4 10 2" xfId="52790"/>
    <cellStyle name="Note 5 4 11" xfId="26371"/>
    <cellStyle name="Note 5 4 11 2" xfId="55069"/>
    <cellStyle name="Note 5 4 12" xfId="30952"/>
    <cellStyle name="Note 5 4 12 2" xfId="59649"/>
    <cellStyle name="Note 5 4 2" xfId="2745"/>
    <cellStyle name="Note 5 4 2 10" xfId="21839"/>
    <cellStyle name="Note 5 4 2 10 2" xfId="50537"/>
    <cellStyle name="Note 5 4 2 11" xfId="24093"/>
    <cellStyle name="Note 5 4 2 11 2" xfId="52791"/>
    <cellStyle name="Note 5 4 2 12" xfId="26372"/>
    <cellStyle name="Note 5 4 2 12 2" xfId="55070"/>
    <cellStyle name="Note 5 4 2 13" xfId="30953"/>
    <cellStyle name="Note 5 4 2 13 2" xfId="59650"/>
    <cellStyle name="Note 5 4 2 14" xfId="31947"/>
    <cellStyle name="Note 5 4 2 2" xfId="3716"/>
    <cellStyle name="Note 5 4 2 3" xfId="4953"/>
    <cellStyle name="Note 5 4 2 3 2" xfId="14181"/>
    <cellStyle name="Note 5 4 2 3 2 2" xfId="28663"/>
    <cellStyle name="Note 5 4 2 3 2 2 2" xfId="57361"/>
    <cellStyle name="Note 5 4 2 3 2 3" xfId="42879"/>
    <cellStyle name="Note 5 4 2 3 3" xfId="24094"/>
    <cellStyle name="Note 5 4 2 3 3 2" xfId="52792"/>
    <cellStyle name="Note 5 4 2 3 4" xfId="26373"/>
    <cellStyle name="Note 5 4 2 3 4 2" xfId="55071"/>
    <cellStyle name="Note 5 4 2 3 5" xfId="30954"/>
    <cellStyle name="Note 5 4 2 3 5 2" xfId="59651"/>
    <cellStyle name="Note 5 4 2 3 6" xfId="33670"/>
    <cellStyle name="Note 5 4 2 4" xfId="5912"/>
    <cellStyle name="Note 5 4 2 4 2" xfId="15140"/>
    <cellStyle name="Note 5 4 2 4 2 2" xfId="43838"/>
    <cellStyle name="Note 5 4 2 4 3" xfId="27530"/>
    <cellStyle name="Note 5 4 2 4 3 2" xfId="56228"/>
    <cellStyle name="Note 5 4 2 4 4" xfId="34629"/>
    <cellStyle name="Note 5 4 2 5" xfId="7462"/>
    <cellStyle name="Note 5 4 2 5 2" xfId="16688"/>
    <cellStyle name="Note 5 4 2 5 2 2" xfId="45386"/>
    <cellStyle name="Note 5 4 2 5 3" xfId="36177"/>
    <cellStyle name="Note 5 4 2 6" xfId="8614"/>
    <cellStyle name="Note 5 4 2 6 2" xfId="17838"/>
    <cellStyle name="Note 5 4 2 6 2 2" xfId="46536"/>
    <cellStyle name="Note 5 4 2 6 3" xfId="37327"/>
    <cellStyle name="Note 5 4 2 7" xfId="10338"/>
    <cellStyle name="Note 5 4 2 7 2" xfId="19559"/>
    <cellStyle name="Note 5 4 2 7 2 2" xfId="48257"/>
    <cellStyle name="Note 5 4 2 7 3" xfId="39048"/>
    <cellStyle name="Note 5 4 2 8" xfId="11487"/>
    <cellStyle name="Note 5 4 2 8 2" xfId="20706"/>
    <cellStyle name="Note 5 4 2 8 2 2" xfId="49404"/>
    <cellStyle name="Note 5 4 2 8 3" xfId="40195"/>
    <cellStyle name="Note 5 4 2 9" xfId="12458"/>
    <cellStyle name="Note 5 4 2 9 2" xfId="41156"/>
    <cellStyle name="Note 5 4 3" xfId="3355"/>
    <cellStyle name="Note 5 4 3 10" xfId="24095"/>
    <cellStyle name="Note 5 4 3 10 2" xfId="52793"/>
    <cellStyle name="Note 5 4 3 11" xfId="26374"/>
    <cellStyle name="Note 5 4 3 11 2" xfId="55072"/>
    <cellStyle name="Note 5 4 3 12" xfId="30955"/>
    <cellStyle name="Note 5 4 3 12 2" xfId="59652"/>
    <cellStyle name="Note 5 4 3 13" xfId="32328"/>
    <cellStyle name="Note 5 4 3 2" xfId="4954"/>
    <cellStyle name="Note 5 4 3 2 2" xfId="14182"/>
    <cellStyle name="Note 5 4 3 2 2 2" xfId="28664"/>
    <cellStyle name="Note 5 4 3 2 2 2 2" xfId="57362"/>
    <cellStyle name="Note 5 4 3 2 2 3" xfId="42880"/>
    <cellStyle name="Note 5 4 3 2 3" xfId="24096"/>
    <cellStyle name="Note 5 4 3 2 3 2" xfId="52794"/>
    <cellStyle name="Note 5 4 3 2 4" xfId="26375"/>
    <cellStyle name="Note 5 4 3 2 4 2" xfId="55073"/>
    <cellStyle name="Note 5 4 3 2 5" xfId="30956"/>
    <cellStyle name="Note 5 4 3 2 5 2" xfId="59653"/>
    <cellStyle name="Note 5 4 3 2 6" xfId="33671"/>
    <cellStyle name="Note 5 4 3 3" xfId="6293"/>
    <cellStyle name="Note 5 4 3 3 2" xfId="15521"/>
    <cellStyle name="Note 5 4 3 3 2 2" xfId="44219"/>
    <cellStyle name="Note 5 4 3 3 3" xfId="27531"/>
    <cellStyle name="Note 5 4 3 3 3 2" xfId="56229"/>
    <cellStyle name="Note 5 4 3 3 4" xfId="35010"/>
    <cellStyle name="Note 5 4 3 4" xfId="7845"/>
    <cellStyle name="Note 5 4 3 4 2" xfId="17070"/>
    <cellStyle name="Note 5 4 3 4 2 2" xfId="45768"/>
    <cellStyle name="Note 5 4 3 4 3" xfId="36559"/>
    <cellStyle name="Note 5 4 3 5" xfId="8996"/>
    <cellStyle name="Note 5 4 3 5 2" xfId="18219"/>
    <cellStyle name="Note 5 4 3 5 2 2" xfId="46917"/>
    <cellStyle name="Note 5 4 3 5 3" xfId="37708"/>
    <cellStyle name="Note 5 4 3 6" xfId="10339"/>
    <cellStyle name="Note 5 4 3 6 2" xfId="19560"/>
    <cellStyle name="Note 5 4 3 6 2 2" xfId="48258"/>
    <cellStyle name="Note 5 4 3 6 3" xfId="39049"/>
    <cellStyle name="Note 5 4 3 7" xfId="11488"/>
    <cellStyle name="Note 5 4 3 7 2" xfId="20707"/>
    <cellStyle name="Note 5 4 3 7 2 2" xfId="49405"/>
    <cellStyle name="Note 5 4 3 7 3" xfId="40196"/>
    <cellStyle name="Note 5 4 3 8" xfId="12839"/>
    <cellStyle name="Note 5 4 3 8 2" xfId="41537"/>
    <cellStyle name="Note 5 4 3 9" xfId="21840"/>
    <cellStyle name="Note 5 4 3 9 2" xfId="50538"/>
    <cellStyle name="Note 5 4 4" xfId="2054"/>
    <cellStyle name="Note 5 4 4 2" xfId="5529"/>
    <cellStyle name="Note 5 4 4 2 2" xfId="14757"/>
    <cellStyle name="Note 5 4 4 2 2 2" xfId="43455"/>
    <cellStyle name="Note 5 4 4 2 3" xfId="28662"/>
    <cellStyle name="Note 5 4 4 2 3 2" xfId="57360"/>
    <cellStyle name="Note 5 4 4 2 4" xfId="34246"/>
    <cellStyle name="Note 5 4 4 3" xfId="7078"/>
    <cellStyle name="Note 5 4 4 3 2" xfId="16305"/>
    <cellStyle name="Note 5 4 4 3 2 2" xfId="45003"/>
    <cellStyle name="Note 5 4 4 3 3" xfId="35794"/>
    <cellStyle name="Note 5 4 4 4" xfId="12075"/>
    <cellStyle name="Note 5 4 4 4 2" xfId="40773"/>
    <cellStyle name="Note 5 4 4 5" xfId="24097"/>
    <cellStyle name="Note 5 4 4 5 2" xfId="52795"/>
    <cellStyle name="Note 5 4 4 6" xfId="26376"/>
    <cellStyle name="Note 5 4 4 6 2" xfId="55074"/>
    <cellStyle name="Note 5 4 4 7" xfId="30957"/>
    <cellStyle name="Note 5 4 4 7 2" xfId="59654"/>
    <cellStyle name="Note 5 4 4 8" xfId="31564"/>
    <cellStyle name="Note 5 4 5" xfId="4952"/>
    <cellStyle name="Note 5 4 5 2" xfId="14180"/>
    <cellStyle name="Note 5 4 5 2 2" xfId="42878"/>
    <cellStyle name="Note 5 4 5 3" xfId="27529"/>
    <cellStyle name="Note 5 4 5 3 2" xfId="56227"/>
    <cellStyle name="Note 5 4 5 4" xfId="33669"/>
    <cellStyle name="Note 5 4 6" xfId="8231"/>
    <cellStyle name="Note 5 4 6 2" xfId="17455"/>
    <cellStyle name="Note 5 4 6 2 2" xfId="46153"/>
    <cellStyle name="Note 5 4 6 3" xfId="36944"/>
    <cellStyle name="Note 5 4 7" xfId="10337"/>
    <cellStyle name="Note 5 4 7 2" xfId="19558"/>
    <cellStyle name="Note 5 4 7 2 2" xfId="48256"/>
    <cellStyle name="Note 5 4 7 3" xfId="39047"/>
    <cellStyle name="Note 5 4 8" xfId="11486"/>
    <cellStyle name="Note 5 4 8 2" xfId="20705"/>
    <cellStyle name="Note 5 4 8 2 2" xfId="49403"/>
    <cellStyle name="Note 5 4 8 3" xfId="40194"/>
    <cellStyle name="Note 5 4 9" xfId="21838"/>
    <cellStyle name="Note 5 4 9 2" xfId="50536"/>
    <cellStyle name="Note 5 5" xfId="1087"/>
    <cellStyle name="Note 5 5 10" xfId="11738"/>
    <cellStyle name="Note 5 5 10 2" xfId="40436"/>
    <cellStyle name="Note 5 5 11" xfId="21841"/>
    <cellStyle name="Note 5 5 11 2" xfId="50539"/>
    <cellStyle name="Note 5 5 12" xfId="24098"/>
    <cellStyle name="Note 5 5 12 2" xfId="52796"/>
    <cellStyle name="Note 5 5 13" xfId="26377"/>
    <cellStyle name="Note 5 5 13 2" xfId="55075"/>
    <cellStyle name="Note 5 5 14" xfId="30958"/>
    <cellStyle name="Note 5 5 14 2" xfId="59655"/>
    <cellStyle name="Note 5 5 15" xfId="31227"/>
    <cellStyle name="Note 5 5 2" xfId="3717"/>
    <cellStyle name="Note 5 5 2 10" xfId="24099"/>
    <cellStyle name="Note 5 5 2 10 2" xfId="52797"/>
    <cellStyle name="Note 5 5 2 11" xfId="26378"/>
    <cellStyle name="Note 5 5 2 11 2" xfId="55076"/>
    <cellStyle name="Note 5 5 2 12" xfId="30959"/>
    <cellStyle name="Note 5 5 2 12 2" xfId="59656"/>
    <cellStyle name="Note 5 5 2 13" xfId="32555"/>
    <cellStyle name="Note 5 5 2 2" xfId="4956"/>
    <cellStyle name="Note 5 5 2 2 2" xfId="14184"/>
    <cellStyle name="Note 5 5 2 2 2 2" xfId="28666"/>
    <cellStyle name="Note 5 5 2 2 2 2 2" xfId="57364"/>
    <cellStyle name="Note 5 5 2 2 2 3" xfId="42882"/>
    <cellStyle name="Note 5 5 2 2 3" xfId="24100"/>
    <cellStyle name="Note 5 5 2 2 3 2" xfId="52798"/>
    <cellStyle name="Note 5 5 2 2 4" xfId="26379"/>
    <cellStyle name="Note 5 5 2 2 4 2" xfId="55077"/>
    <cellStyle name="Note 5 5 2 2 5" xfId="30960"/>
    <cellStyle name="Note 5 5 2 2 5 2" xfId="59657"/>
    <cellStyle name="Note 5 5 2 2 6" xfId="33673"/>
    <cellStyle name="Note 5 5 2 3" xfId="6520"/>
    <cellStyle name="Note 5 5 2 3 2" xfId="15748"/>
    <cellStyle name="Note 5 5 2 3 2 2" xfId="44446"/>
    <cellStyle name="Note 5 5 2 3 3" xfId="27533"/>
    <cellStyle name="Note 5 5 2 3 3 2" xfId="56231"/>
    <cellStyle name="Note 5 5 2 3 4" xfId="35237"/>
    <cellStyle name="Note 5 5 2 4" xfId="8072"/>
    <cellStyle name="Note 5 5 2 4 2" xfId="17297"/>
    <cellStyle name="Note 5 5 2 4 2 2" xfId="45995"/>
    <cellStyle name="Note 5 5 2 4 3" xfId="36786"/>
    <cellStyle name="Note 5 5 2 5" xfId="9223"/>
    <cellStyle name="Note 5 5 2 5 2" xfId="18446"/>
    <cellStyle name="Note 5 5 2 5 2 2" xfId="47144"/>
    <cellStyle name="Note 5 5 2 5 3" xfId="37935"/>
    <cellStyle name="Note 5 5 2 6" xfId="10341"/>
    <cellStyle name="Note 5 5 2 6 2" xfId="19562"/>
    <cellStyle name="Note 5 5 2 6 2 2" xfId="48260"/>
    <cellStyle name="Note 5 5 2 6 3" xfId="39051"/>
    <cellStyle name="Note 5 5 2 7" xfId="11490"/>
    <cellStyle name="Note 5 5 2 7 2" xfId="20709"/>
    <cellStyle name="Note 5 5 2 7 2 2" xfId="49407"/>
    <cellStyle name="Note 5 5 2 7 3" xfId="40198"/>
    <cellStyle name="Note 5 5 2 8" xfId="13066"/>
    <cellStyle name="Note 5 5 2 8 2" xfId="41764"/>
    <cellStyle name="Note 5 5 2 9" xfId="21842"/>
    <cellStyle name="Note 5 5 2 9 2" xfId="50540"/>
    <cellStyle name="Note 5 5 3" xfId="2461"/>
    <cellStyle name="Note 5 5 3 2" xfId="5726"/>
    <cellStyle name="Note 5 5 3 2 2" xfId="14954"/>
    <cellStyle name="Note 5 5 3 2 2 2" xfId="43652"/>
    <cellStyle name="Note 5 5 3 2 3" xfId="28665"/>
    <cellStyle name="Note 5 5 3 2 3 2" xfId="57363"/>
    <cellStyle name="Note 5 5 3 2 4" xfId="34443"/>
    <cellStyle name="Note 5 5 3 3" xfId="7276"/>
    <cellStyle name="Note 5 5 3 3 2" xfId="16502"/>
    <cellStyle name="Note 5 5 3 3 2 2" xfId="45200"/>
    <cellStyle name="Note 5 5 3 3 3" xfId="35991"/>
    <cellStyle name="Note 5 5 3 4" xfId="12272"/>
    <cellStyle name="Note 5 5 3 4 2" xfId="40970"/>
    <cellStyle name="Note 5 5 3 5" xfId="24101"/>
    <cellStyle name="Note 5 5 3 5 2" xfId="52799"/>
    <cellStyle name="Note 5 5 3 6" xfId="26380"/>
    <cellStyle name="Note 5 5 3 6 2" xfId="55078"/>
    <cellStyle name="Note 5 5 3 7" xfId="30961"/>
    <cellStyle name="Note 5 5 3 7 2" xfId="59658"/>
    <cellStyle name="Note 5 5 3 8" xfId="31761"/>
    <cellStyle name="Note 5 5 4" xfId="4955"/>
    <cellStyle name="Note 5 5 4 2" xfId="14183"/>
    <cellStyle name="Note 5 5 4 2 2" xfId="42881"/>
    <cellStyle name="Note 5 5 4 3" xfId="27532"/>
    <cellStyle name="Note 5 5 4 3 2" xfId="56230"/>
    <cellStyle name="Note 5 5 4 4" xfId="33672"/>
    <cellStyle name="Note 5 5 5" xfId="5192"/>
    <cellStyle name="Note 5 5 5 2" xfId="14420"/>
    <cellStyle name="Note 5 5 5 2 2" xfId="43118"/>
    <cellStyle name="Note 5 5 5 3" xfId="33909"/>
    <cellStyle name="Note 5 5 6" xfId="6741"/>
    <cellStyle name="Note 5 5 6 2" xfId="15968"/>
    <cellStyle name="Note 5 5 6 2 2" xfId="44666"/>
    <cellStyle name="Note 5 5 6 3" xfId="35457"/>
    <cellStyle name="Note 5 5 7" xfId="8428"/>
    <cellStyle name="Note 5 5 7 2" xfId="17652"/>
    <cellStyle name="Note 5 5 7 2 2" xfId="46350"/>
    <cellStyle name="Note 5 5 7 3" xfId="37141"/>
    <cellStyle name="Note 5 5 8" xfId="10340"/>
    <cellStyle name="Note 5 5 8 2" xfId="19561"/>
    <cellStyle name="Note 5 5 8 2 2" xfId="48259"/>
    <cellStyle name="Note 5 5 8 3" xfId="39050"/>
    <cellStyle name="Note 5 5 9" xfId="11489"/>
    <cellStyle name="Note 5 5 9 2" xfId="20708"/>
    <cellStyle name="Note 5 5 9 2 2" xfId="49406"/>
    <cellStyle name="Note 5 5 9 3" xfId="40197"/>
    <cellStyle name="Note 5 6" xfId="3129"/>
    <cellStyle name="Note 5 6 10" xfId="24102"/>
    <cellStyle name="Note 5 6 10 2" xfId="52800"/>
    <cellStyle name="Note 5 6 11" xfId="26381"/>
    <cellStyle name="Note 5 6 11 2" xfId="55079"/>
    <cellStyle name="Note 5 6 12" xfId="30962"/>
    <cellStyle name="Note 5 6 12 2" xfId="59659"/>
    <cellStyle name="Note 5 6 13" xfId="32140"/>
    <cellStyle name="Note 5 6 2" xfId="4957"/>
    <cellStyle name="Note 5 6 2 2" xfId="14185"/>
    <cellStyle name="Note 5 6 2 2 2" xfId="28667"/>
    <cellStyle name="Note 5 6 2 2 2 2" xfId="57365"/>
    <cellStyle name="Note 5 6 2 2 3" xfId="42883"/>
    <cellStyle name="Note 5 6 2 3" xfId="24103"/>
    <cellStyle name="Note 5 6 2 3 2" xfId="52801"/>
    <cellStyle name="Note 5 6 2 4" xfId="26382"/>
    <cellStyle name="Note 5 6 2 4 2" xfId="55080"/>
    <cellStyle name="Note 5 6 2 5" xfId="30963"/>
    <cellStyle name="Note 5 6 2 5 2" xfId="59660"/>
    <cellStyle name="Note 5 6 2 6" xfId="33674"/>
    <cellStyle name="Note 5 6 3" xfId="6105"/>
    <cellStyle name="Note 5 6 3 2" xfId="15333"/>
    <cellStyle name="Note 5 6 3 2 2" xfId="44031"/>
    <cellStyle name="Note 5 6 3 3" xfId="27534"/>
    <cellStyle name="Note 5 6 3 3 2" xfId="56232"/>
    <cellStyle name="Note 5 6 3 4" xfId="34822"/>
    <cellStyle name="Note 5 6 4" xfId="7657"/>
    <cellStyle name="Note 5 6 4 2" xfId="16882"/>
    <cellStyle name="Note 5 6 4 2 2" xfId="45580"/>
    <cellStyle name="Note 5 6 4 3" xfId="36371"/>
    <cellStyle name="Note 5 6 5" xfId="8808"/>
    <cellStyle name="Note 5 6 5 2" xfId="18031"/>
    <cellStyle name="Note 5 6 5 2 2" xfId="46729"/>
    <cellStyle name="Note 5 6 5 3" xfId="37520"/>
    <cellStyle name="Note 5 6 6" xfId="10342"/>
    <cellStyle name="Note 5 6 6 2" xfId="19563"/>
    <cellStyle name="Note 5 6 6 2 2" xfId="48261"/>
    <cellStyle name="Note 5 6 6 3" xfId="39052"/>
    <cellStyle name="Note 5 6 7" xfId="11491"/>
    <cellStyle name="Note 5 6 7 2" xfId="20710"/>
    <cellStyle name="Note 5 6 7 2 2" xfId="49408"/>
    <cellStyle name="Note 5 6 7 3" xfId="40199"/>
    <cellStyle name="Note 5 6 8" xfId="12651"/>
    <cellStyle name="Note 5 6 8 2" xfId="41349"/>
    <cellStyle name="Note 5 6 9" xfId="21843"/>
    <cellStyle name="Note 5 6 9 2" xfId="50541"/>
    <cellStyle name="Note 5 7" xfId="1722"/>
    <cellStyle name="Note 5 7 2" xfId="5420"/>
    <cellStyle name="Note 5 7 2 2" xfId="14648"/>
    <cellStyle name="Note 5 7 2 2 2" xfId="43346"/>
    <cellStyle name="Note 5 7 2 3" xfId="28645"/>
    <cellStyle name="Note 5 7 2 3 2" xfId="57343"/>
    <cellStyle name="Note 5 7 2 4" xfId="34137"/>
    <cellStyle name="Note 5 7 3" xfId="6969"/>
    <cellStyle name="Note 5 7 3 2" xfId="16196"/>
    <cellStyle name="Note 5 7 3 2 2" xfId="44894"/>
    <cellStyle name="Note 5 7 3 3" xfId="35685"/>
    <cellStyle name="Note 5 7 4" xfId="11966"/>
    <cellStyle name="Note 5 7 4 2" xfId="40664"/>
    <cellStyle name="Note 5 7 5" xfId="24104"/>
    <cellStyle name="Note 5 7 5 2" xfId="52802"/>
    <cellStyle name="Note 5 7 6" xfId="26383"/>
    <cellStyle name="Note 5 7 6 2" xfId="55081"/>
    <cellStyle name="Note 5 7 7" xfId="30964"/>
    <cellStyle name="Note 5 7 7 2" xfId="59661"/>
    <cellStyle name="Note 5 7 8" xfId="31455"/>
    <cellStyle name="Note 5 8" xfId="4935"/>
    <cellStyle name="Note 5 8 2" xfId="14163"/>
    <cellStyle name="Note 5 8 2 2" xfId="42861"/>
    <cellStyle name="Note 5 8 3" xfId="27512"/>
    <cellStyle name="Note 5 8 3 2" xfId="56210"/>
    <cellStyle name="Note 5 8 4" xfId="33652"/>
    <cellStyle name="Note 5 9" xfId="5006"/>
    <cellStyle name="Note 5 9 2" xfId="14234"/>
    <cellStyle name="Note 5 9 2 2" xfId="42932"/>
    <cellStyle name="Note 5 9 3" xfId="33723"/>
    <cellStyle name="Note 50" xfId="11512"/>
    <cellStyle name="Note 50 2" xfId="40219"/>
    <cellStyle name="Note 51" xfId="21862"/>
    <cellStyle name="Note 51 2" xfId="50560"/>
    <cellStyle name="Note 52" xfId="24141"/>
    <cellStyle name="Note 52 2" xfId="52839"/>
    <cellStyle name="Note 53" xfId="28691"/>
    <cellStyle name="Note 53 2" xfId="57388"/>
    <cellStyle name="Note 54" xfId="28695"/>
    <cellStyle name="Note 54 2" xfId="57392"/>
    <cellStyle name="Note 55" xfId="28692"/>
    <cellStyle name="Note 55 2" xfId="57389"/>
    <cellStyle name="Note 56" xfId="28688"/>
    <cellStyle name="Note 56 2" xfId="57385"/>
    <cellStyle name="Note 57" xfId="28703"/>
    <cellStyle name="Note 57 2" xfId="57400"/>
    <cellStyle name="Note 58" xfId="28710"/>
    <cellStyle name="Note 58 2" xfId="57407"/>
    <cellStyle name="Note 59" xfId="31002"/>
    <cellStyle name="Note 6" xfId="385"/>
    <cellStyle name="Note 6 10" xfId="10343"/>
    <cellStyle name="Note 6 10 2" xfId="19564"/>
    <cellStyle name="Note 6 10 2 2" xfId="48262"/>
    <cellStyle name="Note 6 10 3" xfId="39053"/>
    <cellStyle name="Note 6 11" xfId="11492"/>
    <cellStyle name="Note 6 11 2" xfId="20711"/>
    <cellStyle name="Note 6 11 2 2" xfId="49409"/>
    <cellStyle name="Note 6 11 3" xfId="40200"/>
    <cellStyle name="Note 6 12" xfId="11695"/>
    <cellStyle name="Note 6 12 2" xfId="40393"/>
    <cellStyle name="Note 6 13" xfId="21844"/>
    <cellStyle name="Note 6 13 2" xfId="50542"/>
    <cellStyle name="Note 6 14" xfId="24105"/>
    <cellStyle name="Note 6 14 2" xfId="52803"/>
    <cellStyle name="Note 6 15" xfId="26384"/>
    <cellStyle name="Note 6 15 2" xfId="55082"/>
    <cellStyle name="Note 6 16" xfId="30965"/>
    <cellStyle name="Note 6 16 2" xfId="59662"/>
    <cellStyle name="Note 6 17" xfId="31184"/>
    <cellStyle name="Note 6 2" xfId="931"/>
    <cellStyle name="Note 6 2 10" xfId="24106"/>
    <cellStyle name="Note 6 2 10 2" xfId="52804"/>
    <cellStyle name="Note 6 2 11" xfId="26385"/>
    <cellStyle name="Note 6 2 11 2" xfId="55083"/>
    <cellStyle name="Note 6 2 12" xfId="30966"/>
    <cellStyle name="Note 6 2 12 2" xfId="59663"/>
    <cellStyle name="Note 6 2 2" xfId="3718"/>
    <cellStyle name="Note 6 2 3" xfId="3495"/>
    <cellStyle name="Note 6 2 3 10" xfId="24107"/>
    <cellStyle name="Note 6 2 3 10 2" xfId="52805"/>
    <cellStyle name="Note 6 2 3 11" xfId="26386"/>
    <cellStyle name="Note 6 2 3 11 2" xfId="55084"/>
    <cellStyle name="Note 6 2 3 12" xfId="30967"/>
    <cellStyle name="Note 6 2 3 12 2" xfId="59664"/>
    <cellStyle name="Note 6 2 3 13" xfId="32467"/>
    <cellStyle name="Note 6 2 3 2" xfId="4960"/>
    <cellStyle name="Note 6 2 3 2 2" xfId="14188"/>
    <cellStyle name="Note 6 2 3 2 2 2" xfId="28670"/>
    <cellStyle name="Note 6 2 3 2 2 2 2" xfId="57368"/>
    <cellStyle name="Note 6 2 3 2 2 3" xfId="42886"/>
    <cellStyle name="Note 6 2 3 2 3" xfId="24108"/>
    <cellStyle name="Note 6 2 3 2 3 2" xfId="52806"/>
    <cellStyle name="Note 6 2 3 2 4" xfId="26387"/>
    <cellStyle name="Note 6 2 3 2 4 2" xfId="55085"/>
    <cellStyle name="Note 6 2 3 2 5" xfId="30968"/>
    <cellStyle name="Note 6 2 3 2 5 2" xfId="59665"/>
    <cellStyle name="Note 6 2 3 2 6" xfId="33677"/>
    <cellStyle name="Note 6 2 3 3" xfId="6432"/>
    <cellStyle name="Note 6 2 3 3 2" xfId="15660"/>
    <cellStyle name="Note 6 2 3 3 2 2" xfId="44358"/>
    <cellStyle name="Note 6 2 3 3 3" xfId="27537"/>
    <cellStyle name="Note 6 2 3 3 3 2" xfId="56235"/>
    <cellStyle name="Note 6 2 3 3 4" xfId="35149"/>
    <cellStyle name="Note 6 2 3 4" xfId="7984"/>
    <cellStyle name="Note 6 2 3 4 2" xfId="17209"/>
    <cellStyle name="Note 6 2 3 4 2 2" xfId="45907"/>
    <cellStyle name="Note 6 2 3 4 3" xfId="36698"/>
    <cellStyle name="Note 6 2 3 5" xfId="9135"/>
    <cellStyle name="Note 6 2 3 5 2" xfId="18358"/>
    <cellStyle name="Note 6 2 3 5 2 2" xfId="47056"/>
    <cellStyle name="Note 6 2 3 5 3" xfId="37847"/>
    <cellStyle name="Note 6 2 3 6" xfId="10345"/>
    <cellStyle name="Note 6 2 3 6 2" xfId="19566"/>
    <cellStyle name="Note 6 2 3 6 2 2" xfId="48264"/>
    <cellStyle name="Note 6 2 3 6 3" xfId="39055"/>
    <cellStyle name="Note 6 2 3 7" xfId="11494"/>
    <cellStyle name="Note 6 2 3 7 2" xfId="20713"/>
    <cellStyle name="Note 6 2 3 7 2 2" xfId="49411"/>
    <cellStyle name="Note 6 2 3 7 3" xfId="40202"/>
    <cellStyle name="Note 6 2 3 8" xfId="12978"/>
    <cellStyle name="Note 6 2 3 8 2" xfId="41676"/>
    <cellStyle name="Note 6 2 3 9" xfId="21846"/>
    <cellStyle name="Note 6 2 3 9 2" xfId="50544"/>
    <cellStyle name="Note 6 2 4" xfId="2886"/>
    <cellStyle name="Note 6 2 4 2" xfId="6051"/>
    <cellStyle name="Note 6 2 4 2 2" xfId="15279"/>
    <cellStyle name="Note 6 2 4 2 2 2" xfId="43977"/>
    <cellStyle name="Note 6 2 4 2 3" xfId="28669"/>
    <cellStyle name="Note 6 2 4 2 3 2" xfId="57367"/>
    <cellStyle name="Note 6 2 4 2 4" xfId="34768"/>
    <cellStyle name="Note 6 2 4 3" xfId="7601"/>
    <cellStyle name="Note 6 2 4 3 2" xfId="16827"/>
    <cellStyle name="Note 6 2 4 3 2 2" xfId="45525"/>
    <cellStyle name="Note 6 2 4 3 3" xfId="36316"/>
    <cellStyle name="Note 6 2 4 4" xfId="12597"/>
    <cellStyle name="Note 6 2 4 4 2" xfId="41295"/>
    <cellStyle name="Note 6 2 4 5" xfId="24109"/>
    <cellStyle name="Note 6 2 4 5 2" xfId="52807"/>
    <cellStyle name="Note 6 2 4 6" xfId="26388"/>
    <cellStyle name="Note 6 2 4 6 2" xfId="55086"/>
    <cellStyle name="Note 6 2 4 7" xfId="30969"/>
    <cellStyle name="Note 6 2 4 7 2" xfId="59666"/>
    <cellStyle name="Note 6 2 4 8" xfId="32086"/>
    <cellStyle name="Note 6 2 5" xfId="4959"/>
    <cellStyle name="Note 6 2 5 2" xfId="14187"/>
    <cellStyle name="Note 6 2 5 2 2" xfId="42885"/>
    <cellStyle name="Note 6 2 5 3" xfId="27536"/>
    <cellStyle name="Note 6 2 5 3 2" xfId="56234"/>
    <cellStyle name="Note 6 2 5 4" xfId="33676"/>
    <cellStyle name="Note 6 2 6" xfId="8753"/>
    <cellStyle name="Note 6 2 6 2" xfId="17977"/>
    <cellStyle name="Note 6 2 6 2 2" xfId="46675"/>
    <cellStyle name="Note 6 2 6 3" xfId="37466"/>
    <cellStyle name="Note 6 2 7" xfId="10344"/>
    <cellStyle name="Note 6 2 7 2" xfId="19565"/>
    <cellStyle name="Note 6 2 7 2 2" xfId="48263"/>
    <cellStyle name="Note 6 2 7 3" xfId="39054"/>
    <cellStyle name="Note 6 2 8" xfId="11493"/>
    <cellStyle name="Note 6 2 8 2" xfId="20712"/>
    <cellStyle name="Note 6 2 8 2 2" xfId="49410"/>
    <cellStyle name="Note 6 2 8 3" xfId="40201"/>
    <cellStyle name="Note 6 2 9" xfId="21845"/>
    <cellStyle name="Note 6 2 9 2" xfId="50543"/>
    <cellStyle name="Note 6 3" xfId="1230"/>
    <cellStyle name="Note 6 3 10" xfId="11881"/>
    <cellStyle name="Note 6 3 10 2" xfId="40579"/>
    <cellStyle name="Note 6 3 11" xfId="21847"/>
    <cellStyle name="Note 6 3 11 2" xfId="50545"/>
    <cellStyle name="Note 6 3 12" xfId="24110"/>
    <cellStyle name="Note 6 3 12 2" xfId="52808"/>
    <cellStyle name="Note 6 3 13" xfId="26389"/>
    <cellStyle name="Note 6 3 13 2" xfId="55087"/>
    <cellStyle name="Note 6 3 14" xfId="30970"/>
    <cellStyle name="Note 6 3 14 2" xfId="59667"/>
    <cellStyle name="Note 6 3 15" xfId="31370"/>
    <cellStyle name="Note 6 3 2" xfId="3719"/>
    <cellStyle name="Note 6 3 2 10" xfId="24111"/>
    <cellStyle name="Note 6 3 2 10 2" xfId="52809"/>
    <cellStyle name="Note 6 3 2 11" xfId="26390"/>
    <cellStyle name="Note 6 3 2 11 2" xfId="55088"/>
    <cellStyle name="Note 6 3 2 12" xfId="30971"/>
    <cellStyle name="Note 6 3 2 12 2" xfId="59668"/>
    <cellStyle name="Note 6 3 2 13" xfId="32556"/>
    <cellStyle name="Note 6 3 2 2" xfId="4962"/>
    <cellStyle name="Note 6 3 2 2 2" xfId="14190"/>
    <cellStyle name="Note 6 3 2 2 2 2" xfId="28672"/>
    <cellStyle name="Note 6 3 2 2 2 2 2" xfId="57370"/>
    <cellStyle name="Note 6 3 2 2 2 3" xfId="42888"/>
    <cellStyle name="Note 6 3 2 2 3" xfId="24112"/>
    <cellStyle name="Note 6 3 2 2 3 2" xfId="52810"/>
    <cellStyle name="Note 6 3 2 2 4" xfId="26391"/>
    <cellStyle name="Note 6 3 2 2 4 2" xfId="55089"/>
    <cellStyle name="Note 6 3 2 2 5" xfId="30972"/>
    <cellStyle name="Note 6 3 2 2 5 2" xfId="59669"/>
    <cellStyle name="Note 6 3 2 2 6" xfId="33679"/>
    <cellStyle name="Note 6 3 2 3" xfId="6521"/>
    <cellStyle name="Note 6 3 2 3 2" xfId="15749"/>
    <cellStyle name="Note 6 3 2 3 2 2" xfId="44447"/>
    <cellStyle name="Note 6 3 2 3 3" xfId="27539"/>
    <cellStyle name="Note 6 3 2 3 3 2" xfId="56237"/>
    <cellStyle name="Note 6 3 2 3 4" xfId="35238"/>
    <cellStyle name="Note 6 3 2 4" xfId="8073"/>
    <cellStyle name="Note 6 3 2 4 2" xfId="17298"/>
    <cellStyle name="Note 6 3 2 4 2 2" xfId="45996"/>
    <cellStyle name="Note 6 3 2 4 3" xfId="36787"/>
    <cellStyle name="Note 6 3 2 5" xfId="9224"/>
    <cellStyle name="Note 6 3 2 5 2" xfId="18447"/>
    <cellStyle name="Note 6 3 2 5 2 2" xfId="47145"/>
    <cellStyle name="Note 6 3 2 5 3" xfId="37936"/>
    <cellStyle name="Note 6 3 2 6" xfId="10347"/>
    <cellStyle name="Note 6 3 2 6 2" xfId="19568"/>
    <cellStyle name="Note 6 3 2 6 2 2" xfId="48266"/>
    <cellStyle name="Note 6 3 2 6 3" xfId="39057"/>
    <cellStyle name="Note 6 3 2 7" xfId="11496"/>
    <cellStyle name="Note 6 3 2 7 2" xfId="20715"/>
    <cellStyle name="Note 6 3 2 7 2 2" xfId="49413"/>
    <cellStyle name="Note 6 3 2 7 3" xfId="40204"/>
    <cellStyle name="Note 6 3 2 8" xfId="13067"/>
    <cellStyle name="Note 6 3 2 8 2" xfId="41765"/>
    <cellStyle name="Note 6 3 2 9" xfId="21848"/>
    <cellStyle name="Note 6 3 2 9 2" xfId="50546"/>
    <cellStyle name="Note 6 3 3" xfId="2612"/>
    <cellStyle name="Note 6 3 3 2" xfId="5867"/>
    <cellStyle name="Note 6 3 3 2 2" xfId="15095"/>
    <cellStyle name="Note 6 3 3 2 2 2" xfId="43793"/>
    <cellStyle name="Note 6 3 3 2 3" xfId="28671"/>
    <cellStyle name="Note 6 3 3 2 3 2" xfId="57369"/>
    <cellStyle name="Note 6 3 3 2 4" xfId="34584"/>
    <cellStyle name="Note 6 3 3 3" xfId="7417"/>
    <cellStyle name="Note 6 3 3 3 2" xfId="16643"/>
    <cellStyle name="Note 6 3 3 3 2 2" xfId="45341"/>
    <cellStyle name="Note 6 3 3 3 3" xfId="36132"/>
    <cellStyle name="Note 6 3 3 4" xfId="12413"/>
    <cellStyle name="Note 6 3 3 4 2" xfId="41111"/>
    <cellStyle name="Note 6 3 3 5" xfId="24113"/>
    <cellStyle name="Note 6 3 3 5 2" xfId="52811"/>
    <cellStyle name="Note 6 3 3 6" xfId="26392"/>
    <cellStyle name="Note 6 3 3 6 2" xfId="55090"/>
    <cellStyle name="Note 6 3 3 7" xfId="30973"/>
    <cellStyle name="Note 6 3 3 7 2" xfId="59670"/>
    <cellStyle name="Note 6 3 3 8" xfId="31902"/>
    <cellStyle name="Note 6 3 4" xfId="4961"/>
    <cellStyle name="Note 6 3 4 2" xfId="14189"/>
    <cellStyle name="Note 6 3 4 2 2" xfId="42887"/>
    <cellStyle name="Note 6 3 4 3" xfId="27538"/>
    <cellStyle name="Note 6 3 4 3 2" xfId="56236"/>
    <cellStyle name="Note 6 3 4 4" xfId="33678"/>
    <cellStyle name="Note 6 3 5" xfId="5335"/>
    <cellStyle name="Note 6 3 5 2" xfId="14563"/>
    <cellStyle name="Note 6 3 5 2 2" xfId="43261"/>
    <cellStyle name="Note 6 3 5 3" xfId="34052"/>
    <cellStyle name="Note 6 3 6" xfId="6884"/>
    <cellStyle name="Note 6 3 6 2" xfId="16111"/>
    <cellStyle name="Note 6 3 6 2 2" xfId="44809"/>
    <cellStyle name="Note 6 3 6 3" xfId="35600"/>
    <cellStyle name="Note 6 3 7" xfId="8569"/>
    <cellStyle name="Note 6 3 7 2" xfId="17793"/>
    <cellStyle name="Note 6 3 7 2 2" xfId="46491"/>
    <cellStyle name="Note 6 3 7 3" xfId="37282"/>
    <cellStyle name="Note 6 3 8" xfId="10346"/>
    <cellStyle name="Note 6 3 8 2" xfId="19567"/>
    <cellStyle name="Note 6 3 8 2 2" xfId="48265"/>
    <cellStyle name="Note 6 3 8 3" xfId="39056"/>
    <cellStyle name="Note 6 3 9" xfId="11495"/>
    <cellStyle name="Note 6 3 9 2" xfId="20714"/>
    <cellStyle name="Note 6 3 9 2 2" xfId="49412"/>
    <cellStyle name="Note 6 3 9 3" xfId="40203"/>
    <cellStyle name="Note 6 4" xfId="3274"/>
    <cellStyle name="Note 6 4 10" xfId="24114"/>
    <cellStyle name="Note 6 4 10 2" xfId="52812"/>
    <cellStyle name="Note 6 4 11" xfId="26393"/>
    <cellStyle name="Note 6 4 11 2" xfId="55091"/>
    <cellStyle name="Note 6 4 12" xfId="30974"/>
    <cellStyle name="Note 6 4 12 2" xfId="59671"/>
    <cellStyle name="Note 6 4 13" xfId="32283"/>
    <cellStyle name="Note 6 4 2" xfId="4963"/>
    <cellStyle name="Note 6 4 2 2" xfId="14191"/>
    <cellStyle name="Note 6 4 2 2 2" xfId="28673"/>
    <cellStyle name="Note 6 4 2 2 2 2" xfId="57371"/>
    <cellStyle name="Note 6 4 2 2 3" xfId="42889"/>
    <cellStyle name="Note 6 4 2 3" xfId="24115"/>
    <cellStyle name="Note 6 4 2 3 2" xfId="52813"/>
    <cellStyle name="Note 6 4 2 4" xfId="26394"/>
    <cellStyle name="Note 6 4 2 4 2" xfId="55092"/>
    <cellStyle name="Note 6 4 2 5" xfId="30975"/>
    <cellStyle name="Note 6 4 2 5 2" xfId="59672"/>
    <cellStyle name="Note 6 4 2 6" xfId="33680"/>
    <cellStyle name="Note 6 4 3" xfId="6248"/>
    <cellStyle name="Note 6 4 3 2" xfId="15476"/>
    <cellStyle name="Note 6 4 3 2 2" xfId="44174"/>
    <cellStyle name="Note 6 4 3 3" xfId="27540"/>
    <cellStyle name="Note 6 4 3 3 2" xfId="56238"/>
    <cellStyle name="Note 6 4 3 4" xfId="34965"/>
    <cellStyle name="Note 6 4 4" xfId="7800"/>
    <cellStyle name="Note 6 4 4 2" xfId="17025"/>
    <cellStyle name="Note 6 4 4 2 2" xfId="45723"/>
    <cellStyle name="Note 6 4 4 3" xfId="36514"/>
    <cellStyle name="Note 6 4 5" xfId="8951"/>
    <cellStyle name="Note 6 4 5 2" xfId="18174"/>
    <cellStyle name="Note 6 4 5 2 2" xfId="46872"/>
    <cellStyle name="Note 6 4 5 3" xfId="37663"/>
    <cellStyle name="Note 6 4 6" xfId="10348"/>
    <cellStyle name="Note 6 4 6 2" xfId="19569"/>
    <cellStyle name="Note 6 4 6 2 2" xfId="48267"/>
    <cellStyle name="Note 6 4 6 3" xfId="39058"/>
    <cellStyle name="Note 6 4 7" xfId="11497"/>
    <cellStyle name="Note 6 4 7 2" xfId="20716"/>
    <cellStyle name="Note 6 4 7 2 2" xfId="49414"/>
    <cellStyle name="Note 6 4 7 3" xfId="40205"/>
    <cellStyle name="Note 6 4 8" xfId="12794"/>
    <cellStyle name="Note 6 4 8 2" xfId="41492"/>
    <cellStyle name="Note 6 4 9" xfId="21849"/>
    <cellStyle name="Note 6 4 9 2" xfId="50547"/>
    <cellStyle name="Note 6 5" xfId="2238"/>
    <cellStyle name="Note 6 5 2" xfId="5672"/>
    <cellStyle name="Note 6 5 2 2" xfId="14900"/>
    <cellStyle name="Note 6 5 2 2 2" xfId="43598"/>
    <cellStyle name="Note 6 5 2 3" xfId="28668"/>
    <cellStyle name="Note 6 5 2 3 2" xfId="57366"/>
    <cellStyle name="Note 6 5 2 4" xfId="34389"/>
    <cellStyle name="Note 6 5 3" xfId="7221"/>
    <cellStyle name="Note 6 5 3 2" xfId="16448"/>
    <cellStyle name="Note 6 5 3 2 2" xfId="45146"/>
    <cellStyle name="Note 6 5 3 3" xfId="35937"/>
    <cellStyle name="Note 6 5 4" xfId="12218"/>
    <cellStyle name="Note 6 5 4 2" xfId="40916"/>
    <cellStyle name="Note 6 5 5" xfId="24116"/>
    <cellStyle name="Note 6 5 5 2" xfId="52814"/>
    <cellStyle name="Note 6 5 6" xfId="26395"/>
    <cellStyle name="Note 6 5 6 2" xfId="55093"/>
    <cellStyle name="Note 6 5 7" xfId="30976"/>
    <cellStyle name="Note 6 5 7 2" xfId="59673"/>
    <cellStyle name="Note 6 5 8" xfId="31707"/>
    <cellStyle name="Note 6 6" xfId="4958"/>
    <cellStyle name="Note 6 6 2" xfId="14186"/>
    <cellStyle name="Note 6 6 2 2" xfId="42884"/>
    <cellStyle name="Note 6 6 3" xfId="27535"/>
    <cellStyle name="Note 6 6 3 2" xfId="56233"/>
    <cellStyle name="Note 6 6 4" xfId="33675"/>
    <cellStyle name="Note 6 7" xfId="5149"/>
    <cellStyle name="Note 6 7 2" xfId="14377"/>
    <cellStyle name="Note 6 7 2 2" xfId="43075"/>
    <cellStyle name="Note 6 7 3" xfId="33866"/>
    <cellStyle name="Note 6 8" xfId="6698"/>
    <cellStyle name="Note 6 8 2" xfId="15925"/>
    <cellStyle name="Note 6 8 2 2" xfId="44623"/>
    <cellStyle name="Note 6 8 3" xfId="35414"/>
    <cellStyle name="Note 6 9" xfId="8374"/>
    <cellStyle name="Note 6 9 2" xfId="17598"/>
    <cellStyle name="Note 6 9 2 2" xfId="46296"/>
    <cellStyle name="Note 6 9 3" xfId="37087"/>
    <cellStyle name="Note 7" xfId="932"/>
    <cellStyle name="Note 7 10" xfId="24117"/>
    <cellStyle name="Note 7 10 2" xfId="52815"/>
    <cellStyle name="Note 7 11" xfId="26396"/>
    <cellStyle name="Note 7 11 2" xfId="55094"/>
    <cellStyle name="Note 7 12" xfId="30977"/>
    <cellStyle name="Note 7 12 2" xfId="59674"/>
    <cellStyle name="Note 7 2" xfId="3720"/>
    <cellStyle name="Note 7 3" xfId="3324"/>
    <cellStyle name="Note 7 3 10" xfId="24118"/>
    <cellStyle name="Note 7 3 10 2" xfId="52816"/>
    <cellStyle name="Note 7 3 11" xfId="26397"/>
    <cellStyle name="Note 7 3 11 2" xfId="55095"/>
    <cellStyle name="Note 7 3 12" xfId="30978"/>
    <cellStyle name="Note 7 3 12 2" xfId="59675"/>
    <cellStyle name="Note 7 3 13" xfId="32297"/>
    <cellStyle name="Note 7 3 2" xfId="4965"/>
    <cellStyle name="Note 7 3 2 2" xfId="14193"/>
    <cellStyle name="Note 7 3 2 2 2" xfId="28675"/>
    <cellStyle name="Note 7 3 2 2 2 2" xfId="57373"/>
    <cellStyle name="Note 7 3 2 2 3" xfId="42891"/>
    <cellStyle name="Note 7 3 2 3" xfId="24119"/>
    <cellStyle name="Note 7 3 2 3 2" xfId="52817"/>
    <cellStyle name="Note 7 3 2 4" xfId="26398"/>
    <cellStyle name="Note 7 3 2 4 2" xfId="55096"/>
    <cellStyle name="Note 7 3 2 5" xfId="30979"/>
    <cellStyle name="Note 7 3 2 5 2" xfId="59676"/>
    <cellStyle name="Note 7 3 2 6" xfId="33682"/>
    <cellStyle name="Note 7 3 3" xfId="6262"/>
    <cellStyle name="Note 7 3 3 2" xfId="15490"/>
    <cellStyle name="Note 7 3 3 2 2" xfId="44188"/>
    <cellStyle name="Note 7 3 3 3" xfId="27542"/>
    <cellStyle name="Note 7 3 3 3 2" xfId="56240"/>
    <cellStyle name="Note 7 3 3 4" xfId="34979"/>
    <cellStyle name="Note 7 3 4" xfId="7814"/>
    <cellStyle name="Note 7 3 4 2" xfId="17039"/>
    <cellStyle name="Note 7 3 4 2 2" xfId="45737"/>
    <cellStyle name="Note 7 3 4 3" xfId="36528"/>
    <cellStyle name="Note 7 3 5" xfId="8965"/>
    <cellStyle name="Note 7 3 5 2" xfId="18188"/>
    <cellStyle name="Note 7 3 5 2 2" xfId="46886"/>
    <cellStyle name="Note 7 3 5 3" xfId="37677"/>
    <cellStyle name="Note 7 3 6" xfId="10350"/>
    <cellStyle name="Note 7 3 6 2" xfId="19571"/>
    <cellStyle name="Note 7 3 6 2 2" xfId="48269"/>
    <cellStyle name="Note 7 3 6 3" xfId="39060"/>
    <cellStyle name="Note 7 3 7" xfId="11499"/>
    <cellStyle name="Note 7 3 7 2" xfId="20718"/>
    <cellStyle name="Note 7 3 7 2 2" xfId="49416"/>
    <cellStyle name="Note 7 3 7 3" xfId="40207"/>
    <cellStyle name="Note 7 3 8" xfId="12808"/>
    <cellStyle name="Note 7 3 8 2" xfId="41506"/>
    <cellStyle name="Note 7 3 9" xfId="21851"/>
    <cellStyle name="Note 7 3 9 2" xfId="50549"/>
    <cellStyle name="Note 7 4" xfId="2714"/>
    <cellStyle name="Note 7 4 2" xfId="5881"/>
    <cellStyle name="Note 7 4 2 2" xfId="15109"/>
    <cellStyle name="Note 7 4 2 2 2" xfId="43807"/>
    <cellStyle name="Note 7 4 2 3" xfId="28674"/>
    <cellStyle name="Note 7 4 2 3 2" xfId="57372"/>
    <cellStyle name="Note 7 4 2 4" xfId="34598"/>
    <cellStyle name="Note 7 4 3" xfId="7431"/>
    <cellStyle name="Note 7 4 3 2" xfId="16657"/>
    <cellStyle name="Note 7 4 3 2 2" xfId="45355"/>
    <cellStyle name="Note 7 4 3 3" xfId="36146"/>
    <cellStyle name="Note 7 4 4" xfId="12427"/>
    <cellStyle name="Note 7 4 4 2" xfId="41125"/>
    <cellStyle name="Note 7 4 5" xfId="24120"/>
    <cellStyle name="Note 7 4 5 2" xfId="52818"/>
    <cellStyle name="Note 7 4 6" xfId="26399"/>
    <cellStyle name="Note 7 4 6 2" xfId="55097"/>
    <cellStyle name="Note 7 4 7" xfId="30980"/>
    <cellStyle name="Note 7 4 7 2" xfId="59677"/>
    <cellStyle name="Note 7 4 8" xfId="31916"/>
    <cellStyle name="Note 7 5" xfId="4964"/>
    <cellStyle name="Note 7 5 2" xfId="14192"/>
    <cellStyle name="Note 7 5 2 2" xfId="42890"/>
    <cellStyle name="Note 7 5 3" xfId="27541"/>
    <cellStyle name="Note 7 5 3 2" xfId="56239"/>
    <cellStyle name="Note 7 5 4" xfId="33681"/>
    <cellStyle name="Note 7 6" xfId="8583"/>
    <cellStyle name="Note 7 6 2" xfId="17807"/>
    <cellStyle name="Note 7 6 2 2" xfId="46505"/>
    <cellStyle name="Note 7 6 3" xfId="37296"/>
    <cellStyle name="Note 7 7" xfId="10349"/>
    <cellStyle name="Note 7 7 2" xfId="19570"/>
    <cellStyle name="Note 7 7 2 2" xfId="48268"/>
    <cellStyle name="Note 7 7 3" xfId="39059"/>
    <cellStyle name="Note 7 8" xfId="11498"/>
    <cellStyle name="Note 7 8 2" xfId="20717"/>
    <cellStyle name="Note 7 8 2 2" xfId="49415"/>
    <cellStyle name="Note 7 8 3" xfId="40206"/>
    <cellStyle name="Note 7 9" xfId="21850"/>
    <cellStyle name="Note 7 9 2" xfId="50548"/>
    <cellStyle name="Note 8" xfId="933"/>
    <cellStyle name="Note 9" xfId="934"/>
    <cellStyle name="Output" xfId="131" builtinId="21" customBuiltin="1"/>
    <cellStyle name="Output 2" xfId="57"/>
    <cellStyle name="Output 2 2" xfId="1017"/>
    <cellStyle name="Output 2 2 2" xfId="1443"/>
    <cellStyle name="Output 2 2_Summary by Corporation" xfId="1433"/>
    <cellStyle name="Output 2 3" xfId="1016"/>
    <cellStyle name="Output 2 3 2" xfId="1448"/>
    <cellStyle name="Output 2 3 3" xfId="3721"/>
    <cellStyle name="Output 2 3 4" xfId="1393"/>
    <cellStyle name="Output 2 4" xfId="1438"/>
    <cellStyle name="Output 2_Sheet1" xfId="1340"/>
    <cellStyle name="Percent" xfId="12" builtinId="5"/>
    <cellStyle name="Percent 10" xfId="11530"/>
    <cellStyle name="Percent 11" xfId="31020"/>
    <cellStyle name="Percent 2" xfId="100"/>
    <cellStyle name="Percent 2 2" xfId="234"/>
    <cellStyle name="Percent 2 2 2" xfId="1330"/>
    <cellStyle name="Percent 2 3" xfId="1019"/>
    <cellStyle name="Percent 2 4" xfId="1018"/>
    <cellStyle name="Percent 2 4 10" xfId="11500"/>
    <cellStyle name="Percent 2 4 10 2" xfId="20719"/>
    <cellStyle name="Percent 2 4 10 2 2" xfId="49417"/>
    <cellStyle name="Percent 2 4 10 3" xfId="40208"/>
    <cellStyle name="Percent 2 4 11" xfId="21852"/>
    <cellStyle name="Percent 2 4 11 2" xfId="50550"/>
    <cellStyle name="Percent 2 4 12" xfId="24121"/>
    <cellStyle name="Percent 2 4 12 2" xfId="52819"/>
    <cellStyle name="Percent 2 4 13" xfId="26400"/>
    <cellStyle name="Percent 2 4 13 2" xfId="55098"/>
    <cellStyle name="Percent 2 4 14" xfId="30981"/>
    <cellStyle name="Percent 2 4 14 2" xfId="59678"/>
    <cellStyle name="Percent 2 4 2" xfId="1261"/>
    <cellStyle name="Percent 2 4 2 10" xfId="26401"/>
    <cellStyle name="Percent 2 4 2 10 2" xfId="55099"/>
    <cellStyle name="Percent 2 4 2 11" xfId="30982"/>
    <cellStyle name="Percent 2 4 2 11 2" xfId="59679"/>
    <cellStyle name="Percent 2 4 2 2" xfId="3723"/>
    <cellStyle name="Percent 2 4 2 3" xfId="1965"/>
    <cellStyle name="Percent 2 4 2 3 2" xfId="5441"/>
    <cellStyle name="Percent 2 4 2 3 2 2" xfId="14669"/>
    <cellStyle name="Percent 2 4 2 3 2 2 2" xfId="43367"/>
    <cellStyle name="Percent 2 4 2 3 2 3" xfId="28677"/>
    <cellStyle name="Percent 2 4 2 3 2 3 2" xfId="57375"/>
    <cellStyle name="Percent 2 4 2 3 2 4" xfId="34158"/>
    <cellStyle name="Percent 2 4 2 3 3" xfId="6990"/>
    <cellStyle name="Percent 2 4 2 3 3 2" xfId="16217"/>
    <cellStyle name="Percent 2 4 2 3 3 2 2" xfId="44915"/>
    <cellStyle name="Percent 2 4 2 3 3 3" xfId="35706"/>
    <cellStyle name="Percent 2 4 2 3 4" xfId="11987"/>
    <cellStyle name="Percent 2 4 2 3 4 2" xfId="40685"/>
    <cellStyle name="Percent 2 4 2 3 5" xfId="24123"/>
    <cellStyle name="Percent 2 4 2 3 5 2" xfId="52821"/>
    <cellStyle name="Percent 2 4 2 3 6" xfId="26402"/>
    <cellStyle name="Percent 2 4 2 3 6 2" xfId="55100"/>
    <cellStyle name="Percent 2 4 2 3 7" xfId="30983"/>
    <cellStyle name="Percent 2 4 2 3 7 2" xfId="59680"/>
    <cellStyle name="Percent 2 4 2 3 8" xfId="31476"/>
    <cellStyle name="Percent 2 4 2 4" xfId="4967"/>
    <cellStyle name="Percent 2 4 2 4 2" xfId="14195"/>
    <cellStyle name="Percent 2 4 2 4 2 2" xfId="42893"/>
    <cellStyle name="Percent 2 4 2 4 3" xfId="27544"/>
    <cellStyle name="Percent 2 4 2 4 3 2" xfId="56242"/>
    <cellStyle name="Percent 2 4 2 4 4" xfId="33684"/>
    <cellStyle name="Percent 2 4 2 5" xfId="8143"/>
    <cellStyle name="Percent 2 4 2 5 2" xfId="17367"/>
    <cellStyle name="Percent 2 4 2 5 2 2" xfId="46065"/>
    <cellStyle name="Percent 2 4 2 5 3" xfId="36856"/>
    <cellStyle name="Percent 2 4 2 6" xfId="10352"/>
    <cellStyle name="Percent 2 4 2 6 2" xfId="19573"/>
    <cellStyle name="Percent 2 4 2 6 2 2" xfId="48271"/>
    <cellStyle name="Percent 2 4 2 6 3" xfId="39062"/>
    <cellStyle name="Percent 2 4 2 7" xfId="11501"/>
    <cellStyle name="Percent 2 4 2 7 2" xfId="20720"/>
    <cellStyle name="Percent 2 4 2 7 2 2" xfId="49418"/>
    <cellStyle name="Percent 2 4 2 7 3" xfId="40209"/>
    <cellStyle name="Percent 2 4 2 8" xfId="21853"/>
    <cellStyle name="Percent 2 4 2 8 2" xfId="50551"/>
    <cellStyle name="Percent 2 4 2 9" xfId="24122"/>
    <cellStyle name="Percent 2 4 2 9 2" xfId="52820"/>
    <cellStyle name="Percent 2 4 3" xfId="2021"/>
    <cellStyle name="Percent 2 4 3 10" xfId="21854"/>
    <cellStyle name="Percent 2 4 3 10 2" xfId="50552"/>
    <cellStyle name="Percent 2 4 3 11" xfId="24124"/>
    <cellStyle name="Percent 2 4 3 11 2" xfId="52822"/>
    <cellStyle name="Percent 2 4 3 12" xfId="26403"/>
    <cellStyle name="Percent 2 4 3 12 2" xfId="55101"/>
    <cellStyle name="Percent 2 4 3 13" xfId="30984"/>
    <cellStyle name="Percent 2 4 3 13 2" xfId="59681"/>
    <cellStyle name="Percent 2 4 3 14" xfId="31531"/>
    <cellStyle name="Percent 2 4 3 2" xfId="3722"/>
    <cellStyle name="Percent 2 4 3 3" xfId="4968"/>
    <cellStyle name="Percent 2 4 3 3 2" xfId="14196"/>
    <cellStyle name="Percent 2 4 3 3 2 2" xfId="28678"/>
    <cellStyle name="Percent 2 4 3 3 2 2 2" xfId="57376"/>
    <cellStyle name="Percent 2 4 3 3 2 3" xfId="42894"/>
    <cellStyle name="Percent 2 4 3 3 3" xfId="24125"/>
    <cellStyle name="Percent 2 4 3 3 3 2" xfId="52823"/>
    <cellStyle name="Percent 2 4 3 3 4" xfId="26404"/>
    <cellStyle name="Percent 2 4 3 3 4 2" xfId="55102"/>
    <cellStyle name="Percent 2 4 3 3 5" xfId="30985"/>
    <cellStyle name="Percent 2 4 3 3 5 2" xfId="59682"/>
    <cellStyle name="Percent 2 4 3 3 6" xfId="33685"/>
    <cellStyle name="Percent 2 4 3 4" xfId="5496"/>
    <cellStyle name="Percent 2 4 3 4 2" xfId="14724"/>
    <cellStyle name="Percent 2 4 3 4 2 2" xfId="43422"/>
    <cellStyle name="Percent 2 4 3 4 3" xfId="27545"/>
    <cellStyle name="Percent 2 4 3 4 3 2" xfId="56243"/>
    <cellStyle name="Percent 2 4 3 4 4" xfId="34213"/>
    <cellStyle name="Percent 2 4 3 5" xfId="7045"/>
    <cellStyle name="Percent 2 4 3 5 2" xfId="16272"/>
    <cellStyle name="Percent 2 4 3 5 2 2" xfId="44970"/>
    <cellStyle name="Percent 2 4 3 5 3" xfId="35761"/>
    <cellStyle name="Percent 2 4 3 6" xfId="8198"/>
    <cellStyle name="Percent 2 4 3 6 2" xfId="17422"/>
    <cellStyle name="Percent 2 4 3 6 2 2" xfId="46120"/>
    <cellStyle name="Percent 2 4 3 6 3" xfId="36911"/>
    <cellStyle name="Percent 2 4 3 7" xfId="10353"/>
    <cellStyle name="Percent 2 4 3 7 2" xfId="19574"/>
    <cellStyle name="Percent 2 4 3 7 2 2" xfId="48272"/>
    <cellStyle name="Percent 2 4 3 7 3" xfId="39063"/>
    <cellStyle name="Percent 2 4 3 8" xfId="11502"/>
    <cellStyle name="Percent 2 4 3 8 2" xfId="20721"/>
    <cellStyle name="Percent 2 4 3 8 2 2" xfId="49419"/>
    <cellStyle name="Percent 2 4 3 8 3" xfId="40210"/>
    <cellStyle name="Percent 2 4 3 9" xfId="12042"/>
    <cellStyle name="Percent 2 4 3 9 2" xfId="40740"/>
    <cellStyle name="Percent 2 4 4" xfId="2394"/>
    <cellStyle name="Percent 2 4 4 10" xfId="24126"/>
    <cellStyle name="Percent 2 4 4 10 2" xfId="52824"/>
    <cellStyle name="Percent 2 4 4 11" xfId="26405"/>
    <cellStyle name="Percent 2 4 4 11 2" xfId="55103"/>
    <cellStyle name="Percent 2 4 4 12" xfId="30986"/>
    <cellStyle name="Percent 2 4 4 12 2" xfId="59683"/>
    <cellStyle name="Percent 2 4 4 13" xfId="31728"/>
    <cellStyle name="Percent 2 4 4 2" xfId="4969"/>
    <cellStyle name="Percent 2 4 4 2 2" xfId="14197"/>
    <cellStyle name="Percent 2 4 4 2 2 2" xfId="28679"/>
    <cellStyle name="Percent 2 4 4 2 2 2 2" xfId="57377"/>
    <cellStyle name="Percent 2 4 4 2 2 3" xfId="42895"/>
    <cellStyle name="Percent 2 4 4 2 3" xfId="24127"/>
    <cellStyle name="Percent 2 4 4 2 3 2" xfId="52825"/>
    <cellStyle name="Percent 2 4 4 2 4" xfId="26406"/>
    <cellStyle name="Percent 2 4 4 2 4 2" xfId="55104"/>
    <cellStyle name="Percent 2 4 4 2 5" xfId="30987"/>
    <cellStyle name="Percent 2 4 4 2 5 2" xfId="59684"/>
    <cellStyle name="Percent 2 4 4 2 6" xfId="33686"/>
    <cellStyle name="Percent 2 4 4 3" xfId="5693"/>
    <cellStyle name="Percent 2 4 4 3 2" xfId="14921"/>
    <cellStyle name="Percent 2 4 4 3 2 2" xfId="43619"/>
    <cellStyle name="Percent 2 4 4 3 3" xfId="27546"/>
    <cellStyle name="Percent 2 4 4 3 3 2" xfId="56244"/>
    <cellStyle name="Percent 2 4 4 3 4" xfId="34410"/>
    <cellStyle name="Percent 2 4 4 4" xfId="7242"/>
    <cellStyle name="Percent 2 4 4 4 2" xfId="16469"/>
    <cellStyle name="Percent 2 4 4 4 2 2" xfId="45167"/>
    <cellStyle name="Percent 2 4 4 4 3" xfId="35958"/>
    <cellStyle name="Percent 2 4 4 5" xfId="8395"/>
    <cellStyle name="Percent 2 4 4 5 2" xfId="17619"/>
    <cellStyle name="Percent 2 4 4 5 2 2" xfId="46317"/>
    <cellStyle name="Percent 2 4 4 5 3" xfId="37108"/>
    <cellStyle name="Percent 2 4 4 6" xfId="10354"/>
    <cellStyle name="Percent 2 4 4 6 2" xfId="19575"/>
    <cellStyle name="Percent 2 4 4 6 2 2" xfId="48273"/>
    <cellStyle name="Percent 2 4 4 6 3" xfId="39064"/>
    <cellStyle name="Percent 2 4 4 7" xfId="11503"/>
    <cellStyle name="Percent 2 4 4 7 2" xfId="20722"/>
    <cellStyle name="Percent 2 4 4 7 2 2" xfId="49420"/>
    <cellStyle name="Percent 2 4 4 7 3" xfId="40211"/>
    <cellStyle name="Percent 2 4 4 8" xfId="12239"/>
    <cellStyle name="Percent 2 4 4 8 2" xfId="40937"/>
    <cellStyle name="Percent 2 4 4 9" xfId="21855"/>
    <cellStyle name="Percent 2 4 4 9 2" xfId="50553"/>
    <cellStyle name="Percent 2 4 5" xfId="3095"/>
    <cellStyle name="Percent 2 4 5 10" xfId="24128"/>
    <cellStyle name="Percent 2 4 5 10 2" xfId="52826"/>
    <cellStyle name="Percent 2 4 5 11" xfId="26407"/>
    <cellStyle name="Percent 2 4 5 11 2" xfId="55105"/>
    <cellStyle name="Percent 2 4 5 12" xfId="30988"/>
    <cellStyle name="Percent 2 4 5 12 2" xfId="59685"/>
    <cellStyle name="Percent 2 4 5 13" xfId="32107"/>
    <cellStyle name="Percent 2 4 5 2" xfId="4970"/>
    <cellStyle name="Percent 2 4 5 2 2" xfId="14198"/>
    <cellStyle name="Percent 2 4 5 2 2 2" xfId="28680"/>
    <cellStyle name="Percent 2 4 5 2 2 2 2" xfId="57378"/>
    <cellStyle name="Percent 2 4 5 2 2 3" xfId="42896"/>
    <cellStyle name="Percent 2 4 5 2 3" xfId="24129"/>
    <cellStyle name="Percent 2 4 5 2 3 2" xfId="52827"/>
    <cellStyle name="Percent 2 4 5 2 4" xfId="26408"/>
    <cellStyle name="Percent 2 4 5 2 4 2" xfId="55106"/>
    <cellStyle name="Percent 2 4 5 2 5" xfId="30989"/>
    <cellStyle name="Percent 2 4 5 2 5 2" xfId="59686"/>
    <cellStyle name="Percent 2 4 5 2 6" xfId="33687"/>
    <cellStyle name="Percent 2 4 5 3" xfId="6072"/>
    <cellStyle name="Percent 2 4 5 3 2" xfId="15300"/>
    <cellStyle name="Percent 2 4 5 3 2 2" xfId="43998"/>
    <cellStyle name="Percent 2 4 5 3 3" xfId="27547"/>
    <cellStyle name="Percent 2 4 5 3 3 2" xfId="56245"/>
    <cellStyle name="Percent 2 4 5 3 4" xfId="34789"/>
    <cellStyle name="Percent 2 4 5 4" xfId="7624"/>
    <cellStyle name="Percent 2 4 5 4 2" xfId="16849"/>
    <cellStyle name="Percent 2 4 5 4 2 2" xfId="45547"/>
    <cellStyle name="Percent 2 4 5 4 3" xfId="36338"/>
    <cellStyle name="Percent 2 4 5 5" xfId="8775"/>
    <cellStyle name="Percent 2 4 5 5 2" xfId="17998"/>
    <cellStyle name="Percent 2 4 5 5 2 2" xfId="46696"/>
    <cellStyle name="Percent 2 4 5 5 3" xfId="37487"/>
    <cellStyle name="Percent 2 4 5 6" xfId="10355"/>
    <cellStyle name="Percent 2 4 5 6 2" xfId="19576"/>
    <cellStyle name="Percent 2 4 5 6 2 2" xfId="48274"/>
    <cellStyle name="Percent 2 4 5 6 3" xfId="39065"/>
    <cellStyle name="Percent 2 4 5 7" xfId="11504"/>
    <cellStyle name="Percent 2 4 5 7 2" xfId="20723"/>
    <cellStyle name="Percent 2 4 5 7 2 2" xfId="49421"/>
    <cellStyle name="Percent 2 4 5 7 3" xfId="40212"/>
    <cellStyle name="Percent 2 4 5 8" xfId="12618"/>
    <cellStyle name="Percent 2 4 5 8 2" xfId="41316"/>
    <cellStyle name="Percent 2 4 5 9" xfId="21856"/>
    <cellStyle name="Percent 2 4 5 9 2" xfId="50554"/>
    <cellStyle name="Percent 2 4 6" xfId="1355"/>
    <cellStyle name="Percent 2 4 6 2" xfId="5397"/>
    <cellStyle name="Percent 2 4 6 2 2" xfId="14625"/>
    <cellStyle name="Percent 2 4 6 2 2 2" xfId="43323"/>
    <cellStyle name="Percent 2 4 6 2 3" xfId="28676"/>
    <cellStyle name="Percent 2 4 6 2 3 2" xfId="57374"/>
    <cellStyle name="Percent 2 4 6 2 4" xfId="34114"/>
    <cellStyle name="Percent 2 4 6 3" xfId="6946"/>
    <cellStyle name="Percent 2 4 6 3 2" xfId="16173"/>
    <cellStyle name="Percent 2 4 6 3 2 2" xfId="44871"/>
    <cellStyle name="Percent 2 4 6 3 3" xfId="35662"/>
    <cellStyle name="Percent 2 4 6 4" xfId="11943"/>
    <cellStyle name="Percent 2 4 6 4 2" xfId="40641"/>
    <cellStyle name="Percent 2 4 6 5" xfId="24130"/>
    <cellStyle name="Percent 2 4 6 5 2" xfId="52828"/>
    <cellStyle name="Percent 2 4 6 6" xfId="26409"/>
    <cellStyle name="Percent 2 4 6 6 2" xfId="55107"/>
    <cellStyle name="Percent 2 4 6 7" xfId="30990"/>
    <cellStyle name="Percent 2 4 6 7 2" xfId="59687"/>
    <cellStyle name="Percent 2 4 6 8" xfId="31432"/>
    <cellStyle name="Percent 2 4 7" xfId="4966"/>
    <cellStyle name="Percent 2 4 7 2" xfId="14194"/>
    <cellStyle name="Percent 2 4 7 2 2" xfId="42892"/>
    <cellStyle name="Percent 2 4 7 3" xfId="27543"/>
    <cellStyle name="Percent 2 4 7 3 2" xfId="56241"/>
    <cellStyle name="Percent 2 4 7 4" xfId="33683"/>
    <cellStyle name="Percent 2 4 8" xfId="8099"/>
    <cellStyle name="Percent 2 4 8 2" xfId="17323"/>
    <cellStyle name="Percent 2 4 8 2 2" xfId="46021"/>
    <cellStyle name="Percent 2 4 8 3" xfId="36812"/>
    <cellStyle name="Percent 2 4 9" xfId="10351"/>
    <cellStyle name="Percent 2 4 9 2" xfId="19572"/>
    <cellStyle name="Percent 2 4 9 2 2" xfId="48270"/>
    <cellStyle name="Percent 2 4 9 3" xfId="39061"/>
    <cellStyle name="Percent 3" xfId="1020"/>
    <cellStyle name="Percent 3 2" xfId="1262"/>
    <cellStyle name="Percent 3 2 2" xfId="1331"/>
    <cellStyle name="Percent 4" xfId="1325"/>
    <cellStyle name="Percent 4 10" xfId="24131"/>
    <cellStyle name="Percent 4 10 2" xfId="52829"/>
    <cellStyle name="Percent 4 11" xfId="26410"/>
    <cellStyle name="Percent 4 11 2" xfId="55108"/>
    <cellStyle name="Percent 4 12" xfId="30991"/>
    <cellStyle name="Percent 4 12 2" xfId="59688"/>
    <cellStyle name="Percent 4 13" xfId="31425"/>
    <cellStyle name="Percent 4 2" xfId="4971"/>
    <cellStyle name="Percent 4 2 2" xfId="14199"/>
    <cellStyle name="Percent 4 2 2 2" xfId="28681"/>
    <cellStyle name="Percent 4 2 2 2 2" xfId="57379"/>
    <cellStyle name="Percent 4 2 2 3" xfId="42897"/>
    <cellStyle name="Percent 4 2 3" xfId="24132"/>
    <cellStyle name="Percent 4 2 3 2" xfId="52830"/>
    <cellStyle name="Percent 4 2 4" xfId="26411"/>
    <cellStyle name="Percent 4 2 4 2" xfId="55109"/>
    <cellStyle name="Percent 4 2 5" xfId="30992"/>
    <cellStyle name="Percent 4 2 5 2" xfId="59689"/>
    <cellStyle name="Percent 4 2 6" xfId="33688"/>
    <cellStyle name="Percent 4 3" xfId="5390"/>
    <cellStyle name="Percent 4 3 2" xfId="14618"/>
    <cellStyle name="Percent 4 3 2 2" xfId="43316"/>
    <cellStyle name="Percent 4 3 3" xfId="27548"/>
    <cellStyle name="Percent 4 3 3 2" xfId="56246"/>
    <cellStyle name="Percent 4 3 4" xfId="34107"/>
    <cellStyle name="Percent 4 4" xfId="6939"/>
    <cellStyle name="Percent 4 4 2" xfId="16166"/>
    <cellStyle name="Percent 4 4 2 2" xfId="44864"/>
    <cellStyle name="Percent 4 4 3" xfId="35655"/>
    <cellStyle name="Percent 4 5" xfId="8092"/>
    <cellStyle name="Percent 4 5 2" xfId="17316"/>
    <cellStyle name="Percent 4 5 2 2" xfId="46014"/>
    <cellStyle name="Percent 4 5 3" xfId="36805"/>
    <cellStyle name="Percent 4 6" xfId="10356"/>
    <cellStyle name="Percent 4 6 2" xfId="19577"/>
    <cellStyle name="Percent 4 6 2 2" xfId="48275"/>
    <cellStyle name="Percent 4 6 3" xfId="39066"/>
    <cellStyle name="Percent 4 7" xfId="11505"/>
    <cellStyle name="Percent 4 7 2" xfId="20724"/>
    <cellStyle name="Percent 4 7 2 2" xfId="49422"/>
    <cellStyle name="Percent 4 7 3" xfId="40213"/>
    <cellStyle name="Percent 4 8" xfId="11936"/>
    <cellStyle name="Percent 4 8 2" xfId="40634"/>
    <cellStyle name="Percent 4 9" xfId="21857"/>
    <cellStyle name="Percent 4 9 2" xfId="50555"/>
    <cellStyle name="Percent 5" xfId="1329"/>
    <cellStyle name="Percent 5 2" xfId="1332"/>
    <cellStyle name="Percent 6" xfId="1958"/>
    <cellStyle name="Percent 6 10" xfId="24133"/>
    <cellStyle name="Percent 6 10 2" xfId="52831"/>
    <cellStyle name="Percent 6 11" xfId="26412"/>
    <cellStyle name="Percent 6 11 2" xfId="55110"/>
    <cellStyle name="Percent 6 12" xfId="30993"/>
    <cellStyle name="Percent 6 12 2" xfId="59690"/>
    <cellStyle name="Percent 6 13" xfId="31469"/>
    <cellStyle name="Percent 6 2" xfId="4972"/>
    <cellStyle name="Percent 6 2 2" xfId="14200"/>
    <cellStyle name="Percent 6 2 2 2" xfId="28682"/>
    <cellStyle name="Percent 6 2 2 2 2" xfId="57380"/>
    <cellStyle name="Percent 6 2 2 3" xfId="42898"/>
    <cellStyle name="Percent 6 2 3" xfId="24134"/>
    <cellStyle name="Percent 6 2 3 2" xfId="52832"/>
    <cellStyle name="Percent 6 2 4" xfId="26413"/>
    <cellStyle name="Percent 6 2 4 2" xfId="55111"/>
    <cellStyle name="Percent 6 2 5" xfId="30994"/>
    <cellStyle name="Percent 6 2 5 2" xfId="59691"/>
    <cellStyle name="Percent 6 2 6" xfId="33689"/>
    <cellStyle name="Percent 6 3" xfId="5434"/>
    <cellStyle name="Percent 6 3 2" xfId="14662"/>
    <cellStyle name="Percent 6 3 2 2" xfId="43360"/>
    <cellStyle name="Percent 6 3 3" xfId="27549"/>
    <cellStyle name="Percent 6 3 3 2" xfId="56247"/>
    <cellStyle name="Percent 6 3 4" xfId="34151"/>
    <cellStyle name="Percent 6 4" xfId="6983"/>
    <cellStyle name="Percent 6 4 2" xfId="16210"/>
    <cellStyle name="Percent 6 4 2 2" xfId="44908"/>
    <cellStyle name="Percent 6 4 3" xfId="35699"/>
    <cellStyle name="Percent 6 5" xfId="8136"/>
    <cellStyle name="Percent 6 5 2" xfId="17360"/>
    <cellStyle name="Percent 6 5 2 2" xfId="46058"/>
    <cellStyle name="Percent 6 5 3" xfId="36849"/>
    <cellStyle name="Percent 6 6" xfId="10357"/>
    <cellStyle name="Percent 6 6 2" xfId="19578"/>
    <cellStyle name="Percent 6 6 2 2" xfId="48276"/>
    <cellStyle name="Percent 6 6 3" xfId="39067"/>
    <cellStyle name="Percent 6 7" xfId="11506"/>
    <cellStyle name="Percent 6 7 2" xfId="20725"/>
    <cellStyle name="Percent 6 7 2 2" xfId="49423"/>
    <cellStyle name="Percent 6 7 3" xfId="40214"/>
    <cellStyle name="Percent 6 8" xfId="11980"/>
    <cellStyle name="Percent 6 8 2" xfId="40678"/>
    <cellStyle name="Percent 6 9" xfId="21858"/>
    <cellStyle name="Percent 6 9 2" xfId="50556"/>
    <cellStyle name="Percent 7" xfId="2013"/>
    <cellStyle name="Percent 7 10" xfId="24135"/>
    <cellStyle name="Percent 7 10 2" xfId="52833"/>
    <cellStyle name="Percent 7 11" xfId="26414"/>
    <cellStyle name="Percent 7 11 2" xfId="55112"/>
    <cellStyle name="Percent 7 12" xfId="30995"/>
    <cellStyle name="Percent 7 12 2" xfId="59692"/>
    <cellStyle name="Percent 7 13" xfId="31523"/>
    <cellStyle name="Percent 7 2" xfId="4973"/>
    <cellStyle name="Percent 7 2 2" xfId="14201"/>
    <cellStyle name="Percent 7 2 2 2" xfId="28683"/>
    <cellStyle name="Percent 7 2 2 2 2" xfId="57381"/>
    <cellStyle name="Percent 7 2 2 3" xfId="42899"/>
    <cellStyle name="Percent 7 2 3" xfId="24136"/>
    <cellStyle name="Percent 7 2 3 2" xfId="52834"/>
    <cellStyle name="Percent 7 2 4" xfId="26415"/>
    <cellStyle name="Percent 7 2 4 2" xfId="55113"/>
    <cellStyle name="Percent 7 2 5" xfId="30996"/>
    <cellStyle name="Percent 7 2 5 2" xfId="59693"/>
    <cellStyle name="Percent 7 2 6" xfId="33690"/>
    <cellStyle name="Percent 7 3" xfId="5488"/>
    <cellStyle name="Percent 7 3 2" xfId="14716"/>
    <cellStyle name="Percent 7 3 2 2" xfId="43414"/>
    <cellStyle name="Percent 7 3 3" xfId="27550"/>
    <cellStyle name="Percent 7 3 3 2" xfId="56248"/>
    <cellStyle name="Percent 7 3 4" xfId="34205"/>
    <cellStyle name="Percent 7 4" xfId="7037"/>
    <cellStyle name="Percent 7 4 2" xfId="16264"/>
    <cellStyle name="Percent 7 4 2 2" xfId="44962"/>
    <cellStyle name="Percent 7 4 3" xfId="35753"/>
    <cellStyle name="Percent 7 5" xfId="8190"/>
    <cellStyle name="Percent 7 5 2" xfId="17414"/>
    <cellStyle name="Percent 7 5 2 2" xfId="46112"/>
    <cellStyle name="Percent 7 5 3" xfId="36903"/>
    <cellStyle name="Percent 7 6" xfId="10358"/>
    <cellStyle name="Percent 7 6 2" xfId="19579"/>
    <cellStyle name="Percent 7 6 2 2" xfId="48277"/>
    <cellStyle name="Percent 7 6 3" xfId="39068"/>
    <cellStyle name="Percent 7 7" xfId="11507"/>
    <cellStyle name="Percent 7 7 2" xfId="20726"/>
    <cellStyle name="Percent 7 7 2 2" xfId="49424"/>
    <cellStyle name="Percent 7 7 3" xfId="40215"/>
    <cellStyle name="Percent 7 8" xfId="12034"/>
    <cellStyle name="Percent 7 8 2" xfId="40732"/>
    <cellStyle name="Percent 7 9" xfId="21859"/>
    <cellStyle name="Percent 7 9 2" xfId="50557"/>
    <cellStyle name="Percent 8" xfId="2380"/>
    <cellStyle name="Percent 8 10" xfId="24137"/>
    <cellStyle name="Percent 8 10 2" xfId="52835"/>
    <cellStyle name="Percent 8 11" xfId="26416"/>
    <cellStyle name="Percent 8 11 2" xfId="55114"/>
    <cellStyle name="Percent 8 12" xfId="30997"/>
    <cellStyle name="Percent 8 12 2" xfId="59694"/>
    <cellStyle name="Percent 8 13" xfId="31721"/>
    <cellStyle name="Percent 8 2" xfId="4974"/>
    <cellStyle name="Percent 8 2 2" xfId="14202"/>
    <cellStyle name="Percent 8 2 2 2" xfId="28684"/>
    <cellStyle name="Percent 8 2 2 2 2" xfId="57382"/>
    <cellStyle name="Percent 8 2 2 3" xfId="42900"/>
    <cellStyle name="Percent 8 2 3" xfId="24138"/>
    <cellStyle name="Percent 8 2 3 2" xfId="52836"/>
    <cellStyle name="Percent 8 2 4" xfId="26417"/>
    <cellStyle name="Percent 8 2 4 2" xfId="55115"/>
    <cellStyle name="Percent 8 2 5" xfId="30998"/>
    <cellStyle name="Percent 8 2 5 2" xfId="59695"/>
    <cellStyle name="Percent 8 2 6" xfId="33691"/>
    <cellStyle name="Percent 8 3" xfId="5686"/>
    <cellStyle name="Percent 8 3 2" xfId="14914"/>
    <cellStyle name="Percent 8 3 2 2" xfId="43612"/>
    <cellStyle name="Percent 8 3 3" xfId="27551"/>
    <cellStyle name="Percent 8 3 3 2" xfId="56249"/>
    <cellStyle name="Percent 8 3 4" xfId="34403"/>
    <cellStyle name="Percent 8 4" xfId="7235"/>
    <cellStyle name="Percent 8 4 2" xfId="16462"/>
    <cellStyle name="Percent 8 4 2 2" xfId="45160"/>
    <cellStyle name="Percent 8 4 3" xfId="35951"/>
    <cellStyle name="Percent 8 5" xfId="8388"/>
    <cellStyle name="Percent 8 5 2" xfId="17612"/>
    <cellStyle name="Percent 8 5 2 2" xfId="46310"/>
    <cellStyle name="Percent 8 5 3" xfId="37101"/>
    <cellStyle name="Percent 8 6" xfId="10359"/>
    <cellStyle name="Percent 8 6 2" xfId="19580"/>
    <cellStyle name="Percent 8 6 2 2" xfId="48278"/>
    <cellStyle name="Percent 8 6 3" xfId="39069"/>
    <cellStyle name="Percent 8 7" xfId="11508"/>
    <cellStyle name="Percent 8 7 2" xfId="20727"/>
    <cellStyle name="Percent 8 7 2 2" xfId="49425"/>
    <cellStyle name="Percent 8 7 3" xfId="40216"/>
    <cellStyle name="Percent 8 8" xfId="12232"/>
    <cellStyle name="Percent 8 8 2" xfId="40930"/>
    <cellStyle name="Percent 8 9" xfId="21860"/>
    <cellStyle name="Percent 8 9 2" xfId="50558"/>
    <cellStyle name="Percent 9" xfId="3086"/>
    <cellStyle name="Percent 9 10" xfId="24139"/>
    <cellStyle name="Percent 9 10 2" xfId="52837"/>
    <cellStyle name="Percent 9 11" xfId="26418"/>
    <cellStyle name="Percent 9 11 2" xfId="55116"/>
    <cellStyle name="Percent 9 12" xfId="30999"/>
    <cellStyle name="Percent 9 12 2" xfId="59696"/>
    <cellStyle name="Percent 9 13" xfId="32100"/>
    <cellStyle name="Percent 9 2" xfId="4975"/>
    <cellStyle name="Percent 9 2 2" xfId="14203"/>
    <cellStyle name="Percent 9 2 2 2" xfId="28685"/>
    <cellStyle name="Percent 9 2 2 2 2" xfId="57383"/>
    <cellStyle name="Percent 9 2 2 3" xfId="42901"/>
    <cellStyle name="Percent 9 2 3" xfId="24140"/>
    <cellStyle name="Percent 9 2 3 2" xfId="52838"/>
    <cellStyle name="Percent 9 2 4" xfId="26419"/>
    <cellStyle name="Percent 9 2 4 2" xfId="55117"/>
    <cellStyle name="Percent 9 2 5" xfId="31000"/>
    <cellStyle name="Percent 9 2 5 2" xfId="59697"/>
    <cellStyle name="Percent 9 2 6" xfId="33692"/>
    <cellStyle name="Percent 9 3" xfId="6065"/>
    <cellStyle name="Percent 9 3 2" xfId="15293"/>
    <cellStyle name="Percent 9 3 2 2" xfId="43991"/>
    <cellStyle name="Percent 9 3 3" xfId="27552"/>
    <cellStyle name="Percent 9 3 3 2" xfId="56250"/>
    <cellStyle name="Percent 9 3 4" xfId="34782"/>
    <cellStyle name="Percent 9 4" xfId="7616"/>
    <cellStyle name="Percent 9 4 2" xfId="16841"/>
    <cellStyle name="Percent 9 4 2 2" xfId="45539"/>
    <cellStyle name="Percent 9 4 3" xfId="36330"/>
    <cellStyle name="Percent 9 5" xfId="8768"/>
    <cellStyle name="Percent 9 5 2" xfId="17991"/>
    <cellStyle name="Percent 9 5 2 2" xfId="46689"/>
    <cellStyle name="Percent 9 5 3" xfId="37480"/>
    <cellStyle name="Percent 9 6" xfId="10360"/>
    <cellStyle name="Percent 9 6 2" xfId="19581"/>
    <cellStyle name="Percent 9 6 2 2" xfId="48279"/>
    <cellStyle name="Percent 9 6 3" xfId="39070"/>
    <cellStyle name="Percent 9 7" xfId="11509"/>
    <cellStyle name="Percent 9 7 2" xfId="20728"/>
    <cellStyle name="Percent 9 7 2 2" xfId="49426"/>
    <cellStyle name="Percent 9 7 3" xfId="40217"/>
    <cellStyle name="Percent 9 8" xfId="12611"/>
    <cellStyle name="Percent 9 8 2" xfId="41309"/>
    <cellStyle name="Percent 9 9" xfId="21861"/>
    <cellStyle name="Percent 9 9 2" xfId="50559"/>
    <cellStyle name="PSChar" xfId="1021"/>
    <cellStyle name="PSChar 2" xfId="1022"/>
    <cellStyle name="PSChar 2 2" xfId="1263"/>
    <cellStyle name="PSDate" xfId="1023"/>
    <cellStyle name="PSDate 2" xfId="1024"/>
    <cellStyle name="PSDate 2 2" xfId="1264"/>
    <cellStyle name="PSDec" xfId="1025"/>
    <cellStyle name="PSDec 2" xfId="1026"/>
    <cellStyle name="PSDec 2 2" xfId="1265"/>
    <cellStyle name="PSHeading" xfId="1027"/>
    <cellStyle name="PSHeading 2" xfId="1028"/>
    <cellStyle name="PSHeading 2 2" xfId="1266"/>
    <cellStyle name="PSInt" xfId="1029"/>
    <cellStyle name="PSInt 2" xfId="1030"/>
    <cellStyle name="PSInt 2 2" xfId="1267"/>
    <cellStyle name="PSSpacer" xfId="1031"/>
    <cellStyle name="PSSpacer 2" xfId="1032"/>
    <cellStyle name="PSSpacer 2 2" xfId="1268"/>
    <cellStyle name="STYLE1" xfId="111"/>
    <cellStyle name="STYLE1 2" xfId="426"/>
    <cellStyle name="STYLE1 2 2" xfId="1034"/>
    <cellStyle name="STYLE1 3" xfId="427"/>
    <cellStyle name="STYLE1 3 2" xfId="428"/>
    <cellStyle name="STYLE1 3 3" xfId="1035"/>
    <cellStyle name="STYLE1 3 3 2" xfId="1270"/>
    <cellStyle name="STYLE1 4" xfId="429"/>
    <cellStyle name="STYLE1 5" xfId="937"/>
    <cellStyle name="STYLE1 6" xfId="1033"/>
    <cellStyle name="STYLE1 6 2" xfId="1269"/>
    <cellStyle name="STYLE1_Sheet1" xfId="1036"/>
    <cellStyle name="STYLE2" xfId="430"/>
    <cellStyle name="STYLE2 2" xfId="431"/>
    <cellStyle name="STYLE2 2 2" xfId="1038"/>
    <cellStyle name="STYLE2 3" xfId="938"/>
    <cellStyle name="STYLE2 3 2" xfId="1039"/>
    <cellStyle name="STYLE2 3 2 2" xfId="1271"/>
    <cellStyle name="STYLE2 4" xfId="1037"/>
    <cellStyle name="STYLE2 5" xfId="1055"/>
    <cellStyle name="STYLE2 5 2" xfId="1279"/>
    <cellStyle name="STYLE2_Sheet1" xfId="1040"/>
    <cellStyle name="STYLE3" xfId="432"/>
    <cellStyle name="STYLE3 2" xfId="433"/>
    <cellStyle name="STYLE3 2 2" xfId="1042"/>
    <cellStyle name="STYLE3 3" xfId="939"/>
    <cellStyle name="STYLE3 3 2" xfId="1043"/>
    <cellStyle name="STYLE3 3 2 2" xfId="1272"/>
    <cellStyle name="STYLE3 4" xfId="1041"/>
    <cellStyle name="STYLE3 5" xfId="1056"/>
    <cellStyle name="STYLE3 5 2" xfId="1280"/>
    <cellStyle name="STYLE3_Sheet1" xfId="1044"/>
    <cellStyle name="STYLE4" xfId="434"/>
    <cellStyle name="STYLE4 2" xfId="435"/>
    <cellStyle name="STYLE4 3" xfId="940"/>
    <cellStyle name="STYLE4 4" xfId="1045"/>
    <cellStyle name="STYLE4 4 2" xfId="1273"/>
    <cellStyle name="STYLE5" xfId="436"/>
    <cellStyle name="STYLE5 2" xfId="437"/>
    <cellStyle name="STYLE5 3" xfId="1046"/>
    <cellStyle name="STYLE5 3 2" xfId="1274"/>
    <cellStyle name="STYLE6" xfId="438"/>
    <cellStyle name="STYLE6 2" xfId="439"/>
    <cellStyle name="STYLE6 3" xfId="1047"/>
    <cellStyle name="STYLE6 3 2" xfId="1275"/>
    <cellStyle name="Title" xfId="124" builtinId="15" customBuiltin="1"/>
    <cellStyle name="Title 2" xfId="58"/>
    <cellStyle name="Title 2 2" xfId="1049"/>
    <cellStyle name="Title 2 3" xfId="1048"/>
    <cellStyle name="Title 3" xfId="28687"/>
    <cellStyle name="Title 4" xfId="31023"/>
    <cellStyle name="Total" xfId="13" builtinId="25" customBuiltin="1"/>
    <cellStyle name="Total 10" xfId="1617"/>
    <cellStyle name="Total 10 2" xfId="1951"/>
    <cellStyle name="Total 10 2 2" xfId="2678"/>
    <cellStyle name="Total 10 2 3" xfId="3306"/>
    <cellStyle name="Total 10 2 4" xfId="3818"/>
    <cellStyle name="Total 10 3" xfId="2674"/>
    <cellStyle name="Total 10 3 2" xfId="3304"/>
    <cellStyle name="Total 10 3 3" xfId="3817"/>
    <cellStyle name="Total 10 4" xfId="2635"/>
    <cellStyle name="Total 10 4 2" xfId="3290"/>
    <cellStyle name="Total 10 4 3" xfId="3811"/>
    <cellStyle name="Total 10 5" xfId="2443"/>
    <cellStyle name="Total 11" xfId="1788"/>
    <cellStyle name="Total 11 2" xfId="1956"/>
    <cellStyle name="Total 11 2 2" xfId="2938"/>
    <cellStyle name="Total 11 2 3" xfId="3527"/>
    <cellStyle name="Total 11 2 4" xfId="3831"/>
    <cellStyle name="Total 11 3" xfId="2069"/>
    <cellStyle name="Total 11 3 2" xfId="3537"/>
    <cellStyle name="Total 11 3 3" xfId="3839"/>
    <cellStyle name="Total 11 4" xfId="2969"/>
    <cellStyle name="Total 11 4 2" xfId="3534"/>
    <cellStyle name="Total 11 4 3" xfId="3836"/>
    <cellStyle name="Total 11 5" xfId="3144"/>
    <cellStyle name="Total 11 6" xfId="3100"/>
    <cellStyle name="Total 12" xfId="3725"/>
    <cellStyle name="Total 13" xfId="11531"/>
    <cellStyle name="Total 14" xfId="31021"/>
    <cellStyle name="Total 2" xfId="59"/>
    <cellStyle name="Total 2 2" xfId="1051"/>
    <cellStyle name="Total 2 2 2" xfId="1444"/>
    <cellStyle name="Total 2 2_Summary by Corporation" xfId="1434"/>
    <cellStyle name="Total 2 3" xfId="1050"/>
    <cellStyle name="Total 2 3 2" xfId="1449"/>
    <cellStyle name="Total 2 3 3" xfId="3731"/>
    <cellStyle name="Total 2 3 4" xfId="1394"/>
    <cellStyle name="Total 2 4" xfId="1361"/>
    <cellStyle name="Total 2 4 2" xfId="1947"/>
    <cellStyle name="Total 2 4 2 2" xfId="2648"/>
    <cellStyle name="Total 2 4 2 3" xfId="3294"/>
    <cellStyle name="Total 2 4 2 4" xfId="3813"/>
    <cellStyle name="Total 2 4 3" xfId="2662"/>
    <cellStyle name="Total 2 4 3 2" xfId="3299"/>
    <cellStyle name="Total 2 4 3 3" xfId="3815"/>
    <cellStyle name="Total 2 4 4" xfId="2946"/>
    <cellStyle name="Total 2 4 4 2" xfId="3531"/>
    <cellStyle name="Total 2 4 4 3" xfId="3833"/>
    <cellStyle name="Total 2 4 5" xfId="2395"/>
    <cellStyle name="Total 2 5" xfId="1439"/>
    <cellStyle name="Total 2_Sheet1" xfId="1341"/>
    <cellStyle name="Total 3" xfId="165"/>
    <cellStyle name="Total 3 2" xfId="1396"/>
    <cellStyle name="Total 3 2 2" xfId="1948"/>
    <cellStyle name="Total 3 2 2 2" xfId="2649"/>
    <cellStyle name="Total 3 2 2 3" xfId="3295"/>
    <cellStyle name="Total 3 2 2 4" xfId="3814"/>
    <cellStyle name="Total 3 2 3" xfId="2986"/>
    <cellStyle name="Total 3 2 3 2" xfId="3538"/>
    <cellStyle name="Total 3 2 3 3" xfId="3840"/>
    <cellStyle name="Total 3 2 4" xfId="2948"/>
    <cellStyle name="Total 3 2 4 2" xfId="3532"/>
    <cellStyle name="Total 3 2 4 3" xfId="3834"/>
    <cellStyle name="Total 3 2 5" xfId="2400"/>
    <cellStyle name="Total 3_Sheet4" xfId="1403"/>
    <cellStyle name="Total 4" xfId="1600"/>
    <cellStyle name="Total 4 2" xfId="1950"/>
    <cellStyle name="Total 4 2 2" xfId="2924"/>
    <cellStyle name="Total 4 2 3" xfId="3520"/>
    <cellStyle name="Total 4 2 4" xfId="3824"/>
    <cellStyle name="Total 4 3" xfId="2690"/>
    <cellStyle name="Total 4 3 2" xfId="3312"/>
    <cellStyle name="Total 4 3 3" xfId="3819"/>
    <cellStyle name="Total 4 4" xfId="2645"/>
    <cellStyle name="Total 4 4 2" xfId="3293"/>
    <cellStyle name="Total 4 4 3" xfId="3812"/>
    <cellStyle name="Total 4 5" xfId="2442"/>
    <cellStyle name="Total 5" xfId="1669"/>
    <cellStyle name="Total 5 2" xfId="1953"/>
    <cellStyle name="Total 5 2 2" xfId="2770"/>
    <cellStyle name="Total 5 2 3" xfId="3380"/>
    <cellStyle name="Total 5 2 4" xfId="3820"/>
    <cellStyle name="Total 5 3" xfId="2934"/>
    <cellStyle name="Total 5 3 2" xfId="3525"/>
    <cellStyle name="Total 5 3 3" xfId="3829"/>
    <cellStyle name="Total 5 4" xfId="2935"/>
    <cellStyle name="Total 5 4 2" xfId="3526"/>
    <cellStyle name="Total 5 4 3" xfId="3830"/>
    <cellStyle name="Total 5 5" xfId="2445"/>
    <cellStyle name="Total 6" xfId="1599"/>
    <cellStyle name="Total 6 2" xfId="1949"/>
    <cellStyle name="Total 6 2 2" xfId="2928"/>
    <cellStyle name="Total 6 2 3" xfId="3522"/>
    <cellStyle name="Total 6 2 4" xfId="3826"/>
    <cellStyle name="Total 6 3" xfId="2626"/>
    <cellStyle name="Total 6 3 2" xfId="3287"/>
    <cellStyle name="Total 6 3 3" xfId="3091"/>
    <cellStyle name="Total 6 4" xfId="2927"/>
    <cellStyle name="Total 6 4 2" xfId="3521"/>
    <cellStyle name="Total 6 4 3" xfId="3825"/>
    <cellStyle name="Total 6 5" xfId="2441"/>
    <cellStyle name="Total 7" xfId="1739"/>
    <cellStyle name="Total 7 2" xfId="1954"/>
    <cellStyle name="Total 7 2 2" xfId="2932"/>
    <cellStyle name="Total 7 2 3" xfId="3523"/>
    <cellStyle name="Total 7 2 4" xfId="3827"/>
    <cellStyle name="Total 7 3" xfId="2634"/>
    <cellStyle name="Total 7 3 2" xfId="3289"/>
    <cellStyle name="Total 7 3 3" xfId="3090"/>
    <cellStyle name="Total 7 4" xfId="2904"/>
    <cellStyle name="Total 7 4 2" xfId="3509"/>
    <cellStyle name="Total 7 4 3" xfId="3822"/>
    <cellStyle name="Total 7 5" xfId="2474"/>
    <cellStyle name="Total 8" xfId="1742"/>
    <cellStyle name="Total 8 2" xfId="1955"/>
    <cellStyle name="Total 8 2 2" xfId="2933"/>
    <cellStyle name="Total 8 2 3" xfId="3524"/>
    <cellStyle name="Total 8 2 4" xfId="3828"/>
    <cellStyle name="Total 8 3" xfId="2919"/>
    <cellStyle name="Total 8 3 2" xfId="3517"/>
    <cellStyle name="Total 8 3 3" xfId="3823"/>
    <cellStyle name="Total 8 4" xfId="2994"/>
    <cellStyle name="Total 8 4 2" xfId="3539"/>
    <cellStyle name="Total 8 4 3" xfId="3841"/>
    <cellStyle name="Total 8 5" xfId="2475"/>
    <cellStyle name="Total 9" xfId="1630"/>
    <cellStyle name="Total 9 2" xfId="1952"/>
    <cellStyle name="Total 9 2 2" xfId="2665"/>
    <cellStyle name="Total 9 2 3" xfId="3301"/>
    <cellStyle name="Total 9 2 4" xfId="3816"/>
    <cellStyle name="Total 9 3" xfId="2899"/>
    <cellStyle name="Total 9 3 2" xfId="3508"/>
    <cellStyle name="Total 9 3 3" xfId="3821"/>
    <cellStyle name="Total 9 4" xfId="2975"/>
    <cellStyle name="Total 9 4 2" xfId="3535"/>
    <cellStyle name="Total 9 4 3" xfId="3837"/>
    <cellStyle name="Total 9 5" xfId="2444"/>
    <cellStyle name="Warning Text" xfId="135" builtinId="11" customBuiltin="1"/>
    <cellStyle name="Warning Text 2" xfId="60"/>
  </cellStyles>
  <dxfs count="0"/>
  <tableStyles count="0" defaultTableStyle="TableStyleMedium2" defaultPivotStyle="PivotStyleLight16"/>
  <colors>
    <mruColors>
      <color rgb="FFFFFFCC"/>
      <color rgb="FF38939B"/>
      <color rgb="FFFF0000"/>
      <color rgb="FFCCCCFF"/>
      <color rgb="FFFFFF66"/>
      <color rgb="FF99CCFF"/>
      <color rgb="FF66FFFF"/>
      <color rgb="FFCCECFF"/>
      <color rgb="FFFF9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9524</xdr:rowOff>
    </xdr:from>
    <xdr:to>
      <xdr:col>12</xdr:col>
      <xdr:colOff>590550</xdr:colOff>
      <xdr:row>67</xdr:row>
      <xdr:rowOff>39220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95299"/>
          <a:ext cx="7905750" cy="102309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orth%20Carolina/case%20mix/2001%20NF%20data%20as%20of%20May%202003/get_data1_ex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A part 1"/>
      <sheetName val="Sch A part 2"/>
    </sheetNames>
    <sheetDataSet>
      <sheetData sheetId="0">
        <row r="7">
          <cell r="A7" t="str">
            <v>FACNOKEY</v>
          </cell>
          <cell r="B7" t="str">
            <v>FACYEAR</v>
          </cell>
          <cell r="C7" t="str">
            <v>ENTRYDT</v>
          </cell>
          <cell r="D7" t="str">
            <v>ENTRYTM</v>
          </cell>
          <cell r="E7" t="str">
            <v>FACNAME</v>
          </cell>
          <cell r="F7" t="str">
            <v>F022_1</v>
          </cell>
          <cell r="G7" t="str">
            <v>F022_2</v>
          </cell>
          <cell r="H7" t="str">
            <v>F022_4</v>
          </cell>
          <cell r="I7" t="str">
            <v>F022_6</v>
          </cell>
          <cell r="J7" t="str">
            <v>F050_1</v>
          </cell>
          <cell r="K7" t="str">
            <v>F050_2</v>
          </cell>
          <cell r="L7" t="str">
            <v>F050_4</v>
          </cell>
          <cell r="M7" t="str">
            <v>F050_6</v>
          </cell>
          <cell r="N7" t="str">
            <v>F068_1</v>
          </cell>
          <cell r="O7" t="str">
            <v>F068_2</v>
          </cell>
          <cell r="P7" t="str">
            <v>F068_4</v>
          </cell>
          <cell r="Q7" t="str">
            <v>F068_6</v>
          </cell>
          <cell r="R7" t="str">
            <v>F078_1</v>
          </cell>
          <cell r="S7" t="str">
            <v>F078_2</v>
          </cell>
          <cell r="T7" t="str">
            <v>F078_4</v>
          </cell>
          <cell r="U7" t="str">
            <v>F078_6</v>
          </cell>
          <cell r="V7" t="str">
            <v>F088_1</v>
          </cell>
          <cell r="W7" t="str">
            <v>F088_2</v>
          </cell>
          <cell r="X7" t="str">
            <v>F088_4</v>
          </cell>
          <cell r="Y7" t="str">
            <v>F088_6</v>
          </cell>
          <cell r="Z7" t="str">
            <v>F089_1</v>
          </cell>
          <cell r="AA7" t="str">
            <v>F089_2</v>
          </cell>
          <cell r="AB7" t="str">
            <v>F089_4</v>
          </cell>
          <cell r="AC7" t="str">
            <v>F089_6</v>
          </cell>
          <cell r="AD7" t="str">
            <v>F090_1</v>
          </cell>
          <cell r="AE7" t="str">
            <v>F090_2</v>
          </cell>
          <cell r="AF7" t="str">
            <v>F090_4</v>
          </cell>
          <cell r="AG7" t="str">
            <v>F090_6</v>
          </cell>
          <cell r="AH7" t="str">
            <v>F091_1</v>
          </cell>
          <cell r="AI7" t="str">
            <v>F091_2</v>
          </cell>
          <cell r="AJ7" t="str">
            <v>F091_4</v>
          </cell>
          <cell r="AK7" t="str">
            <v>F091_6</v>
          </cell>
          <cell r="AL7" t="str">
            <v>F092_1</v>
          </cell>
          <cell r="AM7" t="str">
            <v>F092_2</v>
          </cell>
          <cell r="AN7" t="str">
            <v>F092_4</v>
          </cell>
          <cell r="AO7" t="str">
            <v>F092_6</v>
          </cell>
          <cell r="AP7" t="str">
            <v>F093_1</v>
          </cell>
          <cell r="AQ7" t="str">
            <v>F093_2</v>
          </cell>
          <cell r="AR7" t="str">
            <v>F093_4</v>
          </cell>
          <cell r="AS7" t="str">
            <v>F093_6</v>
          </cell>
          <cell r="AT7" t="str">
            <v>F094_1</v>
          </cell>
          <cell r="AU7" t="str">
            <v>F094_2</v>
          </cell>
          <cell r="AV7" t="str">
            <v>F094_4</v>
          </cell>
          <cell r="AW7" t="str">
            <v>F094_6</v>
          </cell>
          <cell r="AX7" t="str">
            <v>F095_1</v>
          </cell>
          <cell r="AY7" t="str">
            <v>F095_2</v>
          </cell>
          <cell r="AZ7" t="str">
            <v>F095_4</v>
          </cell>
          <cell r="BA7" t="str">
            <v>F095_6</v>
          </cell>
          <cell r="BB7" t="str">
            <v>F096_1</v>
          </cell>
          <cell r="BC7" t="str">
            <v>F096_2</v>
          </cell>
          <cell r="BD7" t="str">
            <v>F096_4</v>
          </cell>
          <cell r="BE7" t="str">
            <v>F096_6</v>
          </cell>
          <cell r="BF7" t="str">
            <v>F097_1</v>
          </cell>
          <cell r="BG7" t="str">
            <v>F097_2</v>
          </cell>
          <cell r="BH7" t="str">
            <v>F097_4</v>
          </cell>
          <cell r="BI7" t="str">
            <v>F097_6</v>
          </cell>
          <cell r="BJ7" t="str">
            <v>F098_1</v>
          </cell>
          <cell r="BK7" t="str">
            <v>F098_2</v>
          </cell>
          <cell r="BL7" t="str">
            <v>F098_4</v>
          </cell>
          <cell r="BM7" t="str">
            <v>F098_6</v>
          </cell>
          <cell r="BN7" t="str">
            <v>F099_1</v>
          </cell>
          <cell r="BO7" t="str">
            <v>F099_2</v>
          </cell>
          <cell r="BP7" t="str">
            <v>F099_4</v>
          </cell>
          <cell r="BQ7" t="str">
            <v>F099_6</v>
          </cell>
          <cell r="BR7" t="str">
            <v>F100_1</v>
          </cell>
          <cell r="BS7" t="str">
            <v>F100_2</v>
          </cell>
          <cell r="BT7" t="str">
            <v>F100_4</v>
          </cell>
          <cell r="BU7" t="str">
            <v>F100_6</v>
          </cell>
          <cell r="BV7" t="str">
            <v>F101_1</v>
          </cell>
          <cell r="BW7" t="str">
            <v>F101_2</v>
          </cell>
          <cell r="BX7" t="str">
            <v>F101_4</v>
          </cell>
          <cell r="BY7" t="str">
            <v>F101_6</v>
          </cell>
          <cell r="BZ7" t="str">
            <v>F102_1</v>
          </cell>
          <cell r="CA7" t="str">
            <v>F102_2</v>
          </cell>
          <cell r="CB7" t="str">
            <v>F102_4</v>
          </cell>
          <cell r="CC7" t="str">
            <v>F102_6</v>
          </cell>
          <cell r="CD7" t="str">
            <v>F103_1</v>
          </cell>
          <cell r="CE7" t="str">
            <v>F103_2</v>
          </cell>
          <cell r="CF7" t="str">
            <v>F103_4</v>
          </cell>
          <cell r="CG7" t="str">
            <v>F103_6</v>
          </cell>
          <cell r="CH7" t="str">
            <v>F104_1</v>
          </cell>
          <cell r="CI7" t="str">
            <v>F104_2</v>
          </cell>
          <cell r="CJ7" t="str">
            <v>F104_4</v>
          </cell>
          <cell r="CK7" t="str">
            <v>F104_6</v>
          </cell>
          <cell r="CL7" t="str">
            <v>F105_1</v>
          </cell>
          <cell r="CM7" t="str">
            <v>F105_2</v>
          </cell>
          <cell r="CN7" t="str">
            <v>F105_4</v>
          </cell>
          <cell r="CO7" t="str">
            <v>F105_6</v>
          </cell>
          <cell r="CP7" t="str">
            <v>F106_1</v>
          </cell>
          <cell r="CQ7" t="str">
            <v>F106_2</v>
          </cell>
          <cell r="CR7" t="str">
            <v>F106_4</v>
          </cell>
          <cell r="CS7" t="str">
            <v>F106_6</v>
          </cell>
          <cell r="CT7" t="str">
            <v>F107_1</v>
          </cell>
          <cell r="CU7" t="str">
            <v>F107_2</v>
          </cell>
          <cell r="CV7" t="str">
            <v>F107_4</v>
          </cell>
          <cell r="CW7" t="str">
            <v>F107_6</v>
          </cell>
          <cell r="CX7" t="str">
            <v>F108_1</v>
          </cell>
          <cell r="CY7" t="str">
            <v>F108_2</v>
          </cell>
          <cell r="CZ7" t="str">
            <v>F108_4</v>
          </cell>
          <cell r="DA7" t="str">
            <v>F108_6</v>
          </cell>
          <cell r="DB7" t="str">
            <v>F109_1</v>
          </cell>
          <cell r="DC7" t="str">
            <v>F109_2</v>
          </cell>
          <cell r="DD7" t="str">
            <v>F109_4</v>
          </cell>
          <cell r="DE7" t="str">
            <v>F109_6</v>
          </cell>
          <cell r="DF7" t="str">
            <v>F113_1</v>
          </cell>
          <cell r="DG7" t="str">
            <v>F113_2</v>
          </cell>
          <cell r="DH7" t="str">
            <v>F113_4</v>
          </cell>
          <cell r="DI7" t="str">
            <v>F113_6</v>
          </cell>
          <cell r="DJ7" t="str">
            <v>F132_1</v>
          </cell>
          <cell r="DK7" t="str">
            <v>F132_2</v>
          </cell>
          <cell r="DL7" t="str">
            <v>F132_4</v>
          </cell>
          <cell r="DM7" t="str">
            <v>F132_6</v>
          </cell>
          <cell r="DN7" t="str">
            <v>F149_1</v>
          </cell>
          <cell r="DO7" t="str">
            <v>F149_2</v>
          </cell>
          <cell r="DP7" t="str">
            <v>F149_4</v>
          </cell>
          <cell r="DQ7" t="str">
            <v>F149_6</v>
          </cell>
          <cell r="DR7" t="str">
            <v>F166_1</v>
          </cell>
          <cell r="DS7" t="str">
            <v>F166_2</v>
          </cell>
          <cell r="DT7" t="str">
            <v>F166_4</v>
          </cell>
          <cell r="DU7" t="str">
            <v>F166_6</v>
          </cell>
          <cell r="DV7" t="str">
            <v>F213_1</v>
          </cell>
          <cell r="DW7" t="str">
            <v>F213_2</v>
          </cell>
          <cell r="DX7" t="str">
            <v>F213_4</v>
          </cell>
          <cell r="DY7" t="str">
            <v>F213_6</v>
          </cell>
          <cell r="DZ7" t="str">
            <v>F230_1</v>
          </cell>
          <cell r="EA7" t="str">
            <v>F230_2</v>
          </cell>
          <cell r="EB7" t="str">
            <v>F230_4</v>
          </cell>
          <cell r="EC7" t="str">
            <v>F230_6</v>
          </cell>
          <cell r="ED7" t="str">
            <v>F247_1</v>
          </cell>
          <cell r="EE7" t="str">
            <v>F247_2</v>
          </cell>
          <cell r="EF7" t="str">
            <v>F247_4</v>
          </cell>
          <cell r="EG7" t="str">
            <v>F247_6</v>
          </cell>
          <cell r="EH7" t="str">
            <v>F264_1</v>
          </cell>
          <cell r="EI7" t="str">
            <v>F264_2</v>
          </cell>
          <cell r="EJ7" t="str">
            <v>F264_4</v>
          </cell>
          <cell r="EK7" t="str">
            <v>F264_6</v>
          </cell>
          <cell r="EL7" t="str">
            <v>F281_1</v>
          </cell>
          <cell r="EM7" t="str">
            <v>F281_2</v>
          </cell>
          <cell r="EN7" t="str">
            <v>F281_4</v>
          </cell>
          <cell r="EO7" t="str">
            <v>F281_6</v>
          </cell>
          <cell r="EP7" t="str">
            <v>F298_1</v>
          </cell>
          <cell r="EQ7" t="str">
            <v>F298_2</v>
          </cell>
          <cell r="ER7" t="str">
            <v>F298_4</v>
          </cell>
          <cell r="ES7" t="str">
            <v>F298_6</v>
          </cell>
          <cell r="ET7" t="str">
            <v>F315_1</v>
          </cell>
          <cell r="EU7" t="str">
            <v>F315_2</v>
          </cell>
          <cell r="EV7" t="str">
            <v>F315_4</v>
          </cell>
          <cell r="EW7" t="str">
            <v>F315_6</v>
          </cell>
          <cell r="EX7" t="str">
            <v>F326_1</v>
          </cell>
          <cell r="EY7" t="str">
            <v>F326_2</v>
          </cell>
          <cell r="EZ7" t="str">
            <v>F326_4</v>
          </cell>
          <cell r="FA7" t="str">
            <v>F326_6</v>
          </cell>
          <cell r="FB7" t="str">
            <v>F337_1</v>
          </cell>
          <cell r="FC7" t="str">
            <v>F337_2</v>
          </cell>
          <cell r="FD7" t="str">
            <v>F337_4</v>
          </cell>
          <cell r="FE7" t="str">
            <v>F337_6</v>
          </cell>
          <cell r="FF7" t="str">
            <v>F348_1</v>
          </cell>
          <cell r="FG7" t="str">
            <v>F348_2</v>
          </cell>
          <cell r="FH7" t="str">
            <v>F348_4</v>
          </cell>
          <cell r="FI7" t="str">
            <v>F348_6</v>
          </cell>
          <cell r="FJ7" t="str">
            <v>F354_1</v>
          </cell>
          <cell r="FK7" t="str">
            <v>F354_2</v>
          </cell>
          <cell r="FL7" t="str">
            <v>F354_4</v>
          </cell>
          <cell r="FM7" t="str">
            <v>F354_6</v>
          </cell>
          <cell r="FN7" t="str">
            <v>F366_1</v>
          </cell>
          <cell r="FO7" t="str">
            <v>F366_2</v>
          </cell>
          <cell r="FP7" t="str">
            <v>F366_4</v>
          </cell>
          <cell r="FQ7" t="str">
            <v>F366_6</v>
          </cell>
          <cell r="FR7" t="str">
            <v>F367_1</v>
          </cell>
          <cell r="FS7" t="str">
            <v>F367_2</v>
          </cell>
          <cell r="FT7" t="str">
            <v>F367_4</v>
          </cell>
          <cell r="FU7" t="str">
            <v>F367_6</v>
          </cell>
          <cell r="FV7" t="str">
            <v>F368_1</v>
          </cell>
          <cell r="FW7" t="str">
            <v>F368_2</v>
          </cell>
          <cell r="FX7" t="str">
            <v>F368_4</v>
          </cell>
          <cell r="FY7" t="str">
            <v>F368_6</v>
          </cell>
          <cell r="FZ7" t="str">
            <v>F369_1</v>
          </cell>
          <cell r="GA7" t="str">
            <v>F369_2</v>
          </cell>
          <cell r="GB7" t="str">
            <v>F369_4</v>
          </cell>
          <cell r="GC7" t="str">
            <v>F369_6</v>
          </cell>
          <cell r="GD7" t="str">
            <v>F370_1</v>
          </cell>
          <cell r="GE7" t="str">
            <v>F370_2</v>
          </cell>
          <cell r="GF7" t="str">
            <v>F370_4</v>
          </cell>
          <cell r="GG7" t="str">
            <v>F370_6</v>
          </cell>
          <cell r="GH7" t="str">
            <v>F371_1</v>
          </cell>
          <cell r="GI7" t="str">
            <v>F371_2</v>
          </cell>
          <cell r="GJ7" t="str">
            <v>F371_4</v>
          </cell>
          <cell r="GK7" t="str">
            <v>F371_6</v>
          </cell>
          <cell r="GL7" t="str">
            <v>F372_1</v>
          </cell>
          <cell r="GM7" t="str">
            <v>F372_2</v>
          </cell>
          <cell r="GN7" t="str">
            <v>F372_4</v>
          </cell>
          <cell r="GO7" t="str">
            <v>F372_6</v>
          </cell>
          <cell r="GP7" t="str">
            <v>F373_1</v>
          </cell>
          <cell r="GQ7" t="str">
            <v>F373_2</v>
          </cell>
          <cell r="GR7" t="str">
            <v>F373_4</v>
          </cell>
          <cell r="GS7" t="str">
            <v>F373_6</v>
          </cell>
          <cell r="GT7" t="str">
            <v>F374_1</v>
          </cell>
          <cell r="GU7" t="str">
            <v>F374_2</v>
          </cell>
          <cell r="GV7" t="str">
            <v>F374_4</v>
          </cell>
          <cell r="GW7" t="str">
            <v>F374_6</v>
          </cell>
          <cell r="GX7" t="str">
            <v>F377_1</v>
          </cell>
          <cell r="GY7" t="str">
            <v>F377_2</v>
          </cell>
          <cell r="GZ7" t="str">
            <v>F377_4</v>
          </cell>
          <cell r="HA7" t="str">
            <v>F377_6</v>
          </cell>
          <cell r="HB7" t="str">
            <v>F378_1</v>
          </cell>
          <cell r="HC7" t="str">
            <v>F378_2</v>
          </cell>
          <cell r="HD7" t="str">
            <v>F378_4</v>
          </cell>
          <cell r="HE7" t="str">
            <v>F378_6</v>
          </cell>
          <cell r="HF7" t="str">
            <v>F379_1</v>
          </cell>
          <cell r="HG7" t="str">
            <v>F379_2</v>
          </cell>
          <cell r="HH7" t="str">
            <v>F379_4</v>
          </cell>
          <cell r="HI7" t="str">
            <v>F379_6</v>
          </cell>
          <cell r="HJ7" t="str">
            <v>F380_1</v>
          </cell>
          <cell r="HK7" t="str">
            <v>F380_2</v>
          </cell>
          <cell r="HL7" t="str">
            <v>F380_4</v>
          </cell>
          <cell r="HM7" t="str">
            <v>F380_6</v>
          </cell>
          <cell r="HN7" t="str">
            <v>F381_1</v>
          </cell>
          <cell r="HO7" t="str">
            <v>F381_2</v>
          </cell>
          <cell r="HP7" t="str">
            <v>F381_4</v>
          </cell>
          <cell r="HQ7" t="str">
            <v>F381_6</v>
          </cell>
          <cell r="HR7" t="str">
            <v>F382_1</v>
          </cell>
          <cell r="HS7" t="str">
            <v>F382_2</v>
          </cell>
          <cell r="HT7" t="str">
            <v>F382_4</v>
          </cell>
          <cell r="HU7" t="str">
            <v>F382_6</v>
          </cell>
          <cell r="HV7" t="str">
            <v>F383_1</v>
          </cell>
          <cell r="HW7" t="str">
            <v>F383_2</v>
          </cell>
          <cell r="HX7" t="str">
            <v>F383_4</v>
          </cell>
          <cell r="HY7" t="str">
            <v>F383_6</v>
          </cell>
          <cell r="HZ7" t="str">
            <v>F384_1</v>
          </cell>
          <cell r="IA7" t="str">
            <v>F384_2</v>
          </cell>
          <cell r="IB7" t="str">
            <v>F384_4</v>
          </cell>
          <cell r="IC7" t="str">
            <v>F384_6</v>
          </cell>
          <cell r="ID7" t="str">
            <v>F385_1</v>
          </cell>
          <cell r="IE7" t="str">
            <v>F385_2</v>
          </cell>
          <cell r="IF7" t="str">
            <v>F385_4</v>
          </cell>
          <cell r="IG7" t="str">
            <v>F385_6</v>
          </cell>
          <cell r="IH7" t="str">
            <v>F395_1</v>
          </cell>
          <cell r="II7" t="str">
            <v>F395_2</v>
          </cell>
          <cell r="IJ7" t="str">
            <v>F395_4</v>
          </cell>
          <cell r="IK7" t="str">
            <v>F395_6</v>
          </cell>
        </row>
        <row r="9">
          <cell r="A9" t="str">
            <v>75804587</v>
          </cell>
          <cell r="B9" t="str">
            <v>2001</v>
          </cell>
          <cell r="C9">
            <v>37491</v>
          </cell>
          <cell r="D9" t="str">
            <v>14:00:25</v>
          </cell>
          <cell r="E9" t="str">
            <v>ABERDEEN HEALTH &amp; REHAB</v>
          </cell>
          <cell r="F9">
            <v>0</v>
          </cell>
          <cell r="G9">
            <v>135490</v>
          </cell>
          <cell r="H9">
            <v>-1046</v>
          </cell>
          <cell r="I9">
            <v>6105</v>
          </cell>
          <cell r="J9">
            <v>5829</v>
          </cell>
          <cell r="K9">
            <v>21039</v>
          </cell>
          <cell r="L9">
            <v>313</v>
          </cell>
          <cell r="M9">
            <v>403</v>
          </cell>
          <cell r="N9">
            <v>0</v>
          </cell>
          <cell r="O9">
            <v>14706</v>
          </cell>
          <cell r="P9">
            <v>-17</v>
          </cell>
          <cell r="Q9">
            <v>0</v>
          </cell>
          <cell r="R9">
            <v>26730</v>
          </cell>
          <cell r="S9">
            <v>16548</v>
          </cell>
          <cell r="T9">
            <v>1433</v>
          </cell>
          <cell r="U9">
            <v>-129</v>
          </cell>
          <cell r="V9">
            <v>11486</v>
          </cell>
          <cell r="W9">
            <v>0</v>
          </cell>
          <cell r="X9">
            <v>0</v>
          </cell>
          <cell r="Y9">
            <v>0</v>
          </cell>
          <cell r="Z9">
            <v>0</v>
          </cell>
          <cell r="AA9">
            <v>0</v>
          </cell>
          <cell r="AB9">
            <v>0</v>
          </cell>
          <cell r="AC9">
            <v>0</v>
          </cell>
          <cell r="AD9">
            <v>12144</v>
          </cell>
          <cell r="AE9">
            <v>0</v>
          </cell>
          <cell r="AF9">
            <v>0</v>
          </cell>
          <cell r="AG9">
            <v>0</v>
          </cell>
          <cell r="AH9">
            <v>0</v>
          </cell>
          <cell r="AI9">
            <v>0</v>
          </cell>
          <cell r="AJ9">
            <v>0</v>
          </cell>
          <cell r="AK9">
            <v>0</v>
          </cell>
          <cell r="AL9">
            <v>54</v>
          </cell>
          <cell r="AM9">
            <v>0</v>
          </cell>
          <cell r="AN9">
            <v>0</v>
          </cell>
          <cell r="AO9">
            <v>0</v>
          </cell>
          <cell r="AP9">
            <v>0</v>
          </cell>
          <cell r="AQ9">
            <v>0</v>
          </cell>
          <cell r="AR9">
            <v>0</v>
          </cell>
          <cell r="AS9">
            <v>0</v>
          </cell>
          <cell r="AT9">
            <v>0</v>
          </cell>
          <cell r="AU9">
            <v>2032</v>
          </cell>
          <cell r="AV9">
            <v>0</v>
          </cell>
          <cell r="AW9">
            <v>0</v>
          </cell>
          <cell r="AX9">
            <v>0</v>
          </cell>
          <cell r="AY9">
            <v>23</v>
          </cell>
          <cell r="AZ9">
            <v>1246</v>
          </cell>
          <cell r="BA9">
            <v>0</v>
          </cell>
          <cell r="BB9">
            <v>0</v>
          </cell>
          <cell r="BC9">
            <v>167</v>
          </cell>
          <cell r="BD9">
            <v>0</v>
          </cell>
          <cell r="BE9">
            <v>0</v>
          </cell>
          <cell r="BF9">
            <v>0</v>
          </cell>
          <cell r="BG9">
            <v>4690</v>
          </cell>
          <cell r="BH9">
            <v>0</v>
          </cell>
          <cell r="BI9">
            <v>0</v>
          </cell>
          <cell r="BJ9">
            <v>0</v>
          </cell>
          <cell r="BK9">
            <v>530</v>
          </cell>
          <cell r="BL9">
            <v>0</v>
          </cell>
          <cell r="BM9">
            <v>0</v>
          </cell>
          <cell r="BN9">
            <v>0</v>
          </cell>
          <cell r="BO9">
            <v>462</v>
          </cell>
          <cell r="BP9">
            <v>0</v>
          </cell>
          <cell r="BQ9">
            <v>0</v>
          </cell>
          <cell r="BR9">
            <v>0</v>
          </cell>
          <cell r="BS9">
            <v>0</v>
          </cell>
          <cell r="BT9">
            <v>0</v>
          </cell>
          <cell r="BU9">
            <v>0</v>
          </cell>
          <cell r="BV9">
            <v>0</v>
          </cell>
          <cell r="BW9">
            <v>473</v>
          </cell>
          <cell r="BX9">
            <v>0</v>
          </cell>
          <cell r="BY9">
            <v>0</v>
          </cell>
          <cell r="BZ9">
            <v>0</v>
          </cell>
          <cell r="CA9">
            <v>4500</v>
          </cell>
          <cell r="CB9">
            <v>0</v>
          </cell>
          <cell r="CC9">
            <v>0</v>
          </cell>
          <cell r="CD9">
            <v>0</v>
          </cell>
          <cell r="CE9">
            <v>0</v>
          </cell>
          <cell r="CF9">
            <v>0</v>
          </cell>
          <cell r="CG9">
            <v>0</v>
          </cell>
          <cell r="CH9">
            <v>0</v>
          </cell>
          <cell r="CI9">
            <v>0</v>
          </cell>
          <cell r="CJ9">
            <v>0</v>
          </cell>
          <cell r="CK9">
            <v>0</v>
          </cell>
          <cell r="CL9">
            <v>0</v>
          </cell>
          <cell r="CM9">
            <v>371</v>
          </cell>
          <cell r="CN9">
            <v>0</v>
          </cell>
          <cell r="CO9">
            <v>0</v>
          </cell>
          <cell r="CP9">
            <v>0</v>
          </cell>
          <cell r="CQ9">
            <v>807</v>
          </cell>
          <cell r="CR9">
            <v>0</v>
          </cell>
          <cell r="CS9">
            <v>0</v>
          </cell>
          <cell r="CT9">
            <v>0</v>
          </cell>
          <cell r="CU9">
            <v>0</v>
          </cell>
          <cell r="CV9">
            <v>0</v>
          </cell>
          <cell r="CW9">
            <v>0</v>
          </cell>
          <cell r="CX9">
            <v>0</v>
          </cell>
          <cell r="CY9">
            <v>0</v>
          </cell>
          <cell r="CZ9">
            <v>1046</v>
          </cell>
          <cell r="DA9">
            <v>0</v>
          </cell>
          <cell r="DB9">
            <v>0</v>
          </cell>
          <cell r="DC9">
            <v>0</v>
          </cell>
          <cell r="DD9">
            <v>0</v>
          </cell>
          <cell r="DE9">
            <v>0</v>
          </cell>
          <cell r="DF9">
            <v>23684</v>
          </cell>
          <cell r="DG9">
            <v>14055</v>
          </cell>
          <cell r="DH9">
            <v>2292</v>
          </cell>
          <cell r="DI9">
            <v>0</v>
          </cell>
          <cell r="DJ9">
            <v>0</v>
          </cell>
          <cell r="DK9">
            <v>20451</v>
          </cell>
          <cell r="DL9">
            <v>0</v>
          </cell>
          <cell r="DM9">
            <v>0</v>
          </cell>
          <cell r="DN9">
            <v>6621</v>
          </cell>
          <cell r="DO9">
            <v>728</v>
          </cell>
          <cell r="DP9">
            <v>354</v>
          </cell>
          <cell r="DQ9">
            <v>0</v>
          </cell>
          <cell r="DR9">
            <v>5987</v>
          </cell>
          <cell r="DS9">
            <v>1224</v>
          </cell>
          <cell r="DT9">
            <v>321</v>
          </cell>
          <cell r="DU9">
            <v>0</v>
          </cell>
          <cell r="DV9">
            <v>30269</v>
          </cell>
          <cell r="DW9">
            <v>37785</v>
          </cell>
          <cell r="DX9">
            <v>-7986</v>
          </cell>
          <cell r="DY9">
            <v>-10529</v>
          </cell>
          <cell r="DZ9">
            <v>0</v>
          </cell>
          <cell r="EA9">
            <v>0</v>
          </cell>
          <cell r="EB9">
            <v>0</v>
          </cell>
          <cell r="EC9">
            <v>0</v>
          </cell>
          <cell r="ED9">
            <v>0</v>
          </cell>
          <cell r="EE9">
            <v>906</v>
          </cell>
          <cell r="EF9">
            <v>0</v>
          </cell>
          <cell r="EG9">
            <v>0</v>
          </cell>
          <cell r="EH9">
            <v>0</v>
          </cell>
          <cell r="EI9">
            <v>20708</v>
          </cell>
          <cell r="EJ9">
            <v>0</v>
          </cell>
          <cell r="EK9">
            <v>0</v>
          </cell>
          <cell r="EL9">
            <v>0</v>
          </cell>
          <cell r="EM9">
            <v>13645</v>
          </cell>
          <cell r="EN9">
            <v>0</v>
          </cell>
          <cell r="EO9">
            <v>0</v>
          </cell>
          <cell r="EP9">
            <v>0</v>
          </cell>
          <cell r="EQ9">
            <v>146</v>
          </cell>
          <cell r="ER9">
            <v>0</v>
          </cell>
          <cell r="ES9">
            <v>0</v>
          </cell>
          <cell r="ET9">
            <v>0</v>
          </cell>
          <cell r="EU9">
            <v>16</v>
          </cell>
          <cell r="EV9">
            <v>0</v>
          </cell>
          <cell r="EW9">
            <v>0</v>
          </cell>
          <cell r="EX9">
            <v>0</v>
          </cell>
          <cell r="EY9">
            <v>792</v>
          </cell>
          <cell r="EZ9">
            <v>0</v>
          </cell>
          <cell r="FA9">
            <v>0</v>
          </cell>
          <cell r="FB9">
            <v>0</v>
          </cell>
          <cell r="FC9">
            <v>1409</v>
          </cell>
          <cell r="FD9">
            <v>0</v>
          </cell>
          <cell r="FE9">
            <v>0</v>
          </cell>
          <cell r="FF9">
            <v>0</v>
          </cell>
          <cell r="FG9">
            <v>327</v>
          </cell>
          <cell r="FH9">
            <v>0</v>
          </cell>
          <cell r="FI9">
            <v>0</v>
          </cell>
          <cell r="FJ9">
            <v>0</v>
          </cell>
          <cell r="FK9">
            <v>231</v>
          </cell>
          <cell r="FL9">
            <v>0</v>
          </cell>
          <cell r="FM9">
            <v>0</v>
          </cell>
          <cell r="FN9">
            <v>0</v>
          </cell>
          <cell r="FO9">
            <v>751</v>
          </cell>
          <cell r="FP9">
            <v>0</v>
          </cell>
          <cell r="FQ9">
            <v>0</v>
          </cell>
          <cell r="FR9">
            <v>1473</v>
          </cell>
          <cell r="FS9">
            <v>0</v>
          </cell>
          <cell r="FT9">
            <v>0</v>
          </cell>
          <cell r="FU9">
            <v>0</v>
          </cell>
          <cell r="FV9">
            <v>13622</v>
          </cell>
          <cell r="FW9">
            <v>0</v>
          </cell>
          <cell r="FX9">
            <v>0</v>
          </cell>
          <cell r="FY9">
            <v>0</v>
          </cell>
          <cell r="FZ9">
            <v>3671</v>
          </cell>
          <cell r="GA9">
            <v>0</v>
          </cell>
          <cell r="GB9">
            <v>0</v>
          </cell>
          <cell r="GC9">
            <v>0</v>
          </cell>
          <cell r="GD9">
            <v>0</v>
          </cell>
          <cell r="GE9">
            <v>1784</v>
          </cell>
          <cell r="GF9">
            <v>0</v>
          </cell>
          <cell r="GG9">
            <v>0</v>
          </cell>
          <cell r="GH9">
            <v>0</v>
          </cell>
          <cell r="GI9">
            <v>0</v>
          </cell>
          <cell r="GJ9">
            <v>1006</v>
          </cell>
          <cell r="GK9">
            <v>0</v>
          </cell>
          <cell r="GL9">
            <v>0</v>
          </cell>
          <cell r="GM9">
            <v>0</v>
          </cell>
          <cell r="GN9">
            <v>0</v>
          </cell>
          <cell r="GO9">
            <v>0</v>
          </cell>
          <cell r="GP9">
            <v>0</v>
          </cell>
          <cell r="GQ9">
            <v>0</v>
          </cell>
          <cell r="GR9">
            <v>0</v>
          </cell>
          <cell r="GS9">
            <v>0</v>
          </cell>
          <cell r="GT9">
            <v>0</v>
          </cell>
          <cell r="GU9">
            <v>0</v>
          </cell>
          <cell r="GV9">
            <v>0</v>
          </cell>
          <cell r="GW9">
            <v>0</v>
          </cell>
          <cell r="GX9">
            <v>18766</v>
          </cell>
          <cell r="GY9">
            <v>1784</v>
          </cell>
          <cell r="GZ9">
            <v>1006</v>
          </cell>
          <cell r="HA9">
            <v>0</v>
          </cell>
          <cell r="HB9">
            <v>11937</v>
          </cell>
          <cell r="HC9">
            <v>0</v>
          </cell>
          <cell r="HD9">
            <v>0</v>
          </cell>
          <cell r="HE9">
            <v>0</v>
          </cell>
          <cell r="HF9">
            <v>11673</v>
          </cell>
          <cell r="HG9">
            <v>0</v>
          </cell>
          <cell r="HH9">
            <v>0</v>
          </cell>
          <cell r="HI9">
            <v>0</v>
          </cell>
          <cell r="HJ9">
            <v>33429</v>
          </cell>
          <cell r="HK9">
            <v>0</v>
          </cell>
          <cell r="HL9">
            <v>0</v>
          </cell>
          <cell r="HM9">
            <v>0</v>
          </cell>
          <cell r="HN9">
            <v>0</v>
          </cell>
          <cell r="HO9">
            <v>5421</v>
          </cell>
          <cell r="HP9">
            <v>0</v>
          </cell>
          <cell r="HQ9">
            <v>0</v>
          </cell>
          <cell r="HR9">
            <v>0</v>
          </cell>
          <cell r="HS9">
            <v>0</v>
          </cell>
          <cell r="HT9">
            <v>3057</v>
          </cell>
          <cell r="HU9">
            <v>0</v>
          </cell>
          <cell r="HV9">
            <v>0</v>
          </cell>
          <cell r="HW9">
            <v>0</v>
          </cell>
          <cell r="HX9">
            <v>0</v>
          </cell>
          <cell r="HY9">
            <v>0</v>
          </cell>
          <cell r="HZ9">
            <v>0</v>
          </cell>
          <cell r="IA9">
            <v>0</v>
          </cell>
          <cell r="IB9">
            <v>0</v>
          </cell>
          <cell r="IC9">
            <v>0</v>
          </cell>
          <cell r="ID9">
            <v>0</v>
          </cell>
          <cell r="IE9">
            <v>0</v>
          </cell>
          <cell r="IF9">
            <v>0</v>
          </cell>
          <cell r="IG9">
            <v>0</v>
          </cell>
          <cell r="IH9">
            <v>57039</v>
          </cell>
          <cell r="II9">
            <v>5421</v>
          </cell>
          <cell r="IJ9">
            <v>3057</v>
          </cell>
          <cell r="IK9">
            <v>0</v>
          </cell>
        </row>
        <row r="10">
          <cell r="A10" t="str">
            <v>40093470</v>
          </cell>
          <cell r="B10" t="str">
            <v>2001</v>
          </cell>
          <cell r="C10">
            <v>37432</v>
          </cell>
          <cell r="D10" t="str">
            <v>16:10:27</v>
          </cell>
          <cell r="E10" t="str">
            <v>ALAMANCE HEALTH CARE CENTER</v>
          </cell>
          <cell r="F10">
            <v>0</v>
          </cell>
          <cell r="G10">
            <v>524935</v>
          </cell>
          <cell r="H10">
            <v>-5059</v>
          </cell>
          <cell r="I10">
            <v>-9911</v>
          </cell>
          <cell r="J10">
            <v>24598</v>
          </cell>
          <cell r="K10">
            <v>188223</v>
          </cell>
          <cell r="L10">
            <v>4248</v>
          </cell>
          <cell r="M10">
            <v>-222</v>
          </cell>
          <cell r="N10">
            <v>258006</v>
          </cell>
          <cell r="O10">
            <v>100557</v>
          </cell>
          <cell r="P10">
            <v>6455</v>
          </cell>
          <cell r="Q10">
            <v>0</v>
          </cell>
          <cell r="R10">
            <v>334259</v>
          </cell>
          <cell r="S10">
            <v>452398</v>
          </cell>
          <cell r="T10">
            <v>8363</v>
          </cell>
          <cell r="U10">
            <v>-556</v>
          </cell>
          <cell r="V10">
            <v>50307</v>
          </cell>
          <cell r="W10">
            <v>0</v>
          </cell>
          <cell r="X10">
            <v>0</v>
          </cell>
          <cell r="Y10">
            <v>0</v>
          </cell>
          <cell r="Z10">
            <v>486914</v>
          </cell>
          <cell r="AA10">
            <v>0</v>
          </cell>
          <cell r="AB10">
            <v>-9351</v>
          </cell>
          <cell r="AC10">
            <v>-12139</v>
          </cell>
          <cell r="AD10">
            <v>919117</v>
          </cell>
          <cell r="AE10">
            <v>0</v>
          </cell>
          <cell r="AF10">
            <v>0</v>
          </cell>
          <cell r="AG10">
            <v>0</v>
          </cell>
          <cell r="AH10">
            <v>1539184</v>
          </cell>
          <cell r="AI10">
            <v>0</v>
          </cell>
          <cell r="AJ10">
            <v>0</v>
          </cell>
          <cell r="AK10">
            <v>0</v>
          </cell>
          <cell r="AL10">
            <v>67056</v>
          </cell>
          <cell r="AM10">
            <v>0</v>
          </cell>
          <cell r="AN10">
            <v>0</v>
          </cell>
          <cell r="AO10">
            <v>0</v>
          </cell>
          <cell r="AP10">
            <v>0</v>
          </cell>
          <cell r="AQ10">
            <v>0</v>
          </cell>
          <cell r="AR10">
            <v>0</v>
          </cell>
          <cell r="AS10">
            <v>0</v>
          </cell>
          <cell r="AT10">
            <v>0</v>
          </cell>
          <cell r="AU10">
            <v>269394</v>
          </cell>
          <cell r="AV10">
            <v>-786</v>
          </cell>
          <cell r="AW10">
            <v>-975</v>
          </cell>
          <cell r="AX10">
            <v>0</v>
          </cell>
          <cell r="AY10">
            <v>464714</v>
          </cell>
          <cell r="AZ10">
            <v>45488</v>
          </cell>
          <cell r="BA10">
            <v>0</v>
          </cell>
          <cell r="BB10">
            <v>0</v>
          </cell>
          <cell r="BC10">
            <v>8951</v>
          </cell>
          <cell r="BD10">
            <v>0</v>
          </cell>
          <cell r="BE10">
            <v>0</v>
          </cell>
          <cell r="BF10">
            <v>0</v>
          </cell>
          <cell r="BG10">
            <v>205073</v>
          </cell>
          <cell r="BH10">
            <v>-608</v>
          </cell>
          <cell r="BI10">
            <v>-1015</v>
          </cell>
          <cell r="BJ10">
            <v>0</v>
          </cell>
          <cell r="BK10">
            <v>23345</v>
          </cell>
          <cell r="BL10">
            <v>0</v>
          </cell>
          <cell r="BM10">
            <v>0</v>
          </cell>
          <cell r="BN10">
            <v>0</v>
          </cell>
          <cell r="BO10">
            <v>39953</v>
          </cell>
          <cell r="BP10">
            <v>0</v>
          </cell>
          <cell r="BQ10">
            <v>0</v>
          </cell>
          <cell r="BR10">
            <v>0</v>
          </cell>
          <cell r="BS10">
            <v>0</v>
          </cell>
          <cell r="BT10">
            <v>0</v>
          </cell>
          <cell r="BU10">
            <v>0</v>
          </cell>
          <cell r="BV10">
            <v>0</v>
          </cell>
          <cell r="BW10">
            <v>0</v>
          </cell>
          <cell r="BX10">
            <v>0</v>
          </cell>
          <cell r="BY10">
            <v>0</v>
          </cell>
          <cell r="BZ10">
            <v>0</v>
          </cell>
          <cell r="CA10">
            <v>36000</v>
          </cell>
          <cell r="CB10">
            <v>0</v>
          </cell>
          <cell r="CC10">
            <v>0</v>
          </cell>
          <cell r="CD10">
            <v>0</v>
          </cell>
          <cell r="CE10">
            <v>6516</v>
          </cell>
          <cell r="CF10">
            <v>0</v>
          </cell>
          <cell r="CG10">
            <v>0</v>
          </cell>
          <cell r="CH10">
            <v>0</v>
          </cell>
          <cell r="CI10">
            <v>4200</v>
          </cell>
          <cell r="CJ10">
            <v>0</v>
          </cell>
          <cell r="CK10">
            <v>0</v>
          </cell>
          <cell r="CL10">
            <v>0</v>
          </cell>
          <cell r="CM10">
            <v>19787</v>
          </cell>
          <cell r="CN10">
            <v>0</v>
          </cell>
          <cell r="CO10">
            <v>0</v>
          </cell>
          <cell r="CP10">
            <v>0</v>
          </cell>
          <cell r="CQ10">
            <v>0</v>
          </cell>
          <cell r="CR10">
            <v>0</v>
          </cell>
          <cell r="CS10">
            <v>0</v>
          </cell>
          <cell r="CT10">
            <v>0</v>
          </cell>
          <cell r="CU10">
            <v>0</v>
          </cell>
          <cell r="CV10">
            <v>5059</v>
          </cell>
          <cell r="CW10">
            <v>0</v>
          </cell>
          <cell r="CX10">
            <v>0</v>
          </cell>
          <cell r="CY10">
            <v>0</v>
          </cell>
          <cell r="CZ10">
            <v>0</v>
          </cell>
          <cell r="DA10">
            <v>0</v>
          </cell>
          <cell r="DB10">
            <v>0</v>
          </cell>
          <cell r="DC10">
            <v>0</v>
          </cell>
          <cell r="DD10">
            <v>0</v>
          </cell>
          <cell r="DE10">
            <v>0</v>
          </cell>
          <cell r="DF10">
            <v>3062578</v>
          </cell>
          <cell r="DG10">
            <v>1077933</v>
          </cell>
          <cell r="DH10">
            <v>39802</v>
          </cell>
          <cell r="DI10">
            <v>-14129</v>
          </cell>
          <cell r="DJ10">
            <v>78001</v>
          </cell>
          <cell r="DK10">
            <v>50982</v>
          </cell>
          <cell r="DL10">
            <v>1951</v>
          </cell>
          <cell r="DM10">
            <v>-2773</v>
          </cell>
          <cell r="DN10">
            <v>75653</v>
          </cell>
          <cell r="DO10">
            <v>20470</v>
          </cell>
          <cell r="DP10">
            <v>1893</v>
          </cell>
          <cell r="DQ10">
            <v>0</v>
          </cell>
          <cell r="DR10">
            <v>46817</v>
          </cell>
          <cell r="DS10">
            <v>30149</v>
          </cell>
          <cell r="DT10">
            <v>1172</v>
          </cell>
          <cell r="DU10">
            <v>0</v>
          </cell>
          <cell r="DV10">
            <v>181731</v>
          </cell>
          <cell r="DW10">
            <v>670436</v>
          </cell>
          <cell r="DX10">
            <v>-59433</v>
          </cell>
          <cell r="DY10">
            <v>-194604</v>
          </cell>
          <cell r="DZ10">
            <v>0</v>
          </cell>
          <cell r="EA10">
            <v>4983</v>
          </cell>
          <cell r="EB10">
            <v>0</v>
          </cell>
          <cell r="EC10">
            <v>0</v>
          </cell>
          <cell r="ED10">
            <v>0</v>
          </cell>
          <cell r="EE10">
            <v>29853</v>
          </cell>
          <cell r="EF10">
            <v>0</v>
          </cell>
          <cell r="EG10">
            <v>0</v>
          </cell>
          <cell r="EH10">
            <v>0</v>
          </cell>
          <cell r="EI10">
            <v>203623</v>
          </cell>
          <cell r="EJ10">
            <v>0</v>
          </cell>
          <cell r="EK10">
            <v>0</v>
          </cell>
          <cell r="EL10">
            <v>0</v>
          </cell>
          <cell r="EM10">
            <v>122809</v>
          </cell>
          <cell r="EN10">
            <v>0</v>
          </cell>
          <cell r="EO10">
            <v>0</v>
          </cell>
          <cell r="EP10">
            <v>0</v>
          </cell>
          <cell r="EQ10">
            <v>83294</v>
          </cell>
          <cell r="ER10">
            <v>0</v>
          </cell>
          <cell r="ES10">
            <v>0</v>
          </cell>
          <cell r="ET10">
            <v>0</v>
          </cell>
          <cell r="EU10">
            <v>36747</v>
          </cell>
          <cell r="EV10">
            <v>0</v>
          </cell>
          <cell r="EW10">
            <v>0</v>
          </cell>
          <cell r="EX10">
            <v>0</v>
          </cell>
          <cell r="EY10">
            <v>0</v>
          </cell>
          <cell r="EZ10">
            <v>0</v>
          </cell>
          <cell r="FA10">
            <v>0</v>
          </cell>
          <cell r="FB10">
            <v>0</v>
          </cell>
          <cell r="FC10">
            <v>16520</v>
          </cell>
          <cell r="FD10">
            <v>0</v>
          </cell>
          <cell r="FE10">
            <v>0</v>
          </cell>
          <cell r="FF10">
            <v>0</v>
          </cell>
          <cell r="FG10">
            <v>44017</v>
          </cell>
          <cell r="FH10">
            <v>608</v>
          </cell>
          <cell r="FI10">
            <v>0</v>
          </cell>
          <cell r="FJ10">
            <v>0</v>
          </cell>
          <cell r="FK10">
            <v>5613</v>
          </cell>
          <cell r="FL10">
            <v>0</v>
          </cell>
          <cell r="FM10">
            <v>0</v>
          </cell>
          <cell r="FN10">
            <v>27075</v>
          </cell>
          <cell r="FO10">
            <v>25417</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0</v>
          </cell>
          <cell r="HW10">
            <v>0</v>
          </cell>
          <cell r="HX10">
            <v>0</v>
          </cell>
          <cell r="HY10">
            <v>0</v>
          </cell>
          <cell r="HZ10">
            <v>0</v>
          </cell>
          <cell r="IA10">
            <v>0</v>
          </cell>
          <cell r="IB10">
            <v>0</v>
          </cell>
          <cell r="IC10">
            <v>0</v>
          </cell>
          <cell r="ID10">
            <v>0</v>
          </cell>
          <cell r="IE10">
            <v>0</v>
          </cell>
          <cell r="IF10">
            <v>0</v>
          </cell>
          <cell r="IG10">
            <v>0</v>
          </cell>
          <cell r="IH10">
            <v>0</v>
          </cell>
          <cell r="II10">
            <v>0</v>
          </cell>
          <cell r="IJ10">
            <v>0</v>
          </cell>
          <cell r="IK10">
            <v>0</v>
          </cell>
        </row>
        <row r="11">
          <cell r="A11" t="str">
            <v>57075468</v>
          </cell>
          <cell r="B11" t="str">
            <v>2001</v>
          </cell>
          <cell r="C11">
            <v>37425</v>
          </cell>
          <cell r="D11" t="str">
            <v>15:43:04</v>
          </cell>
          <cell r="E11" t="str">
            <v>ALEXANDRIA PLACE</v>
          </cell>
          <cell r="F11">
            <v>0</v>
          </cell>
          <cell r="G11">
            <v>347052</v>
          </cell>
          <cell r="H11">
            <v>0</v>
          </cell>
          <cell r="I11">
            <v>0</v>
          </cell>
          <cell r="J11">
            <v>30766</v>
          </cell>
          <cell r="K11">
            <v>138999</v>
          </cell>
          <cell r="L11">
            <v>2071</v>
          </cell>
          <cell r="M11">
            <v>0</v>
          </cell>
          <cell r="N11">
            <v>100475</v>
          </cell>
          <cell r="O11">
            <v>36859</v>
          </cell>
          <cell r="P11">
            <v>6445</v>
          </cell>
          <cell r="Q11">
            <v>0</v>
          </cell>
          <cell r="R11">
            <v>179691</v>
          </cell>
          <cell r="S11">
            <v>176021</v>
          </cell>
          <cell r="T11">
            <v>10349</v>
          </cell>
          <cell r="U11">
            <v>-5105</v>
          </cell>
          <cell r="V11">
            <v>38321</v>
          </cell>
          <cell r="W11">
            <v>0</v>
          </cell>
          <cell r="X11">
            <v>-3729</v>
          </cell>
          <cell r="Y11">
            <v>0</v>
          </cell>
          <cell r="Z11">
            <v>96530</v>
          </cell>
          <cell r="AA11">
            <v>0</v>
          </cell>
          <cell r="AB11">
            <v>0</v>
          </cell>
          <cell r="AC11">
            <v>15805</v>
          </cell>
          <cell r="AD11">
            <v>303911</v>
          </cell>
          <cell r="AE11">
            <v>0</v>
          </cell>
          <cell r="AF11">
            <v>0</v>
          </cell>
          <cell r="AG11">
            <v>54680</v>
          </cell>
          <cell r="AH11">
            <v>651375</v>
          </cell>
          <cell r="AI11">
            <v>0</v>
          </cell>
          <cell r="AJ11">
            <v>-114095</v>
          </cell>
          <cell r="AK11">
            <v>64156</v>
          </cell>
          <cell r="AL11">
            <v>33238</v>
          </cell>
          <cell r="AM11">
            <v>0</v>
          </cell>
          <cell r="AN11">
            <v>0</v>
          </cell>
          <cell r="AO11">
            <v>0</v>
          </cell>
          <cell r="AP11">
            <v>0</v>
          </cell>
          <cell r="AQ11">
            <v>0</v>
          </cell>
          <cell r="AR11">
            <v>0</v>
          </cell>
          <cell r="AS11">
            <v>0</v>
          </cell>
          <cell r="AT11">
            <v>0</v>
          </cell>
          <cell r="AU11">
            <v>112675</v>
          </cell>
          <cell r="AV11">
            <v>-12038</v>
          </cell>
          <cell r="AW11">
            <v>12365</v>
          </cell>
          <cell r="AX11">
            <v>0</v>
          </cell>
          <cell r="AY11">
            <v>0</v>
          </cell>
          <cell r="AZ11">
            <v>62161</v>
          </cell>
          <cell r="BA11">
            <v>0</v>
          </cell>
          <cell r="BB11">
            <v>0</v>
          </cell>
          <cell r="BC11">
            <v>6917</v>
          </cell>
          <cell r="BD11">
            <v>-673</v>
          </cell>
          <cell r="BE11">
            <v>0</v>
          </cell>
          <cell r="BF11">
            <v>0</v>
          </cell>
          <cell r="BG11">
            <v>110865</v>
          </cell>
          <cell r="BH11">
            <v>-10787</v>
          </cell>
          <cell r="BI11">
            <v>0</v>
          </cell>
          <cell r="BJ11">
            <v>0</v>
          </cell>
          <cell r="BK11">
            <v>51209</v>
          </cell>
          <cell r="BL11">
            <v>-4983</v>
          </cell>
          <cell r="BM11">
            <v>0</v>
          </cell>
          <cell r="BN11">
            <v>0</v>
          </cell>
          <cell r="BO11">
            <v>1986</v>
          </cell>
          <cell r="BP11">
            <v>-193</v>
          </cell>
          <cell r="BQ11">
            <v>0</v>
          </cell>
          <cell r="BR11">
            <v>0</v>
          </cell>
          <cell r="BS11">
            <v>9697</v>
          </cell>
          <cell r="BT11">
            <v>-944</v>
          </cell>
          <cell r="BU11">
            <v>-4597</v>
          </cell>
          <cell r="BV11">
            <v>0</v>
          </cell>
          <cell r="BW11">
            <v>0</v>
          </cell>
          <cell r="BX11">
            <v>0</v>
          </cell>
          <cell r="BY11">
            <v>0</v>
          </cell>
          <cell r="BZ11">
            <v>0</v>
          </cell>
          <cell r="CA11">
            <v>14400</v>
          </cell>
          <cell r="CB11">
            <v>-1401</v>
          </cell>
          <cell r="CC11">
            <v>0</v>
          </cell>
          <cell r="CD11">
            <v>0</v>
          </cell>
          <cell r="CE11">
            <v>7564</v>
          </cell>
          <cell r="CF11">
            <v>-736</v>
          </cell>
          <cell r="CG11">
            <v>0</v>
          </cell>
          <cell r="CH11">
            <v>0</v>
          </cell>
          <cell r="CI11">
            <v>8550</v>
          </cell>
          <cell r="CJ11">
            <v>-832</v>
          </cell>
          <cell r="CK11">
            <v>0</v>
          </cell>
          <cell r="CL11">
            <v>0</v>
          </cell>
          <cell r="CM11">
            <v>13366</v>
          </cell>
          <cell r="CN11">
            <v>-1301</v>
          </cell>
          <cell r="CO11">
            <v>0</v>
          </cell>
          <cell r="CP11">
            <v>0</v>
          </cell>
          <cell r="CQ11">
            <v>62</v>
          </cell>
          <cell r="CR11">
            <v>-6</v>
          </cell>
          <cell r="CS11">
            <v>0</v>
          </cell>
          <cell r="CT11">
            <v>0</v>
          </cell>
          <cell r="CU11">
            <v>437</v>
          </cell>
          <cell r="CV11">
            <v>-43</v>
          </cell>
          <cell r="CW11">
            <v>0</v>
          </cell>
          <cell r="CX11">
            <v>0</v>
          </cell>
          <cell r="CY11">
            <v>0</v>
          </cell>
          <cell r="CZ11">
            <v>0</v>
          </cell>
          <cell r="DA11">
            <v>0</v>
          </cell>
          <cell r="DB11">
            <v>0</v>
          </cell>
          <cell r="DC11">
            <v>0</v>
          </cell>
          <cell r="DD11">
            <v>0</v>
          </cell>
          <cell r="DE11">
            <v>0</v>
          </cell>
          <cell r="DF11">
            <v>1123375</v>
          </cell>
          <cell r="DG11">
            <v>337728</v>
          </cell>
          <cell r="DH11">
            <v>-89600</v>
          </cell>
          <cell r="DI11">
            <v>142409</v>
          </cell>
          <cell r="DJ11">
            <v>44052</v>
          </cell>
          <cell r="DK11">
            <v>19106</v>
          </cell>
          <cell r="DL11">
            <v>2965</v>
          </cell>
          <cell r="DM11">
            <v>0</v>
          </cell>
          <cell r="DN11">
            <v>30490</v>
          </cell>
          <cell r="DO11">
            <v>2758</v>
          </cell>
          <cell r="DP11">
            <v>1850</v>
          </cell>
          <cell r="DQ11">
            <v>0</v>
          </cell>
          <cell r="DR11">
            <v>25609</v>
          </cell>
          <cell r="DS11">
            <v>10870</v>
          </cell>
          <cell r="DT11">
            <v>1690</v>
          </cell>
          <cell r="DU11">
            <v>0</v>
          </cell>
          <cell r="DV11">
            <v>172803</v>
          </cell>
          <cell r="DW11">
            <v>246076</v>
          </cell>
          <cell r="DX11">
            <v>-99410</v>
          </cell>
          <cell r="DY11">
            <v>-3354</v>
          </cell>
          <cell r="DZ11">
            <v>0</v>
          </cell>
          <cell r="EA11">
            <v>2027</v>
          </cell>
          <cell r="EB11">
            <v>0</v>
          </cell>
          <cell r="EC11">
            <v>0</v>
          </cell>
          <cell r="ED11">
            <v>0</v>
          </cell>
          <cell r="EE11">
            <v>0</v>
          </cell>
          <cell r="EF11">
            <v>0</v>
          </cell>
          <cell r="EG11">
            <v>0</v>
          </cell>
          <cell r="EH11">
            <v>0</v>
          </cell>
          <cell r="EI11">
            <v>39059</v>
          </cell>
          <cell r="EJ11">
            <v>0</v>
          </cell>
          <cell r="EK11">
            <v>0</v>
          </cell>
          <cell r="EL11">
            <v>0</v>
          </cell>
          <cell r="EM11">
            <v>19905</v>
          </cell>
          <cell r="EN11">
            <v>0</v>
          </cell>
          <cell r="EO11">
            <v>0</v>
          </cell>
          <cell r="EP11">
            <v>0</v>
          </cell>
          <cell r="EQ11">
            <v>1905</v>
          </cell>
          <cell r="ER11">
            <v>0</v>
          </cell>
          <cell r="ES11">
            <v>0</v>
          </cell>
          <cell r="ET11">
            <v>0</v>
          </cell>
          <cell r="EU11">
            <v>2056</v>
          </cell>
          <cell r="EV11">
            <v>0</v>
          </cell>
          <cell r="EW11">
            <v>0</v>
          </cell>
          <cell r="EX11">
            <v>0</v>
          </cell>
          <cell r="EY11">
            <v>2036</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28893</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cell r="HR11">
            <v>0</v>
          </cell>
          <cell r="HS11">
            <v>0</v>
          </cell>
          <cell r="HT11">
            <v>0</v>
          </cell>
          <cell r="HU11">
            <v>0</v>
          </cell>
          <cell r="HV11">
            <v>0</v>
          </cell>
          <cell r="HW11">
            <v>0</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row>
        <row r="12">
          <cell r="A12" t="str">
            <v>75578632</v>
          </cell>
          <cell r="B12" t="str">
            <v>2001</v>
          </cell>
          <cell r="C12">
            <v>37357</v>
          </cell>
          <cell r="D12" t="str">
            <v>15:26:41</v>
          </cell>
          <cell r="E12" t="str">
            <v>ASHE LIVING CENTER</v>
          </cell>
          <cell r="F12">
            <v>0</v>
          </cell>
          <cell r="G12">
            <v>704614</v>
          </cell>
          <cell r="H12">
            <v>0</v>
          </cell>
          <cell r="I12">
            <v>0</v>
          </cell>
          <cell r="J12">
            <v>22359</v>
          </cell>
          <cell r="K12">
            <v>166086</v>
          </cell>
          <cell r="L12">
            <v>9432</v>
          </cell>
          <cell r="M12">
            <v>0</v>
          </cell>
          <cell r="N12">
            <v>244744</v>
          </cell>
          <cell r="O12">
            <v>45673</v>
          </cell>
          <cell r="P12">
            <v>55118</v>
          </cell>
          <cell r="Q12">
            <v>0</v>
          </cell>
          <cell r="R12">
            <v>223492</v>
          </cell>
          <cell r="S12">
            <v>268873</v>
          </cell>
          <cell r="T12">
            <v>50365</v>
          </cell>
          <cell r="U12">
            <v>-3498</v>
          </cell>
          <cell r="V12">
            <v>75125</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88200</v>
          </cell>
          <cell r="AM12">
            <v>0</v>
          </cell>
          <cell r="AN12">
            <v>0</v>
          </cell>
          <cell r="AO12">
            <v>0</v>
          </cell>
          <cell r="AP12">
            <v>0</v>
          </cell>
          <cell r="AQ12">
            <v>0</v>
          </cell>
          <cell r="AR12">
            <v>0</v>
          </cell>
          <cell r="AS12">
            <v>0</v>
          </cell>
          <cell r="AT12">
            <v>0</v>
          </cell>
          <cell r="AU12">
            <v>0</v>
          </cell>
          <cell r="AV12">
            <v>11474</v>
          </cell>
          <cell r="AW12">
            <v>0</v>
          </cell>
          <cell r="AX12">
            <v>0</v>
          </cell>
          <cell r="AY12">
            <v>0</v>
          </cell>
          <cell r="AZ12">
            <v>25313</v>
          </cell>
          <cell r="BA12">
            <v>0</v>
          </cell>
          <cell r="BB12">
            <v>0</v>
          </cell>
          <cell r="BC12">
            <v>9141</v>
          </cell>
          <cell r="BD12">
            <v>0</v>
          </cell>
          <cell r="BE12">
            <v>0</v>
          </cell>
          <cell r="BF12">
            <v>0</v>
          </cell>
          <cell r="BG12">
            <v>92673</v>
          </cell>
          <cell r="BH12">
            <v>0</v>
          </cell>
          <cell r="BI12">
            <v>0</v>
          </cell>
          <cell r="BJ12">
            <v>0</v>
          </cell>
          <cell r="BK12">
            <v>45557</v>
          </cell>
          <cell r="BL12">
            <v>0</v>
          </cell>
          <cell r="BM12">
            <v>0</v>
          </cell>
          <cell r="BN12">
            <v>0</v>
          </cell>
          <cell r="BO12">
            <v>3506</v>
          </cell>
          <cell r="BP12">
            <v>0</v>
          </cell>
          <cell r="BQ12">
            <v>0</v>
          </cell>
          <cell r="BR12">
            <v>0</v>
          </cell>
          <cell r="BS12">
            <v>16946</v>
          </cell>
          <cell r="BT12">
            <v>0</v>
          </cell>
          <cell r="BU12">
            <v>-5381</v>
          </cell>
          <cell r="BV12">
            <v>0</v>
          </cell>
          <cell r="BW12">
            <v>0</v>
          </cell>
          <cell r="BX12">
            <v>0</v>
          </cell>
          <cell r="BY12">
            <v>0</v>
          </cell>
          <cell r="BZ12">
            <v>0</v>
          </cell>
          <cell r="CA12">
            <v>13750</v>
          </cell>
          <cell r="CB12">
            <v>0</v>
          </cell>
          <cell r="CC12">
            <v>0</v>
          </cell>
          <cell r="CD12">
            <v>0</v>
          </cell>
          <cell r="CE12">
            <v>12195</v>
          </cell>
          <cell r="CF12">
            <v>0</v>
          </cell>
          <cell r="CG12">
            <v>0</v>
          </cell>
          <cell r="CH12">
            <v>0</v>
          </cell>
          <cell r="CI12">
            <v>11107</v>
          </cell>
          <cell r="CJ12">
            <v>0</v>
          </cell>
          <cell r="CK12">
            <v>0</v>
          </cell>
          <cell r="CL12">
            <v>0</v>
          </cell>
          <cell r="CM12">
            <v>0</v>
          </cell>
          <cell r="CN12">
            <v>0</v>
          </cell>
          <cell r="CO12">
            <v>0</v>
          </cell>
          <cell r="CP12">
            <v>0</v>
          </cell>
          <cell r="CQ12">
            <v>7832</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163325</v>
          </cell>
          <cell r="DG12">
            <v>212707</v>
          </cell>
          <cell r="DH12">
            <v>36787</v>
          </cell>
          <cell r="DI12">
            <v>-5381</v>
          </cell>
          <cell r="DJ12">
            <v>78836</v>
          </cell>
          <cell r="DK12">
            <v>27293</v>
          </cell>
          <cell r="DL12">
            <v>13406</v>
          </cell>
          <cell r="DM12">
            <v>-1867</v>
          </cell>
          <cell r="DN12">
            <v>48497</v>
          </cell>
          <cell r="DO12">
            <v>4841</v>
          </cell>
          <cell r="DP12">
            <v>10924</v>
          </cell>
          <cell r="DQ12">
            <v>0</v>
          </cell>
          <cell r="DR12">
            <v>90304</v>
          </cell>
          <cell r="DS12">
            <v>10678</v>
          </cell>
          <cell r="DT12">
            <v>20368</v>
          </cell>
          <cell r="DU12">
            <v>0</v>
          </cell>
          <cell r="DV12">
            <v>112726</v>
          </cell>
          <cell r="DW12">
            <v>740445</v>
          </cell>
          <cell r="DX12">
            <v>-591855</v>
          </cell>
          <cell r="DY12">
            <v>-23034</v>
          </cell>
          <cell r="DZ12">
            <v>0</v>
          </cell>
          <cell r="EA12">
            <v>0</v>
          </cell>
          <cell r="EB12">
            <v>0</v>
          </cell>
          <cell r="EC12">
            <v>0</v>
          </cell>
          <cell r="ED12">
            <v>0</v>
          </cell>
          <cell r="EE12">
            <v>35957</v>
          </cell>
          <cell r="EF12">
            <v>0</v>
          </cell>
          <cell r="EG12">
            <v>0</v>
          </cell>
          <cell r="EH12">
            <v>0</v>
          </cell>
          <cell r="EI12">
            <v>102060</v>
          </cell>
          <cell r="EJ12">
            <v>0</v>
          </cell>
          <cell r="EK12">
            <v>0</v>
          </cell>
          <cell r="EL12">
            <v>0</v>
          </cell>
          <cell r="EM12">
            <v>36884</v>
          </cell>
          <cell r="EN12">
            <v>0</v>
          </cell>
          <cell r="EO12">
            <v>0</v>
          </cell>
          <cell r="EP12">
            <v>0</v>
          </cell>
          <cell r="EQ12">
            <v>40098</v>
          </cell>
          <cell r="ER12">
            <v>0</v>
          </cell>
          <cell r="ES12">
            <v>0</v>
          </cell>
          <cell r="ET12">
            <v>0</v>
          </cell>
          <cell r="EU12">
            <v>0</v>
          </cell>
          <cell r="EV12">
            <v>0</v>
          </cell>
          <cell r="EW12">
            <v>0</v>
          </cell>
          <cell r="EX12">
            <v>0</v>
          </cell>
          <cell r="EY12">
            <v>0</v>
          </cell>
          <cell r="EZ12">
            <v>0</v>
          </cell>
          <cell r="FA12">
            <v>0</v>
          </cell>
          <cell r="FB12">
            <v>0</v>
          </cell>
          <cell r="FC12">
            <v>8399</v>
          </cell>
          <cell r="FD12">
            <v>0</v>
          </cell>
          <cell r="FE12">
            <v>0</v>
          </cell>
          <cell r="FF12">
            <v>0</v>
          </cell>
          <cell r="FG12">
            <v>0</v>
          </cell>
          <cell r="FH12">
            <v>0</v>
          </cell>
          <cell r="FI12">
            <v>0</v>
          </cell>
          <cell r="FJ12">
            <v>0</v>
          </cell>
          <cell r="FK12">
            <v>22397</v>
          </cell>
          <cell r="FL12">
            <v>0</v>
          </cell>
          <cell r="FM12">
            <v>0</v>
          </cell>
          <cell r="FN12">
            <v>0</v>
          </cell>
          <cell r="FO12">
            <v>30521</v>
          </cell>
          <cell r="FP12">
            <v>0</v>
          </cell>
          <cell r="FQ12">
            <v>0</v>
          </cell>
          <cell r="FR12">
            <v>0</v>
          </cell>
          <cell r="FS12">
            <v>0</v>
          </cell>
          <cell r="FT12">
            <v>0</v>
          </cell>
          <cell r="FU12">
            <v>0</v>
          </cell>
          <cell r="FV12">
            <v>337541</v>
          </cell>
          <cell r="FW12">
            <v>0</v>
          </cell>
          <cell r="FX12">
            <v>0</v>
          </cell>
          <cell r="FY12">
            <v>0</v>
          </cell>
          <cell r="FZ12">
            <v>767207</v>
          </cell>
          <cell r="GA12">
            <v>0</v>
          </cell>
          <cell r="GB12">
            <v>0</v>
          </cell>
          <cell r="GC12">
            <v>0</v>
          </cell>
          <cell r="GD12">
            <v>0</v>
          </cell>
          <cell r="GE12">
            <v>0</v>
          </cell>
          <cell r="GF12">
            <v>77620</v>
          </cell>
          <cell r="GG12">
            <v>0</v>
          </cell>
          <cell r="GH12">
            <v>0</v>
          </cell>
          <cell r="GI12">
            <v>0</v>
          </cell>
          <cell r="GJ12">
            <v>171244</v>
          </cell>
          <cell r="GK12">
            <v>0</v>
          </cell>
          <cell r="GL12">
            <v>0</v>
          </cell>
          <cell r="GM12">
            <v>0</v>
          </cell>
          <cell r="GN12">
            <v>0</v>
          </cell>
          <cell r="GO12">
            <v>0</v>
          </cell>
          <cell r="GP12">
            <v>0</v>
          </cell>
          <cell r="GQ12">
            <v>0</v>
          </cell>
          <cell r="GR12">
            <v>0</v>
          </cell>
          <cell r="GS12">
            <v>0</v>
          </cell>
          <cell r="GT12">
            <v>0</v>
          </cell>
          <cell r="GU12">
            <v>5000</v>
          </cell>
          <cell r="GV12">
            <v>0</v>
          </cell>
          <cell r="GW12">
            <v>0</v>
          </cell>
          <cell r="GX12">
            <v>1104748</v>
          </cell>
          <cell r="GY12">
            <v>5000</v>
          </cell>
          <cell r="GZ12">
            <v>248864</v>
          </cell>
          <cell r="HA12">
            <v>0</v>
          </cell>
          <cell r="HB12">
            <v>240397</v>
          </cell>
          <cell r="HC12">
            <v>0</v>
          </cell>
          <cell r="HD12">
            <v>0</v>
          </cell>
          <cell r="HE12">
            <v>0</v>
          </cell>
          <cell r="HF12">
            <v>185079</v>
          </cell>
          <cell r="HG12">
            <v>0</v>
          </cell>
          <cell r="HH12">
            <v>0</v>
          </cell>
          <cell r="HI12">
            <v>0</v>
          </cell>
          <cell r="HJ12">
            <v>225653</v>
          </cell>
          <cell r="HK12">
            <v>0</v>
          </cell>
          <cell r="HL12">
            <v>0</v>
          </cell>
          <cell r="HM12">
            <v>0</v>
          </cell>
          <cell r="HN12">
            <v>0</v>
          </cell>
          <cell r="HO12">
            <v>0</v>
          </cell>
          <cell r="HP12">
            <v>45722</v>
          </cell>
          <cell r="HQ12">
            <v>0</v>
          </cell>
          <cell r="HR12">
            <v>0</v>
          </cell>
          <cell r="HS12">
            <v>0</v>
          </cell>
          <cell r="HT12">
            <v>100869</v>
          </cell>
          <cell r="HU12">
            <v>0</v>
          </cell>
          <cell r="HV12">
            <v>0</v>
          </cell>
          <cell r="HW12">
            <v>0</v>
          </cell>
          <cell r="HX12">
            <v>0</v>
          </cell>
          <cell r="HY12">
            <v>0</v>
          </cell>
          <cell r="HZ12">
            <v>0</v>
          </cell>
          <cell r="IA12">
            <v>0</v>
          </cell>
          <cell r="IB12">
            <v>0</v>
          </cell>
          <cell r="IC12">
            <v>0</v>
          </cell>
          <cell r="ID12">
            <v>0</v>
          </cell>
          <cell r="IE12">
            <v>0</v>
          </cell>
          <cell r="IF12">
            <v>0</v>
          </cell>
          <cell r="IG12">
            <v>0</v>
          </cell>
          <cell r="IH12">
            <v>651129</v>
          </cell>
          <cell r="II12">
            <v>0</v>
          </cell>
          <cell r="IJ12">
            <v>146591</v>
          </cell>
          <cell r="IK12">
            <v>0</v>
          </cell>
        </row>
        <row r="13">
          <cell r="A13" t="str">
            <v>45153539</v>
          </cell>
          <cell r="B13" t="str">
            <v>2001</v>
          </cell>
          <cell r="C13">
            <v>37446</v>
          </cell>
          <cell r="D13" t="str">
            <v>16:01:54</v>
          </cell>
          <cell r="E13" t="str">
            <v>ASHEVILLE HEALTH CARE CENTER</v>
          </cell>
          <cell r="F13">
            <v>0</v>
          </cell>
          <cell r="G13">
            <v>330441</v>
          </cell>
          <cell r="H13">
            <v>-3274</v>
          </cell>
          <cell r="I13">
            <v>-7945</v>
          </cell>
          <cell r="J13">
            <v>28435</v>
          </cell>
          <cell r="K13">
            <v>168340</v>
          </cell>
          <cell r="L13">
            <v>805</v>
          </cell>
          <cell r="M13">
            <v>-1864</v>
          </cell>
          <cell r="N13">
            <v>141789</v>
          </cell>
          <cell r="O13">
            <v>50062</v>
          </cell>
          <cell r="P13">
            <v>4013</v>
          </cell>
          <cell r="Q13">
            <v>0</v>
          </cell>
          <cell r="R13">
            <v>241576</v>
          </cell>
          <cell r="S13">
            <v>305962</v>
          </cell>
          <cell r="T13">
            <v>6838</v>
          </cell>
          <cell r="U13">
            <v>-2018</v>
          </cell>
          <cell r="V13">
            <v>69829</v>
          </cell>
          <cell r="W13">
            <v>0</v>
          </cell>
          <cell r="X13">
            <v>0</v>
          </cell>
          <cell r="Y13">
            <v>0</v>
          </cell>
          <cell r="Z13">
            <v>244935</v>
          </cell>
          <cell r="AA13">
            <v>0</v>
          </cell>
          <cell r="AB13">
            <v>-7016</v>
          </cell>
          <cell r="AC13">
            <v>0</v>
          </cell>
          <cell r="AD13">
            <v>594221</v>
          </cell>
          <cell r="AE13">
            <v>0</v>
          </cell>
          <cell r="AF13">
            <v>0</v>
          </cell>
          <cell r="AG13">
            <v>0</v>
          </cell>
          <cell r="AH13">
            <v>927550</v>
          </cell>
          <cell r="AI13">
            <v>0</v>
          </cell>
          <cell r="AJ13">
            <v>0</v>
          </cell>
          <cell r="AK13">
            <v>0</v>
          </cell>
          <cell r="AL13">
            <v>47225</v>
          </cell>
          <cell r="AM13">
            <v>0</v>
          </cell>
          <cell r="AN13">
            <v>0</v>
          </cell>
          <cell r="AO13">
            <v>0</v>
          </cell>
          <cell r="AP13">
            <v>0</v>
          </cell>
          <cell r="AQ13">
            <v>0</v>
          </cell>
          <cell r="AR13">
            <v>0</v>
          </cell>
          <cell r="AS13">
            <v>0</v>
          </cell>
          <cell r="AT13">
            <v>0</v>
          </cell>
          <cell r="AU13">
            <v>149310</v>
          </cell>
          <cell r="AV13">
            <v>-527</v>
          </cell>
          <cell r="AW13">
            <v>0</v>
          </cell>
          <cell r="AX13">
            <v>0</v>
          </cell>
          <cell r="AY13">
            <v>154446</v>
          </cell>
          <cell r="AZ13">
            <v>29064</v>
          </cell>
          <cell r="BA13">
            <v>0</v>
          </cell>
          <cell r="BB13">
            <v>0</v>
          </cell>
          <cell r="BC13">
            <v>5076</v>
          </cell>
          <cell r="BD13">
            <v>0</v>
          </cell>
          <cell r="BE13">
            <v>0</v>
          </cell>
          <cell r="BF13">
            <v>0</v>
          </cell>
          <cell r="BG13">
            <v>116161</v>
          </cell>
          <cell r="BH13">
            <v>-2934</v>
          </cell>
          <cell r="BI13">
            <v>0</v>
          </cell>
          <cell r="BJ13">
            <v>0</v>
          </cell>
          <cell r="BK13">
            <v>24162</v>
          </cell>
          <cell r="BL13">
            <v>0</v>
          </cell>
          <cell r="BM13">
            <v>0</v>
          </cell>
          <cell r="BN13">
            <v>0</v>
          </cell>
          <cell r="BO13">
            <v>16075</v>
          </cell>
          <cell r="BP13">
            <v>0</v>
          </cell>
          <cell r="BQ13">
            <v>0</v>
          </cell>
          <cell r="BR13">
            <v>0</v>
          </cell>
          <cell r="BS13">
            <v>0</v>
          </cell>
          <cell r="BT13">
            <v>0</v>
          </cell>
          <cell r="BU13">
            <v>0</v>
          </cell>
          <cell r="BV13">
            <v>0</v>
          </cell>
          <cell r="BW13">
            <v>0</v>
          </cell>
          <cell r="BX13">
            <v>0</v>
          </cell>
          <cell r="BY13">
            <v>0</v>
          </cell>
          <cell r="BZ13">
            <v>0</v>
          </cell>
          <cell r="CA13">
            <v>36000</v>
          </cell>
          <cell r="CB13">
            <v>0</v>
          </cell>
          <cell r="CC13">
            <v>0</v>
          </cell>
          <cell r="CD13">
            <v>0</v>
          </cell>
          <cell r="CE13">
            <v>4320</v>
          </cell>
          <cell r="CF13">
            <v>0</v>
          </cell>
          <cell r="CG13">
            <v>0</v>
          </cell>
          <cell r="CH13">
            <v>0</v>
          </cell>
          <cell r="CI13">
            <v>2750</v>
          </cell>
          <cell r="CJ13">
            <v>0</v>
          </cell>
          <cell r="CK13">
            <v>0</v>
          </cell>
          <cell r="CL13">
            <v>0</v>
          </cell>
          <cell r="CM13">
            <v>19515</v>
          </cell>
          <cell r="CN13">
            <v>0</v>
          </cell>
          <cell r="CO13">
            <v>0</v>
          </cell>
          <cell r="CP13">
            <v>0</v>
          </cell>
          <cell r="CQ13">
            <v>0</v>
          </cell>
          <cell r="CR13">
            <v>0</v>
          </cell>
          <cell r="CS13">
            <v>0</v>
          </cell>
          <cell r="CT13">
            <v>0</v>
          </cell>
          <cell r="CU13">
            <v>0</v>
          </cell>
          <cell r="CV13">
            <v>3274</v>
          </cell>
          <cell r="CW13">
            <v>0</v>
          </cell>
          <cell r="CX13">
            <v>0</v>
          </cell>
          <cell r="CY13">
            <v>0</v>
          </cell>
          <cell r="CZ13">
            <v>0</v>
          </cell>
          <cell r="DA13">
            <v>0</v>
          </cell>
          <cell r="DB13">
            <v>0</v>
          </cell>
          <cell r="DC13">
            <v>0</v>
          </cell>
          <cell r="DD13">
            <v>0</v>
          </cell>
          <cell r="DE13">
            <v>0</v>
          </cell>
          <cell r="DF13">
            <v>1883760</v>
          </cell>
          <cell r="DG13">
            <v>527815</v>
          </cell>
          <cell r="DH13">
            <v>21861</v>
          </cell>
          <cell r="DI13">
            <v>0</v>
          </cell>
          <cell r="DJ13">
            <v>33156</v>
          </cell>
          <cell r="DK13">
            <v>19904</v>
          </cell>
          <cell r="DL13">
            <v>939</v>
          </cell>
          <cell r="DM13">
            <v>-937</v>
          </cell>
          <cell r="DN13">
            <v>56708</v>
          </cell>
          <cell r="DO13">
            <v>10932</v>
          </cell>
          <cell r="DP13">
            <v>1605</v>
          </cell>
          <cell r="DQ13">
            <v>0</v>
          </cell>
          <cell r="DR13">
            <v>46376</v>
          </cell>
          <cell r="DS13">
            <v>24129</v>
          </cell>
          <cell r="DT13">
            <v>1313</v>
          </cell>
          <cell r="DU13">
            <v>0</v>
          </cell>
          <cell r="DV13">
            <v>116901</v>
          </cell>
          <cell r="DW13">
            <v>405801</v>
          </cell>
          <cell r="DX13">
            <v>-37034</v>
          </cell>
          <cell r="DY13">
            <v>-65744</v>
          </cell>
          <cell r="DZ13">
            <v>0</v>
          </cell>
          <cell r="EA13">
            <v>2527</v>
          </cell>
          <cell r="EB13">
            <v>0</v>
          </cell>
          <cell r="EC13">
            <v>0</v>
          </cell>
          <cell r="ED13">
            <v>0</v>
          </cell>
          <cell r="EE13">
            <v>4339</v>
          </cell>
          <cell r="EF13">
            <v>0</v>
          </cell>
          <cell r="EG13">
            <v>0</v>
          </cell>
          <cell r="EH13">
            <v>0</v>
          </cell>
          <cell r="EI13">
            <v>98823</v>
          </cell>
          <cell r="EJ13">
            <v>0</v>
          </cell>
          <cell r="EK13">
            <v>0</v>
          </cell>
          <cell r="EL13">
            <v>0</v>
          </cell>
          <cell r="EM13">
            <v>36787</v>
          </cell>
          <cell r="EN13">
            <v>0</v>
          </cell>
          <cell r="EO13">
            <v>0</v>
          </cell>
          <cell r="EP13">
            <v>0</v>
          </cell>
          <cell r="EQ13">
            <v>14847</v>
          </cell>
          <cell r="ER13">
            <v>0</v>
          </cell>
          <cell r="ES13">
            <v>0</v>
          </cell>
          <cell r="ET13">
            <v>0</v>
          </cell>
          <cell r="EU13">
            <v>22601</v>
          </cell>
          <cell r="EV13">
            <v>0</v>
          </cell>
          <cell r="EW13">
            <v>0</v>
          </cell>
          <cell r="EX13">
            <v>0</v>
          </cell>
          <cell r="EY13">
            <v>0</v>
          </cell>
          <cell r="EZ13">
            <v>0</v>
          </cell>
          <cell r="FA13">
            <v>0</v>
          </cell>
          <cell r="FB13">
            <v>0</v>
          </cell>
          <cell r="FC13">
            <v>26629</v>
          </cell>
          <cell r="FD13">
            <v>0</v>
          </cell>
          <cell r="FE13">
            <v>0</v>
          </cell>
          <cell r="FF13">
            <v>0</v>
          </cell>
          <cell r="FG13">
            <v>7562</v>
          </cell>
          <cell r="FH13">
            <v>2934</v>
          </cell>
          <cell r="FI13">
            <v>0</v>
          </cell>
          <cell r="FJ13">
            <v>0</v>
          </cell>
          <cell r="FK13">
            <v>0</v>
          </cell>
          <cell r="FL13">
            <v>0</v>
          </cell>
          <cell r="FM13">
            <v>0</v>
          </cell>
          <cell r="FN13">
            <v>0</v>
          </cell>
          <cell r="FO13">
            <v>18802</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cell r="HR13">
            <v>0</v>
          </cell>
          <cell r="HS13">
            <v>0</v>
          </cell>
          <cell r="HT13">
            <v>0</v>
          </cell>
          <cell r="HU13">
            <v>0</v>
          </cell>
          <cell r="HV13">
            <v>0</v>
          </cell>
          <cell r="HW13">
            <v>0</v>
          </cell>
          <cell r="HX13">
            <v>0</v>
          </cell>
          <cell r="HY13">
            <v>0</v>
          </cell>
          <cell r="HZ13">
            <v>0</v>
          </cell>
          <cell r="IA13">
            <v>0</v>
          </cell>
          <cell r="IB13">
            <v>0</v>
          </cell>
          <cell r="IC13">
            <v>0</v>
          </cell>
          <cell r="ID13">
            <v>0</v>
          </cell>
          <cell r="IE13">
            <v>0</v>
          </cell>
          <cell r="IF13">
            <v>0</v>
          </cell>
          <cell r="IG13">
            <v>0</v>
          </cell>
          <cell r="IH13">
            <v>0</v>
          </cell>
          <cell r="II13">
            <v>0</v>
          </cell>
          <cell r="IJ13">
            <v>0</v>
          </cell>
          <cell r="IK13">
            <v>0</v>
          </cell>
        </row>
        <row r="14">
          <cell r="A14" t="str">
            <v>88521377</v>
          </cell>
          <cell r="B14" t="str">
            <v>2001</v>
          </cell>
          <cell r="C14">
            <v>37312</v>
          </cell>
          <cell r="D14" t="str">
            <v>16:15:58</v>
          </cell>
          <cell r="E14" t="str">
            <v>ASTON PARK HEALTH CARE CENTER, INC.</v>
          </cell>
          <cell r="F14">
            <v>0</v>
          </cell>
          <cell r="G14">
            <v>195947</v>
          </cell>
          <cell r="H14">
            <v>-9707</v>
          </cell>
          <cell r="I14">
            <v>53722</v>
          </cell>
          <cell r="J14">
            <v>57957</v>
          </cell>
          <cell r="K14">
            <v>216961</v>
          </cell>
          <cell r="L14">
            <v>-40367</v>
          </cell>
          <cell r="M14">
            <v>-804</v>
          </cell>
          <cell r="N14">
            <v>190452</v>
          </cell>
          <cell r="O14">
            <v>51278</v>
          </cell>
          <cell r="P14">
            <v>28486</v>
          </cell>
          <cell r="Q14">
            <v>0</v>
          </cell>
          <cell r="R14">
            <v>282202</v>
          </cell>
          <cell r="S14">
            <v>341707</v>
          </cell>
          <cell r="T14">
            <v>-1145</v>
          </cell>
          <cell r="U14">
            <v>-12411</v>
          </cell>
          <cell r="V14">
            <v>54255</v>
          </cell>
          <cell r="W14">
            <v>0</v>
          </cell>
          <cell r="X14">
            <v>0</v>
          </cell>
          <cell r="Y14">
            <v>0</v>
          </cell>
          <cell r="Z14">
            <v>0</v>
          </cell>
          <cell r="AA14">
            <v>0</v>
          </cell>
          <cell r="AB14">
            <v>0</v>
          </cell>
          <cell r="AC14">
            <v>0</v>
          </cell>
          <cell r="AD14">
            <v>0</v>
          </cell>
          <cell r="AE14">
            <v>0</v>
          </cell>
          <cell r="AF14">
            <v>0</v>
          </cell>
          <cell r="AG14">
            <v>0</v>
          </cell>
          <cell r="AH14">
            <v>0</v>
          </cell>
          <cell r="AI14">
            <v>0</v>
          </cell>
          <cell r="AJ14">
            <v>83968</v>
          </cell>
          <cell r="AK14">
            <v>0</v>
          </cell>
          <cell r="AL14">
            <v>30001</v>
          </cell>
          <cell r="AM14">
            <v>0</v>
          </cell>
          <cell r="AN14">
            <v>0</v>
          </cell>
          <cell r="AO14">
            <v>0</v>
          </cell>
          <cell r="AP14">
            <v>0</v>
          </cell>
          <cell r="AQ14">
            <v>0</v>
          </cell>
          <cell r="AR14">
            <v>0</v>
          </cell>
          <cell r="AS14">
            <v>0</v>
          </cell>
          <cell r="AT14">
            <v>0</v>
          </cell>
          <cell r="AU14">
            <v>2398</v>
          </cell>
          <cell r="AV14">
            <v>10603</v>
          </cell>
          <cell r="AW14">
            <v>0</v>
          </cell>
          <cell r="AX14">
            <v>0</v>
          </cell>
          <cell r="AY14">
            <v>3595</v>
          </cell>
          <cell r="AZ14">
            <v>10202</v>
          </cell>
          <cell r="BA14">
            <v>0</v>
          </cell>
          <cell r="BB14">
            <v>0</v>
          </cell>
          <cell r="BC14">
            <v>6563</v>
          </cell>
          <cell r="BD14">
            <v>0</v>
          </cell>
          <cell r="BE14">
            <v>-3133</v>
          </cell>
          <cell r="BF14">
            <v>0</v>
          </cell>
          <cell r="BG14">
            <v>58808</v>
          </cell>
          <cell r="BH14">
            <v>0</v>
          </cell>
          <cell r="BI14">
            <v>0</v>
          </cell>
          <cell r="BJ14">
            <v>0</v>
          </cell>
          <cell r="BK14">
            <v>22101</v>
          </cell>
          <cell r="BL14">
            <v>0</v>
          </cell>
          <cell r="BM14">
            <v>0</v>
          </cell>
          <cell r="BN14">
            <v>0</v>
          </cell>
          <cell r="BO14">
            <v>175</v>
          </cell>
          <cell r="BP14">
            <v>0</v>
          </cell>
          <cell r="BQ14">
            <v>0</v>
          </cell>
          <cell r="BR14">
            <v>0</v>
          </cell>
          <cell r="BS14">
            <v>0</v>
          </cell>
          <cell r="BT14">
            <v>1542</v>
          </cell>
          <cell r="BU14">
            <v>0</v>
          </cell>
          <cell r="BV14">
            <v>0</v>
          </cell>
          <cell r="BW14">
            <v>0</v>
          </cell>
          <cell r="BX14">
            <v>0</v>
          </cell>
          <cell r="BY14">
            <v>0</v>
          </cell>
          <cell r="BZ14">
            <v>0</v>
          </cell>
          <cell r="CA14">
            <v>22800</v>
          </cell>
          <cell r="CB14">
            <v>0</v>
          </cell>
          <cell r="CC14">
            <v>0</v>
          </cell>
          <cell r="CD14">
            <v>0</v>
          </cell>
          <cell r="CE14">
            <v>11580</v>
          </cell>
          <cell r="CF14">
            <v>0</v>
          </cell>
          <cell r="CG14">
            <v>0</v>
          </cell>
          <cell r="CH14">
            <v>0</v>
          </cell>
          <cell r="CI14">
            <v>3600</v>
          </cell>
          <cell r="CJ14">
            <v>0</v>
          </cell>
          <cell r="CK14">
            <v>0</v>
          </cell>
          <cell r="CL14">
            <v>0</v>
          </cell>
          <cell r="CM14">
            <v>1040</v>
          </cell>
          <cell r="CN14">
            <v>0</v>
          </cell>
          <cell r="CO14">
            <v>0</v>
          </cell>
          <cell r="CP14">
            <v>0</v>
          </cell>
          <cell r="CQ14">
            <v>21057</v>
          </cell>
          <cell r="CR14">
            <v>-3001</v>
          </cell>
          <cell r="CS14">
            <v>0</v>
          </cell>
          <cell r="CT14">
            <v>0</v>
          </cell>
          <cell r="CU14">
            <v>0</v>
          </cell>
          <cell r="CV14">
            <v>4607</v>
          </cell>
          <cell r="CW14">
            <v>0</v>
          </cell>
          <cell r="CX14">
            <v>0</v>
          </cell>
          <cell r="CY14">
            <v>0</v>
          </cell>
          <cell r="CZ14">
            <v>0</v>
          </cell>
          <cell r="DA14">
            <v>0</v>
          </cell>
          <cell r="DB14">
            <v>0</v>
          </cell>
          <cell r="DC14">
            <v>0</v>
          </cell>
          <cell r="DD14">
            <v>0</v>
          </cell>
          <cell r="DE14">
            <v>0</v>
          </cell>
          <cell r="DF14">
            <v>84256</v>
          </cell>
          <cell r="DG14">
            <v>153717</v>
          </cell>
          <cell r="DH14">
            <v>107921</v>
          </cell>
          <cell r="DI14">
            <v>-3133</v>
          </cell>
          <cell r="DJ14">
            <v>63196</v>
          </cell>
          <cell r="DK14">
            <v>-2449</v>
          </cell>
          <cell r="DL14">
            <v>11046</v>
          </cell>
          <cell r="DM14">
            <v>0</v>
          </cell>
          <cell r="DN14">
            <v>97820</v>
          </cell>
          <cell r="DO14">
            <v>17975</v>
          </cell>
          <cell r="DP14">
            <v>-1935</v>
          </cell>
          <cell r="DQ14">
            <v>0</v>
          </cell>
          <cell r="DR14">
            <v>62511</v>
          </cell>
          <cell r="DS14">
            <v>17769</v>
          </cell>
          <cell r="DT14">
            <v>-832</v>
          </cell>
          <cell r="DU14">
            <v>0</v>
          </cell>
          <cell r="DV14">
            <v>190551</v>
          </cell>
          <cell r="DW14">
            <v>246295</v>
          </cell>
          <cell r="DX14">
            <v>-32279</v>
          </cell>
          <cell r="DY14">
            <v>-20526</v>
          </cell>
          <cell r="DZ14">
            <v>0</v>
          </cell>
          <cell r="EA14">
            <v>0</v>
          </cell>
          <cell r="EB14">
            <v>4354</v>
          </cell>
          <cell r="EC14">
            <v>0</v>
          </cell>
          <cell r="ED14">
            <v>0</v>
          </cell>
          <cell r="EE14">
            <v>4345</v>
          </cell>
          <cell r="EF14">
            <v>0</v>
          </cell>
          <cell r="EG14">
            <v>0</v>
          </cell>
          <cell r="EH14">
            <v>52808</v>
          </cell>
          <cell r="EI14">
            <v>221626</v>
          </cell>
          <cell r="EJ14">
            <v>-1168</v>
          </cell>
          <cell r="EK14">
            <v>0</v>
          </cell>
          <cell r="EL14">
            <v>0</v>
          </cell>
          <cell r="EM14">
            <v>128327</v>
          </cell>
          <cell r="EN14">
            <v>0</v>
          </cell>
          <cell r="EO14">
            <v>0</v>
          </cell>
          <cell r="EP14">
            <v>0</v>
          </cell>
          <cell r="EQ14">
            <v>12403</v>
          </cell>
          <cell r="ER14">
            <v>0</v>
          </cell>
          <cell r="ES14">
            <v>0</v>
          </cell>
          <cell r="ET14">
            <v>0</v>
          </cell>
          <cell r="EU14">
            <v>1218</v>
          </cell>
          <cell r="EV14">
            <v>0</v>
          </cell>
          <cell r="EW14">
            <v>0</v>
          </cell>
          <cell r="EX14">
            <v>0</v>
          </cell>
          <cell r="EY14">
            <v>0</v>
          </cell>
          <cell r="EZ14">
            <v>0</v>
          </cell>
          <cell r="FA14">
            <v>0</v>
          </cell>
          <cell r="FB14">
            <v>0</v>
          </cell>
          <cell r="FC14">
            <v>10011</v>
          </cell>
          <cell r="FD14">
            <v>0</v>
          </cell>
          <cell r="FE14">
            <v>0</v>
          </cell>
          <cell r="FF14">
            <v>0</v>
          </cell>
          <cell r="FG14">
            <v>13599</v>
          </cell>
          <cell r="FH14">
            <v>0</v>
          </cell>
          <cell r="FI14">
            <v>0</v>
          </cell>
          <cell r="FJ14">
            <v>0</v>
          </cell>
          <cell r="FK14">
            <v>0</v>
          </cell>
          <cell r="FL14">
            <v>0</v>
          </cell>
          <cell r="FM14">
            <v>0</v>
          </cell>
          <cell r="FN14">
            <v>17531</v>
          </cell>
          <cell r="FO14">
            <v>7205</v>
          </cell>
          <cell r="FP14">
            <v>3898</v>
          </cell>
          <cell r="FQ14">
            <v>0</v>
          </cell>
          <cell r="FR14">
            <v>140816</v>
          </cell>
          <cell r="FS14">
            <v>0</v>
          </cell>
          <cell r="FT14">
            <v>0</v>
          </cell>
          <cell r="FU14">
            <v>0</v>
          </cell>
          <cell r="FV14">
            <v>177508</v>
          </cell>
          <cell r="FW14">
            <v>0</v>
          </cell>
          <cell r="FX14">
            <v>-796</v>
          </cell>
          <cell r="FY14">
            <v>0</v>
          </cell>
          <cell r="FZ14">
            <v>647006</v>
          </cell>
          <cell r="GA14">
            <v>0</v>
          </cell>
          <cell r="GB14">
            <v>-75056</v>
          </cell>
          <cell r="GC14">
            <v>0</v>
          </cell>
          <cell r="GD14">
            <v>0</v>
          </cell>
          <cell r="GE14">
            <v>158951</v>
          </cell>
          <cell r="GF14">
            <v>-90205</v>
          </cell>
          <cell r="GG14">
            <v>0</v>
          </cell>
          <cell r="GH14">
            <v>0</v>
          </cell>
          <cell r="GI14">
            <v>132106</v>
          </cell>
          <cell r="GJ14">
            <v>-59008</v>
          </cell>
          <cell r="GK14">
            <v>0</v>
          </cell>
          <cell r="GL14">
            <v>0</v>
          </cell>
          <cell r="GM14">
            <v>0</v>
          </cell>
          <cell r="GN14">
            <v>0</v>
          </cell>
          <cell r="GO14">
            <v>0</v>
          </cell>
          <cell r="GP14">
            <v>0</v>
          </cell>
          <cell r="GQ14">
            <v>0</v>
          </cell>
          <cell r="GR14">
            <v>0</v>
          </cell>
          <cell r="GS14">
            <v>0</v>
          </cell>
          <cell r="GT14">
            <v>0</v>
          </cell>
          <cell r="GU14">
            <v>86318</v>
          </cell>
          <cell r="GV14">
            <v>0</v>
          </cell>
          <cell r="GW14">
            <v>0</v>
          </cell>
          <cell r="GX14">
            <v>965330</v>
          </cell>
          <cell r="GY14">
            <v>377375</v>
          </cell>
          <cell r="GZ14">
            <v>-225065</v>
          </cell>
          <cell r="HA14">
            <v>0</v>
          </cell>
          <cell r="HB14">
            <v>307379</v>
          </cell>
          <cell r="HC14">
            <v>0</v>
          </cell>
          <cell r="HD14">
            <v>-3523</v>
          </cell>
          <cell r="HE14">
            <v>0</v>
          </cell>
          <cell r="HF14">
            <v>146536</v>
          </cell>
          <cell r="HG14">
            <v>0</v>
          </cell>
          <cell r="HH14">
            <v>0</v>
          </cell>
          <cell r="HI14">
            <v>0</v>
          </cell>
          <cell r="HJ14">
            <v>597990</v>
          </cell>
          <cell r="HK14">
            <v>0</v>
          </cell>
          <cell r="HL14">
            <v>-10987</v>
          </cell>
          <cell r="HM14">
            <v>0</v>
          </cell>
          <cell r="HN14">
            <v>0</v>
          </cell>
          <cell r="HO14">
            <v>0</v>
          </cell>
          <cell r="HP14">
            <v>80176</v>
          </cell>
          <cell r="HQ14">
            <v>0</v>
          </cell>
          <cell r="HR14">
            <v>0</v>
          </cell>
          <cell r="HS14">
            <v>0</v>
          </cell>
          <cell r="HT14">
            <v>85256</v>
          </cell>
          <cell r="HU14">
            <v>0</v>
          </cell>
          <cell r="HV14">
            <v>0</v>
          </cell>
          <cell r="HW14">
            <v>0</v>
          </cell>
          <cell r="HX14">
            <v>0</v>
          </cell>
          <cell r="HY14">
            <v>0</v>
          </cell>
          <cell r="HZ14">
            <v>0</v>
          </cell>
          <cell r="IA14">
            <v>0</v>
          </cell>
          <cell r="IB14">
            <v>0</v>
          </cell>
          <cell r="IC14">
            <v>0</v>
          </cell>
          <cell r="ID14">
            <v>0</v>
          </cell>
          <cell r="IE14">
            <v>101730</v>
          </cell>
          <cell r="IF14">
            <v>0</v>
          </cell>
          <cell r="IG14">
            <v>0</v>
          </cell>
          <cell r="IH14">
            <v>1051905</v>
          </cell>
          <cell r="II14">
            <v>101730</v>
          </cell>
          <cell r="IJ14">
            <v>150922</v>
          </cell>
          <cell r="IK14">
            <v>0</v>
          </cell>
        </row>
        <row r="15">
          <cell r="A15" t="str">
            <v>44302856</v>
          </cell>
          <cell r="B15" t="str">
            <v>2001</v>
          </cell>
          <cell r="C15">
            <v>37453</v>
          </cell>
          <cell r="D15" t="str">
            <v>09:53:21</v>
          </cell>
          <cell r="E15" t="str">
            <v>AUTUMN CARE OF BISCOE</v>
          </cell>
          <cell r="F15">
            <v>0</v>
          </cell>
          <cell r="G15">
            <v>283126</v>
          </cell>
          <cell r="H15">
            <v>0</v>
          </cell>
          <cell r="I15">
            <v>0</v>
          </cell>
          <cell r="J15">
            <v>21099</v>
          </cell>
          <cell r="K15">
            <v>90947</v>
          </cell>
          <cell r="L15">
            <v>5406</v>
          </cell>
          <cell r="M15">
            <v>-1807</v>
          </cell>
          <cell r="N15">
            <v>149121</v>
          </cell>
          <cell r="O15">
            <v>52547</v>
          </cell>
          <cell r="P15">
            <v>38207</v>
          </cell>
          <cell r="Q15">
            <v>0</v>
          </cell>
          <cell r="R15">
            <v>198561</v>
          </cell>
          <cell r="S15">
            <v>266092</v>
          </cell>
          <cell r="T15">
            <v>61664</v>
          </cell>
          <cell r="U15">
            <v>-11497</v>
          </cell>
          <cell r="V15">
            <v>146992</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28060</v>
          </cell>
          <cell r="AM15">
            <v>0</v>
          </cell>
          <cell r="AN15">
            <v>0</v>
          </cell>
          <cell r="AO15">
            <v>0</v>
          </cell>
          <cell r="AP15">
            <v>0</v>
          </cell>
          <cell r="AQ15">
            <v>0</v>
          </cell>
          <cell r="AR15">
            <v>0</v>
          </cell>
          <cell r="AS15">
            <v>0</v>
          </cell>
          <cell r="AT15">
            <v>0</v>
          </cell>
          <cell r="AU15">
            <v>0</v>
          </cell>
          <cell r="AV15">
            <v>14082</v>
          </cell>
          <cell r="AW15">
            <v>0</v>
          </cell>
          <cell r="AX15">
            <v>0</v>
          </cell>
          <cell r="AY15">
            <v>0</v>
          </cell>
          <cell r="AZ15">
            <v>30769</v>
          </cell>
          <cell r="BA15">
            <v>0</v>
          </cell>
          <cell r="BB15">
            <v>0</v>
          </cell>
          <cell r="BC15">
            <v>3380</v>
          </cell>
          <cell r="BD15">
            <v>0</v>
          </cell>
          <cell r="BE15">
            <v>0</v>
          </cell>
          <cell r="BF15">
            <v>0</v>
          </cell>
          <cell r="BG15">
            <v>88307</v>
          </cell>
          <cell r="BH15">
            <v>0</v>
          </cell>
          <cell r="BI15">
            <v>0</v>
          </cell>
          <cell r="BJ15">
            <v>0</v>
          </cell>
          <cell r="BK15">
            <v>15760</v>
          </cell>
          <cell r="BL15">
            <v>0</v>
          </cell>
          <cell r="BM15">
            <v>0</v>
          </cell>
          <cell r="BN15">
            <v>0</v>
          </cell>
          <cell r="BO15">
            <v>3136</v>
          </cell>
          <cell r="BP15">
            <v>0</v>
          </cell>
          <cell r="BQ15">
            <v>0</v>
          </cell>
          <cell r="BR15">
            <v>0</v>
          </cell>
          <cell r="BS15">
            <v>10078</v>
          </cell>
          <cell r="BT15">
            <v>0</v>
          </cell>
          <cell r="BU15">
            <v>-10078</v>
          </cell>
          <cell r="BV15">
            <v>0</v>
          </cell>
          <cell r="BW15">
            <v>0</v>
          </cell>
          <cell r="BX15">
            <v>0</v>
          </cell>
          <cell r="BY15">
            <v>0</v>
          </cell>
          <cell r="BZ15">
            <v>0</v>
          </cell>
          <cell r="CA15">
            <v>6050</v>
          </cell>
          <cell r="CB15">
            <v>0</v>
          </cell>
          <cell r="CC15">
            <v>0</v>
          </cell>
          <cell r="CD15">
            <v>0</v>
          </cell>
          <cell r="CE15">
            <v>3275</v>
          </cell>
          <cell r="CF15">
            <v>0</v>
          </cell>
          <cell r="CG15">
            <v>0</v>
          </cell>
          <cell r="CH15">
            <v>0</v>
          </cell>
          <cell r="CI15">
            <v>1150</v>
          </cell>
          <cell r="CJ15">
            <v>0</v>
          </cell>
          <cell r="CK15">
            <v>0</v>
          </cell>
          <cell r="CL15">
            <v>0</v>
          </cell>
          <cell r="CM15">
            <v>700</v>
          </cell>
          <cell r="CN15">
            <v>0</v>
          </cell>
          <cell r="CO15">
            <v>0</v>
          </cell>
          <cell r="CP15">
            <v>0</v>
          </cell>
          <cell r="CQ15">
            <v>33637</v>
          </cell>
          <cell r="CR15">
            <v>36644</v>
          </cell>
          <cell r="CS15">
            <v>0</v>
          </cell>
          <cell r="CT15">
            <v>0</v>
          </cell>
          <cell r="CU15">
            <v>1568</v>
          </cell>
          <cell r="CV15">
            <v>0</v>
          </cell>
          <cell r="CW15">
            <v>0</v>
          </cell>
          <cell r="CX15">
            <v>0</v>
          </cell>
          <cell r="CY15">
            <v>0</v>
          </cell>
          <cell r="CZ15">
            <v>0</v>
          </cell>
          <cell r="DA15">
            <v>0</v>
          </cell>
          <cell r="DB15">
            <v>0</v>
          </cell>
          <cell r="DC15">
            <v>0</v>
          </cell>
          <cell r="DD15">
            <v>0</v>
          </cell>
          <cell r="DE15">
            <v>0</v>
          </cell>
          <cell r="DF15">
            <v>175052</v>
          </cell>
          <cell r="DG15">
            <v>167041</v>
          </cell>
          <cell r="DH15">
            <v>81495</v>
          </cell>
          <cell r="DI15">
            <v>-10078</v>
          </cell>
          <cell r="DJ15">
            <v>88060</v>
          </cell>
          <cell r="DK15">
            <v>42104</v>
          </cell>
          <cell r="DL15">
            <v>22563</v>
          </cell>
          <cell r="DM15">
            <v>0</v>
          </cell>
          <cell r="DN15">
            <v>35389</v>
          </cell>
          <cell r="DO15">
            <v>3172</v>
          </cell>
          <cell r="DP15">
            <v>9067</v>
          </cell>
          <cell r="DQ15">
            <v>0</v>
          </cell>
          <cell r="DR15">
            <v>37968</v>
          </cell>
          <cell r="DS15">
            <v>7875</v>
          </cell>
          <cell r="DT15">
            <v>9728</v>
          </cell>
          <cell r="DU15">
            <v>0</v>
          </cell>
          <cell r="DV15">
            <v>124223</v>
          </cell>
          <cell r="DW15">
            <v>824508</v>
          </cell>
          <cell r="DX15">
            <v>-602669</v>
          </cell>
          <cell r="DY15">
            <v>-29851</v>
          </cell>
          <cell r="DZ15">
            <v>0</v>
          </cell>
          <cell r="EA15">
            <v>0</v>
          </cell>
          <cell r="EB15">
            <v>0</v>
          </cell>
          <cell r="EC15">
            <v>0</v>
          </cell>
          <cell r="ED15">
            <v>0</v>
          </cell>
          <cell r="EE15">
            <v>0</v>
          </cell>
          <cell r="EF15">
            <v>0</v>
          </cell>
          <cell r="EG15">
            <v>0</v>
          </cell>
          <cell r="EH15">
            <v>0</v>
          </cell>
          <cell r="EI15">
            <v>52290</v>
          </cell>
          <cell r="EJ15">
            <v>0</v>
          </cell>
          <cell r="EK15">
            <v>0</v>
          </cell>
          <cell r="EL15">
            <v>0</v>
          </cell>
          <cell r="EM15">
            <v>47445</v>
          </cell>
          <cell r="EN15">
            <v>0</v>
          </cell>
          <cell r="EO15">
            <v>0</v>
          </cell>
          <cell r="EP15">
            <v>0</v>
          </cell>
          <cell r="EQ15">
            <v>7917</v>
          </cell>
          <cell r="ER15">
            <v>0</v>
          </cell>
          <cell r="ES15">
            <v>0</v>
          </cell>
          <cell r="ET15">
            <v>0</v>
          </cell>
          <cell r="EU15">
            <v>9537</v>
          </cell>
          <cell r="EV15">
            <v>0</v>
          </cell>
          <cell r="EW15">
            <v>0</v>
          </cell>
          <cell r="EX15">
            <v>0</v>
          </cell>
          <cell r="EY15">
            <v>2063</v>
          </cell>
          <cell r="EZ15">
            <v>0</v>
          </cell>
          <cell r="FA15">
            <v>0</v>
          </cell>
          <cell r="FB15">
            <v>0</v>
          </cell>
          <cell r="FC15">
            <v>27156</v>
          </cell>
          <cell r="FD15">
            <v>0</v>
          </cell>
          <cell r="FE15">
            <v>0</v>
          </cell>
          <cell r="FF15">
            <v>0</v>
          </cell>
          <cell r="FG15">
            <v>0</v>
          </cell>
          <cell r="FH15">
            <v>0</v>
          </cell>
          <cell r="FI15">
            <v>0</v>
          </cell>
          <cell r="FJ15">
            <v>0</v>
          </cell>
          <cell r="FK15">
            <v>0</v>
          </cell>
          <cell r="FL15">
            <v>0</v>
          </cell>
          <cell r="FM15">
            <v>0</v>
          </cell>
          <cell r="FN15">
            <v>12507</v>
          </cell>
          <cell r="FO15">
            <v>9509</v>
          </cell>
          <cell r="FP15">
            <v>3204</v>
          </cell>
          <cell r="FQ15">
            <v>0</v>
          </cell>
          <cell r="FR15">
            <v>27896</v>
          </cell>
          <cell r="FS15">
            <v>0</v>
          </cell>
          <cell r="FT15">
            <v>0</v>
          </cell>
          <cell r="FU15">
            <v>0</v>
          </cell>
          <cell r="FV15">
            <v>190776</v>
          </cell>
          <cell r="FW15">
            <v>0</v>
          </cell>
          <cell r="FX15">
            <v>0</v>
          </cell>
          <cell r="FY15">
            <v>0</v>
          </cell>
          <cell r="FZ15">
            <v>247477</v>
          </cell>
          <cell r="GA15">
            <v>0</v>
          </cell>
          <cell r="GB15">
            <v>0</v>
          </cell>
          <cell r="GC15">
            <v>0</v>
          </cell>
          <cell r="GD15">
            <v>0</v>
          </cell>
          <cell r="GE15">
            <v>0</v>
          </cell>
          <cell r="GF15">
            <v>37499</v>
          </cell>
          <cell r="GG15">
            <v>0</v>
          </cell>
          <cell r="GH15">
            <v>0</v>
          </cell>
          <cell r="GI15">
            <v>0</v>
          </cell>
          <cell r="GJ15">
            <v>81936</v>
          </cell>
          <cell r="GK15">
            <v>0</v>
          </cell>
          <cell r="GL15">
            <v>0</v>
          </cell>
          <cell r="GM15">
            <v>0</v>
          </cell>
          <cell r="GN15">
            <v>0</v>
          </cell>
          <cell r="GO15">
            <v>0</v>
          </cell>
          <cell r="GP15">
            <v>0</v>
          </cell>
          <cell r="GQ15">
            <v>0</v>
          </cell>
          <cell r="GR15">
            <v>0</v>
          </cell>
          <cell r="GS15">
            <v>0</v>
          </cell>
          <cell r="GT15">
            <v>0</v>
          </cell>
          <cell r="GU15">
            <v>0</v>
          </cell>
          <cell r="GV15">
            <v>0</v>
          </cell>
          <cell r="GW15">
            <v>0</v>
          </cell>
          <cell r="GX15">
            <v>466149</v>
          </cell>
          <cell r="GY15">
            <v>0</v>
          </cell>
          <cell r="GZ15">
            <v>119435</v>
          </cell>
          <cell r="HA15">
            <v>0</v>
          </cell>
          <cell r="HB15">
            <v>58553</v>
          </cell>
          <cell r="HC15">
            <v>0</v>
          </cell>
          <cell r="HD15">
            <v>0</v>
          </cell>
          <cell r="HE15">
            <v>0</v>
          </cell>
          <cell r="HF15">
            <v>400428</v>
          </cell>
          <cell r="HG15">
            <v>0</v>
          </cell>
          <cell r="HH15">
            <v>0</v>
          </cell>
          <cell r="HI15">
            <v>0</v>
          </cell>
          <cell r="HJ15">
            <v>491821</v>
          </cell>
          <cell r="HK15">
            <v>0</v>
          </cell>
          <cell r="HL15">
            <v>0</v>
          </cell>
          <cell r="HM15">
            <v>0</v>
          </cell>
          <cell r="HN15">
            <v>0</v>
          </cell>
          <cell r="HO15">
            <v>0</v>
          </cell>
          <cell r="HP15">
            <v>76486</v>
          </cell>
          <cell r="HQ15">
            <v>0</v>
          </cell>
          <cell r="HR15">
            <v>0</v>
          </cell>
          <cell r="HS15">
            <v>0</v>
          </cell>
          <cell r="HT15">
            <v>167124</v>
          </cell>
          <cell r="HU15">
            <v>0</v>
          </cell>
          <cell r="HV15">
            <v>0</v>
          </cell>
          <cell r="HW15">
            <v>0</v>
          </cell>
          <cell r="HX15">
            <v>0</v>
          </cell>
          <cell r="HY15">
            <v>0</v>
          </cell>
          <cell r="HZ15">
            <v>0</v>
          </cell>
          <cell r="IA15">
            <v>0</v>
          </cell>
          <cell r="IB15">
            <v>0</v>
          </cell>
          <cell r="IC15">
            <v>0</v>
          </cell>
          <cell r="ID15">
            <v>0</v>
          </cell>
          <cell r="IE15">
            <v>0</v>
          </cell>
          <cell r="IF15">
            <v>0</v>
          </cell>
          <cell r="IG15">
            <v>0</v>
          </cell>
          <cell r="IH15">
            <v>950802</v>
          </cell>
          <cell r="II15">
            <v>0</v>
          </cell>
          <cell r="IJ15">
            <v>243610</v>
          </cell>
          <cell r="IK15">
            <v>0</v>
          </cell>
        </row>
        <row r="16">
          <cell r="A16" t="str">
            <v>36939002</v>
          </cell>
          <cell r="B16" t="str">
            <v>2001</v>
          </cell>
          <cell r="C16">
            <v>37347</v>
          </cell>
          <cell r="D16" t="str">
            <v>16:22:44</v>
          </cell>
          <cell r="E16" t="str">
            <v>AUTUMN CARE OF DREXEL</v>
          </cell>
          <cell r="F16">
            <v>0</v>
          </cell>
          <cell r="G16">
            <v>603574</v>
          </cell>
          <cell r="H16">
            <v>0</v>
          </cell>
          <cell r="I16">
            <v>-476490</v>
          </cell>
          <cell r="J16">
            <v>25749</v>
          </cell>
          <cell r="K16">
            <v>155160</v>
          </cell>
          <cell r="L16">
            <v>6341</v>
          </cell>
          <cell r="M16">
            <v>-1518</v>
          </cell>
          <cell r="N16">
            <v>171365</v>
          </cell>
          <cell r="O16">
            <v>29443</v>
          </cell>
          <cell r="P16">
            <v>42203</v>
          </cell>
          <cell r="Q16">
            <v>0</v>
          </cell>
          <cell r="R16">
            <v>298111</v>
          </cell>
          <cell r="S16">
            <v>213530</v>
          </cell>
          <cell r="T16">
            <v>86571</v>
          </cell>
          <cell r="U16">
            <v>-16316</v>
          </cell>
          <cell r="V16">
            <v>187374</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31863</v>
          </cell>
          <cell r="AM16">
            <v>0</v>
          </cell>
          <cell r="AN16">
            <v>0</v>
          </cell>
          <cell r="AO16">
            <v>0</v>
          </cell>
          <cell r="AP16">
            <v>0</v>
          </cell>
          <cell r="AQ16">
            <v>0</v>
          </cell>
          <cell r="AR16">
            <v>0</v>
          </cell>
          <cell r="AS16">
            <v>0</v>
          </cell>
          <cell r="AT16">
            <v>0</v>
          </cell>
          <cell r="AU16">
            <v>0</v>
          </cell>
          <cell r="AV16">
            <v>17446</v>
          </cell>
          <cell r="AW16">
            <v>0</v>
          </cell>
          <cell r="AX16">
            <v>0</v>
          </cell>
          <cell r="AY16">
            <v>0</v>
          </cell>
          <cell r="AZ16">
            <v>36546</v>
          </cell>
          <cell r="BA16">
            <v>0</v>
          </cell>
          <cell r="BB16">
            <v>0</v>
          </cell>
          <cell r="BC16">
            <v>4595</v>
          </cell>
          <cell r="BD16">
            <v>0</v>
          </cell>
          <cell r="BE16">
            <v>-1808</v>
          </cell>
          <cell r="BF16">
            <v>0</v>
          </cell>
          <cell r="BG16">
            <v>35379</v>
          </cell>
          <cell r="BH16">
            <v>0</v>
          </cell>
          <cell r="BI16">
            <v>0</v>
          </cell>
          <cell r="BJ16">
            <v>0</v>
          </cell>
          <cell r="BK16">
            <v>18257</v>
          </cell>
          <cell r="BL16">
            <v>0</v>
          </cell>
          <cell r="BM16">
            <v>0</v>
          </cell>
          <cell r="BN16">
            <v>0</v>
          </cell>
          <cell r="BO16">
            <v>5515</v>
          </cell>
          <cell r="BP16">
            <v>0</v>
          </cell>
          <cell r="BQ16">
            <v>0</v>
          </cell>
          <cell r="BR16">
            <v>0</v>
          </cell>
          <cell r="BS16">
            <v>8799</v>
          </cell>
          <cell r="BT16">
            <v>0</v>
          </cell>
          <cell r="BU16">
            <v>-8799</v>
          </cell>
          <cell r="BV16">
            <v>0</v>
          </cell>
          <cell r="BW16">
            <v>0</v>
          </cell>
          <cell r="BX16">
            <v>0</v>
          </cell>
          <cell r="BY16">
            <v>0</v>
          </cell>
          <cell r="BZ16">
            <v>0</v>
          </cell>
          <cell r="CA16">
            <v>14575</v>
          </cell>
          <cell r="CB16">
            <v>0</v>
          </cell>
          <cell r="CC16">
            <v>0</v>
          </cell>
          <cell r="CD16">
            <v>0</v>
          </cell>
          <cell r="CE16">
            <v>4846</v>
          </cell>
          <cell r="CF16">
            <v>0</v>
          </cell>
          <cell r="CG16">
            <v>0</v>
          </cell>
          <cell r="CH16">
            <v>0</v>
          </cell>
          <cell r="CI16">
            <v>3776</v>
          </cell>
          <cell r="CJ16">
            <v>0</v>
          </cell>
          <cell r="CK16">
            <v>0</v>
          </cell>
          <cell r="CL16">
            <v>0</v>
          </cell>
          <cell r="CM16">
            <v>0</v>
          </cell>
          <cell r="CN16">
            <v>0</v>
          </cell>
          <cell r="CO16">
            <v>0</v>
          </cell>
          <cell r="CP16">
            <v>0</v>
          </cell>
          <cell r="CQ16">
            <v>42166</v>
          </cell>
          <cell r="CR16">
            <v>16426</v>
          </cell>
          <cell r="CS16">
            <v>0</v>
          </cell>
          <cell r="CT16">
            <v>0</v>
          </cell>
          <cell r="CU16">
            <v>0</v>
          </cell>
          <cell r="CV16">
            <v>0</v>
          </cell>
          <cell r="CW16">
            <v>2372</v>
          </cell>
          <cell r="CX16">
            <v>0</v>
          </cell>
          <cell r="CY16">
            <v>0</v>
          </cell>
          <cell r="CZ16">
            <v>0</v>
          </cell>
          <cell r="DA16">
            <v>0</v>
          </cell>
          <cell r="DB16">
            <v>0</v>
          </cell>
          <cell r="DC16">
            <v>0</v>
          </cell>
          <cell r="DD16">
            <v>0</v>
          </cell>
          <cell r="DE16">
            <v>0</v>
          </cell>
          <cell r="DF16">
            <v>219237</v>
          </cell>
          <cell r="DG16">
            <v>137908</v>
          </cell>
          <cell r="DH16">
            <v>70418</v>
          </cell>
          <cell r="DI16">
            <v>-8235</v>
          </cell>
          <cell r="DJ16">
            <v>105967</v>
          </cell>
          <cell r="DK16">
            <v>30672</v>
          </cell>
          <cell r="DL16">
            <v>26097</v>
          </cell>
          <cell r="DM16">
            <v>0</v>
          </cell>
          <cell r="DN16">
            <v>33023</v>
          </cell>
          <cell r="DO16">
            <v>1720</v>
          </cell>
          <cell r="DP16">
            <v>8133</v>
          </cell>
          <cell r="DQ16">
            <v>0</v>
          </cell>
          <cell r="DR16">
            <v>40280</v>
          </cell>
          <cell r="DS16">
            <v>5240</v>
          </cell>
          <cell r="DT16">
            <v>9920</v>
          </cell>
          <cell r="DU16">
            <v>0</v>
          </cell>
          <cell r="DV16">
            <v>152121</v>
          </cell>
          <cell r="DW16">
            <v>978653</v>
          </cell>
          <cell r="DX16">
            <v>-652230</v>
          </cell>
          <cell r="DY16">
            <v>-65413</v>
          </cell>
          <cell r="DZ16">
            <v>0</v>
          </cell>
          <cell r="EA16">
            <v>0</v>
          </cell>
          <cell r="EB16">
            <v>0</v>
          </cell>
          <cell r="EC16">
            <v>0</v>
          </cell>
          <cell r="ED16">
            <v>0</v>
          </cell>
          <cell r="EE16">
            <v>0</v>
          </cell>
          <cell r="EF16">
            <v>0</v>
          </cell>
          <cell r="EG16">
            <v>0</v>
          </cell>
          <cell r="EH16">
            <v>0</v>
          </cell>
          <cell r="EI16">
            <v>155233</v>
          </cell>
          <cell r="EJ16">
            <v>0</v>
          </cell>
          <cell r="EK16">
            <v>0</v>
          </cell>
          <cell r="EL16">
            <v>0</v>
          </cell>
          <cell r="EM16">
            <v>166773</v>
          </cell>
          <cell r="EN16">
            <v>0</v>
          </cell>
          <cell r="EO16">
            <v>0</v>
          </cell>
          <cell r="EP16">
            <v>0</v>
          </cell>
          <cell r="EQ16">
            <v>25678</v>
          </cell>
          <cell r="ER16">
            <v>0</v>
          </cell>
          <cell r="ES16">
            <v>0</v>
          </cell>
          <cell r="ET16">
            <v>0</v>
          </cell>
          <cell r="EU16">
            <v>6005</v>
          </cell>
          <cell r="EV16">
            <v>0</v>
          </cell>
          <cell r="EW16">
            <v>0</v>
          </cell>
          <cell r="EX16">
            <v>0</v>
          </cell>
          <cell r="EY16">
            <v>1322</v>
          </cell>
          <cell r="EZ16">
            <v>0</v>
          </cell>
          <cell r="FA16">
            <v>0</v>
          </cell>
          <cell r="FB16">
            <v>0</v>
          </cell>
          <cell r="FC16">
            <v>27443</v>
          </cell>
          <cell r="FD16">
            <v>0</v>
          </cell>
          <cell r="FE16">
            <v>0</v>
          </cell>
          <cell r="FF16">
            <v>0</v>
          </cell>
          <cell r="FG16">
            <v>0</v>
          </cell>
          <cell r="FH16">
            <v>0</v>
          </cell>
          <cell r="FI16">
            <v>0</v>
          </cell>
          <cell r="FJ16">
            <v>0</v>
          </cell>
          <cell r="FK16">
            <v>2736</v>
          </cell>
          <cell r="FL16">
            <v>0</v>
          </cell>
          <cell r="FM16">
            <v>0</v>
          </cell>
          <cell r="FN16">
            <v>24369</v>
          </cell>
          <cell r="FO16">
            <v>2778</v>
          </cell>
          <cell r="FP16">
            <v>6001</v>
          </cell>
          <cell r="FQ16">
            <v>0</v>
          </cell>
          <cell r="FR16">
            <v>153215</v>
          </cell>
          <cell r="FS16">
            <v>0</v>
          </cell>
          <cell r="FT16">
            <v>0</v>
          </cell>
          <cell r="FU16">
            <v>0</v>
          </cell>
          <cell r="FV16">
            <v>96501</v>
          </cell>
          <cell r="FW16">
            <v>0</v>
          </cell>
          <cell r="FX16">
            <v>0</v>
          </cell>
          <cell r="FY16">
            <v>0</v>
          </cell>
          <cell r="FZ16">
            <v>271687</v>
          </cell>
          <cell r="GA16">
            <v>0</v>
          </cell>
          <cell r="GB16">
            <v>0</v>
          </cell>
          <cell r="GC16">
            <v>0</v>
          </cell>
          <cell r="GD16">
            <v>0</v>
          </cell>
          <cell r="GE16">
            <v>0</v>
          </cell>
          <cell r="GF16">
            <v>41491</v>
          </cell>
          <cell r="GG16">
            <v>0</v>
          </cell>
          <cell r="GH16">
            <v>0</v>
          </cell>
          <cell r="GI16">
            <v>0</v>
          </cell>
          <cell r="GJ16">
            <v>86917</v>
          </cell>
          <cell r="GK16">
            <v>0</v>
          </cell>
          <cell r="GL16">
            <v>0</v>
          </cell>
          <cell r="GM16">
            <v>0</v>
          </cell>
          <cell r="GN16">
            <v>0</v>
          </cell>
          <cell r="GO16">
            <v>0</v>
          </cell>
          <cell r="GP16">
            <v>0</v>
          </cell>
          <cell r="GQ16">
            <v>0</v>
          </cell>
          <cell r="GR16">
            <v>0</v>
          </cell>
          <cell r="GS16">
            <v>0</v>
          </cell>
          <cell r="GT16">
            <v>0</v>
          </cell>
          <cell r="GU16">
            <v>0</v>
          </cell>
          <cell r="GV16">
            <v>0</v>
          </cell>
          <cell r="GW16">
            <v>0</v>
          </cell>
          <cell r="GX16">
            <v>521403</v>
          </cell>
          <cell r="GY16">
            <v>0</v>
          </cell>
          <cell r="GZ16">
            <v>128408</v>
          </cell>
          <cell r="HA16">
            <v>0</v>
          </cell>
          <cell r="HB16">
            <v>303746</v>
          </cell>
          <cell r="HC16">
            <v>0</v>
          </cell>
          <cell r="HD16">
            <v>0</v>
          </cell>
          <cell r="HE16">
            <v>0</v>
          </cell>
          <cell r="HF16">
            <v>191312</v>
          </cell>
          <cell r="HG16">
            <v>0</v>
          </cell>
          <cell r="HH16">
            <v>0</v>
          </cell>
          <cell r="HI16">
            <v>0</v>
          </cell>
          <cell r="HJ16">
            <v>494822</v>
          </cell>
          <cell r="HK16">
            <v>0</v>
          </cell>
          <cell r="HL16">
            <v>0</v>
          </cell>
          <cell r="HM16">
            <v>0</v>
          </cell>
          <cell r="HN16">
            <v>0</v>
          </cell>
          <cell r="HO16">
            <v>0</v>
          </cell>
          <cell r="HP16">
            <v>78771</v>
          </cell>
          <cell r="HQ16">
            <v>0</v>
          </cell>
          <cell r="HR16">
            <v>0</v>
          </cell>
          <cell r="HS16">
            <v>0</v>
          </cell>
          <cell r="HT16">
            <v>165011</v>
          </cell>
          <cell r="HU16">
            <v>0</v>
          </cell>
          <cell r="HV16">
            <v>0</v>
          </cell>
          <cell r="HW16">
            <v>0</v>
          </cell>
          <cell r="HX16">
            <v>0</v>
          </cell>
          <cell r="HY16">
            <v>0</v>
          </cell>
          <cell r="HZ16">
            <v>0</v>
          </cell>
          <cell r="IA16">
            <v>0</v>
          </cell>
          <cell r="IB16">
            <v>0</v>
          </cell>
          <cell r="IC16">
            <v>0</v>
          </cell>
          <cell r="ID16">
            <v>0</v>
          </cell>
          <cell r="IE16">
            <v>0</v>
          </cell>
          <cell r="IF16">
            <v>0</v>
          </cell>
          <cell r="IG16">
            <v>0</v>
          </cell>
          <cell r="IH16">
            <v>989880</v>
          </cell>
          <cell r="II16">
            <v>0</v>
          </cell>
          <cell r="IJ16">
            <v>243782</v>
          </cell>
          <cell r="IK16">
            <v>0</v>
          </cell>
        </row>
        <row r="17">
          <cell r="A17" t="str">
            <v>47862733</v>
          </cell>
          <cell r="B17" t="str">
            <v>2001</v>
          </cell>
          <cell r="C17">
            <v>37368</v>
          </cell>
          <cell r="D17" t="str">
            <v>08:36:23</v>
          </cell>
          <cell r="E17" t="str">
            <v>AUTUMN CARE OF FOREST CITY</v>
          </cell>
          <cell r="F17">
            <v>0</v>
          </cell>
          <cell r="G17">
            <v>483311</v>
          </cell>
          <cell r="H17">
            <v>0</v>
          </cell>
          <cell r="I17">
            <v>0</v>
          </cell>
          <cell r="J17">
            <v>17018</v>
          </cell>
          <cell r="K17">
            <v>142135</v>
          </cell>
          <cell r="L17">
            <v>4094</v>
          </cell>
          <cell r="M17">
            <v>-1373</v>
          </cell>
          <cell r="N17">
            <v>140002</v>
          </cell>
          <cell r="O17">
            <v>17955</v>
          </cell>
          <cell r="P17">
            <v>33678</v>
          </cell>
          <cell r="Q17">
            <v>0</v>
          </cell>
          <cell r="R17">
            <v>193706</v>
          </cell>
          <cell r="S17">
            <v>301399</v>
          </cell>
          <cell r="T17">
            <v>59711</v>
          </cell>
          <cell r="U17">
            <v>-918</v>
          </cell>
          <cell r="V17">
            <v>104449</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37776</v>
          </cell>
          <cell r="AM17">
            <v>0</v>
          </cell>
          <cell r="AN17">
            <v>0</v>
          </cell>
          <cell r="AO17">
            <v>0</v>
          </cell>
          <cell r="AP17">
            <v>0</v>
          </cell>
          <cell r="AQ17">
            <v>0</v>
          </cell>
          <cell r="AR17">
            <v>0</v>
          </cell>
          <cell r="AS17">
            <v>0</v>
          </cell>
          <cell r="AT17">
            <v>0</v>
          </cell>
          <cell r="AU17">
            <v>0</v>
          </cell>
          <cell r="AV17">
            <v>11538</v>
          </cell>
          <cell r="AW17">
            <v>0</v>
          </cell>
          <cell r="AX17">
            <v>0</v>
          </cell>
          <cell r="AY17">
            <v>0</v>
          </cell>
          <cell r="AZ17">
            <v>22674</v>
          </cell>
          <cell r="BA17">
            <v>0</v>
          </cell>
          <cell r="BB17">
            <v>0</v>
          </cell>
          <cell r="BC17">
            <v>1725</v>
          </cell>
          <cell r="BD17">
            <v>0</v>
          </cell>
          <cell r="BE17">
            <v>0</v>
          </cell>
          <cell r="BF17">
            <v>0</v>
          </cell>
          <cell r="BG17">
            <v>103000</v>
          </cell>
          <cell r="BH17">
            <v>0</v>
          </cell>
          <cell r="BI17">
            <v>0</v>
          </cell>
          <cell r="BJ17">
            <v>0</v>
          </cell>
          <cell r="BK17">
            <v>14791</v>
          </cell>
          <cell r="BL17">
            <v>0</v>
          </cell>
          <cell r="BM17">
            <v>0</v>
          </cell>
          <cell r="BN17">
            <v>0</v>
          </cell>
          <cell r="BO17">
            <v>3668</v>
          </cell>
          <cell r="BP17">
            <v>0</v>
          </cell>
          <cell r="BQ17">
            <v>0</v>
          </cell>
          <cell r="BR17">
            <v>0</v>
          </cell>
          <cell r="BS17">
            <v>6687</v>
          </cell>
          <cell r="BT17">
            <v>0</v>
          </cell>
          <cell r="BU17">
            <v>-6238</v>
          </cell>
          <cell r="BV17">
            <v>0</v>
          </cell>
          <cell r="BW17">
            <v>0</v>
          </cell>
          <cell r="BX17">
            <v>0</v>
          </cell>
          <cell r="BY17">
            <v>0</v>
          </cell>
          <cell r="BZ17">
            <v>0</v>
          </cell>
          <cell r="CA17">
            <v>31200</v>
          </cell>
          <cell r="CB17">
            <v>0</v>
          </cell>
          <cell r="CC17">
            <v>0</v>
          </cell>
          <cell r="CD17">
            <v>0</v>
          </cell>
          <cell r="CE17">
            <v>3094</v>
          </cell>
          <cell r="CF17">
            <v>0</v>
          </cell>
          <cell r="CG17">
            <v>0</v>
          </cell>
          <cell r="CH17">
            <v>0</v>
          </cell>
          <cell r="CI17">
            <v>975</v>
          </cell>
          <cell r="CJ17">
            <v>0</v>
          </cell>
          <cell r="CK17">
            <v>0</v>
          </cell>
          <cell r="CL17">
            <v>0</v>
          </cell>
          <cell r="CM17">
            <v>5429</v>
          </cell>
          <cell r="CN17">
            <v>0</v>
          </cell>
          <cell r="CO17">
            <v>0</v>
          </cell>
          <cell r="CP17">
            <v>0</v>
          </cell>
          <cell r="CQ17">
            <v>28113</v>
          </cell>
          <cell r="CR17">
            <v>16378</v>
          </cell>
          <cell r="CS17">
            <v>0</v>
          </cell>
          <cell r="CT17">
            <v>0</v>
          </cell>
          <cell r="CU17">
            <v>45</v>
          </cell>
          <cell r="CV17">
            <v>0</v>
          </cell>
          <cell r="CW17">
            <v>0</v>
          </cell>
          <cell r="CX17">
            <v>0</v>
          </cell>
          <cell r="CY17">
            <v>0</v>
          </cell>
          <cell r="CZ17">
            <v>0</v>
          </cell>
          <cell r="DA17">
            <v>0</v>
          </cell>
          <cell r="DB17">
            <v>0</v>
          </cell>
          <cell r="DC17">
            <v>0</v>
          </cell>
          <cell r="DD17">
            <v>0</v>
          </cell>
          <cell r="DE17">
            <v>0</v>
          </cell>
          <cell r="DF17">
            <v>142225</v>
          </cell>
          <cell r="DG17">
            <v>198727</v>
          </cell>
          <cell r="DH17">
            <v>50590</v>
          </cell>
          <cell r="DI17">
            <v>-6238</v>
          </cell>
          <cell r="DJ17">
            <v>31155</v>
          </cell>
          <cell r="DK17">
            <v>12373</v>
          </cell>
          <cell r="DL17">
            <v>7494</v>
          </cell>
          <cell r="DM17">
            <v>0</v>
          </cell>
          <cell r="DN17">
            <v>52756</v>
          </cell>
          <cell r="DO17">
            <v>3026</v>
          </cell>
          <cell r="DP17">
            <v>12691</v>
          </cell>
          <cell r="DQ17">
            <v>0</v>
          </cell>
          <cell r="DR17">
            <v>40099</v>
          </cell>
          <cell r="DS17">
            <v>6878</v>
          </cell>
          <cell r="DT17">
            <v>9646</v>
          </cell>
          <cell r="DU17">
            <v>0</v>
          </cell>
          <cell r="DV17">
            <v>114647</v>
          </cell>
          <cell r="DW17">
            <v>931814</v>
          </cell>
          <cell r="DX17">
            <v>-632927</v>
          </cell>
          <cell r="DY17">
            <v>-18706</v>
          </cell>
          <cell r="DZ17">
            <v>0</v>
          </cell>
          <cell r="EA17">
            <v>0</v>
          </cell>
          <cell r="EB17">
            <v>0</v>
          </cell>
          <cell r="EC17">
            <v>0</v>
          </cell>
          <cell r="ED17">
            <v>0</v>
          </cell>
          <cell r="EE17">
            <v>0</v>
          </cell>
          <cell r="EF17">
            <v>0</v>
          </cell>
          <cell r="EG17">
            <v>0</v>
          </cell>
          <cell r="EH17">
            <v>0</v>
          </cell>
          <cell r="EI17">
            <v>118548</v>
          </cell>
          <cell r="EJ17">
            <v>0</v>
          </cell>
          <cell r="EK17">
            <v>0</v>
          </cell>
          <cell r="EL17">
            <v>0</v>
          </cell>
          <cell r="EM17">
            <v>114783</v>
          </cell>
          <cell r="EN17">
            <v>0</v>
          </cell>
          <cell r="EO17">
            <v>0</v>
          </cell>
          <cell r="EP17">
            <v>0</v>
          </cell>
          <cell r="EQ17">
            <v>13053</v>
          </cell>
          <cell r="ER17">
            <v>0</v>
          </cell>
          <cell r="ES17">
            <v>0</v>
          </cell>
          <cell r="ET17">
            <v>0</v>
          </cell>
          <cell r="EU17">
            <v>19520</v>
          </cell>
          <cell r="EV17">
            <v>0</v>
          </cell>
          <cell r="EW17">
            <v>0</v>
          </cell>
          <cell r="EX17">
            <v>0</v>
          </cell>
          <cell r="EY17">
            <v>15652</v>
          </cell>
          <cell r="EZ17">
            <v>0</v>
          </cell>
          <cell r="FA17">
            <v>0</v>
          </cell>
          <cell r="FB17">
            <v>0</v>
          </cell>
          <cell r="FC17">
            <v>43735</v>
          </cell>
          <cell r="FD17">
            <v>0</v>
          </cell>
          <cell r="FE17">
            <v>0</v>
          </cell>
          <cell r="FF17">
            <v>0</v>
          </cell>
          <cell r="FG17">
            <v>0</v>
          </cell>
          <cell r="FH17">
            <v>0</v>
          </cell>
          <cell r="FI17">
            <v>0</v>
          </cell>
          <cell r="FJ17">
            <v>0</v>
          </cell>
          <cell r="FK17">
            <v>20540</v>
          </cell>
          <cell r="FL17">
            <v>0</v>
          </cell>
          <cell r="FM17">
            <v>0</v>
          </cell>
          <cell r="FN17">
            <v>23689</v>
          </cell>
          <cell r="FO17">
            <v>5027</v>
          </cell>
          <cell r="FP17">
            <v>5699</v>
          </cell>
          <cell r="FQ17">
            <v>0</v>
          </cell>
          <cell r="FR17">
            <v>62518</v>
          </cell>
          <cell r="FS17">
            <v>0</v>
          </cell>
          <cell r="FT17">
            <v>0</v>
          </cell>
          <cell r="FU17">
            <v>0</v>
          </cell>
          <cell r="FV17">
            <v>144824</v>
          </cell>
          <cell r="FW17">
            <v>0</v>
          </cell>
          <cell r="FX17">
            <v>0</v>
          </cell>
          <cell r="FY17">
            <v>0</v>
          </cell>
          <cell r="FZ17">
            <v>251519</v>
          </cell>
          <cell r="GA17">
            <v>0</v>
          </cell>
          <cell r="GB17">
            <v>0</v>
          </cell>
          <cell r="GC17">
            <v>0</v>
          </cell>
          <cell r="GD17">
            <v>0</v>
          </cell>
          <cell r="GE17">
            <v>0</v>
          </cell>
          <cell r="GF17">
            <v>37226</v>
          </cell>
          <cell r="GG17">
            <v>0</v>
          </cell>
          <cell r="GH17">
            <v>0</v>
          </cell>
          <cell r="GI17">
            <v>0</v>
          </cell>
          <cell r="GJ17">
            <v>73153</v>
          </cell>
          <cell r="GK17">
            <v>0</v>
          </cell>
          <cell r="GL17">
            <v>0</v>
          </cell>
          <cell r="GM17">
            <v>0</v>
          </cell>
          <cell r="GN17">
            <v>0</v>
          </cell>
          <cell r="GO17">
            <v>0</v>
          </cell>
          <cell r="GP17">
            <v>0</v>
          </cell>
          <cell r="GQ17">
            <v>0</v>
          </cell>
          <cell r="GR17">
            <v>0</v>
          </cell>
          <cell r="GS17">
            <v>0</v>
          </cell>
          <cell r="GT17">
            <v>0</v>
          </cell>
          <cell r="GU17">
            <v>0</v>
          </cell>
          <cell r="GV17">
            <v>0</v>
          </cell>
          <cell r="GW17">
            <v>0</v>
          </cell>
          <cell r="GX17">
            <v>458861</v>
          </cell>
          <cell r="GY17">
            <v>0</v>
          </cell>
          <cell r="GZ17">
            <v>110379</v>
          </cell>
          <cell r="HA17">
            <v>0</v>
          </cell>
          <cell r="HB17">
            <v>179406</v>
          </cell>
          <cell r="HC17">
            <v>0</v>
          </cell>
          <cell r="HD17">
            <v>0</v>
          </cell>
          <cell r="HE17">
            <v>0</v>
          </cell>
          <cell r="HF17">
            <v>415593</v>
          </cell>
          <cell r="HG17">
            <v>0</v>
          </cell>
          <cell r="HH17">
            <v>0</v>
          </cell>
          <cell r="HI17">
            <v>0</v>
          </cell>
          <cell r="HJ17">
            <v>740248</v>
          </cell>
          <cell r="HK17">
            <v>0</v>
          </cell>
          <cell r="HL17">
            <v>0</v>
          </cell>
          <cell r="HM17">
            <v>0</v>
          </cell>
          <cell r="HN17">
            <v>0</v>
          </cell>
          <cell r="HO17">
            <v>0</v>
          </cell>
          <cell r="HP17">
            <v>108324</v>
          </cell>
          <cell r="HQ17">
            <v>0</v>
          </cell>
          <cell r="HR17">
            <v>0</v>
          </cell>
          <cell r="HS17">
            <v>0</v>
          </cell>
          <cell r="HT17">
            <v>212869</v>
          </cell>
          <cell r="HU17">
            <v>0</v>
          </cell>
          <cell r="HV17">
            <v>0</v>
          </cell>
          <cell r="HW17">
            <v>162</v>
          </cell>
          <cell r="HX17">
            <v>0</v>
          </cell>
          <cell r="HY17">
            <v>0</v>
          </cell>
          <cell r="HZ17">
            <v>0</v>
          </cell>
          <cell r="IA17">
            <v>0</v>
          </cell>
          <cell r="IB17">
            <v>0</v>
          </cell>
          <cell r="IC17">
            <v>0</v>
          </cell>
          <cell r="ID17">
            <v>0</v>
          </cell>
          <cell r="IE17">
            <v>0</v>
          </cell>
          <cell r="IF17">
            <v>0</v>
          </cell>
          <cell r="IG17">
            <v>0</v>
          </cell>
          <cell r="IH17">
            <v>1335247</v>
          </cell>
          <cell r="II17">
            <v>162</v>
          </cell>
          <cell r="IJ17">
            <v>321193</v>
          </cell>
          <cell r="IK17">
            <v>0</v>
          </cell>
        </row>
        <row r="18">
          <cell r="A18" t="str">
            <v>46072860</v>
          </cell>
          <cell r="B18" t="str">
            <v>2001</v>
          </cell>
          <cell r="C18">
            <v>37390</v>
          </cell>
          <cell r="D18" t="str">
            <v>09:02:39</v>
          </cell>
          <cell r="E18" t="str">
            <v>AUTUMN CARE OF MARION</v>
          </cell>
          <cell r="F18">
            <v>0</v>
          </cell>
          <cell r="G18">
            <v>560669</v>
          </cell>
          <cell r="H18">
            <v>0</v>
          </cell>
          <cell r="I18">
            <v>-38104</v>
          </cell>
          <cell r="J18">
            <v>40934</v>
          </cell>
          <cell r="K18">
            <v>153076</v>
          </cell>
          <cell r="L18">
            <v>9847</v>
          </cell>
          <cell r="M18">
            <v>-2111</v>
          </cell>
          <cell r="N18">
            <v>127843</v>
          </cell>
          <cell r="O18">
            <v>25919</v>
          </cell>
          <cell r="P18">
            <v>30752</v>
          </cell>
          <cell r="Q18">
            <v>0</v>
          </cell>
          <cell r="R18">
            <v>212309</v>
          </cell>
          <cell r="S18">
            <v>207284</v>
          </cell>
          <cell r="T18">
            <v>62022</v>
          </cell>
          <cell r="U18">
            <v>-12128</v>
          </cell>
          <cell r="V18">
            <v>0</v>
          </cell>
          <cell r="W18">
            <v>0</v>
          </cell>
          <cell r="X18">
            <v>0</v>
          </cell>
          <cell r="Y18">
            <v>0</v>
          </cell>
          <cell r="Z18">
            <v>68693</v>
          </cell>
          <cell r="AA18">
            <v>0</v>
          </cell>
          <cell r="AB18">
            <v>0</v>
          </cell>
          <cell r="AC18">
            <v>0</v>
          </cell>
          <cell r="AD18">
            <v>0</v>
          </cell>
          <cell r="AE18">
            <v>0</v>
          </cell>
          <cell r="AF18">
            <v>0</v>
          </cell>
          <cell r="AG18">
            <v>0</v>
          </cell>
          <cell r="AH18">
            <v>0</v>
          </cell>
          <cell r="AI18">
            <v>0</v>
          </cell>
          <cell r="AJ18">
            <v>0</v>
          </cell>
          <cell r="AK18">
            <v>0</v>
          </cell>
          <cell r="AL18">
            <v>37665</v>
          </cell>
          <cell r="AM18">
            <v>0</v>
          </cell>
          <cell r="AN18">
            <v>0</v>
          </cell>
          <cell r="AO18">
            <v>0</v>
          </cell>
          <cell r="AP18">
            <v>0</v>
          </cell>
          <cell r="AQ18">
            <v>0</v>
          </cell>
          <cell r="AR18">
            <v>0</v>
          </cell>
          <cell r="AS18">
            <v>0</v>
          </cell>
          <cell r="AT18">
            <v>0</v>
          </cell>
          <cell r="AU18">
            <v>0</v>
          </cell>
          <cell r="AV18">
            <v>8488</v>
          </cell>
          <cell r="AW18">
            <v>0</v>
          </cell>
          <cell r="AX18">
            <v>0</v>
          </cell>
          <cell r="AY18">
            <v>0</v>
          </cell>
          <cell r="AZ18">
            <v>17097</v>
          </cell>
          <cell r="BA18">
            <v>0</v>
          </cell>
          <cell r="BB18">
            <v>0</v>
          </cell>
          <cell r="BC18">
            <v>6721</v>
          </cell>
          <cell r="BD18">
            <v>0</v>
          </cell>
          <cell r="BE18">
            <v>-1726</v>
          </cell>
          <cell r="BF18">
            <v>0</v>
          </cell>
          <cell r="BG18">
            <v>33721</v>
          </cell>
          <cell r="BH18">
            <v>0</v>
          </cell>
          <cell r="BI18">
            <v>0</v>
          </cell>
          <cell r="BJ18">
            <v>0</v>
          </cell>
          <cell r="BK18">
            <v>12648</v>
          </cell>
          <cell r="BL18">
            <v>0</v>
          </cell>
          <cell r="BM18">
            <v>0</v>
          </cell>
          <cell r="BN18">
            <v>0</v>
          </cell>
          <cell r="BO18">
            <v>9869</v>
          </cell>
          <cell r="BP18">
            <v>0</v>
          </cell>
          <cell r="BQ18">
            <v>0</v>
          </cell>
          <cell r="BR18">
            <v>0</v>
          </cell>
          <cell r="BS18">
            <v>12015</v>
          </cell>
          <cell r="BT18">
            <v>0</v>
          </cell>
          <cell r="BU18">
            <v>-12015</v>
          </cell>
          <cell r="BV18">
            <v>0</v>
          </cell>
          <cell r="BW18">
            <v>0</v>
          </cell>
          <cell r="BX18">
            <v>0</v>
          </cell>
          <cell r="BY18">
            <v>0</v>
          </cell>
          <cell r="BZ18">
            <v>0</v>
          </cell>
          <cell r="CA18">
            <v>7968</v>
          </cell>
          <cell r="CB18">
            <v>0</v>
          </cell>
          <cell r="CC18">
            <v>0</v>
          </cell>
          <cell r="CD18">
            <v>0</v>
          </cell>
          <cell r="CE18">
            <v>4200</v>
          </cell>
          <cell r="CF18">
            <v>0</v>
          </cell>
          <cell r="CG18">
            <v>0</v>
          </cell>
          <cell r="CH18">
            <v>0</v>
          </cell>
          <cell r="CI18">
            <v>2957</v>
          </cell>
          <cell r="CJ18">
            <v>0</v>
          </cell>
          <cell r="CK18">
            <v>0</v>
          </cell>
          <cell r="CL18">
            <v>0</v>
          </cell>
          <cell r="CM18">
            <v>510</v>
          </cell>
          <cell r="CN18">
            <v>0</v>
          </cell>
          <cell r="CO18">
            <v>0</v>
          </cell>
          <cell r="CP18">
            <v>0</v>
          </cell>
          <cell r="CQ18">
            <v>31082</v>
          </cell>
          <cell r="CR18">
            <v>13623</v>
          </cell>
          <cell r="CS18">
            <v>0</v>
          </cell>
          <cell r="CT18">
            <v>0</v>
          </cell>
          <cell r="CU18">
            <v>906</v>
          </cell>
          <cell r="CV18">
            <v>0</v>
          </cell>
          <cell r="CW18">
            <v>0</v>
          </cell>
          <cell r="CX18">
            <v>0</v>
          </cell>
          <cell r="CY18">
            <v>0</v>
          </cell>
          <cell r="CZ18">
            <v>0</v>
          </cell>
          <cell r="DA18">
            <v>0</v>
          </cell>
          <cell r="DB18">
            <v>0</v>
          </cell>
          <cell r="DC18">
            <v>0</v>
          </cell>
          <cell r="DD18">
            <v>0</v>
          </cell>
          <cell r="DE18">
            <v>0</v>
          </cell>
          <cell r="DF18">
            <v>106358</v>
          </cell>
          <cell r="DG18">
            <v>122597</v>
          </cell>
          <cell r="DH18">
            <v>39208</v>
          </cell>
          <cell r="DI18">
            <v>-13741</v>
          </cell>
          <cell r="DJ18">
            <v>61771</v>
          </cell>
          <cell r="DK18">
            <v>17601</v>
          </cell>
          <cell r="DL18">
            <v>14859</v>
          </cell>
          <cell r="DM18">
            <v>0</v>
          </cell>
          <cell r="DN18">
            <v>61073</v>
          </cell>
          <cell r="DO18">
            <v>843</v>
          </cell>
          <cell r="DP18">
            <v>14691</v>
          </cell>
          <cell r="DQ18">
            <v>0</v>
          </cell>
          <cell r="DR18">
            <v>43235</v>
          </cell>
          <cell r="DS18">
            <v>10170</v>
          </cell>
          <cell r="DT18">
            <v>10400</v>
          </cell>
          <cell r="DU18">
            <v>0</v>
          </cell>
          <cell r="DV18">
            <v>145449</v>
          </cell>
          <cell r="DW18">
            <v>810515</v>
          </cell>
          <cell r="DX18">
            <v>-537983</v>
          </cell>
          <cell r="DY18">
            <v>-39397</v>
          </cell>
          <cell r="DZ18">
            <v>0</v>
          </cell>
          <cell r="EA18">
            <v>0</v>
          </cell>
          <cell r="EB18">
            <v>0</v>
          </cell>
          <cell r="EC18">
            <v>0</v>
          </cell>
          <cell r="ED18">
            <v>0</v>
          </cell>
          <cell r="EE18">
            <v>0</v>
          </cell>
          <cell r="EF18">
            <v>0</v>
          </cell>
          <cell r="EG18">
            <v>0</v>
          </cell>
          <cell r="EH18">
            <v>0</v>
          </cell>
          <cell r="EI18">
            <v>235174</v>
          </cell>
          <cell r="EJ18">
            <v>0</v>
          </cell>
          <cell r="EK18">
            <v>0</v>
          </cell>
          <cell r="EL18">
            <v>0</v>
          </cell>
          <cell r="EM18">
            <v>149075</v>
          </cell>
          <cell r="EN18">
            <v>0</v>
          </cell>
          <cell r="EO18">
            <v>0</v>
          </cell>
          <cell r="EP18">
            <v>0</v>
          </cell>
          <cell r="EQ18">
            <v>20850</v>
          </cell>
          <cell r="ER18">
            <v>0</v>
          </cell>
          <cell r="ES18">
            <v>0</v>
          </cell>
          <cell r="ET18">
            <v>0</v>
          </cell>
          <cell r="EU18">
            <v>18276</v>
          </cell>
          <cell r="EV18">
            <v>0</v>
          </cell>
          <cell r="EW18">
            <v>0</v>
          </cell>
          <cell r="EX18">
            <v>0</v>
          </cell>
          <cell r="EY18">
            <v>1682</v>
          </cell>
          <cell r="EZ18">
            <v>0</v>
          </cell>
          <cell r="FA18">
            <v>0</v>
          </cell>
          <cell r="FB18">
            <v>0</v>
          </cell>
          <cell r="FC18">
            <v>20029</v>
          </cell>
          <cell r="FD18">
            <v>0</v>
          </cell>
          <cell r="FE18">
            <v>0</v>
          </cell>
          <cell r="FF18">
            <v>0</v>
          </cell>
          <cell r="FG18">
            <v>0</v>
          </cell>
          <cell r="FH18">
            <v>0</v>
          </cell>
          <cell r="FI18">
            <v>0</v>
          </cell>
          <cell r="FJ18">
            <v>0</v>
          </cell>
          <cell r="FK18">
            <v>0</v>
          </cell>
          <cell r="FL18">
            <v>0</v>
          </cell>
          <cell r="FM18">
            <v>0</v>
          </cell>
          <cell r="FN18">
            <v>1873</v>
          </cell>
          <cell r="FO18">
            <v>1362</v>
          </cell>
          <cell r="FP18">
            <v>450</v>
          </cell>
          <cell r="FQ18">
            <v>0</v>
          </cell>
          <cell r="FR18">
            <v>72631</v>
          </cell>
          <cell r="FS18">
            <v>0</v>
          </cell>
          <cell r="FT18">
            <v>0</v>
          </cell>
          <cell r="FU18">
            <v>0</v>
          </cell>
          <cell r="FV18">
            <v>120312</v>
          </cell>
          <cell r="FW18">
            <v>0</v>
          </cell>
          <cell r="FX18">
            <v>0</v>
          </cell>
          <cell r="FY18">
            <v>0</v>
          </cell>
          <cell r="FZ18">
            <v>183696</v>
          </cell>
          <cell r="GA18">
            <v>0</v>
          </cell>
          <cell r="GB18">
            <v>0</v>
          </cell>
          <cell r="GC18">
            <v>0</v>
          </cell>
          <cell r="GD18">
            <v>0</v>
          </cell>
          <cell r="GE18">
            <v>0</v>
          </cell>
          <cell r="GF18">
            <v>30057</v>
          </cell>
          <cell r="GG18">
            <v>0</v>
          </cell>
          <cell r="GH18">
            <v>0</v>
          </cell>
          <cell r="GI18">
            <v>0</v>
          </cell>
          <cell r="GJ18">
            <v>60543</v>
          </cell>
          <cell r="GK18">
            <v>0</v>
          </cell>
          <cell r="GL18">
            <v>0</v>
          </cell>
          <cell r="GM18">
            <v>0</v>
          </cell>
          <cell r="GN18">
            <v>0</v>
          </cell>
          <cell r="GO18">
            <v>0</v>
          </cell>
          <cell r="GP18">
            <v>0</v>
          </cell>
          <cell r="GQ18">
            <v>0</v>
          </cell>
          <cell r="GR18">
            <v>0</v>
          </cell>
          <cell r="GS18">
            <v>0</v>
          </cell>
          <cell r="GT18">
            <v>0</v>
          </cell>
          <cell r="GU18">
            <v>0</v>
          </cell>
          <cell r="GV18">
            <v>0</v>
          </cell>
          <cell r="GW18">
            <v>0</v>
          </cell>
          <cell r="GX18">
            <v>376639</v>
          </cell>
          <cell r="GY18">
            <v>0</v>
          </cell>
          <cell r="GZ18">
            <v>90600</v>
          </cell>
          <cell r="HA18">
            <v>0</v>
          </cell>
          <cell r="HB18">
            <v>202088</v>
          </cell>
          <cell r="HC18">
            <v>0</v>
          </cell>
          <cell r="HD18">
            <v>0</v>
          </cell>
          <cell r="HE18">
            <v>0</v>
          </cell>
          <cell r="HF18">
            <v>334755</v>
          </cell>
          <cell r="HG18">
            <v>0</v>
          </cell>
          <cell r="HH18">
            <v>0</v>
          </cell>
          <cell r="HI18">
            <v>0</v>
          </cell>
          <cell r="HJ18">
            <v>511115</v>
          </cell>
          <cell r="HK18">
            <v>0</v>
          </cell>
          <cell r="HL18">
            <v>0</v>
          </cell>
          <cell r="HM18">
            <v>0</v>
          </cell>
          <cell r="HN18">
            <v>0</v>
          </cell>
          <cell r="HO18">
            <v>0</v>
          </cell>
          <cell r="HP18">
            <v>83631</v>
          </cell>
          <cell r="HQ18">
            <v>0</v>
          </cell>
          <cell r="HR18">
            <v>0</v>
          </cell>
          <cell r="HS18">
            <v>0</v>
          </cell>
          <cell r="HT18">
            <v>168454</v>
          </cell>
          <cell r="HU18">
            <v>0</v>
          </cell>
          <cell r="HV18">
            <v>0</v>
          </cell>
          <cell r="HW18">
            <v>0</v>
          </cell>
          <cell r="HX18">
            <v>0</v>
          </cell>
          <cell r="HY18">
            <v>0</v>
          </cell>
          <cell r="HZ18">
            <v>0</v>
          </cell>
          <cell r="IA18">
            <v>0</v>
          </cell>
          <cell r="IB18">
            <v>0</v>
          </cell>
          <cell r="IC18">
            <v>0</v>
          </cell>
          <cell r="ID18">
            <v>0</v>
          </cell>
          <cell r="IE18">
            <v>0</v>
          </cell>
          <cell r="IF18">
            <v>0</v>
          </cell>
          <cell r="IG18">
            <v>0</v>
          </cell>
          <cell r="IH18">
            <v>1047958</v>
          </cell>
          <cell r="II18">
            <v>0</v>
          </cell>
          <cell r="IJ18">
            <v>252085</v>
          </cell>
          <cell r="IK18">
            <v>0</v>
          </cell>
        </row>
        <row r="19">
          <cell r="A19" t="str">
            <v>50631455</v>
          </cell>
          <cell r="B19" t="str">
            <v>2001</v>
          </cell>
          <cell r="C19">
            <v>37376</v>
          </cell>
          <cell r="D19" t="str">
            <v>15:30:57</v>
          </cell>
          <cell r="E19" t="str">
            <v>AUTUMN CARE OF MARSHVILLE</v>
          </cell>
          <cell r="F19">
            <v>0</v>
          </cell>
          <cell r="G19">
            <v>446465</v>
          </cell>
          <cell r="H19">
            <v>0</v>
          </cell>
          <cell r="I19">
            <v>-206205</v>
          </cell>
          <cell r="J19">
            <v>15278</v>
          </cell>
          <cell r="K19">
            <v>125731</v>
          </cell>
          <cell r="L19">
            <v>3754</v>
          </cell>
          <cell r="M19">
            <v>-1733</v>
          </cell>
          <cell r="N19">
            <v>129669</v>
          </cell>
          <cell r="O19">
            <v>13534</v>
          </cell>
          <cell r="P19">
            <v>31861</v>
          </cell>
          <cell r="Q19">
            <v>0</v>
          </cell>
          <cell r="R19">
            <v>230479</v>
          </cell>
          <cell r="S19">
            <v>178301</v>
          </cell>
          <cell r="T19">
            <v>66060</v>
          </cell>
          <cell r="U19">
            <v>-7355</v>
          </cell>
          <cell r="V19">
            <v>153455</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20060</v>
          </cell>
          <cell r="AM19">
            <v>0</v>
          </cell>
          <cell r="AN19">
            <v>0</v>
          </cell>
          <cell r="AO19">
            <v>0</v>
          </cell>
          <cell r="AP19">
            <v>0</v>
          </cell>
          <cell r="AQ19">
            <v>0</v>
          </cell>
          <cell r="AR19">
            <v>0</v>
          </cell>
          <cell r="AS19">
            <v>0</v>
          </cell>
          <cell r="AT19">
            <v>0</v>
          </cell>
          <cell r="AU19">
            <v>0</v>
          </cell>
          <cell r="AV19">
            <v>13964</v>
          </cell>
          <cell r="AW19">
            <v>0</v>
          </cell>
          <cell r="AX19">
            <v>0</v>
          </cell>
          <cell r="AY19">
            <v>0</v>
          </cell>
          <cell r="AZ19">
            <v>28670</v>
          </cell>
          <cell r="BA19">
            <v>0</v>
          </cell>
          <cell r="BB19">
            <v>0</v>
          </cell>
          <cell r="BC19">
            <v>4520</v>
          </cell>
          <cell r="BD19">
            <v>0</v>
          </cell>
          <cell r="BE19">
            <v>0</v>
          </cell>
          <cell r="BF19">
            <v>0</v>
          </cell>
          <cell r="BG19">
            <v>64937</v>
          </cell>
          <cell r="BH19">
            <v>0</v>
          </cell>
          <cell r="BI19">
            <v>0</v>
          </cell>
          <cell r="BJ19">
            <v>0</v>
          </cell>
          <cell r="BK19">
            <v>10809</v>
          </cell>
          <cell r="BL19">
            <v>0</v>
          </cell>
          <cell r="BM19">
            <v>0</v>
          </cell>
          <cell r="BN19">
            <v>0</v>
          </cell>
          <cell r="BO19">
            <v>2800</v>
          </cell>
          <cell r="BP19">
            <v>0</v>
          </cell>
          <cell r="BQ19">
            <v>0</v>
          </cell>
          <cell r="BR19">
            <v>0</v>
          </cell>
          <cell r="BS19">
            <v>11224</v>
          </cell>
          <cell r="BT19">
            <v>0</v>
          </cell>
          <cell r="BU19">
            <v>-11224</v>
          </cell>
          <cell r="BV19">
            <v>0</v>
          </cell>
          <cell r="BW19">
            <v>0</v>
          </cell>
          <cell r="BX19">
            <v>0</v>
          </cell>
          <cell r="BY19">
            <v>0</v>
          </cell>
          <cell r="BZ19">
            <v>0</v>
          </cell>
          <cell r="CA19">
            <v>18000</v>
          </cell>
          <cell r="CB19">
            <v>0</v>
          </cell>
          <cell r="CC19">
            <v>0</v>
          </cell>
          <cell r="CD19">
            <v>0</v>
          </cell>
          <cell r="CE19">
            <v>2950</v>
          </cell>
          <cell r="CF19">
            <v>0</v>
          </cell>
          <cell r="CG19">
            <v>0</v>
          </cell>
          <cell r="CH19">
            <v>0</v>
          </cell>
          <cell r="CI19">
            <v>2200</v>
          </cell>
          <cell r="CJ19">
            <v>0</v>
          </cell>
          <cell r="CK19">
            <v>0</v>
          </cell>
          <cell r="CL19">
            <v>0</v>
          </cell>
          <cell r="CM19">
            <v>0</v>
          </cell>
          <cell r="CN19">
            <v>0</v>
          </cell>
          <cell r="CO19">
            <v>0</v>
          </cell>
          <cell r="CP19">
            <v>0</v>
          </cell>
          <cell r="CQ19">
            <v>17791</v>
          </cell>
          <cell r="CR19">
            <v>32026</v>
          </cell>
          <cell r="CS19">
            <v>0</v>
          </cell>
          <cell r="CT19">
            <v>0</v>
          </cell>
          <cell r="CU19">
            <v>2238</v>
          </cell>
          <cell r="CV19">
            <v>0</v>
          </cell>
          <cell r="CW19">
            <v>0</v>
          </cell>
          <cell r="CX19">
            <v>0</v>
          </cell>
          <cell r="CY19">
            <v>0</v>
          </cell>
          <cell r="CZ19">
            <v>0</v>
          </cell>
          <cell r="DA19">
            <v>0</v>
          </cell>
          <cell r="DB19">
            <v>0</v>
          </cell>
          <cell r="DC19">
            <v>0</v>
          </cell>
          <cell r="DD19">
            <v>0</v>
          </cell>
          <cell r="DE19">
            <v>0</v>
          </cell>
          <cell r="DF19">
            <v>173515</v>
          </cell>
          <cell r="DG19">
            <v>137469</v>
          </cell>
          <cell r="DH19">
            <v>74660</v>
          </cell>
          <cell r="DI19">
            <v>-11224</v>
          </cell>
          <cell r="DJ19">
            <v>59810</v>
          </cell>
          <cell r="DK19">
            <v>14659</v>
          </cell>
          <cell r="DL19">
            <v>14695</v>
          </cell>
          <cell r="DM19">
            <v>0</v>
          </cell>
          <cell r="DN19">
            <v>41513</v>
          </cell>
          <cell r="DO19">
            <v>1901</v>
          </cell>
          <cell r="DP19">
            <v>10200</v>
          </cell>
          <cell r="DQ19">
            <v>0</v>
          </cell>
          <cell r="DR19">
            <v>36619</v>
          </cell>
          <cell r="DS19">
            <v>4056</v>
          </cell>
          <cell r="DT19">
            <v>8998</v>
          </cell>
          <cell r="DU19">
            <v>0</v>
          </cell>
          <cell r="DV19">
            <v>170809</v>
          </cell>
          <cell r="DW19">
            <v>745686</v>
          </cell>
          <cell r="DX19">
            <v>-517931</v>
          </cell>
          <cell r="DY19">
            <v>-55636</v>
          </cell>
          <cell r="DZ19">
            <v>0</v>
          </cell>
          <cell r="EA19">
            <v>0</v>
          </cell>
          <cell r="EB19">
            <v>0</v>
          </cell>
          <cell r="EC19">
            <v>0</v>
          </cell>
          <cell r="ED19">
            <v>0</v>
          </cell>
          <cell r="EE19">
            <v>0</v>
          </cell>
          <cell r="EF19">
            <v>0</v>
          </cell>
          <cell r="EG19">
            <v>0</v>
          </cell>
          <cell r="EH19">
            <v>0</v>
          </cell>
          <cell r="EI19">
            <v>134488</v>
          </cell>
          <cell r="EJ19">
            <v>0</v>
          </cell>
          <cell r="EK19">
            <v>0</v>
          </cell>
          <cell r="EL19">
            <v>0</v>
          </cell>
          <cell r="EM19">
            <v>81086</v>
          </cell>
          <cell r="EN19">
            <v>0</v>
          </cell>
          <cell r="EO19">
            <v>0</v>
          </cell>
          <cell r="EP19">
            <v>0</v>
          </cell>
          <cell r="EQ19">
            <v>11022</v>
          </cell>
          <cell r="ER19">
            <v>0</v>
          </cell>
          <cell r="ES19">
            <v>0</v>
          </cell>
          <cell r="ET19">
            <v>0</v>
          </cell>
          <cell r="EU19">
            <v>4841</v>
          </cell>
          <cell r="EV19">
            <v>0</v>
          </cell>
          <cell r="EW19">
            <v>0</v>
          </cell>
          <cell r="EX19">
            <v>0</v>
          </cell>
          <cell r="EY19">
            <v>126</v>
          </cell>
          <cell r="EZ19">
            <v>0</v>
          </cell>
          <cell r="FA19">
            <v>0</v>
          </cell>
          <cell r="FB19">
            <v>0</v>
          </cell>
          <cell r="FC19">
            <v>26108</v>
          </cell>
          <cell r="FD19">
            <v>0</v>
          </cell>
          <cell r="FE19">
            <v>0</v>
          </cell>
          <cell r="FF19">
            <v>0</v>
          </cell>
          <cell r="FG19">
            <v>0</v>
          </cell>
          <cell r="FH19">
            <v>0</v>
          </cell>
          <cell r="FI19">
            <v>0</v>
          </cell>
          <cell r="FJ19">
            <v>0</v>
          </cell>
          <cell r="FK19">
            <v>0</v>
          </cell>
          <cell r="FL19">
            <v>0</v>
          </cell>
          <cell r="FM19">
            <v>0</v>
          </cell>
          <cell r="FN19">
            <v>3168</v>
          </cell>
          <cell r="FO19">
            <v>1950</v>
          </cell>
          <cell r="FP19">
            <v>778</v>
          </cell>
          <cell r="FQ19">
            <v>0</v>
          </cell>
          <cell r="FR19">
            <v>50655</v>
          </cell>
          <cell r="FS19">
            <v>0</v>
          </cell>
          <cell r="FT19">
            <v>0</v>
          </cell>
          <cell r="FU19">
            <v>0</v>
          </cell>
          <cell r="FV19">
            <v>157231</v>
          </cell>
          <cell r="FW19">
            <v>0</v>
          </cell>
          <cell r="FX19">
            <v>0</v>
          </cell>
          <cell r="FY19">
            <v>0</v>
          </cell>
          <cell r="FZ19">
            <v>301832</v>
          </cell>
          <cell r="GA19">
            <v>0</v>
          </cell>
          <cell r="GB19">
            <v>0</v>
          </cell>
          <cell r="GC19">
            <v>0</v>
          </cell>
          <cell r="GD19">
            <v>0</v>
          </cell>
          <cell r="GE19">
            <v>0</v>
          </cell>
          <cell r="GF19">
            <v>41021</v>
          </cell>
          <cell r="GG19">
            <v>0</v>
          </cell>
          <cell r="GH19">
            <v>0</v>
          </cell>
          <cell r="GI19">
            <v>0</v>
          </cell>
          <cell r="GJ19">
            <v>84220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509718</v>
          </cell>
          <cell r="GY19">
            <v>0</v>
          </cell>
          <cell r="GZ19">
            <v>125241</v>
          </cell>
          <cell r="HA19">
            <v>0</v>
          </cell>
          <cell r="HB19">
            <v>70699</v>
          </cell>
          <cell r="HC19">
            <v>0</v>
          </cell>
          <cell r="HD19">
            <v>0</v>
          </cell>
          <cell r="HE19">
            <v>0</v>
          </cell>
          <cell r="HF19">
            <v>219448</v>
          </cell>
          <cell r="HG19">
            <v>0</v>
          </cell>
          <cell r="HH19">
            <v>0</v>
          </cell>
          <cell r="HI19">
            <v>0</v>
          </cell>
          <cell r="HJ19">
            <v>392535</v>
          </cell>
          <cell r="HK19">
            <v>0</v>
          </cell>
          <cell r="HL19">
            <v>0</v>
          </cell>
          <cell r="HM19">
            <v>0</v>
          </cell>
          <cell r="HN19">
            <v>0</v>
          </cell>
          <cell r="HO19">
            <v>0</v>
          </cell>
          <cell r="HP19">
            <v>54941</v>
          </cell>
          <cell r="HQ19">
            <v>0</v>
          </cell>
          <cell r="HR19">
            <v>0</v>
          </cell>
          <cell r="HS19">
            <v>0</v>
          </cell>
          <cell r="HT19">
            <v>112799</v>
          </cell>
          <cell r="HU19">
            <v>0</v>
          </cell>
          <cell r="HV19">
            <v>0</v>
          </cell>
          <cell r="HW19">
            <v>0</v>
          </cell>
          <cell r="HX19">
            <v>0</v>
          </cell>
          <cell r="HY19">
            <v>0</v>
          </cell>
          <cell r="HZ19">
            <v>0</v>
          </cell>
          <cell r="IA19">
            <v>0</v>
          </cell>
          <cell r="IB19">
            <v>0</v>
          </cell>
          <cell r="IC19">
            <v>0</v>
          </cell>
          <cell r="ID19">
            <v>0</v>
          </cell>
          <cell r="IE19">
            <v>0</v>
          </cell>
          <cell r="IF19">
            <v>0</v>
          </cell>
          <cell r="IG19">
            <v>0</v>
          </cell>
          <cell r="IH19">
            <v>682682</v>
          </cell>
          <cell r="II19">
            <v>0</v>
          </cell>
          <cell r="IJ19">
            <v>167740</v>
          </cell>
          <cell r="IK19">
            <v>0</v>
          </cell>
        </row>
        <row r="20">
          <cell r="A20" t="str">
            <v>61717522</v>
          </cell>
          <cell r="B20" t="str">
            <v>2001</v>
          </cell>
          <cell r="C20">
            <v>37425</v>
          </cell>
          <cell r="D20" t="str">
            <v>08:11:28</v>
          </cell>
          <cell r="E20" t="str">
            <v>AUTUMN CARE OF MOCKSVILLE</v>
          </cell>
          <cell r="F20">
            <v>0</v>
          </cell>
          <cell r="G20">
            <v>504609</v>
          </cell>
          <cell r="H20">
            <v>0</v>
          </cell>
          <cell r="I20">
            <v>-115371</v>
          </cell>
          <cell r="J20">
            <v>10219</v>
          </cell>
          <cell r="K20">
            <v>163474</v>
          </cell>
          <cell r="L20">
            <v>2287</v>
          </cell>
          <cell r="M20">
            <v>0</v>
          </cell>
          <cell r="N20">
            <v>160930</v>
          </cell>
          <cell r="O20">
            <v>23466</v>
          </cell>
          <cell r="P20">
            <v>36020</v>
          </cell>
          <cell r="Q20">
            <v>0</v>
          </cell>
          <cell r="R20">
            <v>217197</v>
          </cell>
          <cell r="S20">
            <v>227921</v>
          </cell>
          <cell r="T20">
            <v>60254</v>
          </cell>
          <cell r="U20">
            <v>-7043</v>
          </cell>
          <cell r="V20">
            <v>151751</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41575</v>
          </cell>
          <cell r="AM20">
            <v>0</v>
          </cell>
          <cell r="AN20">
            <v>0</v>
          </cell>
          <cell r="AO20">
            <v>0</v>
          </cell>
          <cell r="AP20">
            <v>0</v>
          </cell>
          <cell r="AQ20">
            <v>0</v>
          </cell>
          <cell r="AR20">
            <v>0</v>
          </cell>
          <cell r="AS20">
            <v>0</v>
          </cell>
          <cell r="AT20">
            <v>0</v>
          </cell>
          <cell r="AU20">
            <v>0</v>
          </cell>
          <cell r="AV20">
            <v>15483</v>
          </cell>
          <cell r="AW20">
            <v>0</v>
          </cell>
          <cell r="AX20">
            <v>0</v>
          </cell>
          <cell r="AY20">
            <v>0</v>
          </cell>
          <cell r="AZ20">
            <v>27789</v>
          </cell>
          <cell r="BA20">
            <v>0</v>
          </cell>
          <cell r="BB20">
            <v>0</v>
          </cell>
          <cell r="BC20">
            <v>2033</v>
          </cell>
          <cell r="BD20">
            <v>0</v>
          </cell>
          <cell r="BE20">
            <v>-339</v>
          </cell>
          <cell r="BF20">
            <v>0</v>
          </cell>
          <cell r="BG20">
            <v>31411</v>
          </cell>
          <cell r="BH20">
            <v>0</v>
          </cell>
          <cell r="BI20">
            <v>0</v>
          </cell>
          <cell r="BJ20">
            <v>0</v>
          </cell>
          <cell r="BK20">
            <v>28282</v>
          </cell>
          <cell r="BL20">
            <v>0</v>
          </cell>
          <cell r="BM20">
            <v>0</v>
          </cell>
          <cell r="BN20">
            <v>0</v>
          </cell>
          <cell r="BO20">
            <v>6041</v>
          </cell>
          <cell r="BP20">
            <v>0</v>
          </cell>
          <cell r="BQ20">
            <v>0</v>
          </cell>
          <cell r="BR20">
            <v>0</v>
          </cell>
          <cell r="BS20">
            <v>7514</v>
          </cell>
          <cell r="BT20">
            <v>0</v>
          </cell>
          <cell r="BU20">
            <v>-7514</v>
          </cell>
          <cell r="BV20">
            <v>0</v>
          </cell>
          <cell r="BW20">
            <v>0</v>
          </cell>
          <cell r="BX20">
            <v>0</v>
          </cell>
          <cell r="BY20">
            <v>0</v>
          </cell>
          <cell r="BZ20">
            <v>0</v>
          </cell>
          <cell r="CA20">
            <v>4000</v>
          </cell>
          <cell r="CB20">
            <v>0</v>
          </cell>
          <cell r="CC20">
            <v>0</v>
          </cell>
          <cell r="CD20">
            <v>0</v>
          </cell>
          <cell r="CE20">
            <v>6019</v>
          </cell>
          <cell r="CF20">
            <v>0</v>
          </cell>
          <cell r="CG20">
            <v>0</v>
          </cell>
          <cell r="CH20">
            <v>0</v>
          </cell>
          <cell r="CI20">
            <v>3100</v>
          </cell>
          <cell r="CJ20">
            <v>0</v>
          </cell>
          <cell r="CK20">
            <v>0</v>
          </cell>
          <cell r="CL20">
            <v>0</v>
          </cell>
          <cell r="CM20">
            <v>13517</v>
          </cell>
          <cell r="CN20">
            <v>0</v>
          </cell>
          <cell r="CO20">
            <v>0</v>
          </cell>
          <cell r="CP20">
            <v>0</v>
          </cell>
          <cell r="CQ20">
            <v>16965</v>
          </cell>
          <cell r="CR20">
            <v>14536</v>
          </cell>
          <cell r="CS20">
            <v>0</v>
          </cell>
          <cell r="CT20">
            <v>0</v>
          </cell>
          <cell r="CU20">
            <v>0</v>
          </cell>
          <cell r="CV20">
            <v>0</v>
          </cell>
          <cell r="CW20">
            <v>243</v>
          </cell>
          <cell r="CX20">
            <v>0</v>
          </cell>
          <cell r="CY20">
            <v>0</v>
          </cell>
          <cell r="CZ20">
            <v>0</v>
          </cell>
          <cell r="DA20">
            <v>0</v>
          </cell>
          <cell r="DB20">
            <v>0</v>
          </cell>
          <cell r="DC20">
            <v>0</v>
          </cell>
          <cell r="DD20">
            <v>0</v>
          </cell>
          <cell r="DE20">
            <v>0</v>
          </cell>
          <cell r="DF20">
            <v>193326</v>
          </cell>
          <cell r="DG20">
            <v>118882</v>
          </cell>
          <cell r="DH20">
            <v>57808</v>
          </cell>
          <cell r="DI20">
            <v>-7610</v>
          </cell>
          <cell r="DJ20">
            <v>81896</v>
          </cell>
          <cell r="DK20">
            <v>18587</v>
          </cell>
          <cell r="DL20">
            <v>18331</v>
          </cell>
          <cell r="DM20">
            <v>0</v>
          </cell>
          <cell r="DN20">
            <v>31237</v>
          </cell>
          <cell r="DO20">
            <v>164</v>
          </cell>
          <cell r="DP20">
            <v>6992</v>
          </cell>
          <cell r="DQ20">
            <v>0</v>
          </cell>
          <cell r="DR20">
            <v>42518</v>
          </cell>
          <cell r="DS20">
            <v>5248</v>
          </cell>
          <cell r="DT20">
            <v>9516</v>
          </cell>
          <cell r="DU20">
            <v>0</v>
          </cell>
          <cell r="DV20">
            <v>117806</v>
          </cell>
          <cell r="DW20">
            <v>812711</v>
          </cell>
          <cell r="DX20">
            <v>-527187</v>
          </cell>
          <cell r="DY20">
            <v>15427</v>
          </cell>
          <cell r="DZ20">
            <v>0</v>
          </cell>
          <cell r="EA20">
            <v>0</v>
          </cell>
          <cell r="EB20">
            <v>0</v>
          </cell>
          <cell r="EC20">
            <v>0</v>
          </cell>
          <cell r="ED20">
            <v>0</v>
          </cell>
          <cell r="EE20">
            <v>0</v>
          </cell>
          <cell r="EF20">
            <v>0</v>
          </cell>
          <cell r="EG20">
            <v>0</v>
          </cell>
          <cell r="EH20">
            <v>0</v>
          </cell>
          <cell r="EI20">
            <v>77785</v>
          </cell>
          <cell r="EJ20">
            <v>0</v>
          </cell>
          <cell r="EK20">
            <v>0</v>
          </cell>
          <cell r="EL20">
            <v>0</v>
          </cell>
          <cell r="EM20">
            <v>108791</v>
          </cell>
          <cell r="EN20">
            <v>0</v>
          </cell>
          <cell r="EO20">
            <v>0</v>
          </cell>
          <cell r="EP20">
            <v>0</v>
          </cell>
          <cell r="EQ20">
            <v>32384</v>
          </cell>
          <cell r="ER20">
            <v>0</v>
          </cell>
          <cell r="ES20">
            <v>0</v>
          </cell>
          <cell r="ET20">
            <v>0</v>
          </cell>
          <cell r="EU20">
            <v>24722</v>
          </cell>
          <cell r="EV20">
            <v>0</v>
          </cell>
          <cell r="EW20">
            <v>0</v>
          </cell>
          <cell r="EX20">
            <v>0</v>
          </cell>
          <cell r="EY20">
            <v>0</v>
          </cell>
          <cell r="EZ20">
            <v>0</v>
          </cell>
          <cell r="FA20">
            <v>0</v>
          </cell>
          <cell r="FB20">
            <v>0</v>
          </cell>
          <cell r="FC20">
            <v>46392</v>
          </cell>
          <cell r="FD20">
            <v>0</v>
          </cell>
          <cell r="FE20">
            <v>0</v>
          </cell>
          <cell r="FF20">
            <v>0</v>
          </cell>
          <cell r="FG20">
            <v>0</v>
          </cell>
          <cell r="FH20">
            <v>0</v>
          </cell>
          <cell r="FI20">
            <v>0</v>
          </cell>
          <cell r="FJ20">
            <v>0</v>
          </cell>
          <cell r="FK20">
            <v>535</v>
          </cell>
          <cell r="FL20">
            <v>0</v>
          </cell>
          <cell r="FM20">
            <v>0</v>
          </cell>
          <cell r="FN20">
            <v>0</v>
          </cell>
          <cell r="FO20">
            <v>3218</v>
          </cell>
          <cell r="FP20">
            <v>0</v>
          </cell>
          <cell r="FQ20">
            <v>0</v>
          </cell>
          <cell r="FR20">
            <v>105709</v>
          </cell>
          <cell r="FS20">
            <v>0</v>
          </cell>
          <cell r="FT20">
            <v>0</v>
          </cell>
          <cell r="FU20">
            <v>0</v>
          </cell>
          <cell r="FV20">
            <v>197610</v>
          </cell>
          <cell r="FW20">
            <v>0</v>
          </cell>
          <cell r="FX20">
            <v>0</v>
          </cell>
          <cell r="FY20">
            <v>0</v>
          </cell>
          <cell r="FZ20">
            <v>339727</v>
          </cell>
          <cell r="GA20">
            <v>0</v>
          </cell>
          <cell r="GB20">
            <v>0</v>
          </cell>
          <cell r="GC20">
            <v>0</v>
          </cell>
          <cell r="GD20">
            <v>0</v>
          </cell>
          <cell r="GE20">
            <v>0</v>
          </cell>
          <cell r="GF20">
            <v>51498</v>
          </cell>
          <cell r="GG20">
            <v>0</v>
          </cell>
          <cell r="GH20">
            <v>0</v>
          </cell>
          <cell r="GI20">
            <v>0</v>
          </cell>
          <cell r="GJ20">
            <v>92431</v>
          </cell>
          <cell r="GK20">
            <v>0</v>
          </cell>
          <cell r="GL20">
            <v>0</v>
          </cell>
          <cell r="GM20">
            <v>0</v>
          </cell>
          <cell r="GN20">
            <v>0</v>
          </cell>
          <cell r="GO20">
            <v>0</v>
          </cell>
          <cell r="GP20">
            <v>0</v>
          </cell>
          <cell r="GQ20">
            <v>0</v>
          </cell>
          <cell r="GR20">
            <v>0</v>
          </cell>
          <cell r="GS20">
            <v>0</v>
          </cell>
          <cell r="GT20">
            <v>0</v>
          </cell>
          <cell r="GU20">
            <v>0</v>
          </cell>
          <cell r="GV20">
            <v>0</v>
          </cell>
          <cell r="GW20">
            <v>0</v>
          </cell>
          <cell r="GX20">
            <v>643046</v>
          </cell>
          <cell r="GY20">
            <v>0</v>
          </cell>
          <cell r="GZ20">
            <v>143929</v>
          </cell>
          <cell r="HA20">
            <v>0</v>
          </cell>
          <cell r="HB20">
            <v>134542</v>
          </cell>
          <cell r="HC20">
            <v>0</v>
          </cell>
          <cell r="HD20">
            <v>0</v>
          </cell>
          <cell r="HE20">
            <v>0</v>
          </cell>
          <cell r="HF20">
            <v>251510</v>
          </cell>
          <cell r="HG20">
            <v>0</v>
          </cell>
          <cell r="HH20">
            <v>0</v>
          </cell>
          <cell r="HI20">
            <v>0</v>
          </cell>
          <cell r="HJ20">
            <v>432390</v>
          </cell>
          <cell r="HK20">
            <v>0</v>
          </cell>
          <cell r="HL20">
            <v>0</v>
          </cell>
          <cell r="HM20">
            <v>0</v>
          </cell>
          <cell r="HN20">
            <v>0</v>
          </cell>
          <cell r="HO20">
            <v>0</v>
          </cell>
          <cell r="HP20">
            <v>65545</v>
          </cell>
          <cell r="HQ20">
            <v>0</v>
          </cell>
          <cell r="HR20">
            <v>0</v>
          </cell>
          <cell r="HS20">
            <v>0</v>
          </cell>
          <cell r="HT20">
            <v>117643</v>
          </cell>
          <cell r="HU20">
            <v>0</v>
          </cell>
          <cell r="HV20">
            <v>0</v>
          </cell>
          <cell r="HW20">
            <v>0</v>
          </cell>
          <cell r="HX20">
            <v>0</v>
          </cell>
          <cell r="HY20">
            <v>0</v>
          </cell>
          <cell r="HZ20">
            <v>0</v>
          </cell>
          <cell r="IA20">
            <v>0</v>
          </cell>
          <cell r="IB20">
            <v>0</v>
          </cell>
          <cell r="IC20">
            <v>0</v>
          </cell>
          <cell r="ID20">
            <v>0</v>
          </cell>
          <cell r="IE20">
            <v>0</v>
          </cell>
          <cell r="IF20">
            <v>0</v>
          </cell>
          <cell r="IG20">
            <v>0</v>
          </cell>
          <cell r="IH20">
            <v>818442</v>
          </cell>
          <cell r="II20">
            <v>0</v>
          </cell>
          <cell r="IJ20">
            <v>183188</v>
          </cell>
          <cell r="IK20">
            <v>0</v>
          </cell>
        </row>
        <row r="21">
          <cell r="A21" t="str">
            <v>50377489</v>
          </cell>
          <cell r="B21" t="str">
            <v>2001</v>
          </cell>
          <cell r="C21">
            <v>37355</v>
          </cell>
          <cell r="D21" t="str">
            <v>14:15:33</v>
          </cell>
          <cell r="E21" t="str">
            <v>AUTUMN CARE OF MYRTLE GROVE</v>
          </cell>
          <cell r="F21">
            <v>0</v>
          </cell>
          <cell r="G21">
            <v>465074</v>
          </cell>
          <cell r="H21">
            <v>0</v>
          </cell>
          <cell r="I21">
            <v>0</v>
          </cell>
          <cell r="J21">
            <v>12472</v>
          </cell>
          <cell r="K21">
            <v>111387</v>
          </cell>
          <cell r="L21">
            <v>2655</v>
          </cell>
          <cell r="M21">
            <v>-172</v>
          </cell>
          <cell r="N21">
            <v>130863</v>
          </cell>
          <cell r="O21">
            <v>23235</v>
          </cell>
          <cell r="P21">
            <v>27858</v>
          </cell>
          <cell r="Q21">
            <v>0</v>
          </cell>
          <cell r="R21">
            <v>160746</v>
          </cell>
          <cell r="S21">
            <v>185939</v>
          </cell>
          <cell r="T21">
            <v>40216</v>
          </cell>
          <cell r="U21">
            <v>-7643</v>
          </cell>
          <cell r="V21">
            <v>58670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22947</v>
          </cell>
          <cell r="AM21">
            <v>0</v>
          </cell>
          <cell r="AN21">
            <v>0</v>
          </cell>
          <cell r="AO21">
            <v>0</v>
          </cell>
          <cell r="AP21">
            <v>0</v>
          </cell>
          <cell r="AQ21">
            <v>0</v>
          </cell>
          <cell r="AR21">
            <v>0</v>
          </cell>
          <cell r="AS21">
            <v>0</v>
          </cell>
          <cell r="AT21">
            <v>0</v>
          </cell>
          <cell r="AU21">
            <v>0</v>
          </cell>
          <cell r="AV21">
            <v>6656</v>
          </cell>
          <cell r="AW21">
            <v>0</v>
          </cell>
          <cell r="AX21">
            <v>0</v>
          </cell>
          <cell r="AY21">
            <v>0</v>
          </cell>
          <cell r="AZ21">
            <v>10718</v>
          </cell>
          <cell r="BA21">
            <v>0</v>
          </cell>
          <cell r="BB21">
            <v>0</v>
          </cell>
          <cell r="BC21">
            <v>1364</v>
          </cell>
          <cell r="BD21">
            <v>0</v>
          </cell>
          <cell r="BE21">
            <v>0</v>
          </cell>
          <cell r="BF21">
            <v>0</v>
          </cell>
          <cell r="BG21">
            <v>65658</v>
          </cell>
          <cell r="BH21">
            <v>0</v>
          </cell>
          <cell r="BI21">
            <v>0</v>
          </cell>
          <cell r="BJ21">
            <v>0</v>
          </cell>
          <cell r="BK21">
            <v>26542</v>
          </cell>
          <cell r="BL21">
            <v>0</v>
          </cell>
          <cell r="BM21">
            <v>0</v>
          </cell>
          <cell r="BN21">
            <v>0</v>
          </cell>
          <cell r="BO21">
            <v>7955</v>
          </cell>
          <cell r="BP21">
            <v>0</v>
          </cell>
          <cell r="BQ21">
            <v>0</v>
          </cell>
          <cell r="BR21">
            <v>0</v>
          </cell>
          <cell r="BS21">
            <v>8370</v>
          </cell>
          <cell r="BT21">
            <v>0</v>
          </cell>
          <cell r="BU21">
            <v>-8370</v>
          </cell>
          <cell r="BV21">
            <v>0</v>
          </cell>
          <cell r="BW21">
            <v>0</v>
          </cell>
          <cell r="BX21">
            <v>0</v>
          </cell>
          <cell r="BY21">
            <v>0</v>
          </cell>
          <cell r="BZ21">
            <v>0</v>
          </cell>
          <cell r="CA21">
            <v>18000</v>
          </cell>
          <cell r="CB21">
            <v>0</v>
          </cell>
          <cell r="CC21">
            <v>0</v>
          </cell>
          <cell r="CD21">
            <v>0</v>
          </cell>
          <cell r="CE21">
            <v>1905</v>
          </cell>
          <cell r="CF21">
            <v>0</v>
          </cell>
          <cell r="CG21">
            <v>0</v>
          </cell>
          <cell r="CH21">
            <v>0</v>
          </cell>
          <cell r="CI21">
            <v>913</v>
          </cell>
          <cell r="CJ21">
            <v>0</v>
          </cell>
          <cell r="CK21">
            <v>0</v>
          </cell>
          <cell r="CL21">
            <v>0</v>
          </cell>
          <cell r="CM21">
            <v>1700</v>
          </cell>
          <cell r="CN21">
            <v>0</v>
          </cell>
          <cell r="CO21">
            <v>0</v>
          </cell>
          <cell r="CP21">
            <v>0</v>
          </cell>
          <cell r="CQ21">
            <v>18030</v>
          </cell>
          <cell r="CR21">
            <v>20366</v>
          </cell>
          <cell r="CS21">
            <v>0</v>
          </cell>
          <cell r="CT21">
            <v>0</v>
          </cell>
          <cell r="CU21">
            <v>1935</v>
          </cell>
          <cell r="CV21">
            <v>0</v>
          </cell>
          <cell r="CW21">
            <v>0</v>
          </cell>
          <cell r="CX21">
            <v>0</v>
          </cell>
          <cell r="CY21">
            <v>0</v>
          </cell>
          <cell r="CZ21">
            <v>0</v>
          </cell>
          <cell r="DA21">
            <v>0</v>
          </cell>
          <cell r="DB21">
            <v>0</v>
          </cell>
          <cell r="DC21">
            <v>0</v>
          </cell>
          <cell r="DD21">
            <v>0</v>
          </cell>
          <cell r="DE21">
            <v>0</v>
          </cell>
          <cell r="DF21">
            <v>81617</v>
          </cell>
          <cell r="DG21">
            <v>152372</v>
          </cell>
          <cell r="DH21">
            <v>37740</v>
          </cell>
          <cell r="DI21">
            <v>-8370</v>
          </cell>
          <cell r="DJ21">
            <v>44245</v>
          </cell>
          <cell r="DK21">
            <v>22153</v>
          </cell>
          <cell r="DL21">
            <v>9418</v>
          </cell>
          <cell r="DM21">
            <v>0</v>
          </cell>
          <cell r="DN21">
            <v>62331</v>
          </cell>
          <cell r="DO21">
            <v>663</v>
          </cell>
          <cell r="DP21">
            <v>13269</v>
          </cell>
          <cell r="DQ21">
            <v>0</v>
          </cell>
          <cell r="DR21">
            <v>29096</v>
          </cell>
          <cell r="DS21">
            <v>10019</v>
          </cell>
          <cell r="DT21">
            <v>6194</v>
          </cell>
          <cell r="DU21">
            <v>0</v>
          </cell>
          <cell r="DV21">
            <v>145493</v>
          </cell>
          <cell r="DW21">
            <v>548528</v>
          </cell>
          <cell r="DX21">
            <v>-358148</v>
          </cell>
          <cell r="DY21">
            <v>-42286</v>
          </cell>
          <cell r="DZ21">
            <v>0</v>
          </cell>
          <cell r="EA21">
            <v>0</v>
          </cell>
          <cell r="EB21">
            <v>0</v>
          </cell>
          <cell r="EC21">
            <v>0</v>
          </cell>
          <cell r="ED21">
            <v>0</v>
          </cell>
          <cell r="EE21">
            <v>0</v>
          </cell>
          <cell r="EF21">
            <v>0</v>
          </cell>
          <cell r="EG21">
            <v>0</v>
          </cell>
          <cell r="EH21">
            <v>0</v>
          </cell>
          <cell r="EI21">
            <v>165216</v>
          </cell>
          <cell r="EJ21">
            <v>0</v>
          </cell>
          <cell r="EK21">
            <v>0</v>
          </cell>
          <cell r="EL21">
            <v>0</v>
          </cell>
          <cell r="EM21">
            <v>120561</v>
          </cell>
          <cell r="EN21">
            <v>0</v>
          </cell>
          <cell r="EO21">
            <v>0</v>
          </cell>
          <cell r="EP21">
            <v>0</v>
          </cell>
          <cell r="EQ21">
            <v>21003</v>
          </cell>
          <cell r="ER21">
            <v>0</v>
          </cell>
          <cell r="ES21">
            <v>0</v>
          </cell>
          <cell r="ET21">
            <v>0</v>
          </cell>
          <cell r="EU21">
            <v>10295</v>
          </cell>
          <cell r="EV21">
            <v>0</v>
          </cell>
          <cell r="EW21">
            <v>0</v>
          </cell>
          <cell r="EX21">
            <v>0</v>
          </cell>
          <cell r="EY21">
            <v>46</v>
          </cell>
          <cell r="EZ21">
            <v>0</v>
          </cell>
          <cell r="FA21">
            <v>0</v>
          </cell>
          <cell r="FB21">
            <v>0</v>
          </cell>
          <cell r="FC21">
            <v>35064</v>
          </cell>
          <cell r="FD21">
            <v>0</v>
          </cell>
          <cell r="FE21">
            <v>0</v>
          </cell>
          <cell r="FF21">
            <v>0</v>
          </cell>
          <cell r="FG21">
            <v>0</v>
          </cell>
          <cell r="FH21">
            <v>0</v>
          </cell>
          <cell r="FI21">
            <v>0</v>
          </cell>
          <cell r="FJ21">
            <v>0</v>
          </cell>
          <cell r="FK21">
            <v>1270</v>
          </cell>
          <cell r="FL21">
            <v>0</v>
          </cell>
          <cell r="FM21">
            <v>0</v>
          </cell>
          <cell r="FN21">
            <v>8671</v>
          </cell>
          <cell r="FO21">
            <v>18472</v>
          </cell>
          <cell r="FP21">
            <v>1846</v>
          </cell>
          <cell r="FQ21">
            <v>0</v>
          </cell>
          <cell r="FR21">
            <v>54710</v>
          </cell>
          <cell r="FS21">
            <v>0</v>
          </cell>
          <cell r="FT21">
            <v>0</v>
          </cell>
          <cell r="FU21">
            <v>0</v>
          </cell>
          <cell r="FV21">
            <v>77415</v>
          </cell>
          <cell r="FW21">
            <v>0</v>
          </cell>
          <cell r="FX21">
            <v>0</v>
          </cell>
          <cell r="FY21">
            <v>0</v>
          </cell>
          <cell r="FZ21">
            <v>81368</v>
          </cell>
          <cell r="GA21">
            <v>0</v>
          </cell>
          <cell r="GB21">
            <v>0</v>
          </cell>
          <cell r="GC21">
            <v>0</v>
          </cell>
          <cell r="GD21">
            <v>0</v>
          </cell>
          <cell r="GE21">
            <v>0</v>
          </cell>
          <cell r="GF21">
            <v>17410</v>
          </cell>
          <cell r="GG21">
            <v>0</v>
          </cell>
          <cell r="GH21">
            <v>0</v>
          </cell>
          <cell r="GI21">
            <v>0</v>
          </cell>
          <cell r="GJ21">
            <v>28037</v>
          </cell>
          <cell r="GK21">
            <v>0</v>
          </cell>
          <cell r="GL21">
            <v>0</v>
          </cell>
          <cell r="GM21">
            <v>0</v>
          </cell>
          <cell r="GN21">
            <v>0</v>
          </cell>
          <cell r="GO21">
            <v>0</v>
          </cell>
          <cell r="GP21">
            <v>0</v>
          </cell>
          <cell r="GQ21">
            <v>0</v>
          </cell>
          <cell r="GR21">
            <v>0</v>
          </cell>
          <cell r="GS21">
            <v>0</v>
          </cell>
          <cell r="GT21">
            <v>0</v>
          </cell>
          <cell r="GU21">
            <v>0</v>
          </cell>
          <cell r="GV21">
            <v>0</v>
          </cell>
          <cell r="GW21">
            <v>0</v>
          </cell>
          <cell r="GX21">
            <v>213493</v>
          </cell>
          <cell r="GY21">
            <v>0</v>
          </cell>
          <cell r="GZ21">
            <v>45447</v>
          </cell>
          <cell r="HA21">
            <v>0</v>
          </cell>
          <cell r="HB21">
            <v>180615</v>
          </cell>
          <cell r="HC21">
            <v>0</v>
          </cell>
          <cell r="HD21">
            <v>0</v>
          </cell>
          <cell r="HE21">
            <v>0</v>
          </cell>
          <cell r="HF21">
            <v>255570</v>
          </cell>
          <cell r="HG21">
            <v>0</v>
          </cell>
          <cell r="HH21">
            <v>0</v>
          </cell>
          <cell r="HI21">
            <v>0</v>
          </cell>
          <cell r="HJ21">
            <v>268619</v>
          </cell>
          <cell r="HK21">
            <v>0</v>
          </cell>
          <cell r="HL21">
            <v>0</v>
          </cell>
          <cell r="HM21">
            <v>0</v>
          </cell>
          <cell r="HN21">
            <v>0</v>
          </cell>
          <cell r="HO21">
            <v>0</v>
          </cell>
          <cell r="HP21">
            <v>57477</v>
          </cell>
          <cell r="HQ21">
            <v>0</v>
          </cell>
          <cell r="HR21">
            <v>0</v>
          </cell>
          <cell r="HS21">
            <v>0</v>
          </cell>
          <cell r="HT21">
            <v>92559</v>
          </cell>
          <cell r="HU21">
            <v>0</v>
          </cell>
          <cell r="HV21">
            <v>0</v>
          </cell>
          <cell r="HW21">
            <v>0</v>
          </cell>
          <cell r="HX21">
            <v>0</v>
          </cell>
          <cell r="HY21">
            <v>0</v>
          </cell>
          <cell r="HZ21">
            <v>0</v>
          </cell>
          <cell r="IA21">
            <v>0</v>
          </cell>
          <cell r="IB21">
            <v>0</v>
          </cell>
          <cell r="IC21">
            <v>0</v>
          </cell>
          <cell r="ID21">
            <v>0</v>
          </cell>
          <cell r="IE21">
            <v>0</v>
          </cell>
          <cell r="IF21">
            <v>0</v>
          </cell>
          <cell r="IG21">
            <v>0</v>
          </cell>
          <cell r="IH21">
            <v>704804</v>
          </cell>
          <cell r="II21">
            <v>0</v>
          </cell>
          <cell r="IJ21">
            <v>150036</v>
          </cell>
          <cell r="IK21">
            <v>0</v>
          </cell>
        </row>
        <row r="22">
          <cell r="A22" t="str">
            <v>58050696</v>
          </cell>
          <cell r="B22" t="str">
            <v>2001</v>
          </cell>
          <cell r="C22">
            <v>37432</v>
          </cell>
          <cell r="D22" t="str">
            <v>08:01:54</v>
          </cell>
          <cell r="E22" t="str">
            <v>AUTUMN CARE OF RAEFORD</v>
          </cell>
          <cell r="F22">
            <v>0</v>
          </cell>
          <cell r="G22">
            <v>406405</v>
          </cell>
          <cell r="H22">
            <v>0</v>
          </cell>
          <cell r="I22">
            <v>0</v>
          </cell>
          <cell r="J22">
            <v>14426</v>
          </cell>
          <cell r="K22">
            <v>91091</v>
          </cell>
          <cell r="L22">
            <v>2975</v>
          </cell>
          <cell r="M22">
            <v>-5251</v>
          </cell>
          <cell r="N22">
            <v>154267</v>
          </cell>
          <cell r="O22">
            <v>16861</v>
          </cell>
          <cell r="P22">
            <v>31811</v>
          </cell>
          <cell r="Q22">
            <v>0</v>
          </cell>
          <cell r="R22">
            <v>216443</v>
          </cell>
          <cell r="S22">
            <v>264652</v>
          </cell>
          <cell r="T22">
            <v>55313</v>
          </cell>
          <cell r="U22">
            <v>-12013</v>
          </cell>
          <cell r="V22">
            <v>0</v>
          </cell>
          <cell r="W22">
            <v>0</v>
          </cell>
          <cell r="X22">
            <v>0</v>
          </cell>
          <cell r="Y22">
            <v>0</v>
          </cell>
          <cell r="Z22">
            <v>153314</v>
          </cell>
          <cell r="AA22">
            <v>0</v>
          </cell>
          <cell r="AB22">
            <v>0</v>
          </cell>
          <cell r="AC22">
            <v>0</v>
          </cell>
          <cell r="AD22">
            <v>0</v>
          </cell>
          <cell r="AE22">
            <v>0</v>
          </cell>
          <cell r="AF22">
            <v>0</v>
          </cell>
          <cell r="AG22">
            <v>0</v>
          </cell>
          <cell r="AH22">
            <v>0</v>
          </cell>
          <cell r="AI22">
            <v>0</v>
          </cell>
          <cell r="AJ22">
            <v>0</v>
          </cell>
          <cell r="AK22">
            <v>0</v>
          </cell>
          <cell r="AL22">
            <v>21349</v>
          </cell>
          <cell r="AM22">
            <v>0</v>
          </cell>
          <cell r="AN22">
            <v>0</v>
          </cell>
          <cell r="AO22">
            <v>0</v>
          </cell>
          <cell r="AP22">
            <v>0</v>
          </cell>
          <cell r="AQ22">
            <v>0</v>
          </cell>
          <cell r="AR22">
            <v>0</v>
          </cell>
          <cell r="AS22">
            <v>0</v>
          </cell>
          <cell r="AT22">
            <v>0</v>
          </cell>
          <cell r="AU22">
            <v>0</v>
          </cell>
          <cell r="AV22">
            <v>14381</v>
          </cell>
          <cell r="AW22">
            <v>0</v>
          </cell>
          <cell r="AX22">
            <v>0</v>
          </cell>
          <cell r="AY22">
            <v>0</v>
          </cell>
          <cell r="AZ22">
            <v>21635</v>
          </cell>
          <cell r="BA22">
            <v>0</v>
          </cell>
          <cell r="BB22">
            <v>0</v>
          </cell>
          <cell r="BC22">
            <v>1642</v>
          </cell>
          <cell r="BD22">
            <v>0</v>
          </cell>
          <cell r="BE22">
            <v>0</v>
          </cell>
          <cell r="BF22">
            <v>0</v>
          </cell>
          <cell r="BG22">
            <v>113035</v>
          </cell>
          <cell r="BH22">
            <v>0</v>
          </cell>
          <cell r="BI22">
            <v>0</v>
          </cell>
          <cell r="BJ22">
            <v>0</v>
          </cell>
          <cell r="BK22">
            <v>17897</v>
          </cell>
          <cell r="BL22">
            <v>0</v>
          </cell>
          <cell r="BM22">
            <v>0</v>
          </cell>
          <cell r="BN22">
            <v>0</v>
          </cell>
          <cell r="BO22">
            <v>5797</v>
          </cell>
          <cell r="BP22">
            <v>0</v>
          </cell>
          <cell r="BQ22">
            <v>0</v>
          </cell>
          <cell r="BR22">
            <v>0</v>
          </cell>
          <cell r="BS22">
            <v>3870</v>
          </cell>
          <cell r="BT22">
            <v>0</v>
          </cell>
          <cell r="BU22">
            <v>-3870</v>
          </cell>
          <cell r="BV22">
            <v>0</v>
          </cell>
          <cell r="BW22">
            <v>0</v>
          </cell>
          <cell r="BX22">
            <v>0</v>
          </cell>
          <cell r="BY22">
            <v>0</v>
          </cell>
          <cell r="BZ22">
            <v>0</v>
          </cell>
          <cell r="CA22">
            <v>17150</v>
          </cell>
          <cell r="CB22">
            <v>0</v>
          </cell>
          <cell r="CC22">
            <v>0</v>
          </cell>
          <cell r="CD22">
            <v>0</v>
          </cell>
          <cell r="CE22">
            <v>1695</v>
          </cell>
          <cell r="CF22">
            <v>0</v>
          </cell>
          <cell r="CG22">
            <v>0</v>
          </cell>
          <cell r="CH22">
            <v>0</v>
          </cell>
          <cell r="CI22">
            <v>1100</v>
          </cell>
          <cell r="CJ22">
            <v>0</v>
          </cell>
          <cell r="CK22">
            <v>0</v>
          </cell>
          <cell r="CL22">
            <v>0</v>
          </cell>
          <cell r="CM22">
            <v>1146</v>
          </cell>
          <cell r="CN22">
            <v>0</v>
          </cell>
          <cell r="CO22">
            <v>0</v>
          </cell>
          <cell r="CP22">
            <v>0</v>
          </cell>
          <cell r="CQ22">
            <v>21754</v>
          </cell>
          <cell r="CR22">
            <v>36278</v>
          </cell>
          <cell r="CS22">
            <v>0</v>
          </cell>
          <cell r="CT22">
            <v>0</v>
          </cell>
          <cell r="CU22">
            <v>4062</v>
          </cell>
          <cell r="CV22">
            <v>0</v>
          </cell>
          <cell r="CW22">
            <v>0</v>
          </cell>
          <cell r="CX22">
            <v>0</v>
          </cell>
          <cell r="CY22">
            <v>0</v>
          </cell>
          <cell r="CZ22">
            <v>0</v>
          </cell>
          <cell r="DA22">
            <v>0</v>
          </cell>
          <cell r="DB22">
            <v>0</v>
          </cell>
          <cell r="DC22">
            <v>0</v>
          </cell>
          <cell r="DD22">
            <v>0</v>
          </cell>
          <cell r="DE22">
            <v>0</v>
          </cell>
          <cell r="DF22">
            <v>174663</v>
          </cell>
          <cell r="DG22">
            <v>189148</v>
          </cell>
          <cell r="DH22">
            <v>72294</v>
          </cell>
          <cell r="DI22">
            <v>-3870</v>
          </cell>
          <cell r="DJ22">
            <v>67820</v>
          </cell>
          <cell r="DK22">
            <v>10245</v>
          </cell>
          <cell r="DL22">
            <v>13985</v>
          </cell>
          <cell r="DM22">
            <v>0</v>
          </cell>
          <cell r="DN22">
            <v>73719</v>
          </cell>
          <cell r="DO22">
            <v>3431</v>
          </cell>
          <cell r="DP22">
            <v>15201</v>
          </cell>
          <cell r="DQ22">
            <v>0</v>
          </cell>
          <cell r="DR22">
            <v>32385</v>
          </cell>
          <cell r="DS22">
            <v>4418</v>
          </cell>
          <cell r="DT22">
            <v>6677</v>
          </cell>
          <cell r="DU22">
            <v>0</v>
          </cell>
          <cell r="DV22">
            <v>107177</v>
          </cell>
          <cell r="DW22">
            <v>832346</v>
          </cell>
          <cell r="DX22">
            <v>-532125</v>
          </cell>
          <cell r="DY22">
            <v>-1887</v>
          </cell>
          <cell r="DZ22">
            <v>0</v>
          </cell>
          <cell r="EA22">
            <v>0</v>
          </cell>
          <cell r="EB22">
            <v>0</v>
          </cell>
          <cell r="EC22">
            <v>0</v>
          </cell>
          <cell r="ED22">
            <v>0</v>
          </cell>
          <cell r="EE22">
            <v>0</v>
          </cell>
          <cell r="EF22">
            <v>0</v>
          </cell>
          <cell r="EG22">
            <v>0</v>
          </cell>
          <cell r="EH22">
            <v>0</v>
          </cell>
          <cell r="EI22">
            <v>100800</v>
          </cell>
          <cell r="EJ22">
            <v>0</v>
          </cell>
          <cell r="EK22">
            <v>0</v>
          </cell>
          <cell r="EL22">
            <v>0</v>
          </cell>
          <cell r="EM22">
            <v>22734</v>
          </cell>
          <cell r="EN22">
            <v>0</v>
          </cell>
          <cell r="EO22">
            <v>0</v>
          </cell>
          <cell r="EP22">
            <v>0</v>
          </cell>
          <cell r="EQ22">
            <v>18601</v>
          </cell>
          <cell r="ER22">
            <v>0</v>
          </cell>
          <cell r="ES22">
            <v>0</v>
          </cell>
          <cell r="ET22">
            <v>0</v>
          </cell>
          <cell r="EU22">
            <v>39638</v>
          </cell>
          <cell r="EV22">
            <v>0</v>
          </cell>
          <cell r="EW22">
            <v>0</v>
          </cell>
          <cell r="EX22">
            <v>0</v>
          </cell>
          <cell r="EY22">
            <v>1475</v>
          </cell>
          <cell r="EZ22">
            <v>0</v>
          </cell>
          <cell r="FA22">
            <v>0</v>
          </cell>
          <cell r="FB22">
            <v>0</v>
          </cell>
          <cell r="FC22">
            <v>63756</v>
          </cell>
          <cell r="FD22">
            <v>0</v>
          </cell>
          <cell r="FE22">
            <v>0</v>
          </cell>
          <cell r="FF22">
            <v>0</v>
          </cell>
          <cell r="FG22">
            <v>0</v>
          </cell>
          <cell r="FH22">
            <v>0</v>
          </cell>
          <cell r="FI22">
            <v>0</v>
          </cell>
          <cell r="FJ22">
            <v>0</v>
          </cell>
          <cell r="FK22">
            <v>10110</v>
          </cell>
          <cell r="FL22">
            <v>0</v>
          </cell>
          <cell r="FM22">
            <v>0</v>
          </cell>
          <cell r="FN22">
            <v>5420</v>
          </cell>
          <cell r="FO22">
            <v>9181</v>
          </cell>
          <cell r="FP22">
            <v>1117</v>
          </cell>
          <cell r="FQ22">
            <v>0</v>
          </cell>
          <cell r="FR22">
            <v>29983</v>
          </cell>
          <cell r="FS22">
            <v>0</v>
          </cell>
          <cell r="FT22">
            <v>0</v>
          </cell>
          <cell r="FU22">
            <v>0</v>
          </cell>
          <cell r="FV22">
            <v>255388</v>
          </cell>
          <cell r="FW22">
            <v>0</v>
          </cell>
          <cell r="FX22">
            <v>0</v>
          </cell>
          <cell r="FY22">
            <v>0</v>
          </cell>
          <cell r="FZ22">
            <v>351360</v>
          </cell>
          <cell r="GA22">
            <v>0</v>
          </cell>
          <cell r="GB22">
            <v>0</v>
          </cell>
          <cell r="GC22">
            <v>0</v>
          </cell>
          <cell r="GD22">
            <v>0</v>
          </cell>
          <cell r="GE22">
            <v>0</v>
          </cell>
          <cell r="GF22">
            <v>52426</v>
          </cell>
          <cell r="GG22">
            <v>0</v>
          </cell>
          <cell r="GH22">
            <v>0</v>
          </cell>
          <cell r="GI22">
            <v>0</v>
          </cell>
          <cell r="GJ22">
            <v>78871</v>
          </cell>
          <cell r="GK22">
            <v>0</v>
          </cell>
          <cell r="GL22">
            <v>0</v>
          </cell>
          <cell r="GM22">
            <v>98</v>
          </cell>
          <cell r="GN22">
            <v>0</v>
          </cell>
          <cell r="GO22">
            <v>0</v>
          </cell>
          <cell r="GP22">
            <v>0</v>
          </cell>
          <cell r="GQ22">
            <v>0</v>
          </cell>
          <cell r="GR22">
            <v>0</v>
          </cell>
          <cell r="GS22">
            <v>0</v>
          </cell>
          <cell r="GT22">
            <v>0</v>
          </cell>
          <cell r="GU22">
            <v>0</v>
          </cell>
          <cell r="GV22">
            <v>0</v>
          </cell>
          <cell r="GW22">
            <v>0</v>
          </cell>
          <cell r="GX22">
            <v>636731</v>
          </cell>
          <cell r="GY22">
            <v>98</v>
          </cell>
          <cell r="GZ22">
            <v>131297</v>
          </cell>
          <cell r="HA22">
            <v>0</v>
          </cell>
          <cell r="HB22">
            <v>44533</v>
          </cell>
          <cell r="HC22">
            <v>0</v>
          </cell>
          <cell r="HD22">
            <v>0</v>
          </cell>
          <cell r="HE22">
            <v>0</v>
          </cell>
          <cell r="HF22">
            <v>379328</v>
          </cell>
          <cell r="HG22">
            <v>0</v>
          </cell>
          <cell r="HH22">
            <v>0</v>
          </cell>
          <cell r="HI22">
            <v>0</v>
          </cell>
          <cell r="HJ22">
            <v>521876</v>
          </cell>
          <cell r="HK22">
            <v>0</v>
          </cell>
          <cell r="HL22">
            <v>0</v>
          </cell>
          <cell r="HM22">
            <v>0</v>
          </cell>
          <cell r="HN22">
            <v>0</v>
          </cell>
          <cell r="HO22">
            <v>0</v>
          </cell>
          <cell r="HP22">
            <v>77869</v>
          </cell>
          <cell r="HQ22">
            <v>0</v>
          </cell>
          <cell r="HR22">
            <v>0</v>
          </cell>
          <cell r="HS22">
            <v>0</v>
          </cell>
          <cell r="HT22">
            <v>117147</v>
          </cell>
          <cell r="HU22">
            <v>0</v>
          </cell>
          <cell r="HV22">
            <v>0</v>
          </cell>
          <cell r="HW22">
            <v>108</v>
          </cell>
          <cell r="HX22">
            <v>0</v>
          </cell>
          <cell r="HY22">
            <v>0</v>
          </cell>
          <cell r="HZ22">
            <v>0</v>
          </cell>
          <cell r="IA22">
            <v>0</v>
          </cell>
          <cell r="IB22">
            <v>0</v>
          </cell>
          <cell r="IC22">
            <v>0</v>
          </cell>
          <cell r="ID22">
            <v>0</v>
          </cell>
          <cell r="IE22">
            <v>0</v>
          </cell>
          <cell r="IF22">
            <v>0</v>
          </cell>
          <cell r="IG22">
            <v>0</v>
          </cell>
          <cell r="IH22">
            <v>945737</v>
          </cell>
          <cell r="II22">
            <v>108</v>
          </cell>
          <cell r="IJ22">
            <v>195016</v>
          </cell>
          <cell r="IK22">
            <v>0</v>
          </cell>
        </row>
        <row r="23">
          <cell r="A23" t="str">
            <v>45170335</v>
          </cell>
          <cell r="B23" t="str">
            <v>2001</v>
          </cell>
          <cell r="C23">
            <v>37438</v>
          </cell>
          <cell r="D23" t="str">
            <v>10:47:33</v>
          </cell>
          <cell r="E23" t="str">
            <v>AUTUMN CARE OF ROANOKE VALLEY</v>
          </cell>
          <cell r="F23">
            <v>0</v>
          </cell>
          <cell r="G23">
            <v>349536</v>
          </cell>
          <cell r="H23">
            <v>0</v>
          </cell>
          <cell r="I23">
            <v>0</v>
          </cell>
          <cell r="J23">
            <v>16529</v>
          </cell>
          <cell r="K23">
            <v>128850</v>
          </cell>
          <cell r="L23">
            <v>4361</v>
          </cell>
          <cell r="M23">
            <v>-1325</v>
          </cell>
          <cell r="N23">
            <v>122625</v>
          </cell>
          <cell r="O23">
            <v>13108</v>
          </cell>
          <cell r="P23">
            <v>32349</v>
          </cell>
          <cell r="Q23">
            <v>0</v>
          </cell>
          <cell r="R23">
            <v>196593</v>
          </cell>
          <cell r="S23">
            <v>265074</v>
          </cell>
          <cell r="T23">
            <v>65629</v>
          </cell>
          <cell r="U23">
            <v>-6816</v>
          </cell>
          <cell r="V23">
            <v>0</v>
          </cell>
          <cell r="W23">
            <v>0</v>
          </cell>
          <cell r="X23">
            <v>0</v>
          </cell>
          <cell r="Y23">
            <v>0</v>
          </cell>
          <cell r="Z23">
            <v>182730</v>
          </cell>
          <cell r="AA23">
            <v>0</v>
          </cell>
          <cell r="AB23">
            <v>0</v>
          </cell>
          <cell r="AC23">
            <v>0</v>
          </cell>
          <cell r="AD23">
            <v>0</v>
          </cell>
          <cell r="AE23">
            <v>0</v>
          </cell>
          <cell r="AF23">
            <v>0</v>
          </cell>
          <cell r="AG23">
            <v>0</v>
          </cell>
          <cell r="AH23">
            <v>0</v>
          </cell>
          <cell r="AI23">
            <v>0</v>
          </cell>
          <cell r="AJ23">
            <v>0</v>
          </cell>
          <cell r="AK23">
            <v>0</v>
          </cell>
          <cell r="AL23">
            <v>30722</v>
          </cell>
          <cell r="AM23">
            <v>0</v>
          </cell>
          <cell r="AN23">
            <v>0</v>
          </cell>
          <cell r="AO23">
            <v>0</v>
          </cell>
          <cell r="AP23">
            <v>0</v>
          </cell>
          <cell r="AQ23">
            <v>0</v>
          </cell>
          <cell r="AR23">
            <v>0</v>
          </cell>
          <cell r="AS23">
            <v>0</v>
          </cell>
          <cell r="AT23">
            <v>0</v>
          </cell>
          <cell r="AU23">
            <v>0</v>
          </cell>
          <cell r="AV23">
            <v>17480</v>
          </cell>
          <cell r="AW23">
            <v>0</v>
          </cell>
          <cell r="AX23">
            <v>0</v>
          </cell>
          <cell r="AY23">
            <v>0</v>
          </cell>
          <cell r="AZ23">
            <v>38829</v>
          </cell>
          <cell r="BA23">
            <v>0</v>
          </cell>
          <cell r="BB23">
            <v>0</v>
          </cell>
          <cell r="BC23">
            <v>6539</v>
          </cell>
          <cell r="BD23">
            <v>0</v>
          </cell>
          <cell r="BE23">
            <v>-229</v>
          </cell>
          <cell r="BF23">
            <v>0</v>
          </cell>
          <cell r="BG23">
            <v>71722</v>
          </cell>
          <cell r="BH23">
            <v>0</v>
          </cell>
          <cell r="BI23">
            <v>0</v>
          </cell>
          <cell r="BJ23">
            <v>0</v>
          </cell>
          <cell r="BK23">
            <v>7101</v>
          </cell>
          <cell r="BL23">
            <v>0</v>
          </cell>
          <cell r="BM23">
            <v>0</v>
          </cell>
          <cell r="BN23">
            <v>0</v>
          </cell>
          <cell r="BO23">
            <v>1511</v>
          </cell>
          <cell r="BP23">
            <v>0</v>
          </cell>
          <cell r="BQ23">
            <v>0</v>
          </cell>
          <cell r="BR23">
            <v>0</v>
          </cell>
          <cell r="BS23">
            <v>17375</v>
          </cell>
          <cell r="BT23">
            <v>0</v>
          </cell>
          <cell r="BU23">
            <v>-17375</v>
          </cell>
          <cell r="BV23">
            <v>0</v>
          </cell>
          <cell r="BW23">
            <v>0</v>
          </cell>
          <cell r="BX23">
            <v>0</v>
          </cell>
          <cell r="BY23">
            <v>0</v>
          </cell>
          <cell r="BZ23">
            <v>0</v>
          </cell>
          <cell r="CA23">
            <v>1200</v>
          </cell>
          <cell r="CB23">
            <v>0</v>
          </cell>
          <cell r="CC23">
            <v>0</v>
          </cell>
          <cell r="CD23">
            <v>0</v>
          </cell>
          <cell r="CE23">
            <v>2758</v>
          </cell>
          <cell r="CF23">
            <v>0</v>
          </cell>
          <cell r="CG23">
            <v>0</v>
          </cell>
          <cell r="CH23">
            <v>0</v>
          </cell>
          <cell r="CI23">
            <v>0</v>
          </cell>
          <cell r="CJ23">
            <v>0</v>
          </cell>
          <cell r="CK23">
            <v>0</v>
          </cell>
          <cell r="CL23">
            <v>0</v>
          </cell>
          <cell r="CM23">
            <v>390</v>
          </cell>
          <cell r="CN23">
            <v>0</v>
          </cell>
          <cell r="CO23">
            <v>0</v>
          </cell>
          <cell r="CP23">
            <v>0</v>
          </cell>
          <cell r="CQ23">
            <v>17295</v>
          </cell>
          <cell r="CR23">
            <v>45430</v>
          </cell>
          <cell r="CS23">
            <v>0</v>
          </cell>
          <cell r="CT23">
            <v>0</v>
          </cell>
          <cell r="CU23">
            <v>2023</v>
          </cell>
          <cell r="CV23">
            <v>0</v>
          </cell>
          <cell r="CW23">
            <v>0</v>
          </cell>
          <cell r="CX23">
            <v>0</v>
          </cell>
          <cell r="CY23">
            <v>0</v>
          </cell>
          <cell r="CZ23">
            <v>0</v>
          </cell>
          <cell r="DA23">
            <v>0</v>
          </cell>
          <cell r="DB23">
            <v>0</v>
          </cell>
          <cell r="DC23">
            <v>0</v>
          </cell>
          <cell r="DD23">
            <v>0</v>
          </cell>
          <cell r="DE23">
            <v>0</v>
          </cell>
          <cell r="DF23">
            <v>213452</v>
          </cell>
          <cell r="DG23">
            <v>127914</v>
          </cell>
          <cell r="DH23">
            <v>101739</v>
          </cell>
          <cell r="DI23">
            <v>-17604</v>
          </cell>
          <cell r="DJ23">
            <v>62308</v>
          </cell>
          <cell r="DK23">
            <v>8439</v>
          </cell>
          <cell r="DL23">
            <v>16437</v>
          </cell>
          <cell r="DM23">
            <v>0</v>
          </cell>
          <cell r="DN23">
            <v>28503</v>
          </cell>
          <cell r="DO23">
            <v>2285</v>
          </cell>
          <cell r="DP23">
            <v>7519</v>
          </cell>
          <cell r="DQ23">
            <v>0</v>
          </cell>
          <cell r="DR23">
            <v>21103</v>
          </cell>
          <cell r="DS23">
            <v>3381</v>
          </cell>
          <cell r="DT23">
            <v>5567</v>
          </cell>
          <cell r="DU23">
            <v>0</v>
          </cell>
          <cell r="DV23">
            <v>108840</v>
          </cell>
          <cell r="DW23">
            <v>815823</v>
          </cell>
          <cell r="DX23">
            <v>-528597</v>
          </cell>
          <cell r="DY23">
            <v>0</v>
          </cell>
          <cell r="DZ23">
            <v>0</v>
          </cell>
          <cell r="EA23">
            <v>0</v>
          </cell>
          <cell r="EB23">
            <v>0</v>
          </cell>
          <cell r="EC23">
            <v>0</v>
          </cell>
          <cell r="ED23">
            <v>0</v>
          </cell>
          <cell r="EE23">
            <v>0</v>
          </cell>
          <cell r="EF23">
            <v>0</v>
          </cell>
          <cell r="EG23">
            <v>0</v>
          </cell>
          <cell r="EH23">
            <v>0</v>
          </cell>
          <cell r="EI23">
            <v>44801</v>
          </cell>
          <cell r="EJ23">
            <v>0</v>
          </cell>
          <cell r="EK23">
            <v>0</v>
          </cell>
          <cell r="EL23">
            <v>0</v>
          </cell>
          <cell r="EM23">
            <v>28329</v>
          </cell>
          <cell r="EN23">
            <v>0</v>
          </cell>
          <cell r="EO23">
            <v>0</v>
          </cell>
          <cell r="EP23">
            <v>0</v>
          </cell>
          <cell r="EQ23">
            <v>6910</v>
          </cell>
          <cell r="ER23">
            <v>0</v>
          </cell>
          <cell r="ES23">
            <v>0</v>
          </cell>
          <cell r="ET23">
            <v>0</v>
          </cell>
          <cell r="EU23">
            <v>6132</v>
          </cell>
          <cell r="EV23">
            <v>0</v>
          </cell>
          <cell r="EW23">
            <v>0</v>
          </cell>
          <cell r="EX23">
            <v>0</v>
          </cell>
          <cell r="EY23">
            <v>455</v>
          </cell>
          <cell r="EZ23">
            <v>0</v>
          </cell>
          <cell r="FA23">
            <v>0</v>
          </cell>
          <cell r="FB23">
            <v>0</v>
          </cell>
          <cell r="FC23">
            <v>9766</v>
          </cell>
          <cell r="FD23">
            <v>0</v>
          </cell>
          <cell r="FE23">
            <v>0</v>
          </cell>
          <cell r="FF23">
            <v>0</v>
          </cell>
          <cell r="FG23">
            <v>0</v>
          </cell>
          <cell r="FH23">
            <v>0</v>
          </cell>
          <cell r="FI23">
            <v>0</v>
          </cell>
          <cell r="FJ23">
            <v>0</v>
          </cell>
          <cell r="FK23">
            <v>295</v>
          </cell>
          <cell r="FL23">
            <v>0</v>
          </cell>
          <cell r="FM23">
            <v>0</v>
          </cell>
          <cell r="FN23">
            <v>10345</v>
          </cell>
          <cell r="FO23">
            <v>16593</v>
          </cell>
          <cell r="FP23">
            <v>2729</v>
          </cell>
          <cell r="FQ23">
            <v>0</v>
          </cell>
          <cell r="FR23">
            <v>31925</v>
          </cell>
          <cell r="FS23">
            <v>0</v>
          </cell>
          <cell r="FT23">
            <v>0</v>
          </cell>
          <cell r="FU23">
            <v>0</v>
          </cell>
          <cell r="FV23">
            <v>173072</v>
          </cell>
          <cell r="FW23">
            <v>0</v>
          </cell>
          <cell r="FX23">
            <v>0</v>
          </cell>
          <cell r="FY23">
            <v>0</v>
          </cell>
          <cell r="FZ23">
            <v>276117</v>
          </cell>
          <cell r="GA23">
            <v>0</v>
          </cell>
          <cell r="GB23">
            <v>0</v>
          </cell>
          <cell r="GC23">
            <v>0</v>
          </cell>
          <cell r="GD23">
            <v>0</v>
          </cell>
          <cell r="GE23">
            <v>0</v>
          </cell>
          <cell r="GF23">
            <v>39400</v>
          </cell>
          <cell r="GG23">
            <v>0</v>
          </cell>
          <cell r="GH23">
            <v>0</v>
          </cell>
          <cell r="GI23">
            <v>0</v>
          </cell>
          <cell r="GJ23">
            <v>87520</v>
          </cell>
          <cell r="GK23">
            <v>0</v>
          </cell>
          <cell r="GL23">
            <v>0</v>
          </cell>
          <cell r="GM23">
            <v>0</v>
          </cell>
          <cell r="GN23">
            <v>0</v>
          </cell>
          <cell r="GO23">
            <v>0</v>
          </cell>
          <cell r="GP23">
            <v>0</v>
          </cell>
          <cell r="GQ23">
            <v>0</v>
          </cell>
          <cell r="GR23">
            <v>0</v>
          </cell>
          <cell r="GS23">
            <v>0</v>
          </cell>
          <cell r="GT23">
            <v>0</v>
          </cell>
          <cell r="GU23">
            <v>0</v>
          </cell>
          <cell r="GV23">
            <v>0</v>
          </cell>
          <cell r="GW23">
            <v>0</v>
          </cell>
          <cell r="GX23">
            <v>481114</v>
          </cell>
          <cell r="GY23">
            <v>0</v>
          </cell>
          <cell r="GZ23">
            <v>126920</v>
          </cell>
          <cell r="HA23">
            <v>0</v>
          </cell>
          <cell r="HB23">
            <v>15651</v>
          </cell>
          <cell r="HC23">
            <v>0</v>
          </cell>
          <cell r="HD23">
            <v>0</v>
          </cell>
          <cell r="HE23">
            <v>0</v>
          </cell>
          <cell r="HF23">
            <v>84845</v>
          </cell>
          <cell r="HG23">
            <v>0</v>
          </cell>
          <cell r="HH23">
            <v>0</v>
          </cell>
          <cell r="HI23">
            <v>0</v>
          </cell>
          <cell r="HJ23">
            <v>135361</v>
          </cell>
          <cell r="HK23">
            <v>0</v>
          </cell>
          <cell r="HL23">
            <v>0</v>
          </cell>
          <cell r="HM23">
            <v>0</v>
          </cell>
          <cell r="HN23">
            <v>0</v>
          </cell>
          <cell r="HO23">
            <v>0</v>
          </cell>
          <cell r="HP23">
            <v>19315</v>
          </cell>
          <cell r="HQ23">
            <v>0</v>
          </cell>
          <cell r="HR23">
            <v>0</v>
          </cell>
          <cell r="HS23">
            <v>0</v>
          </cell>
          <cell r="HT23">
            <v>42905</v>
          </cell>
          <cell r="HU23">
            <v>0</v>
          </cell>
          <cell r="HV23">
            <v>0</v>
          </cell>
          <cell r="HW23">
            <v>555</v>
          </cell>
          <cell r="HX23">
            <v>0</v>
          </cell>
          <cell r="HY23">
            <v>0</v>
          </cell>
          <cell r="HZ23">
            <v>0</v>
          </cell>
          <cell r="IA23">
            <v>0</v>
          </cell>
          <cell r="IB23">
            <v>0</v>
          </cell>
          <cell r="IC23">
            <v>0</v>
          </cell>
          <cell r="ID23">
            <v>0</v>
          </cell>
          <cell r="IE23">
            <v>0</v>
          </cell>
          <cell r="IF23">
            <v>0</v>
          </cell>
          <cell r="IG23">
            <v>0</v>
          </cell>
          <cell r="IH23">
            <v>235857</v>
          </cell>
          <cell r="II23">
            <v>555</v>
          </cell>
          <cell r="IJ23">
            <v>62220</v>
          </cell>
          <cell r="IK23">
            <v>0</v>
          </cell>
        </row>
        <row r="24">
          <cell r="A24" t="str">
            <v>44144646</v>
          </cell>
          <cell r="B24" t="str">
            <v>2001</v>
          </cell>
          <cell r="C24">
            <v>37383</v>
          </cell>
          <cell r="D24" t="str">
            <v>16:38:18</v>
          </cell>
          <cell r="E24" t="str">
            <v>AUTUMN CARE OF SALISBURY</v>
          </cell>
          <cell r="F24">
            <v>0</v>
          </cell>
          <cell r="G24">
            <v>447579</v>
          </cell>
          <cell r="H24">
            <v>0</v>
          </cell>
          <cell r="I24">
            <v>-205897</v>
          </cell>
          <cell r="J24">
            <v>9910</v>
          </cell>
          <cell r="K24">
            <v>108812</v>
          </cell>
          <cell r="L24">
            <v>2157</v>
          </cell>
          <cell r="M24">
            <v>-582</v>
          </cell>
          <cell r="N24">
            <v>144252</v>
          </cell>
          <cell r="O24">
            <v>21301</v>
          </cell>
          <cell r="P24">
            <v>31396</v>
          </cell>
          <cell r="Q24">
            <v>0</v>
          </cell>
          <cell r="R24">
            <v>183754</v>
          </cell>
          <cell r="S24">
            <v>232509</v>
          </cell>
          <cell r="T24">
            <v>49772</v>
          </cell>
          <cell r="U24">
            <v>-2797</v>
          </cell>
          <cell r="V24">
            <v>159688</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44215</v>
          </cell>
          <cell r="AM24">
            <v>0</v>
          </cell>
          <cell r="AN24">
            <v>0</v>
          </cell>
          <cell r="AO24">
            <v>0</v>
          </cell>
          <cell r="AP24">
            <v>0</v>
          </cell>
          <cell r="AQ24">
            <v>0</v>
          </cell>
          <cell r="AR24">
            <v>0</v>
          </cell>
          <cell r="AS24">
            <v>0</v>
          </cell>
          <cell r="AT24">
            <v>0</v>
          </cell>
          <cell r="AU24">
            <v>0</v>
          </cell>
          <cell r="AV24">
            <v>16604</v>
          </cell>
          <cell r="AW24">
            <v>0</v>
          </cell>
          <cell r="AX24">
            <v>0</v>
          </cell>
          <cell r="AY24">
            <v>0</v>
          </cell>
          <cell r="AZ24">
            <v>27774</v>
          </cell>
          <cell r="BA24">
            <v>0</v>
          </cell>
          <cell r="BB24">
            <v>0</v>
          </cell>
          <cell r="BC24">
            <v>1212</v>
          </cell>
          <cell r="BD24">
            <v>0</v>
          </cell>
          <cell r="BE24">
            <v>0</v>
          </cell>
          <cell r="BF24">
            <v>0</v>
          </cell>
          <cell r="BG24">
            <v>54156</v>
          </cell>
          <cell r="BH24">
            <v>0</v>
          </cell>
          <cell r="BI24">
            <v>0</v>
          </cell>
          <cell r="BJ24">
            <v>0</v>
          </cell>
          <cell r="BK24">
            <v>5880</v>
          </cell>
          <cell r="BL24">
            <v>0</v>
          </cell>
          <cell r="BM24">
            <v>0</v>
          </cell>
          <cell r="BN24">
            <v>0</v>
          </cell>
          <cell r="BO24">
            <v>4386</v>
          </cell>
          <cell r="BP24">
            <v>0</v>
          </cell>
          <cell r="BQ24">
            <v>0</v>
          </cell>
          <cell r="BR24">
            <v>0</v>
          </cell>
          <cell r="BS24">
            <v>8602</v>
          </cell>
          <cell r="BT24">
            <v>0</v>
          </cell>
          <cell r="BU24">
            <v>-11224</v>
          </cell>
          <cell r="BV24">
            <v>0</v>
          </cell>
          <cell r="BW24">
            <v>0</v>
          </cell>
          <cell r="BX24">
            <v>0</v>
          </cell>
          <cell r="BY24">
            <v>0</v>
          </cell>
          <cell r="BZ24">
            <v>0</v>
          </cell>
          <cell r="CA24">
            <v>9090</v>
          </cell>
          <cell r="CB24">
            <v>0</v>
          </cell>
          <cell r="CC24">
            <v>0</v>
          </cell>
          <cell r="CD24">
            <v>0</v>
          </cell>
          <cell r="CE24">
            <v>3033</v>
          </cell>
          <cell r="CF24">
            <v>0</v>
          </cell>
          <cell r="CG24">
            <v>0</v>
          </cell>
          <cell r="CH24">
            <v>0</v>
          </cell>
          <cell r="CI24">
            <v>9090</v>
          </cell>
          <cell r="CJ24">
            <v>0</v>
          </cell>
          <cell r="CK24">
            <v>0</v>
          </cell>
          <cell r="CL24">
            <v>0</v>
          </cell>
          <cell r="CM24">
            <v>0</v>
          </cell>
          <cell r="CN24">
            <v>0</v>
          </cell>
          <cell r="CO24">
            <v>0</v>
          </cell>
          <cell r="CP24">
            <v>0</v>
          </cell>
          <cell r="CQ24">
            <v>29452</v>
          </cell>
          <cell r="CR24">
            <v>33214</v>
          </cell>
          <cell r="CS24">
            <v>0</v>
          </cell>
          <cell r="CT24">
            <v>0</v>
          </cell>
          <cell r="CU24">
            <v>1331</v>
          </cell>
          <cell r="CV24">
            <v>0</v>
          </cell>
          <cell r="CW24">
            <v>0</v>
          </cell>
          <cell r="CX24">
            <v>0</v>
          </cell>
          <cell r="CY24">
            <v>0</v>
          </cell>
          <cell r="CZ24">
            <v>0</v>
          </cell>
          <cell r="DA24">
            <v>0</v>
          </cell>
          <cell r="DB24">
            <v>0</v>
          </cell>
          <cell r="DC24">
            <v>0</v>
          </cell>
          <cell r="DD24">
            <v>0</v>
          </cell>
          <cell r="DE24">
            <v>0</v>
          </cell>
          <cell r="DF24">
            <v>203903</v>
          </cell>
          <cell r="DG24">
            <v>126232</v>
          </cell>
          <cell r="DH24">
            <v>77592</v>
          </cell>
          <cell r="DI24">
            <v>-11224</v>
          </cell>
          <cell r="DJ24">
            <v>66670</v>
          </cell>
          <cell r="DK24">
            <v>14698</v>
          </cell>
          <cell r="DL24">
            <v>14510</v>
          </cell>
          <cell r="DM24">
            <v>0</v>
          </cell>
          <cell r="DN24">
            <v>30568</v>
          </cell>
          <cell r="DO24">
            <v>2806</v>
          </cell>
          <cell r="DP24">
            <v>6653</v>
          </cell>
          <cell r="DQ24">
            <v>0</v>
          </cell>
          <cell r="DR24">
            <v>29998</v>
          </cell>
          <cell r="DS24">
            <v>5543</v>
          </cell>
          <cell r="DT24">
            <v>6529</v>
          </cell>
          <cell r="DU24">
            <v>0</v>
          </cell>
          <cell r="DV24">
            <v>114892</v>
          </cell>
          <cell r="DW24">
            <v>735064</v>
          </cell>
          <cell r="DX24">
            <v>-518221</v>
          </cell>
          <cell r="DY24">
            <v>-1727</v>
          </cell>
          <cell r="DZ24">
            <v>0</v>
          </cell>
          <cell r="EA24">
            <v>0</v>
          </cell>
          <cell r="EB24">
            <v>0</v>
          </cell>
          <cell r="EC24">
            <v>0</v>
          </cell>
          <cell r="ED24">
            <v>0</v>
          </cell>
          <cell r="EE24">
            <v>0</v>
          </cell>
          <cell r="EF24">
            <v>0</v>
          </cell>
          <cell r="EG24">
            <v>0</v>
          </cell>
          <cell r="EH24">
            <v>0</v>
          </cell>
          <cell r="EI24">
            <v>144006</v>
          </cell>
          <cell r="EJ24">
            <v>0</v>
          </cell>
          <cell r="EK24">
            <v>0</v>
          </cell>
          <cell r="EL24">
            <v>0</v>
          </cell>
          <cell r="EM24">
            <v>93666</v>
          </cell>
          <cell r="EN24">
            <v>0</v>
          </cell>
          <cell r="EO24">
            <v>0</v>
          </cell>
          <cell r="EP24">
            <v>0</v>
          </cell>
          <cell r="EQ24">
            <v>40077</v>
          </cell>
          <cell r="ER24">
            <v>0</v>
          </cell>
          <cell r="ES24">
            <v>0</v>
          </cell>
          <cell r="ET24">
            <v>0</v>
          </cell>
          <cell r="EU24">
            <v>12095</v>
          </cell>
          <cell r="EV24">
            <v>0</v>
          </cell>
          <cell r="EW24">
            <v>0</v>
          </cell>
          <cell r="EX24">
            <v>0</v>
          </cell>
          <cell r="EY24">
            <v>1065</v>
          </cell>
          <cell r="EZ24">
            <v>0</v>
          </cell>
          <cell r="FA24">
            <v>0</v>
          </cell>
          <cell r="FB24">
            <v>0</v>
          </cell>
          <cell r="FC24">
            <v>40789</v>
          </cell>
          <cell r="FD24">
            <v>0</v>
          </cell>
          <cell r="FE24">
            <v>0</v>
          </cell>
          <cell r="FF24">
            <v>0</v>
          </cell>
          <cell r="FG24">
            <v>0</v>
          </cell>
          <cell r="FH24">
            <v>0</v>
          </cell>
          <cell r="FI24">
            <v>0</v>
          </cell>
          <cell r="FJ24">
            <v>0</v>
          </cell>
          <cell r="FK24">
            <v>0</v>
          </cell>
          <cell r="FL24">
            <v>0</v>
          </cell>
          <cell r="FM24">
            <v>0</v>
          </cell>
          <cell r="FN24">
            <v>9296</v>
          </cell>
          <cell r="FO24">
            <v>2910</v>
          </cell>
          <cell r="FP24">
            <v>2023</v>
          </cell>
          <cell r="FQ24">
            <v>0</v>
          </cell>
          <cell r="FR24">
            <v>50968</v>
          </cell>
          <cell r="FS24">
            <v>0</v>
          </cell>
          <cell r="FT24">
            <v>0</v>
          </cell>
          <cell r="FU24">
            <v>0</v>
          </cell>
          <cell r="FV24">
            <v>103048</v>
          </cell>
          <cell r="FW24">
            <v>0</v>
          </cell>
          <cell r="FX24">
            <v>0</v>
          </cell>
          <cell r="FY24">
            <v>0</v>
          </cell>
          <cell r="FZ24">
            <v>194007</v>
          </cell>
          <cell r="GA24">
            <v>0</v>
          </cell>
          <cell r="GB24">
            <v>0</v>
          </cell>
          <cell r="GC24">
            <v>0</v>
          </cell>
          <cell r="GD24">
            <v>0</v>
          </cell>
          <cell r="GE24">
            <v>0</v>
          </cell>
          <cell r="GF24">
            <v>28340</v>
          </cell>
          <cell r="GG24">
            <v>0</v>
          </cell>
          <cell r="GH24">
            <v>0</v>
          </cell>
          <cell r="GI24">
            <v>0</v>
          </cell>
          <cell r="GJ24">
            <v>47405</v>
          </cell>
          <cell r="GK24">
            <v>0</v>
          </cell>
          <cell r="GL24">
            <v>0</v>
          </cell>
          <cell r="GM24">
            <v>1370</v>
          </cell>
          <cell r="GN24">
            <v>0</v>
          </cell>
          <cell r="GO24">
            <v>0</v>
          </cell>
          <cell r="GP24">
            <v>0</v>
          </cell>
          <cell r="GQ24">
            <v>0</v>
          </cell>
          <cell r="GR24">
            <v>0</v>
          </cell>
          <cell r="GS24">
            <v>0</v>
          </cell>
          <cell r="GT24">
            <v>0</v>
          </cell>
          <cell r="GU24">
            <v>0</v>
          </cell>
          <cell r="GV24">
            <v>0</v>
          </cell>
          <cell r="GW24">
            <v>0</v>
          </cell>
          <cell r="GX24">
            <v>348023</v>
          </cell>
          <cell r="GY24">
            <v>1370</v>
          </cell>
          <cell r="GZ24">
            <v>75745</v>
          </cell>
          <cell r="HA24">
            <v>0</v>
          </cell>
          <cell r="HB24">
            <v>167809</v>
          </cell>
          <cell r="HC24">
            <v>0</v>
          </cell>
          <cell r="HD24">
            <v>0</v>
          </cell>
          <cell r="HE24">
            <v>0</v>
          </cell>
          <cell r="HF24">
            <v>339280</v>
          </cell>
          <cell r="HG24">
            <v>0</v>
          </cell>
          <cell r="HH24">
            <v>0</v>
          </cell>
          <cell r="HI24">
            <v>0</v>
          </cell>
          <cell r="HJ24">
            <v>638757</v>
          </cell>
          <cell r="HK24">
            <v>0</v>
          </cell>
          <cell r="HL24">
            <v>0</v>
          </cell>
          <cell r="HM24">
            <v>0</v>
          </cell>
          <cell r="HN24">
            <v>0</v>
          </cell>
          <cell r="HO24">
            <v>0</v>
          </cell>
          <cell r="HP24">
            <v>93307</v>
          </cell>
          <cell r="HQ24">
            <v>0</v>
          </cell>
          <cell r="HR24">
            <v>0</v>
          </cell>
          <cell r="HS24">
            <v>0</v>
          </cell>
          <cell r="HT24">
            <v>156077</v>
          </cell>
          <cell r="HU24">
            <v>0</v>
          </cell>
          <cell r="HV24">
            <v>0</v>
          </cell>
          <cell r="HW24">
            <v>1417</v>
          </cell>
          <cell r="HX24">
            <v>0</v>
          </cell>
          <cell r="HY24">
            <v>0</v>
          </cell>
          <cell r="HZ24">
            <v>0</v>
          </cell>
          <cell r="IA24">
            <v>0</v>
          </cell>
          <cell r="IB24">
            <v>0</v>
          </cell>
          <cell r="IC24">
            <v>0</v>
          </cell>
          <cell r="ID24">
            <v>0</v>
          </cell>
          <cell r="IE24">
            <v>0</v>
          </cell>
          <cell r="IF24">
            <v>0</v>
          </cell>
          <cell r="IG24">
            <v>0</v>
          </cell>
          <cell r="IH24">
            <v>1145846</v>
          </cell>
          <cell r="II24">
            <v>1417</v>
          </cell>
          <cell r="IJ24">
            <v>249384</v>
          </cell>
          <cell r="IK24">
            <v>0</v>
          </cell>
        </row>
        <row r="25">
          <cell r="A25" t="str">
            <v>36575364</v>
          </cell>
          <cell r="B25" t="str">
            <v>2001</v>
          </cell>
          <cell r="C25">
            <v>37446</v>
          </cell>
          <cell r="D25" t="str">
            <v>09:31:41</v>
          </cell>
          <cell r="E25" t="str">
            <v>AUTUMN CARE OF SALUDA</v>
          </cell>
          <cell r="F25">
            <v>0</v>
          </cell>
          <cell r="G25">
            <v>303758</v>
          </cell>
          <cell r="H25">
            <v>0</v>
          </cell>
          <cell r="I25">
            <v>-73028</v>
          </cell>
          <cell r="J25">
            <v>11816</v>
          </cell>
          <cell r="K25">
            <v>149562</v>
          </cell>
          <cell r="L25">
            <v>2644</v>
          </cell>
          <cell r="M25">
            <v>-78</v>
          </cell>
          <cell r="N25">
            <v>128888</v>
          </cell>
          <cell r="O25">
            <v>19463</v>
          </cell>
          <cell r="P25">
            <v>28849</v>
          </cell>
          <cell r="Q25">
            <v>0</v>
          </cell>
          <cell r="R25">
            <v>181224</v>
          </cell>
          <cell r="S25">
            <v>216113</v>
          </cell>
          <cell r="T25">
            <v>50919</v>
          </cell>
          <cell r="U25">
            <v>-21897</v>
          </cell>
          <cell r="V25">
            <v>148161</v>
          </cell>
          <cell r="W25">
            <v>0</v>
          </cell>
          <cell r="X25">
            <v>0</v>
          </cell>
          <cell r="Y25">
            <v>-9052</v>
          </cell>
          <cell r="Z25">
            <v>0</v>
          </cell>
          <cell r="AA25">
            <v>0</v>
          </cell>
          <cell r="AB25">
            <v>0</v>
          </cell>
          <cell r="AC25">
            <v>0</v>
          </cell>
          <cell r="AD25">
            <v>0</v>
          </cell>
          <cell r="AE25">
            <v>0</v>
          </cell>
          <cell r="AF25">
            <v>0</v>
          </cell>
          <cell r="AG25">
            <v>0</v>
          </cell>
          <cell r="AH25">
            <v>0</v>
          </cell>
          <cell r="AI25">
            <v>0</v>
          </cell>
          <cell r="AJ25">
            <v>0</v>
          </cell>
          <cell r="AK25">
            <v>0</v>
          </cell>
          <cell r="AL25">
            <v>18132</v>
          </cell>
          <cell r="AM25">
            <v>0</v>
          </cell>
          <cell r="AN25">
            <v>0</v>
          </cell>
          <cell r="AO25">
            <v>0</v>
          </cell>
          <cell r="AP25">
            <v>0</v>
          </cell>
          <cell r="AQ25">
            <v>0</v>
          </cell>
          <cell r="AR25">
            <v>0</v>
          </cell>
          <cell r="AS25">
            <v>0</v>
          </cell>
          <cell r="AT25">
            <v>0</v>
          </cell>
          <cell r="AU25">
            <v>0</v>
          </cell>
          <cell r="AV25">
            <v>13347</v>
          </cell>
          <cell r="AW25">
            <v>-727</v>
          </cell>
          <cell r="AX25">
            <v>0</v>
          </cell>
          <cell r="AY25">
            <v>0</v>
          </cell>
          <cell r="AZ25">
            <v>23874</v>
          </cell>
          <cell r="BA25">
            <v>-1300</v>
          </cell>
          <cell r="BB25">
            <v>0</v>
          </cell>
          <cell r="BC25">
            <v>6979</v>
          </cell>
          <cell r="BD25">
            <v>0</v>
          </cell>
          <cell r="BE25">
            <v>-2532</v>
          </cell>
          <cell r="BF25">
            <v>0</v>
          </cell>
          <cell r="BG25">
            <v>26642</v>
          </cell>
          <cell r="BH25">
            <v>0</v>
          </cell>
          <cell r="BI25">
            <v>0</v>
          </cell>
          <cell r="BJ25">
            <v>0</v>
          </cell>
          <cell r="BK25">
            <v>16641</v>
          </cell>
          <cell r="BL25">
            <v>0</v>
          </cell>
          <cell r="BM25">
            <v>0</v>
          </cell>
          <cell r="BN25">
            <v>0</v>
          </cell>
          <cell r="BO25">
            <v>5357</v>
          </cell>
          <cell r="BP25">
            <v>0</v>
          </cell>
          <cell r="BQ25">
            <v>0</v>
          </cell>
          <cell r="BR25">
            <v>0</v>
          </cell>
          <cell r="BS25">
            <v>5637</v>
          </cell>
          <cell r="BT25">
            <v>0</v>
          </cell>
          <cell r="BU25">
            <v>-5517</v>
          </cell>
          <cell r="BV25">
            <v>0</v>
          </cell>
          <cell r="BW25">
            <v>0</v>
          </cell>
          <cell r="BX25">
            <v>0</v>
          </cell>
          <cell r="BY25">
            <v>0</v>
          </cell>
          <cell r="BZ25">
            <v>0</v>
          </cell>
          <cell r="CA25">
            <v>19098</v>
          </cell>
          <cell r="CB25">
            <v>0</v>
          </cell>
          <cell r="CC25">
            <v>0</v>
          </cell>
          <cell r="CD25">
            <v>0</v>
          </cell>
          <cell r="CE25">
            <v>3201</v>
          </cell>
          <cell r="CF25">
            <v>0</v>
          </cell>
          <cell r="CG25">
            <v>0</v>
          </cell>
          <cell r="CH25">
            <v>0</v>
          </cell>
          <cell r="CI25">
            <v>2300</v>
          </cell>
          <cell r="CJ25">
            <v>0</v>
          </cell>
          <cell r="CK25">
            <v>0</v>
          </cell>
          <cell r="CL25">
            <v>0</v>
          </cell>
          <cell r="CM25">
            <v>1950</v>
          </cell>
          <cell r="CN25">
            <v>0</v>
          </cell>
          <cell r="CO25">
            <v>0</v>
          </cell>
          <cell r="CP25">
            <v>0</v>
          </cell>
          <cell r="CQ25">
            <v>26182</v>
          </cell>
          <cell r="CR25">
            <v>12884</v>
          </cell>
          <cell r="CS25">
            <v>0</v>
          </cell>
          <cell r="CT25">
            <v>0</v>
          </cell>
          <cell r="CU25">
            <v>364</v>
          </cell>
          <cell r="CV25">
            <v>0</v>
          </cell>
          <cell r="CW25">
            <v>0</v>
          </cell>
          <cell r="CX25">
            <v>0</v>
          </cell>
          <cell r="CY25">
            <v>0</v>
          </cell>
          <cell r="CZ25">
            <v>0</v>
          </cell>
          <cell r="DA25">
            <v>0</v>
          </cell>
          <cell r="DB25">
            <v>0</v>
          </cell>
          <cell r="DC25">
            <v>0</v>
          </cell>
          <cell r="DD25">
            <v>0</v>
          </cell>
          <cell r="DE25">
            <v>0</v>
          </cell>
          <cell r="DF25">
            <v>166293</v>
          </cell>
          <cell r="DG25">
            <v>114351</v>
          </cell>
          <cell r="DH25">
            <v>50105</v>
          </cell>
          <cell r="DI25">
            <v>-19128</v>
          </cell>
          <cell r="DJ25">
            <v>84189</v>
          </cell>
          <cell r="DK25">
            <v>15655</v>
          </cell>
          <cell r="DL25">
            <v>18843</v>
          </cell>
          <cell r="DM25">
            <v>0</v>
          </cell>
          <cell r="DN25">
            <v>28041</v>
          </cell>
          <cell r="DO25">
            <v>2599</v>
          </cell>
          <cell r="DP25">
            <v>6277</v>
          </cell>
          <cell r="DQ25">
            <v>0</v>
          </cell>
          <cell r="DR25">
            <v>33861</v>
          </cell>
          <cell r="DS25">
            <v>8050</v>
          </cell>
          <cell r="DT25">
            <v>7579</v>
          </cell>
          <cell r="DU25">
            <v>0</v>
          </cell>
          <cell r="DV25">
            <v>147530</v>
          </cell>
          <cell r="DW25">
            <v>782931</v>
          </cell>
          <cell r="DX25">
            <v>-510226</v>
          </cell>
          <cell r="DY25">
            <v>-41936</v>
          </cell>
          <cell r="DZ25">
            <v>0</v>
          </cell>
          <cell r="EA25">
            <v>0</v>
          </cell>
          <cell r="EB25">
            <v>0</v>
          </cell>
          <cell r="EC25">
            <v>0</v>
          </cell>
          <cell r="ED25">
            <v>0</v>
          </cell>
          <cell r="EE25">
            <v>0</v>
          </cell>
          <cell r="EF25">
            <v>0</v>
          </cell>
          <cell r="EG25">
            <v>0</v>
          </cell>
          <cell r="EH25">
            <v>0</v>
          </cell>
          <cell r="EI25">
            <v>100621</v>
          </cell>
          <cell r="EJ25">
            <v>0</v>
          </cell>
          <cell r="EK25">
            <v>0</v>
          </cell>
          <cell r="EL25">
            <v>0</v>
          </cell>
          <cell r="EM25">
            <v>139397</v>
          </cell>
          <cell r="EN25">
            <v>0</v>
          </cell>
          <cell r="EO25">
            <v>0</v>
          </cell>
          <cell r="EP25">
            <v>0</v>
          </cell>
          <cell r="EQ25">
            <v>17654</v>
          </cell>
          <cell r="ER25">
            <v>0</v>
          </cell>
          <cell r="ES25">
            <v>0</v>
          </cell>
          <cell r="ET25">
            <v>0</v>
          </cell>
          <cell r="EU25">
            <v>17531</v>
          </cell>
          <cell r="EV25">
            <v>0</v>
          </cell>
          <cell r="EW25">
            <v>0</v>
          </cell>
          <cell r="EX25">
            <v>0</v>
          </cell>
          <cell r="EY25">
            <v>863</v>
          </cell>
          <cell r="EZ25">
            <v>0</v>
          </cell>
          <cell r="FA25">
            <v>0</v>
          </cell>
          <cell r="FB25">
            <v>0</v>
          </cell>
          <cell r="FC25">
            <v>36438</v>
          </cell>
          <cell r="FD25">
            <v>0</v>
          </cell>
          <cell r="FE25">
            <v>0</v>
          </cell>
          <cell r="FF25">
            <v>0</v>
          </cell>
          <cell r="FG25">
            <v>0</v>
          </cell>
          <cell r="FH25">
            <v>0</v>
          </cell>
          <cell r="FI25">
            <v>0</v>
          </cell>
          <cell r="FJ25">
            <v>0</v>
          </cell>
          <cell r="FK25">
            <v>3112</v>
          </cell>
          <cell r="FL25">
            <v>0</v>
          </cell>
          <cell r="FM25">
            <v>0</v>
          </cell>
          <cell r="FN25">
            <v>17119</v>
          </cell>
          <cell r="FO25">
            <v>8493</v>
          </cell>
          <cell r="FP25">
            <v>3832</v>
          </cell>
          <cell r="FQ25">
            <v>0</v>
          </cell>
          <cell r="FR25">
            <v>117529</v>
          </cell>
          <cell r="FS25">
            <v>0</v>
          </cell>
          <cell r="FT25">
            <v>0</v>
          </cell>
          <cell r="FU25">
            <v>0</v>
          </cell>
          <cell r="FV25">
            <v>88011</v>
          </cell>
          <cell r="FW25">
            <v>0</v>
          </cell>
          <cell r="FX25">
            <v>0</v>
          </cell>
          <cell r="FY25">
            <v>0</v>
          </cell>
          <cell r="FZ25">
            <v>238831</v>
          </cell>
          <cell r="GA25">
            <v>0</v>
          </cell>
          <cell r="GB25">
            <v>0</v>
          </cell>
          <cell r="GC25">
            <v>0</v>
          </cell>
          <cell r="GD25">
            <v>0</v>
          </cell>
          <cell r="GE25">
            <v>0</v>
          </cell>
          <cell r="GF25">
            <v>35667</v>
          </cell>
          <cell r="GG25">
            <v>0</v>
          </cell>
          <cell r="GH25">
            <v>0</v>
          </cell>
          <cell r="GI25">
            <v>0</v>
          </cell>
          <cell r="GJ25">
            <v>63795</v>
          </cell>
          <cell r="GK25">
            <v>0</v>
          </cell>
          <cell r="GL25">
            <v>0</v>
          </cell>
          <cell r="GM25">
            <v>0</v>
          </cell>
          <cell r="GN25">
            <v>0</v>
          </cell>
          <cell r="GO25">
            <v>0</v>
          </cell>
          <cell r="GP25">
            <v>0</v>
          </cell>
          <cell r="GQ25">
            <v>0</v>
          </cell>
          <cell r="GR25">
            <v>0</v>
          </cell>
          <cell r="GS25">
            <v>0</v>
          </cell>
          <cell r="GT25">
            <v>0</v>
          </cell>
          <cell r="GU25">
            <v>0</v>
          </cell>
          <cell r="GV25">
            <v>0</v>
          </cell>
          <cell r="GW25">
            <v>0</v>
          </cell>
          <cell r="GX25">
            <v>444371</v>
          </cell>
          <cell r="GY25">
            <v>0</v>
          </cell>
          <cell r="GZ25">
            <v>99462</v>
          </cell>
          <cell r="HA25">
            <v>0</v>
          </cell>
          <cell r="HB25">
            <v>285622</v>
          </cell>
          <cell r="HC25">
            <v>0</v>
          </cell>
          <cell r="HD25">
            <v>0</v>
          </cell>
          <cell r="HE25">
            <v>0</v>
          </cell>
          <cell r="HF25">
            <v>213887</v>
          </cell>
          <cell r="HG25">
            <v>0</v>
          </cell>
          <cell r="HH25">
            <v>0</v>
          </cell>
          <cell r="HI25">
            <v>0</v>
          </cell>
          <cell r="HJ25">
            <v>580414</v>
          </cell>
          <cell r="HK25">
            <v>0</v>
          </cell>
          <cell r="HL25">
            <v>0</v>
          </cell>
          <cell r="HM25">
            <v>0</v>
          </cell>
          <cell r="HN25">
            <v>0</v>
          </cell>
          <cell r="HO25">
            <v>0</v>
          </cell>
          <cell r="HP25">
            <v>86679</v>
          </cell>
          <cell r="HQ25">
            <v>0</v>
          </cell>
          <cell r="HR25">
            <v>0</v>
          </cell>
          <cell r="HS25">
            <v>0</v>
          </cell>
          <cell r="HT25">
            <v>155037</v>
          </cell>
          <cell r="HU25">
            <v>0</v>
          </cell>
          <cell r="HV25">
            <v>0</v>
          </cell>
          <cell r="HW25">
            <v>0</v>
          </cell>
          <cell r="HX25">
            <v>0</v>
          </cell>
          <cell r="HY25">
            <v>0</v>
          </cell>
          <cell r="HZ25">
            <v>0</v>
          </cell>
          <cell r="IA25">
            <v>0</v>
          </cell>
          <cell r="IB25">
            <v>0</v>
          </cell>
          <cell r="IC25">
            <v>0</v>
          </cell>
          <cell r="ID25">
            <v>0</v>
          </cell>
          <cell r="IE25">
            <v>0</v>
          </cell>
          <cell r="IF25">
            <v>0</v>
          </cell>
          <cell r="IG25">
            <v>0</v>
          </cell>
          <cell r="IH25">
            <v>1079923</v>
          </cell>
          <cell r="II25">
            <v>0</v>
          </cell>
          <cell r="IJ25">
            <v>241716</v>
          </cell>
          <cell r="IK25">
            <v>0</v>
          </cell>
        </row>
        <row r="26">
          <cell r="A26" t="str">
            <v>63672018</v>
          </cell>
          <cell r="B26" t="str">
            <v>2001</v>
          </cell>
          <cell r="C26">
            <v>37431</v>
          </cell>
          <cell r="D26" t="str">
            <v>13:34:02</v>
          </cell>
          <cell r="E26" t="str">
            <v>AUTUMN CARE OF SHALLOTTE</v>
          </cell>
          <cell r="F26">
            <v>0</v>
          </cell>
          <cell r="G26">
            <v>334827</v>
          </cell>
          <cell r="H26">
            <v>0</v>
          </cell>
          <cell r="I26">
            <v>-157</v>
          </cell>
          <cell r="J26">
            <v>14777</v>
          </cell>
          <cell r="K26">
            <v>177973</v>
          </cell>
          <cell r="L26">
            <v>3223</v>
          </cell>
          <cell r="M26">
            <v>-689</v>
          </cell>
          <cell r="N26">
            <v>155071</v>
          </cell>
          <cell r="O26">
            <v>24446</v>
          </cell>
          <cell r="P26">
            <v>33824</v>
          </cell>
          <cell r="Q26">
            <v>0</v>
          </cell>
          <cell r="R26">
            <v>244495</v>
          </cell>
          <cell r="S26">
            <v>300563</v>
          </cell>
          <cell r="T26">
            <v>65444</v>
          </cell>
          <cell r="U26">
            <v>-5592</v>
          </cell>
          <cell r="V26">
            <v>141219</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36723</v>
          </cell>
          <cell r="AM26">
            <v>0</v>
          </cell>
          <cell r="AN26">
            <v>0</v>
          </cell>
          <cell r="AO26">
            <v>0</v>
          </cell>
          <cell r="AP26">
            <v>0</v>
          </cell>
          <cell r="AQ26">
            <v>0</v>
          </cell>
          <cell r="AR26">
            <v>0</v>
          </cell>
          <cell r="AS26">
            <v>0</v>
          </cell>
          <cell r="AT26">
            <v>0</v>
          </cell>
          <cell r="AU26">
            <v>0</v>
          </cell>
          <cell r="AV26">
            <v>14263</v>
          </cell>
          <cell r="AW26">
            <v>0</v>
          </cell>
          <cell r="AX26">
            <v>0</v>
          </cell>
          <cell r="AY26">
            <v>0</v>
          </cell>
          <cell r="AZ26">
            <v>24551</v>
          </cell>
          <cell r="BA26">
            <v>0</v>
          </cell>
          <cell r="BB26">
            <v>0</v>
          </cell>
          <cell r="BC26">
            <v>3686</v>
          </cell>
          <cell r="BD26">
            <v>0</v>
          </cell>
          <cell r="BE26">
            <v>-1040</v>
          </cell>
          <cell r="BF26">
            <v>0</v>
          </cell>
          <cell r="BG26">
            <v>80260</v>
          </cell>
          <cell r="BH26">
            <v>0</v>
          </cell>
          <cell r="BI26">
            <v>0</v>
          </cell>
          <cell r="BJ26">
            <v>0</v>
          </cell>
          <cell r="BK26">
            <v>13111</v>
          </cell>
          <cell r="BL26">
            <v>0</v>
          </cell>
          <cell r="BM26">
            <v>0</v>
          </cell>
          <cell r="BN26">
            <v>0</v>
          </cell>
          <cell r="BO26">
            <v>6552</v>
          </cell>
          <cell r="BP26">
            <v>0</v>
          </cell>
          <cell r="BQ26">
            <v>0</v>
          </cell>
          <cell r="BR26">
            <v>0</v>
          </cell>
          <cell r="BS26">
            <v>9822</v>
          </cell>
          <cell r="BT26">
            <v>0</v>
          </cell>
          <cell r="BU26">
            <v>-9822</v>
          </cell>
          <cell r="BV26">
            <v>0</v>
          </cell>
          <cell r="BW26">
            <v>0</v>
          </cell>
          <cell r="BX26">
            <v>0</v>
          </cell>
          <cell r="BY26">
            <v>0</v>
          </cell>
          <cell r="BZ26">
            <v>0</v>
          </cell>
          <cell r="CA26">
            <v>14400</v>
          </cell>
          <cell r="CB26">
            <v>0</v>
          </cell>
          <cell r="CC26">
            <v>0</v>
          </cell>
          <cell r="CD26">
            <v>0</v>
          </cell>
          <cell r="CE26">
            <v>3903</v>
          </cell>
          <cell r="CF26">
            <v>0</v>
          </cell>
          <cell r="CG26">
            <v>0</v>
          </cell>
          <cell r="CH26">
            <v>0</v>
          </cell>
          <cell r="CI26">
            <v>450</v>
          </cell>
          <cell r="CJ26">
            <v>0</v>
          </cell>
          <cell r="CK26">
            <v>0</v>
          </cell>
          <cell r="CL26">
            <v>0</v>
          </cell>
          <cell r="CM26">
            <v>0</v>
          </cell>
          <cell r="CN26">
            <v>0</v>
          </cell>
          <cell r="CO26">
            <v>0</v>
          </cell>
          <cell r="CP26">
            <v>0</v>
          </cell>
          <cell r="CQ26">
            <v>26177</v>
          </cell>
          <cell r="CR26">
            <v>41139</v>
          </cell>
          <cell r="CS26">
            <v>0</v>
          </cell>
          <cell r="CT26">
            <v>0</v>
          </cell>
          <cell r="CU26">
            <v>3526</v>
          </cell>
          <cell r="CV26">
            <v>0</v>
          </cell>
          <cell r="CW26">
            <v>0</v>
          </cell>
          <cell r="CX26">
            <v>0</v>
          </cell>
          <cell r="CY26">
            <v>0</v>
          </cell>
          <cell r="CZ26">
            <v>0</v>
          </cell>
          <cell r="DA26">
            <v>0</v>
          </cell>
          <cell r="DB26">
            <v>0</v>
          </cell>
          <cell r="DC26">
            <v>0</v>
          </cell>
          <cell r="DD26">
            <v>0</v>
          </cell>
          <cell r="DE26">
            <v>0</v>
          </cell>
          <cell r="DF26">
            <v>177942</v>
          </cell>
          <cell r="DG26">
            <v>161887</v>
          </cell>
          <cell r="DH26">
            <v>79953</v>
          </cell>
          <cell r="DI26">
            <v>-10862</v>
          </cell>
          <cell r="DJ26">
            <v>66115</v>
          </cell>
          <cell r="DK26">
            <v>30549</v>
          </cell>
          <cell r="DL26">
            <v>14421</v>
          </cell>
          <cell r="DM26">
            <v>0</v>
          </cell>
          <cell r="DN26">
            <v>71236</v>
          </cell>
          <cell r="DO26">
            <v>1982</v>
          </cell>
          <cell r="DP26">
            <v>15538</v>
          </cell>
          <cell r="DQ26">
            <v>0</v>
          </cell>
          <cell r="DR26">
            <v>47046</v>
          </cell>
          <cell r="DS26">
            <v>9777</v>
          </cell>
          <cell r="DT26">
            <v>10262</v>
          </cell>
          <cell r="DU26">
            <v>0</v>
          </cell>
          <cell r="DV26">
            <v>151637</v>
          </cell>
          <cell r="DW26">
            <v>867452</v>
          </cell>
          <cell r="DX26">
            <v>-581041</v>
          </cell>
          <cell r="DY26">
            <v>-3780</v>
          </cell>
          <cell r="DZ26">
            <v>0</v>
          </cell>
          <cell r="EA26">
            <v>0</v>
          </cell>
          <cell r="EB26">
            <v>0</v>
          </cell>
          <cell r="EC26">
            <v>0</v>
          </cell>
          <cell r="ED26">
            <v>0</v>
          </cell>
          <cell r="EE26">
            <v>0</v>
          </cell>
          <cell r="EF26">
            <v>0</v>
          </cell>
          <cell r="EG26">
            <v>0</v>
          </cell>
          <cell r="EH26">
            <v>0</v>
          </cell>
          <cell r="EI26">
            <v>98985</v>
          </cell>
          <cell r="EJ26">
            <v>0</v>
          </cell>
          <cell r="EK26">
            <v>0</v>
          </cell>
          <cell r="EL26">
            <v>0</v>
          </cell>
          <cell r="EM26">
            <v>103505</v>
          </cell>
          <cell r="EN26">
            <v>0</v>
          </cell>
          <cell r="EO26">
            <v>0</v>
          </cell>
          <cell r="EP26">
            <v>0</v>
          </cell>
          <cell r="EQ26">
            <v>24379</v>
          </cell>
          <cell r="ER26">
            <v>0</v>
          </cell>
          <cell r="ES26">
            <v>0</v>
          </cell>
          <cell r="ET26">
            <v>0</v>
          </cell>
          <cell r="EU26">
            <v>6803</v>
          </cell>
          <cell r="EV26">
            <v>0</v>
          </cell>
          <cell r="EW26">
            <v>0</v>
          </cell>
          <cell r="EX26">
            <v>0</v>
          </cell>
          <cell r="EY26">
            <v>579</v>
          </cell>
          <cell r="EZ26">
            <v>0</v>
          </cell>
          <cell r="FA26">
            <v>0</v>
          </cell>
          <cell r="FB26">
            <v>0</v>
          </cell>
          <cell r="FC26">
            <v>29399</v>
          </cell>
          <cell r="FD26">
            <v>0</v>
          </cell>
          <cell r="FE26">
            <v>0</v>
          </cell>
          <cell r="FF26">
            <v>0</v>
          </cell>
          <cell r="FG26">
            <v>0</v>
          </cell>
          <cell r="FH26">
            <v>0</v>
          </cell>
          <cell r="FI26">
            <v>0</v>
          </cell>
          <cell r="FJ26">
            <v>0</v>
          </cell>
          <cell r="FK26">
            <v>0</v>
          </cell>
          <cell r="FL26">
            <v>0</v>
          </cell>
          <cell r="FM26">
            <v>0</v>
          </cell>
          <cell r="FN26">
            <v>7980</v>
          </cell>
          <cell r="FO26">
            <v>3062</v>
          </cell>
          <cell r="FP26">
            <v>1741</v>
          </cell>
          <cell r="FQ26">
            <v>0</v>
          </cell>
          <cell r="FR26">
            <v>89845</v>
          </cell>
          <cell r="FS26">
            <v>0</v>
          </cell>
          <cell r="FT26">
            <v>0</v>
          </cell>
          <cell r="FU26">
            <v>0</v>
          </cell>
          <cell r="FV26">
            <v>276125</v>
          </cell>
          <cell r="FW26">
            <v>0</v>
          </cell>
          <cell r="FX26">
            <v>0</v>
          </cell>
          <cell r="FY26">
            <v>0</v>
          </cell>
          <cell r="FZ26">
            <v>346524</v>
          </cell>
          <cell r="GA26">
            <v>0</v>
          </cell>
          <cell r="GB26">
            <v>0</v>
          </cell>
          <cell r="GC26">
            <v>0</v>
          </cell>
          <cell r="GD26">
            <v>0</v>
          </cell>
          <cell r="GE26">
            <v>0</v>
          </cell>
          <cell r="GF26">
            <v>57109</v>
          </cell>
          <cell r="GG26">
            <v>0</v>
          </cell>
          <cell r="GH26">
            <v>0</v>
          </cell>
          <cell r="GI26">
            <v>0</v>
          </cell>
          <cell r="GJ26">
            <v>98303</v>
          </cell>
          <cell r="GK26">
            <v>0</v>
          </cell>
          <cell r="GL26">
            <v>0</v>
          </cell>
          <cell r="GM26">
            <v>379</v>
          </cell>
          <cell r="GN26">
            <v>0</v>
          </cell>
          <cell r="GO26">
            <v>0</v>
          </cell>
          <cell r="GP26">
            <v>0</v>
          </cell>
          <cell r="GQ26">
            <v>0</v>
          </cell>
          <cell r="GR26">
            <v>0</v>
          </cell>
          <cell r="GS26">
            <v>0</v>
          </cell>
          <cell r="GT26">
            <v>0</v>
          </cell>
          <cell r="GU26">
            <v>0</v>
          </cell>
          <cell r="GV26">
            <v>0</v>
          </cell>
          <cell r="GW26">
            <v>0</v>
          </cell>
          <cell r="GX26">
            <v>712494</v>
          </cell>
          <cell r="GY26">
            <v>379</v>
          </cell>
          <cell r="GZ26">
            <v>155412</v>
          </cell>
          <cell r="HA26">
            <v>0</v>
          </cell>
          <cell r="HB26">
            <v>112455</v>
          </cell>
          <cell r="HC26">
            <v>0</v>
          </cell>
          <cell r="HD26">
            <v>0</v>
          </cell>
          <cell r="HE26">
            <v>0</v>
          </cell>
          <cell r="HF26">
            <v>345615</v>
          </cell>
          <cell r="HG26">
            <v>0</v>
          </cell>
          <cell r="HH26">
            <v>0</v>
          </cell>
          <cell r="HI26">
            <v>0</v>
          </cell>
          <cell r="HJ26">
            <v>433731</v>
          </cell>
          <cell r="HK26">
            <v>0</v>
          </cell>
          <cell r="HL26">
            <v>0</v>
          </cell>
          <cell r="HM26">
            <v>0</v>
          </cell>
          <cell r="HN26">
            <v>0</v>
          </cell>
          <cell r="HO26">
            <v>0</v>
          </cell>
          <cell r="HP26">
            <v>71481</v>
          </cell>
          <cell r="HQ26">
            <v>0</v>
          </cell>
          <cell r="HR26">
            <v>0</v>
          </cell>
          <cell r="HS26">
            <v>0</v>
          </cell>
          <cell r="HT26">
            <v>123042</v>
          </cell>
          <cell r="HU26">
            <v>0</v>
          </cell>
          <cell r="HV26">
            <v>0</v>
          </cell>
          <cell r="HW26">
            <v>204</v>
          </cell>
          <cell r="HX26">
            <v>0</v>
          </cell>
          <cell r="HY26">
            <v>0</v>
          </cell>
          <cell r="HZ26">
            <v>0</v>
          </cell>
          <cell r="IA26">
            <v>0</v>
          </cell>
          <cell r="IB26">
            <v>0</v>
          </cell>
          <cell r="IC26">
            <v>0</v>
          </cell>
          <cell r="ID26">
            <v>0</v>
          </cell>
          <cell r="IE26">
            <v>0</v>
          </cell>
          <cell r="IF26">
            <v>0</v>
          </cell>
          <cell r="IG26">
            <v>0</v>
          </cell>
          <cell r="IH26">
            <v>891801</v>
          </cell>
          <cell r="II26">
            <v>204</v>
          </cell>
          <cell r="IJ26">
            <v>194523</v>
          </cell>
          <cell r="IK26">
            <v>0</v>
          </cell>
        </row>
        <row r="27">
          <cell r="A27" t="str">
            <v>45289491</v>
          </cell>
          <cell r="B27" t="str">
            <v>2001</v>
          </cell>
          <cell r="C27">
            <v>37382</v>
          </cell>
          <cell r="D27" t="str">
            <v>15:54:57</v>
          </cell>
          <cell r="E27" t="str">
            <v>AUTUMN CARE OF WAYNESVILLE</v>
          </cell>
          <cell r="F27">
            <v>0</v>
          </cell>
          <cell r="G27">
            <v>480870</v>
          </cell>
          <cell r="H27">
            <v>0</v>
          </cell>
          <cell r="I27">
            <v>0</v>
          </cell>
          <cell r="J27">
            <v>25747</v>
          </cell>
          <cell r="K27">
            <v>133197</v>
          </cell>
          <cell r="L27">
            <v>6768</v>
          </cell>
          <cell r="M27">
            <v>-424</v>
          </cell>
          <cell r="N27">
            <v>170776</v>
          </cell>
          <cell r="O27">
            <v>13842</v>
          </cell>
          <cell r="P27">
            <v>44891</v>
          </cell>
          <cell r="Q27">
            <v>0</v>
          </cell>
          <cell r="R27">
            <v>194703</v>
          </cell>
          <cell r="S27">
            <v>218804</v>
          </cell>
          <cell r="T27">
            <v>61648</v>
          </cell>
          <cell r="U27">
            <v>-11487</v>
          </cell>
          <cell r="V27">
            <v>117059</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71156</v>
          </cell>
          <cell r="AM27">
            <v>0</v>
          </cell>
          <cell r="AN27">
            <v>0</v>
          </cell>
          <cell r="AO27">
            <v>0</v>
          </cell>
          <cell r="AP27">
            <v>0</v>
          </cell>
          <cell r="AQ27">
            <v>0</v>
          </cell>
          <cell r="AR27">
            <v>0</v>
          </cell>
          <cell r="AS27">
            <v>0</v>
          </cell>
          <cell r="AT27">
            <v>0</v>
          </cell>
          <cell r="AU27">
            <v>0</v>
          </cell>
          <cell r="AV27">
            <v>15095</v>
          </cell>
          <cell r="AW27">
            <v>0</v>
          </cell>
          <cell r="AX27">
            <v>0</v>
          </cell>
          <cell r="AY27">
            <v>0</v>
          </cell>
          <cell r="AZ27">
            <v>34380</v>
          </cell>
          <cell r="BA27">
            <v>0</v>
          </cell>
          <cell r="BB27">
            <v>0</v>
          </cell>
          <cell r="BC27">
            <v>2771</v>
          </cell>
          <cell r="BD27">
            <v>0</v>
          </cell>
          <cell r="BE27">
            <v>-390</v>
          </cell>
          <cell r="BF27">
            <v>0</v>
          </cell>
          <cell r="BG27">
            <v>31880</v>
          </cell>
          <cell r="BH27">
            <v>0</v>
          </cell>
          <cell r="BI27">
            <v>0</v>
          </cell>
          <cell r="BJ27">
            <v>0</v>
          </cell>
          <cell r="BK27">
            <v>19183</v>
          </cell>
          <cell r="BL27">
            <v>0</v>
          </cell>
          <cell r="BM27">
            <v>0</v>
          </cell>
          <cell r="BN27">
            <v>0</v>
          </cell>
          <cell r="BO27">
            <v>3794</v>
          </cell>
          <cell r="BP27">
            <v>0</v>
          </cell>
          <cell r="BQ27">
            <v>0</v>
          </cell>
          <cell r="BR27">
            <v>0</v>
          </cell>
          <cell r="BS27">
            <v>9254</v>
          </cell>
          <cell r="BT27">
            <v>0</v>
          </cell>
          <cell r="BU27">
            <v>-9254</v>
          </cell>
          <cell r="BV27">
            <v>0</v>
          </cell>
          <cell r="BW27">
            <v>0</v>
          </cell>
          <cell r="BX27">
            <v>0</v>
          </cell>
          <cell r="BY27">
            <v>0</v>
          </cell>
          <cell r="BZ27">
            <v>0</v>
          </cell>
          <cell r="CA27">
            <v>12000</v>
          </cell>
          <cell r="CB27">
            <v>0</v>
          </cell>
          <cell r="CC27">
            <v>0</v>
          </cell>
          <cell r="CD27">
            <v>0</v>
          </cell>
          <cell r="CE27">
            <v>5400</v>
          </cell>
          <cell r="CF27">
            <v>0</v>
          </cell>
          <cell r="CG27">
            <v>0</v>
          </cell>
          <cell r="CH27">
            <v>0</v>
          </cell>
          <cell r="CI27">
            <v>2200</v>
          </cell>
          <cell r="CJ27">
            <v>0</v>
          </cell>
          <cell r="CK27">
            <v>0</v>
          </cell>
          <cell r="CL27">
            <v>0</v>
          </cell>
          <cell r="CM27">
            <v>350</v>
          </cell>
          <cell r="CN27">
            <v>0</v>
          </cell>
          <cell r="CO27">
            <v>0</v>
          </cell>
          <cell r="CP27">
            <v>0</v>
          </cell>
          <cell r="CQ27">
            <v>19354</v>
          </cell>
          <cell r="CR27">
            <v>13023</v>
          </cell>
          <cell r="CS27">
            <v>0</v>
          </cell>
          <cell r="CT27">
            <v>0</v>
          </cell>
          <cell r="CU27">
            <v>4113</v>
          </cell>
          <cell r="CV27">
            <v>0</v>
          </cell>
          <cell r="CW27">
            <v>0</v>
          </cell>
          <cell r="CX27">
            <v>0</v>
          </cell>
          <cell r="CY27">
            <v>0</v>
          </cell>
          <cell r="CZ27">
            <v>0</v>
          </cell>
          <cell r="DA27">
            <v>0</v>
          </cell>
          <cell r="DB27">
            <v>0</v>
          </cell>
          <cell r="DC27">
            <v>0</v>
          </cell>
          <cell r="DD27">
            <v>0</v>
          </cell>
          <cell r="DE27">
            <v>0</v>
          </cell>
          <cell r="DF27">
            <v>188215</v>
          </cell>
          <cell r="DG27">
            <v>110299</v>
          </cell>
          <cell r="DH27">
            <v>62498</v>
          </cell>
          <cell r="DI27">
            <v>-9644</v>
          </cell>
          <cell r="DJ27">
            <v>81788</v>
          </cell>
          <cell r="DK27">
            <v>8814</v>
          </cell>
          <cell r="DL27">
            <v>21499</v>
          </cell>
          <cell r="DM27">
            <v>0</v>
          </cell>
          <cell r="DN27">
            <v>24616</v>
          </cell>
          <cell r="DO27">
            <v>320</v>
          </cell>
          <cell r="DP27">
            <v>6470</v>
          </cell>
          <cell r="DQ27">
            <v>0</v>
          </cell>
          <cell r="DR27">
            <v>28548</v>
          </cell>
          <cell r="DS27">
            <v>11488</v>
          </cell>
          <cell r="DT27">
            <v>7504</v>
          </cell>
          <cell r="DU27">
            <v>0</v>
          </cell>
          <cell r="DV27">
            <v>89480</v>
          </cell>
          <cell r="DW27">
            <v>805194</v>
          </cell>
          <cell r="DX27">
            <v>-560309</v>
          </cell>
          <cell r="DY27">
            <v>-14955</v>
          </cell>
          <cell r="DZ27">
            <v>0</v>
          </cell>
          <cell r="EA27">
            <v>0</v>
          </cell>
          <cell r="EB27">
            <v>0</v>
          </cell>
          <cell r="EC27">
            <v>0</v>
          </cell>
          <cell r="ED27">
            <v>0</v>
          </cell>
          <cell r="EE27">
            <v>0</v>
          </cell>
          <cell r="EF27">
            <v>0</v>
          </cell>
          <cell r="EG27">
            <v>0</v>
          </cell>
          <cell r="EH27">
            <v>0</v>
          </cell>
          <cell r="EI27">
            <v>149473</v>
          </cell>
          <cell r="EJ27">
            <v>0</v>
          </cell>
          <cell r="EK27">
            <v>0</v>
          </cell>
          <cell r="EL27">
            <v>0</v>
          </cell>
          <cell r="EM27">
            <v>114059</v>
          </cell>
          <cell r="EN27">
            <v>0</v>
          </cell>
          <cell r="EO27">
            <v>0</v>
          </cell>
          <cell r="EP27">
            <v>0</v>
          </cell>
          <cell r="EQ27">
            <v>9041</v>
          </cell>
          <cell r="ER27">
            <v>0</v>
          </cell>
          <cell r="ES27">
            <v>0</v>
          </cell>
          <cell r="ET27">
            <v>0</v>
          </cell>
          <cell r="EU27">
            <v>27896</v>
          </cell>
          <cell r="EV27">
            <v>0</v>
          </cell>
          <cell r="EW27">
            <v>0</v>
          </cell>
          <cell r="EX27">
            <v>0</v>
          </cell>
          <cell r="EY27">
            <v>9735</v>
          </cell>
          <cell r="EZ27">
            <v>0</v>
          </cell>
          <cell r="FA27">
            <v>0</v>
          </cell>
          <cell r="FB27">
            <v>0</v>
          </cell>
          <cell r="FC27">
            <v>27577</v>
          </cell>
          <cell r="FD27">
            <v>0</v>
          </cell>
          <cell r="FE27">
            <v>0</v>
          </cell>
          <cell r="FF27">
            <v>0</v>
          </cell>
          <cell r="FG27">
            <v>0</v>
          </cell>
          <cell r="FH27">
            <v>0</v>
          </cell>
          <cell r="FI27">
            <v>0</v>
          </cell>
          <cell r="FJ27">
            <v>0</v>
          </cell>
          <cell r="FK27">
            <v>2463</v>
          </cell>
          <cell r="FL27">
            <v>0</v>
          </cell>
          <cell r="FM27">
            <v>0</v>
          </cell>
          <cell r="FN27">
            <v>0</v>
          </cell>
          <cell r="FO27">
            <v>2201</v>
          </cell>
          <cell r="FP27">
            <v>0</v>
          </cell>
          <cell r="FQ27">
            <v>0</v>
          </cell>
          <cell r="FR27">
            <v>49003</v>
          </cell>
          <cell r="FS27">
            <v>0</v>
          </cell>
          <cell r="FT27">
            <v>0</v>
          </cell>
          <cell r="FU27">
            <v>0</v>
          </cell>
          <cell r="FV27">
            <v>80678</v>
          </cell>
          <cell r="FW27">
            <v>0</v>
          </cell>
          <cell r="FX27">
            <v>0</v>
          </cell>
          <cell r="FY27">
            <v>0</v>
          </cell>
          <cell r="FZ27">
            <v>148941</v>
          </cell>
          <cell r="GA27">
            <v>0</v>
          </cell>
          <cell r="GB27">
            <v>0</v>
          </cell>
          <cell r="GC27">
            <v>0</v>
          </cell>
          <cell r="GD27">
            <v>0</v>
          </cell>
          <cell r="GE27">
            <v>0</v>
          </cell>
          <cell r="GF27">
            <v>22345</v>
          </cell>
          <cell r="GG27">
            <v>0</v>
          </cell>
          <cell r="GH27">
            <v>0</v>
          </cell>
          <cell r="GI27">
            <v>0</v>
          </cell>
          <cell r="GJ27">
            <v>50895</v>
          </cell>
          <cell r="GK27">
            <v>0</v>
          </cell>
          <cell r="GL27">
            <v>0</v>
          </cell>
          <cell r="GM27">
            <v>0</v>
          </cell>
          <cell r="GN27">
            <v>0</v>
          </cell>
          <cell r="GO27">
            <v>0</v>
          </cell>
          <cell r="GP27">
            <v>0</v>
          </cell>
          <cell r="GQ27">
            <v>0</v>
          </cell>
          <cell r="GR27">
            <v>0</v>
          </cell>
          <cell r="GS27">
            <v>0</v>
          </cell>
          <cell r="GT27">
            <v>0</v>
          </cell>
          <cell r="GU27">
            <v>0</v>
          </cell>
          <cell r="GV27">
            <v>0</v>
          </cell>
          <cell r="GW27">
            <v>0</v>
          </cell>
          <cell r="GX27">
            <v>278622</v>
          </cell>
          <cell r="GY27">
            <v>0</v>
          </cell>
          <cell r="GZ27">
            <v>73240</v>
          </cell>
          <cell r="HA27">
            <v>0</v>
          </cell>
          <cell r="HB27">
            <v>184524</v>
          </cell>
          <cell r="HC27">
            <v>0</v>
          </cell>
          <cell r="HD27">
            <v>0</v>
          </cell>
          <cell r="HE27">
            <v>0</v>
          </cell>
          <cell r="HF27">
            <v>303802</v>
          </cell>
          <cell r="HG27">
            <v>0</v>
          </cell>
          <cell r="HH27">
            <v>0</v>
          </cell>
          <cell r="HI27">
            <v>0</v>
          </cell>
          <cell r="HJ27">
            <v>518702</v>
          </cell>
          <cell r="HK27">
            <v>0</v>
          </cell>
          <cell r="HL27">
            <v>0</v>
          </cell>
          <cell r="HM27">
            <v>0</v>
          </cell>
          <cell r="HN27">
            <v>0</v>
          </cell>
          <cell r="HO27">
            <v>0</v>
          </cell>
          <cell r="HP27">
            <v>80763</v>
          </cell>
          <cell r="HQ27">
            <v>0</v>
          </cell>
          <cell r="HR27">
            <v>0</v>
          </cell>
          <cell r="HS27">
            <v>0</v>
          </cell>
          <cell r="HT27">
            <v>183949</v>
          </cell>
          <cell r="HU27">
            <v>0</v>
          </cell>
          <cell r="HV27">
            <v>0</v>
          </cell>
          <cell r="HW27">
            <v>0</v>
          </cell>
          <cell r="HX27">
            <v>0</v>
          </cell>
          <cell r="HY27">
            <v>0</v>
          </cell>
          <cell r="HZ27">
            <v>0</v>
          </cell>
          <cell r="IA27">
            <v>0</v>
          </cell>
          <cell r="IB27">
            <v>0</v>
          </cell>
          <cell r="IC27">
            <v>0</v>
          </cell>
          <cell r="ID27">
            <v>0</v>
          </cell>
          <cell r="IE27">
            <v>0</v>
          </cell>
          <cell r="IF27">
            <v>0</v>
          </cell>
          <cell r="IG27">
            <v>0</v>
          </cell>
          <cell r="IH27">
            <v>1007028</v>
          </cell>
          <cell r="II27">
            <v>0</v>
          </cell>
          <cell r="IJ27">
            <v>264712</v>
          </cell>
          <cell r="IK27">
            <v>0</v>
          </cell>
        </row>
        <row r="28">
          <cell r="A28" t="str">
            <v>59679863</v>
          </cell>
          <cell r="B28" t="str">
            <v>2001</v>
          </cell>
          <cell r="C28">
            <v>37421</v>
          </cell>
          <cell r="D28" t="str">
            <v>11:30:19</v>
          </cell>
          <cell r="E28" t="str">
            <v>Avante at Charlotte, Inc.</v>
          </cell>
          <cell r="F28">
            <v>0</v>
          </cell>
          <cell r="G28">
            <v>459708</v>
          </cell>
          <cell r="H28">
            <v>0</v>
          </cell>
          <cell r="I28">
            <v>-323316</v>
          </cell>
          <cell r="J28">
            <v>0</v>
          </cell>
          <cell r="K28">
            <v>150973</v>
          </cell>
          <cell r="L28">
            <v>0</v>
          </cell>
          <cell r="M28">
            <v>-482</v>
          </cell>
          <cell r="N28">
            <v>266587</v>
          </cell>
          <cell r="O28">
            <v>41361</v>
          </cell>
          <cell r="P28">
            <v>64670</v>
          </cell>
          <cell r="Q28">
            <v>0</v>
          </cell>
          <cell r="R28">
            <v>226069</v>
          </cell>
          <cell r="S28">
            <v>204100</v>
          </cell>
          <cell r="T28">
            <v>54840</v>
          </cell>
          <cell r="U28">
            <v>-1230</v>
          </cell>
          <cell r="V28">
            <v>102717</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318612</v>
          </cell>
          <cell r="AM28">
            <v>0</v>
          </cell>
          <cell r="AN28">
            <v>0</v>
          </cell>
          <cell r="AO28">
            <v>0</v>
          </cell>
          <cell r="AP28">
            <v>0</v>
          </cell>
          <cell r="AQ28">
            <v>0</v>
          </cell>
          <cell r="AR28">
            <v>0</v>
          </cell>
          <cell r="AS28">
            <v>0</v>
          </cell>
          <cell r="AT28">
            <v>0</v>
          </cell>
          <cell r="AU28">
            <v>0</v>
          </cell>
          <cell r="AV28">
            <v>35720</v>
          </cell>
          <cell r="AW28">
            <v>0</v>
          </cell>
          <cell r="AX28">
            <v>0</v>
          </cell>
          <cell r="AY28">
            <v>0</v>
          </cell>
          <cell r="AZ28">
            <v>53821</v>
          </cell>
          <cell r="BA28">
            <v>0</v>
          </cell>
          <cell r="BB28">
            <v>0</v>
          </cell>
          <cell r="BC28">
            <v>98</v>
          </cell>
          <cell r="BD28">
            <v>0</v>
          </cell>
          <cell r="BE28">
            <v>0</v>
          </cell>
          <cell r="BF28">
            <v>0</v>
          </cell>
          <cell r="BG28">
            <v>30643</v>
          </cell>
          <cell r="BH28">
            <v>0</v>
          </cell>
          <cell r="BI28">
            <v>0</v>
          </cell>
          <cell r="BJ28">
            <v>0</v>
          </cell>
          <cell r="BK28">
            <v>28341</v>
          </cell>
          <cell r="BL28">
            <v>0</v>
          </cell>
          <cell r="BM28">
            <v>0</v>
          </cell>
          <cell r="BN28">
            <v>0</v>
          </cell>
          <cell r="BO28">
            <v>5501</v>
          </cell>
          <cell r="BP28">
            <v>0</v>
          </cell>
          <cell r="BQ28">
            <v>0</v>
          </cell>
          <cell r="BR28">
            <v>0</v>
          </cell>
          <cell r="BS28">
            <v>2270</v>
          </cell>
          <cell r="BT28">
            <v>0</v>
          </cell>
          <cell r="BU28">
            <v>0</v>
          </cell>
          <cell r="BV28">
            <v>0</v>
          </cell>
          <cell r="BW28">
            <v>38774</v>
          </cell>
          <cell r="BX28">
            <v>0</v>
          </cell>
          <cell r="BY28">
            <v>0</v>
          </cell>
          <cell r="BZ28">
            <v>0</v>
          </cell>
          <cell r="CA28">
            <v>6846</v>
          </cell>
          <cell r="CB28">
            <v>0</v>
          </cell>
          <cell r="CC28">
            <v>0</v>
          </cell>
          <cell r="CD28">
            <v>0</v>
          </cell>
          <cell r="CE28">
            <v>4400</v>
          </cell>
          <cell r="CF28">
            <v>0</v>
          </cell>
          <cell r="CG28">
            <v>0</v>
          </cell>
          <cell r="CH28">
            <v>0</v>
          </cell>
          <cell r="CI28">
            <v>562</v>
          </cell>
          <cell r="CJ28">
            <v>0</v>
          </cell>
          <cell r="CK28">
            <v>0</v>
          </cell>
          <cell r="CL28">
            <v>0</v>
          </cell>
          <cell r="CM28">
            <v>46550</v>
          </cell>
          <cell r="CN28">
            <v>237973</v>
          </cell>
          <cell r="CO28">
            <v>0</v>
          </cell>
          <cell r="CP28">
            <v>0</v>
          </cell>
          <cell r="CQ28">
            <v>3564</v>
          </cell>
          <cell r="CR28">
            <v>13954</v>
          </cell>
          <cell r="CS28">
            <v>0</v>
          </cell>
          <cell r="CT28">
            <v>0</v>
          </cell>
          <cell r="CU28">
            <v>0</v>
          </cell>
          <cell r="CV28">
            <v>0</v>
          </cell>
          <cell r="CW28">
            <v>0</v>
          </cell>
          <cell r="CX28">
            <v>0</v>
          </cell>
          <cell r="CY28">
            <v>47984</v>
          </cell>
          <cell r="CZ28">
            <v>0</v>
          </cell>
          <cell r="DA28">
            <v>0</v>
          </cell>
          <cell r="DB28">
            <v>0</v>
          </cell>
          <cell r="DC28">
            <v>0</v>
          </cell>
          <cell r="DD28">
            <v>0</v>
          </cell>
          <cell r="DE28">
            <v>0</v>
          </cell>
          <cell r="DF28">
            <v>421329</v>
          </cell>
          <cell r="DG28">
            <v>215533</v>
          </cell>
          <cell r="DH28">
            <v>341468</v>
          </cell>
          <cell r="DI28">
            <v>0</v>
          </cell>
          <cell r="DJ28">
            <v>42419</v>
          </cell>
          <cell r="DK28">
            <v>18656</v>
          </cell>
          <cell r="DL28">
            <v>10289</v>
          </cell>
          <cell r="DM28">
            <v>0</v>
          </cell>
          <cell r="DN28">
            <v>75840</v>
          </cell>
          <cell r="DO28">
            <v>5018</v>
          </cell>
          <cell r="DP28">
            <v>18397</v>
          </cell>
          <cell r="DQ28">
            <v>0</v>
          </cell>
          <cell r="DR28">
            <v>46259</v>
          </cell>
          <cell r="DS28">
            <v>7843</v>
          </cell>
          <cell r="DT28">
            <v>11222</v>
          </cell>
          <cell r="DU28">
            <v>-1004</v>
          </cell>
          <cell r="DV28">
            <v>154658</v>
          </cell>
          <cell r="DW28">
            <v>1408884</v>
          </cell>
          <cell r="DX28">
            <v>-674003</v>
          </cell>
          <cell r="DY28">
            <v>-150668</v>
          </cell>
          <cell r="DZ28">
            <v>0</v>
          </cell>
          <cell r="EA28">
            <v>2698</v>
          </cell>
          <cell r="EB28">
            <v>0</v>
          </cell>
          <cell r="EC28">
            <v>0</v>
          </cell>
          <cell r="ED28">
            <v>0</v>
          </cell>
          <cell r="EE28">
            <v>5391</v>
          </cell>
          <cell r="EF28">
            <v>0</v>
          </cell>
          <cell r="EG28">
            <v>0</v>
          </cell>
          <cell r="EH28">
            <v>0</v>
          </cell>
          <cell r="EI28">
            <v>125512</v>
          </cell>
          <cell r="EJ28">
            <v>0</v>
          </cell>
          <cell r="EK28">
            <v>0</v>
          </cell>
          <cell r="EL28">
            <v>0</v>
          </cell>
          <cell r="EM28">
            <v>342931</v>
          </cell>
          <cell r="EN28">
            <v>0</v>
          </cell>
          <cell r="EO28">
            <v>0</v>
          </cell>
          <cell r="EP28">
            <v>0</v>
          </cell>
          <cell r="EQ28">
            <v>61305</v>
          </cell>
          <cell r="ER28">
            <v>0</v>
          </cell>
          <cell r="ES28">
            <v>0</v>
          </cell>
          <cell r="ET28">
            <v>0</v>
          </cell>
          <cell r="EU28">
            <v>15245</v>
          </cell>
          <cell r="EV28">
            <v>0</v>
          </cell>
          <cell r="EW28">
            <v>0</v>
          </cell>
          <cell r="EX28">
            <v>0</v>
          </cell>
          <cell r="EY28">
            <v>0</v>
          </cell>
          <cell r="EZ28">
            <v>0</v>
          </cell>
          <cell r="FA28">
            <v>0</v>
          </cell>
          <cell r="FB28">
            <v>0</v>
          </cell>
          <cell r="FC28">
            <v>45083</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53747</v>
          </cell>
          <cell r="FS28">
            <v>0</v>
          </cell>
          <cell r="FT28">
            <v>0</v>
          </cell>
          <cell r="FU28">
            <v>0</v>
          </cell>
          <cell r="FV28">
            <v>156080</v>
          </cell>
          <cell r="FW28">
            <v>0</v>
          </cell>
          <cell r="FX28">
            <v>0</v>
          </cell>
          <cell r="FY28">
            <v>0</v>
          </cell>
          <cell r="FZ28">
            <v>179940</v>
          </cell>
          <cell r="GA28">
            <v>0</v>
          </cell>
          <cell r="GB28">
            <v>0</v>
          </cell>
          <cell r="GC28">
            <v>0</v>
          </cell>
          <cell r="GD28">
            <v>0</v>
          </cell>
          <cell r="GE28">
            <v>0</v>
          </cell>
          <cell r="GF28">
            <v>0</v>
          </cell>
          <cell r="GG28">
            <v>0</v>
          </cell>
          <cell r="GH28">
            <v>0</v>
          </cell>
          <cell r="GI28">
            <v>0</v>
          </cell>
          <cell r="GJ28">
            <v>32633</v>
          </cell>
          <cell r="GK28">
            <v>0</v>
          </cell>
          <cell r="GL28">
            <v>0</v>
          </cell>
          <cell r="GM28">
            <v>0</v>
          </cell>
          <cell r="GN28">
            <v>49170</v>
          </cell>
          <cell r="GO28">
            <v>0</v>
          </cell>
          <cell r="GP28">
            <v>0</v>
          </cell>
          <cell r="GQ28">
            <v>0</v>
          </cell>
          <cell r="GR28">
            <v>0</v>
          </cell>
          <cell r="GS28">
            <v>0</v>
          </cell>
          <cell r="GT28">
            <v>0</v>
          </cell>
          <cell r="GU28">
            <v>0</v>
          </cell>
          <cell r="GV28">
            <v>12749</v>
          </cell>
          <cell r="GW28">
            <v>0</v>
          </cell>
          <cell r="GX28">
            <v>389767</v>
          </cell>
          <cell r="GY28">
            <v>0</v>
          </cell>
          <cell r="GZ28">
            <v>94552</v>
          </cell>
          <cell r="HA28">
            <v>0</v>
          </cell>
          <cell r="HB28">
            <v>179935</v>
          </cell>
          <cell r="HC28">
            <v>0</v>
          </cell>
          <cell r="HD28">
            <v>0</v>
          </cell>
          <cell r="HE28">
            <v>0</v>
          </cell>
          <cell r="HF28">
            <v>522528</v>
          </cell>
          <cell r="HG28">
            <v>0</v>
          </cell>
          <cell r="HH28">
            <v>0</v>
          </cell>
          <cell r="HI28">
            <v>0</v>
          </cell>
          <cell r="HJ28">
            <v>602407</v>
          </cell>
          <cell r="HK28">
            <v>0</v>
          </cell>
          <cell r="HL28">
            <v>0</v>
          </cell>
          <cell r="HM28">
            <v>0</v>
          </cell>
          <cell r="HN28">
            <v>0</v>
          </cell>
          <cell r="HO28">
            <v>0</v>
          </cell>
          <cell r="HP28">
            <v>109249</v>
          </cell>
          <cell r="HQ28">
            <v>0</v>
          </cell>
          <cell r="HR28">
            <v>0</v>
          </cell>
          <cell r="HS28">
            <v>0</v>
          </cell>
          <cell r="HT28">
            <v>164612</v>
          </cell>
          <cell r="HU28">
            <v>0</v>
          </cell>
          <cell r="HV28">
            <v>0</v>
          </cell>
          <cell r="HW28">
            <v>0</v>
          </cell>
          <cell r="HX28">
            <v>0</v>
          </cell>
          <cell r="HY28">
            <v>0</v>
          </cell>
          <cell r="HZ28">
            <v>0</v>
          </cell>
          <cell r="IA28">
            <v>0</v>
          </cell>
          <cell r="IB28">
            <v>0</v>
          </cell>
          <cell r="IC28">
            <v>0</v>
          </cell>
          <cell r="ID28">
            <v>0</v>
          </cell>
          <cell r="IE28">
            <v>237973</v>
          </cell>
          <cell r="IF28">
            <v>-195296</v>
          </cell>
          <cell r="IG28">
            <v>0</v>
          </cell>
          <cell r="IH28">
            <v>1304870</v>
          </cell>
          <cell r="II28">
            <v>237973</v>
          </cell>
          <cell r="IJ28">
            <v>78565</v>
          </cell>
          <cell r="IK28">
            <v>0</v>
          </cell>
        </row>
        <row r="29">
          <cell r="A29" t="str">
            <v>81903307</v>
          </cell>
          <cell r="B29" t="str">
            <v>2001</v>
          </cell>
          <cell r="C29">
            <v>37431</v>
          </cell>
          <cell r="D29" t="str">
            <v>09:41:26</v>
          </cell>
          <cell r="E29" t="str">
            <v>Avante at Concord, Inc.</v>
          </cell>
          <cell r="F29">
            <v>0</v>
          </cell>
          <cell r="G29">
            <v>482828</v>
          </cell>
          <cell r="H29">
            <v>0</v>
          </cell>
          <cell r="I29">
            <v>-373244</v>
          </cell>
          <cell r="J29">
            <v>0</v>
          </cell>
          <cell r="K29">
            <v>190202</v>
          </cell>
          <cell r="L29">
            <v>0</v>
          </cell>
          <cell r="M29">
            <v>4418</v>
          </cell>
          <cell r="N29">
            <v>250273</v>
          </cell>
          <cell r="O29">
            <v>47650</v>
          </cell>
          <cell r="P29">
            <v>51956</v>
          </cell>
          <cell r="Q29">
            <v>0</v>
          </cell>
          <cell r="R29">
            <v>232719</v>
          </cell>
          <cell r="S29">
            <v>274870</v>
          </cell>
          <cell r="T29">
            <v>48311</v>
          </cell>
          <cell r="U29">
            <v>-139</v>
          </cell>
          <cell r="V29">
            <v>107198</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320338</v>
          </cell>
          <cell r="AM29">
            <v>0</v>
          </cell>
          <cell r="AN29">
            <v>0</v>
          </cell>
          <cell r="AO29">
            <v>0</v>
          </cell>
          <cell r="AP29">
            <v>0</v>
          </cell>
          <cell r="AQ29">
            <v>0</v>
          </cell>
          <cell r="AR29">
            <v>0</v>
          </cell>
          <cell r="AS29">
            <v>0</v>
          </cell>
          <cell r="AT29">
            <v>0</v>
          </cell>
          <cell r="AU29">
            <v>0</v>
          </cell>
          <cell r="AV29">
            <v>38239</v>
          </cell>
          <cell r="AW29">
            <v>0</v>
          </cell>
          <cell r="AX29">
            <v>0</v>
          </cell>
          <cell r="AY29">
            <v>0</v>
          </cell>
          <cell r="AZ29">
            <v>38181</v>
          </cell>
          <cell r="BA29">
            <v>0</v>
          </cell>
          <cell r="BB29">
            <v>0</v>
          </cell>
          <cell r="BC29">
            <v>1088</v>
          </cell>
          <cell r="BD29">
            <v>0</v>
          </cell>
          <cell r="BE29">
            <v>0</v>
          </cell>
          <cell r="BF29">
            <v>0</v>
          </cell>
          <cell r="BG29">
            <v>39632</v>
          </cell>
          <cell r="BH29">
            <v>0</v>
          </cell>
          <cell r="BI29">
            <v>0</v>
          </cell>
          <cell r="BJ29">
            <v>0</v>
          </cell>
          <cell r="BK29">
            <v>23690</v>
          </cell>
          <cell r="BL29">
            <v>0</v>
          </cell>
          <cell r="BM29">
            <v>0</v>
          </cell>
          <cell r="BN29">
            <v>0</v>
          </cell>
          <cell r="BO29">
            <v>8145</v>
          </cell>
          <cell r="BP29">
            <v>0</v>
          </cell>
          <cell r="BQ29">
            <v>0</v>
          </cell>
          <cell r="BR29">
            <v>0</v>
          </cell>
          <cell r="BS29">
            <v>2959</v>
          </cell>
          <cell r="BT29">
            <v>0</v>
          </cell>
          <cell r="BU29">
            <v>0</v>
          </cell>
          <cell r="BV29">
            <v>0</v>
          </cell>
          <cell r="BW29">
            <v>64225</v>
          </cell>
          <cell r="BX29">
            <v>0</v>
          </cell>
          <cell r="BY29">
            <v>0</v>
          </cell>
          <cell r="BZ29">
            <v>0</v>
          </cell>
          <cell r="CA29">
            <v>0</v>
          </cell>
          <cell r="CB29">
            <v>0</v>
          </cell>
          <cell r="CC29">
            <v>0</v>
          </cell>
          <cell r="CD29">
            <v>0</v>
          </cell>
          <cell r="CE29">
            <v>5280</v>
          </cell>
          <cell r="CF29">
            <v>0</v>
          </cell>
          <cell r="CG29">
            <v>0</v>
          </cell>
          <cell r="CH29">
            <v>0</v>
          </cell>
          <cell r="CI29">
            <v>5093</v>
          </cell>
          <cell r="CJ29">
            <v>0</v>
          </cell>
          <cell r="CK29">
            <v>0</v>
          </cell>
          <cell r="CL29">
            <v>0</v>
          </cell>
          <cell r="CM29">
            <v>44420</v>
          </cell>
          <cell r="CN29">
            <v>301301</v>
          </cell>
          <cell r="CO29">
            <v>0</v>
          </cell>
          <cell r="CP29">
            <v>0</v>
          </cell>
          <cell r="CQ29">
            <v>7873</v>
          </cell>
          <cell r="CR29">
            <v>13115</v>
          </cell>
          <cell r="CS29">
            <v>0</v>
          </cell>
          <cell r="CT29">
            <v>0</v>
          </cell>
          <cell r="CU29">
            <v>0</v>
          </cell>
          <cell r="CV29">
            <v>0</v>
          </cell>
          <cell r="CW29">
            <v>0</v>
          </cell>
          <cell r="CX29">
            <v>0</v>
          </cell>
          <cell r="CY29">
            <v>64463</v>
          </cell>
          <cell r="CZ29">
            <v>0</v>
          </cell>
          <cell r="DA29">
            <v>0</v>
          </cell>
          <cell r="DB29">
            <v>0</v>
          </cell>
          <cell r="DC29">
            <v>0</v>
          </cell>
          <cell r="DD29">
            <v>0</v>
          </cell>
          <cell r="DE29">
            <v>0</v>
          </cell>
          <cell r="DF29">
            <v>427536</v>
          </cell>
          <cell r="DG29">
            <v>266868</v>
          </cell>
          <cell r="DH29">
            <v>390836</v>
          </cell>
          <cell r="DI29">
            <v>0</v>
          </cell>
          <cell r="DJ29">
            <v>42622</v>
          </cell>
          <cell r="DK29">
            <v>31244</v>
          </cell>
          <cell r="DL29">
            <v>8848</v>
          </cell>
          <cell r="DM29">
            <v>0</v>
          </cell>
          <cell r="DN29">
            <v>108750</v>
          </cell>
          <cell r="DO29">
            <v>1955</v>
          </cell>
          <cell r="DP29">
            <v>22576</v>
          </cell>
          <cell r="DQ29">
            <v>0</v>
          </cell>
          <cell r="DR29">
            <v>59648</v>
          </cell>
          <cell r="DS29">
            <v>16002</v>
          </cell>
          <cell r="DT29">
            <v>12383</v>
          </cell>
          <cell r="DU29">
            <v>-6508</v>
          </cell>
          <cell r="DV29">
            <v>136298</v>
          </cell>
          <cell r="DW29">
            <v>1457521</v>
          </cell>
          <cell r="DX29">
            <v>-555821</v>
          </cell>
          <cell r="DY29">
            <v>-97720</v>
          </cell>
          <cell r="DZ29">
            <v>0</v>
          </cell>
          <cell r="EA29">
            <v>3618</v>
          </cell>
          <cell r="EB29">
            <v>0</v>
          </cell>
          <cell r="EC29">
            <v>0</v>
          </cell>
          <cell r="ED29">
            <v>0</v>
          </cell>
          <cell r="EE29">
            <v>6890</v>
          </cell>
          <cell r="EF29">
            <v>0</v>
          </cell>
          <cell r="EG29">
            <v>0</v>
          </cell>
          <cell r="EH29">
            <v>0</v>
          </cell>
          <cell r="EI29">
            <v>155407</v>
          </cell>
          <cell r="EJ29">
            <v>0</v>
          </cell>
          <cell r="EK29">
            <v>0</v>
          </cell>
          <cell r="EL29">
            <v>0</v>
          </cell>
          <cell r="EM29">
            <v>376356</v>
          </cell>
          <cell r="EN29">
            <v>0</v>
          </cell>
          <cell r="EO29">
            <v>0</v>
          </cell>
          <cell r="EP29">
            <v>0</v>
          </cell>
          <cell r="EQ29">
            <v>64979</v>
          </cell>
          <cell r="ER29">
            <v>0</v>
          </cell>
          <cell r="ES29">
            <v>0</v>
          </cell>
          <cell r="ET29">
            <v>0</v>
          </cell>
          <cell r="EU29">
            <v>18261</v>
          </cell>
          <cell r="EV29">
            <v>0</v>
          </cell>
          <cell r="EW29">
            <v>0</v>
          </cell>
          <cell r="EX29">
            <v>0</v>
          </cell>
          <cell r="EY29">
            <v>0</v>
          </cell>
          <cell r="EZ29">
            <v>0</v>
          </cell>
          <cell r="FA29">
            <v>0</v>
          </cell>
          <cell r="FB29">
            <v>0</v>
          </cell>
          <cell r="FC29">
            <v>84744</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50060</v>
          </cell>
          <cell r="FS29">
            <v>0</v>
          </cell>
          <cell r="FT29">
            <v>0</v>
          </cell>
          <cell r="FU29">
            <v>0</v>
          </cell>
          <cell r="FV29">
            <v>80764</v>
          </cell>
          <cell r="FW29">
            <v>0</v>
          </cell>
          <cell r="FX29">
            <v>0</v>
          </cell>
          <cell r="FY29">
            <v>0</v>
          </cell>
          <cell r="FZ29">
            <v>149299</v>
          </cell>
          <cell r="GA29">
            <v>0</v>
          </cell>
          <cell r="GB29">
            <v>0</v>
          </cell>
          <cell r="GC29">
            <v>0</v>
          </cell>
          <cell r="GD29">
            <v>0</v>
          </cell>
          <cell r="GE29">
            <v>0</v>
          </cell>
          <cell r="GF29">
            <v>0</v>
          </cell>
          <cell r="GG29">
            <v>0</v>
          </cell>
          <cell r="GH29">
            <v>0</v>
          </cell>
          <cell r="GI29">
            <v>0</v>
          </cell>
          <cell r="GJ29">
            <v>24470</v>
          </cell>
          <cell r="GK29">
            <v>0</v>
          </cell>
          <cell r="GL29">
            <v>0</v>
          </cell>
          <cell r="GM29">
            <v>0</v>
          </cell>
          <cell r="GN29">
            <v>24433</v>
          </cell>
          <cell r="GO29">
            <v>0</v>
          </cell>
          <cell r="GP29">
            <v>0</v>
          </cell>
          <cell r="GQ29">
            <v>0</v>
          </cell>
          <cell r="GR29">
            <v>0</v>
          </cell>
          <cell r="GS29">
            <v>0</v>
          </cell>
          <cell r="GT29">
            <v>0</v>
          </cell>
          <cell r="GU29">
            <v>0</v>
          </cell>
          <cell r="GV29">
            <v>8392</v>
          </cell>
          <cell r="GW29">
            <v>0</v>
          </cell>
          <cell r="GX29">
            <v>280123</v>
          </cell>
          <cell r="GY29">
            <v>0</v>
          </cell>
          <cell r="GZ29">
            <v>57295</v>
          </cell>
          <cell r="HA29">
            <v>0</v>
          </cell>
          <cell r="HB29">
            <v>228051</v>
          </cell>
          <cell r="HC29">
            <v>0</v>
          </cell>
          <cell r="HD29">
            <v>0</v>
          </cell>
          <cell r="HE29">
            <v>0</v>
          </cell>
          <cell r="HF29">
            <v>367926</v>
          </cell>
          <cell r="HG29">
            <v>0</v>
          </cell>
          <cell r="HH29">
            <v>0</v>
          </cell>
          <cell r="HI29">
            <v>0</v>
          </cell>
          <cell r="HJ29">
            <v>680142</v>
          </cell>
          <cell r="HK29">
            <v>0</v>
          </cell>
          <cell r="HL29">
            <v>0</v>
          </cell>
          <cell r="HM29">
            <v>0</v>
          </cell>
          <cell r="HN29">
            <v>0</v>
          </cell>
          <cell r="HO29">
            <v>0</v>
          </cell>
          <cell r="HP29">
            <v>113143</v>
          </cell>
          <cell r="HQ29">
            <v>0</v>
          </cell>
          <cell r="HR29">
            <v>0</v>
          </cell>
          <cell r="HS29">
            <v>0</v>
          </cell>
          <cell r="HT29">
            <v>112970</v>
          </cell>
          <cell r="HU29">
            <v>0</v>
          </cell>
          <cell r="HV29">
            <v>0</v>
          </cell>
          <cell r="HW29">
            <v>0</v>
          </cell>
          <cell r="HX29">
            <v>0</v>
          </cell>
          <cell r="HY29">
            <v>0</v>
          </cell>
          <cell r="HZ29">
            <v>0</v>
          </cell>
          <cell r="IA29">
            <v>0</v>
          </cell>
          <cell r="IB29">
            <v>0</v>
          </cell>
          <cell r="IC29">
            <v>0</v>
          </cell>
          <cell r="ID29">
            <v>0</v>
          </cell>
          <cell r="IE29">
            <v>301302</v>
          </cell>
          <cell r="IF29">
            <v>-262497</v>
          </cell>
          <cell r="IG29">
            <v>0</v>
          </cell>
          <cell r="IH29">
            <v>1276119</v>
          </cell>
          <cell r="II29">
            <v>301302</v>
          </cell>
          <cell r="IJ29">
            <v>-36384</v>
          </cell>
          <cell r="IK29">
            <v>0</v>
          </cell>
        </row>
        <row r="30">
          <cell r="A30" t="str">
            <v>61559782</v>
          </cell>
          <cell r="B30" t="str">
            <v>2001</v>
          </cell>
          <cell r="C30">
            <v>37428</v>
          </cell>
          <cell r="D30" t="str">
            <v>11:36:36</v>
          </cell>
          <cell r="E30" t="str">
            <v>Avante at Wilkesboro, Inc.</v>
          </cell>
          <cell r="F30">
            <v>0</v>
          </cell>
          <cell r="G30">
            <v>454468</v>
          </cell>
          <cell r="H30">
            <v>0</v>
          </cell>
          <cell r="I30">
            <v>-371061</v>
          </cell>
          <cell r="J30">
            <v>0</v>
          </cell>
          <cell r="K30">
            <v>139697</v>
          </cell>
          <cell r="L30">
            <v>0</v>
          </cell>
          <cell r="M30">
            <v>-868</v>
          </cell>
          <cell r="N30">
            <v>185187</v>
          </cell>
          <cell r="O30">
            <v>39659</v>
          </cell>
          <cell r="P30">
            <v>59767</v>
          </cell>
          <cell r="Q30">
            <v>0</v>
          </cell>
          <cell r="R30">
            <v>182411</v>
          </cell>
          <cell r="S30">
            <v>261257</v>
          </cell>
          <cell r="T30">
            <v>58902</v>
          </cell>
          <cell r="U30">
            <v>-2639</v>
          </cell>
          <cell r="V30">
            <v>103243</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222425</v>
          </cell>
          <cell r="AM30">
            <v>0</v>
          </cell>
          <cell r="AN30">
            <v>0</v>
          </cell>
          <cell r="AO30">
            <v>0</v>
          </cell>
          <cell r="AP30">
            <v>0</v>
          </cell>
          <cell r="AQ30">
            <v>0</v>
          </cell>
          <cell r="AR30">
            <v>0</v>
          </cell>
          <cell r="AS30">
            <v>0</v>
          </cell>
          <cell r="AT30">
            <v>0</v>
          </cell>
          <cell r="AU30">
            <v>0</v>
          </cell>
          <cell r="AV30">
            <v>24618</v>
          </cell>
          <cell r="AW30">
            <v>0</v>
          </cell>
          <cell r="AX30">
            <v>0</v>
          </cell>
          <cell r="AY30">
            <v>0</v>
          </cell>
          <cell r="AZ30">
            <v>58740</v>
          </cell>
          <cell r="BA30">
            <v>0</v>
          </cell>
          <cell r="BB30">
            <v>0</v>
          </cell>
          <cell r="BC30">
            <v>355</v>
          </cell>
          <cell r="BD30">
            <v>0</v>
          </cell>
          <cell r="BE30">
            <v>0</v>
          </cell>
          <cell r="BF30">
            <v>0</v>
          </cell>
          <cell r="BG30">
            <v>0</v>
          </cell>
          <cell r="BH30">
            <v>0</v>
          </cell>
          <cell r="BI30">
            <v>0</v>
          </cell>
          <cell r="BJ30">
            <v>0</v>
          </cell>
          <cell r="BK30">
            <v>26952</v>
          </cell>
          <cell r="BL30">
            <v>0</v>
          </cell>
          <cell r="BM30">
            <v>0</v>
          </cell>
          <cell r="BN30">
            <v>0</v>
          </cell>
          <cell r="BO30">
            <v>4309</v>
          </cell>
          <cell r="BP30">
            <v>0</v>
          </cell>
          <cell r="BQ30">
            <v>0</v>
          </cell>
          <cell r="BR30">
            <v>0</v>
          </cell>
          <cell r="BS30">
            <v>10166</v>
          </cell>
          <cell r="BT30">
            <v>0</v>
          </cell>
          <cell r="BU30">
            <v>0</v>
          </cell>
          <cell r="BV30">
            <v>0</v>
          </cell>
          <cell r="BW30">
            <v>77241</v>
          </cell>
          <cell r="BX30">
            <v>0</v>
          </cell>
          <cell r="BY30">
            <v>0</v>
          </cell>
          <cell r="BZ30">
            <v>0</v>
          </cell>
          <cell r="CA30">
            <v>0</v>
          </cell>
          <cell r="CB30">
            <v>0</v>
          </cell>
          <cell r="CC30">
            <v>0</v>
          </cell>
          <cell r="CD30">
            <v>0</v>
          </cell>
          <cell r="CE30">
            <v>6500</v>
          </cell>
          <cell r="CF30">
            <v>0</v>
          </cell>
          <cell r="CG30">
            <v>0</v>
          </cell>
          <cell r="CH30">
            <v>0</v>
          </cell>
          <cell r="CI30">
            <v>1640</v>
          </cell>
          <cell r="CJ30">
            <v>0</v>
          </cell>
          <cell r="CK30">
            <v>0</v>
          </cell>
          <cell r="CL30">
            <v>0</v>
          </cell>
          <cell r="CM30">
            <v>61743</v>
          </cell>
          <cell r="CN30">
            <v>0</v>
          </cell>
          <cell r="CO30">
            <v>0</v>
          </cell>
          <cell r="CP30">
            <v>0</v>
          </cell>
          <cell r="CQ30">
            <v>11364</v>
          </cell>
          <cell r="CR30">
            <v>10729</v>
          </cell>
          <cell r="CS30">
            <v>0</v>
          </cell>
          <cell r="CT30">
            <v>0</v>
          </cell>
          <cell r="CU30">
            <v>0</v>
          </cell>
          <cell r="CV30">
            <v>0</v>
          </cell>
          <cell r="CW30">
            <v>0</v>
          </cell>
          <cell r="CX30">
            <v>0</v>
          </cell>
          <cell r="CY30">
            <v>45667</v>
          </cell>
          <cell r="CZ30">
            <v>0</v>
          </cell>
          <cell r="DA30">
            <v>0</v>
          </cell>
          <cell r="DB30">
            <v>0</v>
          </cell>
          <cell r="DC30">
            <v>0</v>
          </cell>
          <cell r="DD30">
            <v>0</v>
          </cell>
          <cell r="DE30">
            <v>0</v>
          </cell>
          <cell r="DF30">
            <v>325668</v>
          </cell>
          <cell r="DG30">
            <v>245937</v>
          </cell>
          <cell r="DH30">
            <v>94087</v>
          </cell>
          <cell r="DI30">
            <v>0</v>
          </cell>
          <cell r="DJ30">
            <v>46373</v>
          </cell>
          <cell r="DK30">
            <v>10614</v>
          </cell>
          <cell r="DL30">
            <v>14768</v>
          </cell>
          <cell r="DM30">
            <v>-570</v>
          </cell>
          <cell r="DN30">
            <v>72590</v>
          </cell>
          <cell r="DO30">
            <v>2800</v>
          </cell>
          <cell r="DP30">
            <v>22955</v>
          </cell>
          <cell r="DQ30">
            <v>0</v>
          </cell>
          <cell r="DR30">
            <v>47588</v>
          </cell>
          <cell r="DS30">
            <v>9505</v>
          </cell>
          <cell r="DT30">
            <v>15848</v>
          </cell>
          <cell r="DU30">
            <v>-3636</v>
          </cell>
          <cell r="DV30">
            <v>131411</v>
          </cell>
          <cell r="DW30">
            <v>1168501</v>
          </cell>
          <cell r="DX30">
            <v>-745872</v>
          </cell>
          <cell r="DY30">
            <v>29846</v>
          </cell>
          <cell r="DZ30">
            <v>0</v>
          </cell>
          <cell r="EA30">
            <v>2215</v>
          </cell>
          <cell r="EB30">
            <v>0</v>
          </cell>
          <cell r="EC30">
            <v>0</v>
          </cell>
          <cell r="ED30">
            <v>0</v>
          </cell>
          <cell r="EE30">
            <v>18076</v>
          </cell>
          <cell r="EF30">
            <v>0</v>
          </cell>
          <cell r="EG30">
            <v>0</v>
          </cell>
          <cell r="EH30">
            <v>0</v>
          </cell>
          <cell r="EI30">
            <v>124372</v>
          </cell>
          <cell r="EJ30">
            <v>0</v>
          </cell>
          <cell r="EK30">
            <v>0</v>
          </cell>
          <cell r="EL30">
            <v>0</v>
          </cell>
          <cell r="EM30">
            <v>330835</v>
          </cell>
          <cell r="EN30">
            <v>0</v>
          </cell>
          <cell r="EO30">
            <v>0</v>
          </cell>
          <cell r="EP30">
            <v>0</v>
          </cell>
          <cell r="EQ30">
            <v>43357</v>
          </cell>
          <cell r="ER30">
            <v>0</v>
          </cell>
          <cell r="ES30">
            <v>0</v>
          </cell>
          <cell r="ET30">
            <v>0</v>
          </cell>
          <cell r="EU30">
            <v>17072</v>
          </cell>
          <cell r="EV30">
            <v>0</v>
          </cell>
          <cell r="EW30">
            <v>0</v>
          </cell>
          <cell r="EX30">
            <v>0</v>
          </cell>
          <cell r="EY30">
            <v>0</v>
          </cell>
          <cell r="EZ30">
            <v>0</v>
          </cell>
          <cell r="FA30">
            <v>0</v>
          </cell>
          <cell r="FB30">
            <v>0</v>
          </cell>
          <cell r="FC30">
            <v>52836</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125287</v>
          </cell>
          <cell r="FS30">
            <v>0</v>
          </cell>
          <cell r="FT30">
            <v>0</v>
          </cell>
          <cell r="FU30">
            <v>0</v>
          </cell>
          <cell r="FV30">
            <v>115438</v>
          </cell>
          <cell r="FW30">
            <v>0</v>
          </cell>
          <cell r="FX30">
            <v>0</v>
          </cell>
          <cell r="FY30">
            <v>0</v>
          </cell>
          <cell r="FZ30">
            <v>242946</v>
          </cell>
          <cell r="GA30">
            <v>0</v>
          </cell>
          <cell r="GB30">
            <v>0</v>
          </cell>
          <cell r="GC30">
            <v>0</v>
          </cell>
          <cell r="GD30">
            <v>0</v>
          </cell>
          <cell r="GE30">
            <v>0</v>
          </cell>
          <cell r="GF30">
            <v>39931</v>
          </cell>
          <cell r="GG30">
            <v>0</v>
          </cell>
          <cell r="GH30">
            <v>0</v>
          </cell>
          <cell r="GI30">
            <v>0</v>
          </cell>
          <cell r="GJ30">
            <v>100917</v>
          </cell>
          <cell r="GK30">
            <v>0</v>
          </cell>
          <cell r="GL30">
            <v>0</v>
          </cell>
          <cell r="GM30">
            <v>0</v>
          </cell>
          <cell r="GN30">
            <v>0</v>
          </cell>
          <cell r="GO30">
            <v>0</v>
          </cell>
          <cell r="GP30">
            <v>0</v>
          </cell>
          <cell r="GQ30">
            <v>0</v>
          </cell>
          <cell r="GR30">
            <v>0</v>
          </cell>
          <cell r="GS30">
            <v>0</v>
          </cell>
          <cell r="GT30">
            <v>0</v>
          </cell>
          <cell r="GU30">
            <v>0</v>
          </cell>
          <cell r="GV30">
            <v>17402</v>
          </cell>
          <cell r="GW30">
            <v>0</v>
          </cell>
          <cell r="GX30">
            <v>483671</v>
          </cell>
          <cell r="GY30">
            <v>0</v>
          </cell>
          <cell r="GZ30">
            <v>158250</v>
          </cell>
          <cell r="HA30">
            <v>0</v>
          </cell>
          <cell r="HB30">
            <v>254370</v>
          </cell>
          <cell r="HC30">
            <v>0</v>
          </cell>
          <cell r="HD30">
            <v>0</v>
          </cell>
          <cell r="HE30">
            <v>0</v>
          </cell>
          <cell r="HF30">
            <v>234374</v>
          </cell>
          <cell r="HG30">
            <v>0</v>
          </cell>
          <cell r="HH30">
            <v>0</v>
          </cell>
          <cell r="HI30">
            <v>0</v>
          </cell>
          <cell r="HJ30">
            <v>493254</v>
          </cell>
          <cell r="HK30">
            <v>0</v>
          </cell>
          <cell r="HL30">
            <v>0</v>
          </cell>
          <cell r="HM30">
            <v>0</v>
          </cell>
          <cell r="HN30">
            <v>0</v>
          </cell>
          <cell r="HO30">
            <v>0</v>
          </cell>
          <cell r="HP30">
            <v>81072</v>
          </cell>
          <cell r="HQ30">
            <v>0</v>
          </cell>
          <cell r="HR30">
            <v>0</v>
          </cell>
          <cell r="HS30">
            <v>0</v>
          </cell>
          <cell r="HT30">
            <v>204891</v>
          </cell>
          <cell r="HU30">
            <v>0</v>
          </cell>
          <cell r="HV30">
            <v>0</v>
          </cell>
          <cell r="HW30">
            <v>0</v>
          </cell>
          <cell r="HX30">
            <v>0</v>
          </cell>
          <cell r="HY30">
            <v>0</v>
          </cell>
          <cell r="HZ30">
            <v>0</v>
          </cell>
          <cell r="IA30">
            <v>43525</v>
          </cell>
          <cell r="IB30">
            <v>0</v>
          </cell>
          <cell r="IC30">
            <v>0</v>
          </cell>
          <cell r="ID30">
            <v>0</v>
          </cell>
          <cell r="IE30">
            <v>0</v>
          </cell>
          <cell r="IF30">
            <v>35332</v>
          </cell>
          <cell r="IG30">
            <v>0</v>
          </cell>
          <cell r="IH30">
            <v>981998</v>
          </cell>
          <cell r="II30">
            <v>43525</v>
          </cell>
          <cell r="IJ30">
            <v>321295</v>
          </cell>
          <cell r="IK30">
            <v>0</v>
          </cell>
        </row>
        <row r="31">
          <cell r="A31" t="str">
            <v>46012063</v>
          </cell>
          <cell r="B31" t="str">
            <v>2001</v>
          </cell>
          <cell r="C31">
            <v>37446</v>
          </cell>
          <cell r="D31" t="str">
            <v>13:35:02</v>
          </cell>
          <cell r="E31" t="str">
            <v>Avante at Wilson, Inc.</v>
          </cell>
          <cell r="F31">
            <v>0</v>
          </cell>
          <cell r="G31">
            <v>456443</v>
          </cell>
          <cell r="H31">
            <v>5440</v>
          </cell>
          <cell r="I31">
            <v>-376630</v>
          </cell>
          <cell r="J31">
            <v>0</v>
          </cell>
          <cell r="K31">
            <v>175143</v>
          </cell>
          <cell r="L31">
            <v>0</v>
          </cell>
          <cell r="M31">
            <v>-529</v>
          </cell>
          <cell r="N31">
            <v>195813</v>
          </cell>
          <cell r="O31">
            <v>30660</v>
          </cell>
          <cell r="P31">
            <v>56978</v>
          </cell>
          <cell r="Q31">
            <v>0</v>
          </cell>
          <cell r="R31">
            <v>187483</v>
          </cell>
          <cell r="S31">
            <v>241756</v>
          </cell>
          <cell r="T31">
            <v>54554</v>
          </cell>
          <cell r="U31">
            <v>-11190</v>
          </cell>
          <cell r="V31">
            <v>58960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266161</v>
          </cell>
          <cell r="AM31">
            <v>0</v>
          </cell>
          <cell r="AN31">
            <v>0</v>
          </cell>
          <cell r="AO31">
            <v>0</v>
          </cell>
          <cell r="AP31">
            <v>0</v>
          </cell>
          <cell r="AQ31">
            <v>0</v>
          </cell>
          <cell r="AR31">
            <v>0</v>
          </cell>
          <cell r="AS31">
            <v>0</v>
          </cell>
          <cell r="AT31">
            <v>0</v>
          </cell>
          <cell r="AU31">
            <v>0</v>
          </cell>
          <cell r="AV31">
            <v>28516</v>
          </cell>
          <cell r="AW31">
            <v>0</v>
          </cell>
          <cell r="AX31">
            <v>0</v>
          </cell>
          <cell r="AY31">
            <v>0</v>
          </cell>
          <cell r="AZ31">
            <v>54955</v>
          </cell>
          <cell r="BA31">
            <v>0</v>
          </cell>
          <cell r="BB31">
            <v>0</v>
          </cell>
          <cell r="BC31">
            <v>564</v>
          </cell>
          <cell r="BD31">
            <v>0</v>
          </cell>
          <cell r="BE31">
            <v>0</v>
          </cell>
          <cell r="BF31">
            <v>0</v>
          </cell>
          <cell r="BG31">
            <v>18148</v>
          </cell>
          <cell r="BH31">
            <v>30395</v>
          </cell>
          <cell r="BI31">
            <v>0</v>
          </cell>
          <cell r="BJ31">
            <v>0</v>
          </cell>
          <cell r="BK31">
            <v>40544</v>
          </cell>
          <cell r="BL31">
            <v>0</v>
          </cell>
          <cell r="BM31">
            <v>0</v>
          </cell>
          <cell r="BN31">
            <v>0</v>
          </cell>
          <cell r="BO31">
            <v>10818</v>
          </cell>
          <cell r="BP31">
            <v>0</v>
          </cell>
          <cell r="BQ31">
            <v>0</v>
          </cell>
          <cell r="BR31">
            <v>0</v>
          </cell>
          <cell r="BS31">
            <v>4867</v>
          </cell>
          <cell r="BT31">
            <v>0</v>
          </cell>
          <cell r="BU31">
            <v>0</v>
          </cell>
          <cell r="BV31">
            <v>0</v>
          </cell>
          <cell r="BW31">
            <v>30395</v>
          </cell>
          <cell r="BX31">
            <v>-30395</v>
          </cell>
          <cell r="BY31">
            <v>0</v>
          </cell>
          <cell r="BZ31">
            <v>0</v>
          </cell>
          <cell r="CA31">
            <v>0</v>
          </cell>
          <cell r="CB31">
            <v>0</v>
          </cell>
          <cell r="CC31">
            <v>0</v>
          </cell>
          <cell r="CD31">
            <v>0</v>
          </cell>
          <cell r="CE31">
            <v>4840</v>
          </cell>
          <cell r="CF31">
            <v>0</v>
          </cell>
          <cell r="CG31">
            <v>0</v>
          </cell>
          <cell r="CH31">
            <v>0</v>
          </cell>
          <cell r="CI31">
            <v>0</v>
          </cell>
          <cell r="CJ31">
            <v>0</v>
          </cell>
          <cell r="CK31">
            <v>0</v>
          </cell>
          <cell r="CL31">
            <v>0</v>
          </cell>
          <cell r="CM31">
            <v>34752</v>
          </cell>
          <cell r="CN31">
            <v>-22669</v>
          </cell>
          <cell r="CO31">
            <v>0</v>
          </cell>
          <cell r="CP31">
            <v>0</v>
          </cell>
          <cell r="CQ31">
            <v>8001</v>
          </cell>
          <cell r="CR31">
            <v>11133</v>
          </cell>
          <cell r="CS31">
            <v>0</v>
          </cell>
          <cell r="CT31">
            <v>0</v>
          </cell>
          <cell r="CU31">
            <v>0</v>
          </cell>
          <cell r="CV31">
            <v>0</v>
          </cell>
          <cell r="CW31">
            <v>0</v>
          </cell>
          <cell r="CX31">
            <v>0</v>
          </cell>
          <cell r="CY31">
            <v>52073</v>
          </cell>
          <cell r="CZ31">
            <v>0</v>
          </cell>
          <cell r="DA31">
            <v>0</v>
          </cell>
          <cell r="DB31">
            <v>0</v>
          </cell>
          <cell r="DC31">
            <v>0</v>
          </cell>
          <cell r="DD31">
            <v>0</v>
          </cell>
          <cell r="DE31">
            <v>0</v>
          </cell>
          <cell r="DF31">
            <v>325121</v>
          </cell>
          <cell r="DG31">
            <v>205002</v>
          </cell>
          <cell r="DH31">
            <v>71935</v>
          </cell>
          <cell r="DI31">
            <v>0</v>
          </cell>
          <cell r="DJ31">
            <v>53242</v>
          </cell>
          <cell r="DK31">
            <v>31938</v>
          </cell>
          <cell r="DL31">
            <v>15483</v>
          </cell>
          <cell r="DM31">
            <v>0</v>
          </cell>
          <cell r="DN31">
            <v>98518</v>
          </cell>
          <cell r="DO31">
            <v>7531</v>
          </cell>
          <cell r="DP31">
            <v>28666</v>
          </cell>
          <cell r="DQ31">
            <v>0</v>
          </cell>
          <cell r="DR31">
            <v>52996</v>
          </cell>
          <cell r="DS31">
            <v>8641</v>
          </cell>
          <cell r="DT31">
            <v>15421</v>
          </cell>
          <cell r="DU31">
            <v>-3319</v>
          </cell>
          <cell r="DV31">
            <v>127381</v>
          </cell>
          <cell r="DW31">
            <v>1244161</v>
          </cell>
          <cell r="DX31">
            <v>-634837</v>
          </cell>
          <cell r="DY31">
            <v>-100189</v>
          </cell>
          <cell r="DZ31">
            <v>0</v>
          </cell>
          <cell r="EA31">
            <v>2727</v>
          </cell>
          <cell r="EB31">
            <v>0</v>
          </cell>
          <cell r="EC31">
            <v>0</v>
          </cell>
          <cell r="ED31">
            <v>0</v>
          </cell>
          <cell r="EE31">
            <v>11588</v>
          </cell>
          <cell r="EF31">
            <v>0</v>
          </cell>
          <cell r="EG31">
            <v>0</v>
          </cell>
          <cell r="EH31">
            <v>0</v>
          </cell>
          <cell r="EI31">
            <v>144821</v>
          </cell>
          <cell r="EJ31">
            <v>0</v>
          </cell>
          <cell r="EK31">
            <v>0</v>
          </cell>
          <cell r="EL31">
            <v>0</v>
          </cell>
          <cell r="EM31">
            <v>393713</v>
          </cell>
          <cell r="EN31">
            <v>0</v>
          </cell>
          <cell r="EO31">
            <v>0</v>
          </cell>
          <cell r="EP31">
            <v>0</v>
          </cell>
          <cell r="EQ31">
            <v>70864</v>
          </cell>
          <cell r="ER31">
            <v>0</v>
          </cell>
          <cell r="ES31">
            <v>0</v>
          </cell>
          <cell r="ET31">
            <v>0</v>
          </cell>
          <cell r="EU31">
            <v>4438</v>
          </cell>
          <cell r="EV31">
            <v>0</v>
          </cell>
          <cell r="EW31">
            <v>0</v>
          </cell>
          <cell r="EX31">
            <v>0</v>
          </cell>
          <cell r="EY31">
            <v>0</v>
          </cell>
          <cell r="EZ31">
            <v>0</v>
          </cell>
          <cell r="FA31">
            <v>0</v>
          </cell>
          <cell r="FB31">
            <v>0</v>
          </cell>
          <cell r="FC31">
            <v>96835</v>
          </cell>
          <cell r="FD31">
            <v>0</v>
          </cell>
          <cell r="FE31">
            <v>0</v>
          </cell>
          <cell r="FF31">
            <v>0</v>
          </cell>
          <cell r="FG31">
            <v>0</v>
          </cell>
          <cell r="FH31">
            <v>0</v>
          </cell>
          <cell r="FI31">
            <v>0</v>
          </cell>
          <cell r="FJ31">
            <v>0</v>
          </cell>
          <cell r="FK31">
            <v>0</v>
          </cell>
          <cell r="FL31">
            <v>0</v>
          </cell>
          <cell r="FM31">
            <v>0</v>
          </cell>
          <cell r="FN31">
            <v>0</v>
          </cell>
          <cell r="FO31">
            <v>0</v>
          </cell>
          <cell r="FP31">
            <v>22669</v>
          </cell>
          <cell r="FQ31">
            <v>0</v>
          </cell>
          <cell r="FR31">
            <v>51776</v>
          </cell>
          <cell r="FS31">
            <v>0</v>
          </cell>
          <cell r="FT31">
            <v>0</v>
          </cell>
          <cell r="FU31">
            <v>0</v>
          </cell>
          <cell r="FV31">
            <v>73757</v>
          </cell>
          <cell r="FW31">
            <v>0</v>
          </cell>
          <cell r="FX31">
            <v>0</v>
          </cell>
          <cell r="FY31">
            <v>0</v>
          </cell>
          <cell r="FZ31">
            <v>118194</v>
          </cell>
          <cell r="GA31">
            <v>0</v>
          </cell>
          <cell r="GB31">
            <v>0</v>
          </cell>
          <cell r="GC31">
            <v>0</v>
          </cell>
          <cell r="GD31">
            <v>0</v>
          </cell>
          <cell r="GE31">
            <v>0</v>
          </cell>
          <cell r="GF31">
            <v>0</v>
          </cell>
          <cell r="GG31">
            <v>0</v>
          </cell>
          <cell r="GH31">
            <v>0</v>
          </cell>
          <cell r="GI31">
            <v>0</v>
          </cell>
          <cell r="GJ31">
            <v>21377</v>
          </cell>
          <cell r="GK31">
            <v>0</v>
          </cell>
          <cell r="GL31">
            <v>0</v>
          </cell>
          <cell r="GM31">
            <v>0</v>
          </cell>
          <cell r="GN31">
            <v>41197</v>
          </cell>
          <cell r="GO31">
            <v>0</v>
          </cell>
          <cell r="GP31">
            <v>0</v>
          </cell>
          <cell r="GQ31">
            <v>0</v>
          </cell>
          <cell r="GR31">
            <v>0</v>
          </cell>
          <cell r="GS31">
            <v>0</v>
          </cell>
          <cell r="GT31">
            <v>0</v>
          </cell>
          <cell r="GU31">
            <v>0</v>
          </cell>
          <cell r="GV31">
            <v>8345</v>
          </cell>
          <cell r="GW31">
            <v>0</v>
          </cell>
          <cell r="GX31">
            <v>243727</v>
          </cell>
          <cell r="GY31">
            <v>0</v>
          </cell>
          <cell r="GZ31">
            <v>70919</v>
          </cell>
          <cell r="HA31">
            <v>0</v>
          </cell>
          <cell r="HB31">
            <v>213744</v>
          </cell>
          <cell r="HC31">
            <v>0</v>
          </cell>
          <cell r="HD31">
            <v>0</v>
          </cell>
          <cell r="HE31">
            <v>0</v>
          </cell>
          <cell r="HF31">
            <v>304482</v>
          </cell>
          <cell r="HG31">
            <v>0</v>
          </cell>
          <cell r="HH31">
            <v>0</v>
          </cell>
          <cell r="HI31">
            <v>0</v>
          </cell>
          <cell r="HJ31">
            <v>487929</v>
          </cell>
          <cell r="HK31">
            <v>0</v>
          </cell>
          <cell r="HL31">
            <v>0</v>
          </cell>
          <cell r="HM31">
            <v>0</v>
          </cell>
          <cell r="HN31">
            <v>0</v>
          </cell>
          <cell r="HO31">
            <v>0</v>
          </cell>
          <cell r="HP31">
            <v>88250</v>
          </cell>
          <cell r="HQ31">
            <v>0</v>
          </cell>
          <cell r="HR31">
            <v>0</v>
          </cell>
          <cell r="HS31">
            <v>0</v>
          </cell>
          <cell r="HT31">
            <v>170069</v>
          </cell>
          <cell r="HU31">
            <v>0</v>
          </cell>
          <cell r="HV31">
            <v>0</v>
          </cell>
          <cell r="HW31">
            <v>0</v>
          </cell>
          <cell r="HX31">
            <v>0</v>
          </cell>
          <cell r="HY31">
            <v>0</v>
          </cell>
          <cell r="HZ31">
            <v>0</v>
          </cell>
          <cell r="IA31">
            <v>0</v>
          </cell>
          <cell r="IB31">
            <v>0</v>
          </cell>
          <cell r="IC31">
            <v>0</v>
          </cell>
          <cell r="ID31">
            <v>0</v>
          </cell>
          <cell r="IE31">
            <v>264671</v>
          </cell>
          <cell r="IF31">
            <v>34453</v>
          </cell>
          <cell r="IG31">
            <v>0</v>
          </cell>
          <cell r="IH31">
            <v>1006155</v>
          </cell>
          <cell r="II31">
            <v>264671</v>
          </cell>
          <cell r="IJ31">
            <v>292772</v>
          </cell>
          <cell r="IK31">
            <v>0</v>
          </cell>
        </row>
        <row r="32">
          <cell r="A32" t="str">
            <v>57334513</v>
          </cell>
          <cell r="B32" t="str">
            <v>2001</v>
          </cell>
          <cell r="C32">
            <v>37503</v>
          </cell>
          <cell r="D32" t="str">
            <v>16:09:19</v>
          </cell>
          <cell r="E32" t="str">
            <v>BAPTIST RETIREMENT HOMES NC - BROOKRIDGE</v>
          </cell>
          <cell r="F32">
            <v>0</v>
          </cell>
          <cell r="G32">
            <v>708026</v>
          </cell>
          <cell r="H32">
            <v>38842</v>
          </cell>
          <cell r="I32">
            <v>-149273</v>
          </cell>
          <cell r="J32">
            <v>92629</v>
          </cell>
          <cell r="K32">
            <v>547865</v>
          </cell>
          <cell r="L32">
            <v>-51958</v>
          </cell>
          <cell r="M32">
            <v>0</v>
          </cell>
          <cell r="N32">
            <v>356515</v>
          </cell>
          <cell r="O32">
            <v>117566</v>
          </cell>
          <cell r="P32">
            <v>-25716</v>
          </cell>
          <cell r="Q32">
            <v>0</v>
          </cell>
          <cell r="R32">
            <v>554883</v>
          </cell>
          <cell r="S32">
            <v>660360</v>
          </cell>
          <cell r="T32">
            <v>0</v>
          </cell>
          <cell r="U32">
            <v>-15995</v>
          </cell>
          <cell r="V32">
            <v>159197</v>
          </cell>
          <cell r="W32">
            <v>0</v>
          </cell>
          <cell r="X32">
            <v>0</v>
          </cell>
          <cell r="Y32">
            <v>0</v>
          </cell>
          <cell r="Z32">
            <v>380746</v>
          </cell>
          <cell r="AA32">
            <v>0</v>
          </cell>
          <cell r="AB32">
            <v>-380746</v>
          </cell>
          <cell r="AC32">
            <v>0</v>
          </cell>
          <cell r="AD32">
            <v>426999</v>
          </cell>
          <cell r="AE32">
            <v>0</v>
          </cell>
          <cell r="AF32">
            <v>-426999</v>
          </cell>
          <cell r="AG32">
            <v>0</v>
          </cell>
          <cell r="AH32">
            <v>604569</v>
          </cell>
          <cell r="AI32">
            <v>0</v>
          </cell>
          <cell r="AJ32">
            <v>-604569</v>
          </cell>
          <cell r="AK32">
            <v>0</v>
          </cell>
          <cell r="AL32">
            <v>83784</v>
          </cell>
          <cell r="AM32">
            <v>0</v>
          </cell>
          <cell r="AN32">
            <v>-5078</v>
          </cell>
          <cell r="AO32">
            <v>0</v>
          </cell>
          <cell r="AP32">
            <v>0</v>
          </cell>
          <cell r="AQ32">
            <v>0</v>
          </cell>
          <cell r="AR32">
            <v>0</v>
          </cell>
          <cell r="AS32">
            <v>0</v>
          </cell>
          <cell r="AT32">
            <v>0</v>
          </cell>
          <cell r="AU32">
            <v>125442</v>
          </cell>
          <cell r="AV32">
            <v>-123198</v>
          </cell>
          <cell r="AW32">
            <v>0</v>
          </cell>
          <cell r="AX32">
            <v>0</v>
          </cell>
          <cell r="AY32">
            <v>155830</v>
          </cell>
          <cell r="AZ32">
            <v>-152941</v>
          </cell>
          <cell r="BA32">
            <v>0</v>
          </cell>
          <cell r="BB32">
            <v>0</v>
          </cell>
          <cell r="BC32">
            <v>3234</v>
          </cell>
          <cell r="BD32">
            <v>0</v>
          </cell>
          <cell r="BE32">
            <v>0</v>
          </cell>
          <cell r="BF32">
            <v>0</v>
          </cell>
          <cell r="BG32">
            <v>25500</v>
          </cell>
          <cell r="BH32">
            <v>0</v>
          </cell>
          <cell r="BI32">
            <v>0</v>
          </cell>
          <cell r="BJ32">
            <v>0</v>
          </cell>
          <cell r="BK32">
            <v>0</v>
          </cell>
          <cell r="BL32">
            <v>0</v>
          </cell>
          <cell r="BM32">
            <v>0</v>
          </cell>
          <cell r="BN32">
            <v>0</v>
          </cell>
          <cell r="BO32">
            <v>3064</v>
          </cell>
          <cell r="BP32">
            <v>0</v>
          </cell>
          <cell r="BQ32">
            <v>0</v>
          </cell>
          <cell r="BR32">
            <v>0</v>
          </cell>
          <cell r="BS32">
            <v>0</v>
          </cell>
          <cell r="BT32">
            <v>0</v>
          </cell>
          <cell r="BU32">
            <v>0</v>
          </cell>
          <cell r="BV32">
            <v>0</v>
          </cell>
          <cell r="BW32">
            <v>0</v>
          </cell>
          <cell r="BX32">
            <v>0</v>
          </cell>
          <cell r="BY32">
            <v>0</v>
          </cell>
          <cell r="BZ32">
            <v>0</v>
          </cell>
          <cell r="CA32">
            <v>54281</v>
          </cell>
          <cell r="CB32">
            <v>-54170</v>
          </cell>
          <cell r="CC32">
            <v>0</v>
          </cell>
          <cell r="CD32">
            <v>0</v>
          </cell>
          <cell r="CE32">
            <v>0</v>
          </cell>
          <cell r="CF32">
            <v>0</v>
          </cell>
          <cell r="CG32">
            <v>0</v>
          </cell>
          <cell r="CH32">
            <v>0</v>
          </cell>
          <cell r="CI32">
            <v>18422</v>
          </cell>
          <cell r="CJ32">
            <v>-18422</v>
          </cell>
          <cell r="CK32">
            <v>0</v>
          </cell>
          <cell r="CL32">
            <v>0</v>
          </cell>
          <cell r="CM32">
            <v>88223</v>
          </cell>
          <cell r="CN32">
            <v>0</v>
          </cell>
          <cell r="CO32">
            <v>0</v>
          </cell>
          <cell r="CP32">
            <v>0</v>
          </cell>
          <cell r="CQ32">
            <v>17747</v>
          </cell>
          <cell r="CR32">
            <v>-31</v>
          </cell>
          <cell r="CS32">
            <v>0</v>
          </cell>
          <cell r="CT32">
            <v>0</v>
          </cell>
          <cell r="CU32">
            <v>0</v>
          </cell>
          <cell r="CV32">
            <v>0</v>
          </cell>
          <cell r="CW32">
            <v>0</v>
          </cell>
          <cell r="CX32">
            <v>0</v>
          </cell>
          <cell r="CY32">
            <v>0</v>
          </cell>
          <cell r="CZ32">
            <v>0</v>
          </cell>
          <cell r="DA32">
            <v>0</v>
          </cell>
          <cell r="DB32">
            <v>0</v>
          </cell>
          <cell r="DC32">
            <v>0</v>
          </cell>
          <cell r="DD32">
            <v>0</v>
          </cell>
          <cell r="DE32">
            <v>0</v>
          </cell>
          <cell r="DF32">
            <v>1655295</v>
          </cell>
          <cell r="DG32">
            <v>491743</v>
          </cell>
          <cell r="DH32">
            <v>-1766154</v>
          </cell>
          <cell r="DI32">
            <v>0</v>
          </cell>
          <cell r="DJ32">
            <v>67923</v>
          </cell>
          <cell r="DK32">
            <v>20379</v>
          </cell>
          <cell r="DL32">
            <v>0</v>
          </cell>
          <cell r="DM32">
            <v>-4050</v>
          </cell>
          <cell r="DN32">
            <v>36403</v>
          </cell>
          <cell r="DO32">
            <v>7053</v>
          </cell>
          <cell r="DP32">
            <v>0</v>
          </cell>
          <cell r="DQ32">
            <v>0</v>
          </cell>
          <cell r="DR32">
            <v>105121</v>
          </cell>
          <cell r="DS32">
            <v>26265</v>
          </cell>
          <cell r="DT32">
            <v>0</v>
          </cell>
          <cell r="DU32">
            <v>-11900</v>
          </cell>
          <cell r="DV32">
            <v>334420</v>
          </cell>
          <cell r="DW32">
            <v>229182</v>
          </cell>
          <cell r="DX32">
            <v>-33042</v>
          </cell>
          <cell r="DY32">
            <v>1371448</v>
          </cell>
          <cell r="DZ32">
            <v>0</v>
          </cell>
          <cell r="EA32">
            <v>0</v>
          </cell>
          <cell r="EB32">
            <v>1438</v>
          </cell>
          <cell r="EC32">
            <v>0</v>
          </cell>
          <cell r="ED32">
            <v>0</v>
          </cell>
          <cell r="EE32">
            <v>4234</v>
          </cell>
          <cell r="EF32">
            <v>0</v>
          </cell>
          <cell r="EG32">
            <v>0</v>
          </cell>
          <cell r="EH32">
            <v>33185</v>
          </cell>
          <cell r="EI32">
            <v>5608</v>
          </cell>
          <cell r="EJ32">
            <v>0</v>
          </cell>
          <cell r="EK32">
            <v>0</v>
          </cell>
          <cell r="EL32">
            <v>29734</v>
          </cell>
          <cell r="EM32">
            <v>950</v>
          </cell>
          <cell r="EN32">
            <v>0</v>
          </cell>
          <cell r="EO32">
            <v>0</v>
          </cell>
          <cell r="EP32">
            <v>3471</v>
          </cell>
          <cell r="EQ32">
            <v>93</v>
          </cell>
          <cell r="ER32">
            <v>0</v>
          </cell>
          <cell r="ES32">
            <v>0</v>
          </cell>
          <cell r="ET32">
            <v>0</v>
          </cell>
          <cell r="EU32">
            <v>15072</v>
          </cell>
          <cell r="EV32">
            <v>0</v>
          </cell>
          <cell r="EW32">
            <v>0</v>
          </cell>
          <cell r="EX32">
            <v>0</v>
          </cell>
          <cell r="EY32">
            <v>0</v>
          </cell>
          <cell r="EZ32">
            <v>0</v>
          </cell>
          <cell r="FA32">
            <v>0</v>
          </cell>
          <cell r="FB32">
            <v>0</v>
          </cell>
          <cell r="FC32">
            <v>105282</v>
          </cell>
          <cell r="FD32">
            <v>-4960</v>
          </cell>
          <cell r="FE32">
            <v>0</v>
          </cell>
          <cell r="FF32">
            <v>0</v>
          </cell>
          <cell r="FG32">
            <v>0</v>
          </cell>
          <cell r="FH32">
            <v>0</v>
          </cell>
          <cell r="FI32">
            <v>0</v>
          </cell>
          <cell r="FJ32">
            <v>0</v>
          </cell>
          <cell r="FK32">
            <v>0</v>
          </cell>
          <cell r="FL32">
            <v>0</v>
          </cell>
          <cell r="FM32">
            <v>0</v>
          </cell>
          <cell r="FN32">
            <v>0</v>
          </cell>
          <cell r="FO32">
            <v>0</v>
          </cell>
          <cell r="FP32">
            <v>5078</v>
          </cell>
          <cell r="FQ32">
            <v>0</v>
          </cell>
          <cell r="FR32">
            <v>0</v>
          </cell>
          <cell r="FS32">
            <v>0</v>
          </cell>
          <cell r="FT32">
            <v>350286</v>
          </cell>
          <cell r="FU32">
            <v>0</v>
          </cell>
          <cell r="FV32">
            <v>0</v>
          </cell>
          <cell r="FW32">
            <v>0</v>
          </cell>
          <cell r="FX32">
            <v>401379</v>
          </cell>
          <cell r="FY32">
            <v>0</v>
          </cell>
          <cell r="FZ32">
            <v>0</v>
          </cell>
          <cell r="GA32">
            <v>0</v>
          </cell>
          <cell r="GB32">
            <v>525975</v>
          </cell>
          <cell r="GC32">
            <v>0</v>
          </cell>
          <cell r="GD32">
            <v>0</v>
          </cell>
          <cell r="GE32">
            <v>0</v>
          </cell>
          <cell r="GF32">
            <v>111450</v>
          </cell>
          <cell r="GG32">
            <v>0</v>
          </cell>
          <cell r="GH32">
            <v>0</v>
          </cell>
          <cell r="GI32">
            <v>0</v>
          </cell>
          <cell r="GJ32">
            <v>138357</v>
          </cell>
          <cell r="GK32">
            <v>0</v>
          </cell>
          <cell r="GL32">
            <v>0</v>
          </cell>
          <cell r="GM32">
            <v>0</v>
          </cell>
          <cell r="GN32">
            <v>0</v>
          </cell>
          <cell r="GO32">
            <v>0</v>
          </cell>
          <cell r="GP32">
            <v>0</v>
          </cell>
          <cell r="GQ32">
            <v>0</v>
          </cell>
          <cell r="GR32">
            <v>0</v>
          </cell>
          <cell r="GS32">
            <v>0</v>
          </cell>
          <cell r="GT32">
            <v>0</v>
          </cell>
          <cell r="GU32">
            <v>0</v>
          </cell>
          <cell r="GV32">
            <v>16502</v>
          </cell>
          <cell r="GW32">
            <v>0</v>
          </cell>
          <cell r="GX32">
            <v>0</v>
          </cell>
          <cell r="GY32">
            <v>0</v>
          </cell>
          <cell r="GZ32">
            <v>1543949</v>
          </cell>
          <cell r="HA32">
            <v>0</v>
          </cell>
          <cell r="HB32">
            <v>0</v>
          </cell>
          <cell r="HC32">
            <v>0</v>
          </cell>
          <cell r="HD32">
            <v>30460</v>
          </cell>
          <cell r="HE32">
            <v>0</v>
          </cell>
          <cell r="HF32">
            <v>0</v>
          </cell>
          <cell r="HG32">
            <v>0</v>
          </cell>
          <cell r="HH32">
            <v>25620</v>
          </cell>
          <cell r="HI32">
            <v>0</v>
          </cell>
          <cell r="HJ32">
            <v>0</v>
          </cell>
          <cell r="HK32">
            <v>0</v>
          </cell>
          <cell r="HL32">
            <v>78594</v>
          </cell>
          <cell r="HM32">
            <v>0</v>
          </cell>
          <cell r="HN32">
            <v>0</v>
          </cell>
          <cell r="HO32">
            <v>0</v>
          </cell>
          <cell r="HP32">
            <v>11748</v>
          </cell>
          <cell r="HQ32">
            <v>0</v>
          </cell>
          <cell r="HR32">
            <v>0</v>
          </cell>
          <cell r="HS32">
            <v>0</v>
          </cell>
          <cell r="HT32">
            <v>14584</v>
          </cell>
          <cell r="HU32">
            <v>0</v>
          </cell>
          <cell r="HV32">
            <v>0</v>
          </cell>
          <cell r="HW32">
            <v>0</v>
          </cell>
          <cell r="HX32">
            <v>0</v>
          </cell>
          <cell r="HY32">
            <v>0</v>
          </cell>
          <cell r="HZ32">
            <v>0</v>
          </cell>
          <cell r="IA32">
            <v>0</v>
          </cell>
          <cell r="IB32">
            <v>0</v>
          </cell>
          <cell r="IC32">
            <v>0</v>
          </cell>
          <cell r="ID32">
            <v>0</v>
          </cell>
          <cell r="IE32">
            <v>0</v>
          </cell>
          <cell r="IF32">
            <v>1920</v>
          </cell>
          <cell r="IG32">
            <v>0</v>
          </cell>
          <cell r="IH32">
            <v>0</v>
          </cell>
          <cell r="II32">
            <v>0</v>
          </cell>
          <cell r="IJ32">
            <v>162926</v>
          </cell>
          <cell r="IK32">
            <v>0</v>
          </cell>
        </row>
        <row r="33">
          <cell r="A33" t="str">
            <v>49584348</v>
          </cell>
          <cell r="B33" t="str">
            <v>2001</v>
          </cell>
          <cell r="C33">
            <v>37452</v>
          </cell>
          <cell r="D33" t="str">
            <v>17:11:55</v>
          </cell>
          <cell r="E33" t="str">
            <v>BAYVIEW NURSING CENTER, INC.</v>
          </cell>
          <cell r="F33">
            <v>0</v>
          </cell>
          <cell r="G33">
            <v>207301</v>
          </cell>
          <cell r="H33">
            <v>-1522</v>
          </cell>
          <cell r="I33">
            <v>-358</v>
          </cell>
          <cell r="J33">
            <v>2070</v>
          </cell>
          <cell r="K33">
            <v>123287</v>
          </cell>
          <cell r="L33">
            <v>0</v>
          </cell>
          <cell r="M33">
            <v>-1020</v>
          </cell>
          <cell r="N33">
            <v>0</v>
          </cell>
          <cell r="O33">
            <v>96604</v>
          </cell>
          <cell r="P33">
            <v>0</v>
          </cell>
          <cell r="Q33">
            <v>0</v>
          </cell>
          <cell r="R33">
            <v>156149</v>
          </cell>
          <cell r="S33">
            <v>162326</v>
          </cell>
          <cell r="T33">
            <v>0</v>
          </cell>
          <cell r="U33">
            <v>0</v>
          </cell>
          <cell r="V33">
            <v>50759</v>
          </cell>
          <cell r="W33">
            <v>0</v>
          </cell>
          <cell r="X33">
            <v>0</v>
          </cell>
          <cell r="Y33">
            <v>0</v>
          </cell>
          <cell r="Z33">
            <v>175677</v>
          </cell>
          <cell r="AA33">
            <v>0</v>
          </cell>
          <cell r="AB33">
            <v>0</v>
          </cell>
          <cell r="AC33">
            <v>0</v>
          </cell>
          <cell r="AD33">
            <v>287038</v>
          </cell>
          <cell r="AE33">
            <v>0</v>
          </cell>
          <cell r="AF33">
            <v>0</v>
          </cell>
          <cell r="AG33">
            <v>0</v>
          </cell>
          <cell r="AH33">
            <v>404929</v>
          </cell>
          <cell r="AI33">
            <v>0</v>
          </cell>
          <cell r="AJ33">
            <v>46548</v>
          </cell>
          <cell r="AK33">
            <v>0</v>
          </cell>
          <cell r="AL33">
            <v>32712</v>
          </cell>
          <cell r="AM33">
            <v>0</v>
          </cell>
          <cell r="AN33">
            <v>0</v>
          </cell>
          <cell r="AO33">
            <v>0</v>
          </cell>
          <cell r="AP33">
            <v>0</v>
          </cell>
          <cell r="AQ33">
            <v>0</v>
          </cell>
          <cell r="AR33">
            <v>0</v>
          </cell>
          <cell r="AS33">
            <v>0</v>
          </cell>
          <cell r="AT33">
            <v>0</v>
          </cell>
          <cell r="AU33">
            <v>87355</v>
          </cell>
          <cell r="AV33">
            <v>3609</v>
          </cell>
          <cell r="AW33">
            <v>0</v>
          </cell>
          <cell r="AX33">
            <v>0</v>
          </cell>
          <cell r="AY33">
            <v>76633</v>
          </cell>
          <cell r="AZ33">
            <v>3652</v>
          </cell>
          <cell r="BA33">
            <v>0</v>
          </cell>
          <cell r="BB33">
            <v>0</v>
          </cell>
          <cell r="BC33">
            <v>619</v>
          </cell>
          <cell r="BD33">
            <v>0</v>
          </cell>
          <cell r="BE33">
            <v>0</v>
          </cell>
          <cell r="BF33">
            <v>0</v>
          </cell>
          <cell r="BG33">
            <v>31137</v>
          </cell>
          <cell r="BH33">
            <v>39</v>
          </cell>
          <cell r="BI33">
            <v>0</v>
          </cell>
          <cell r="BJ33">
            <v>0</v>
          </cell>
          <cell r="BK33">
            <v>7130</v>
          </cell>
          <cell r="BL33">
            <v>0</v>
          </cell>
          <cell r="BM33">
            <v>0</v>
          </cell>
          <cell r="BN33">
            <v>0</v>
          </cell>
          <cell r="BO33">
            <v>1778</v>
          </cell>
          <cell r="BP33">
            <v>0</v>
          </cell>
          <cell r="BQ33">
            <v>0</v>
          </cell>
          <cell r="BR33">
            <v>0</v>
          </cell>
          <cell r="BS33">
            <v>0</v>
          </cell>
          <cell r="BT33">
            <v>0</v>
          </cell>
          <cell r="BU33">
            <v>0</v>
          </cell>
          <cell r="BV33">
            <v>0</v>
          </cell>
          <cell r="BW33">
            <v>1614</v>
          </cell>
          <cell r="BX33">
            <v>0</v>
          </cell>
          <cell r="BY33">
            <v>0</v>
          </cell>
          <cell r="BZ33">
            <v>0</v>
          </cell>
          <cell r="CA33">
            <v>18810</v>
          </cell>
          <cell r="CB33">
            <v>0</v>
          </cell>
          <cell r="CC33">
            <v>0</v>
          </cell>
          <cell r="CD33">
            <v>0</v>
          </cell>
          <cell r="CE33">
            <v>4973</v>
          </cell>
          <cell r="CF33">
            <v>0</v>
          </cell>
          <cell r="CG33">
            <v>0</v>
          </cell>
          <cell r="CH33">
            <v>0</v>
          </cell>
          <cell r="CI33">
            <v>591</v>
          </cell>
          <cell r="CJ33">
            <v>0</v>
          </cell>
          <cell r="CK33">
            <v>0</v>
          </cell>
          <cell r="CL33">
            <v>0</v>
          </cell>
          <cell r="CM33">
            <v>2775</v>
          </cell>
          <cell r="CN33">
            <v>0</v>
          </cell>
          <cell r="CO33">
            <v>0</v>
          </cell>
          <cell r="CP33">
            <v>0</v>
          </cell>
          <cell r="CQ33">
            <v>815</v>
          </cell>
          <cell r="CR33">
            <v>0</v>
          </cell>
          <cell r="CS33">
            <v>0</v>
          </cell>
          <cell r="CT33">
            <v>0</v>
          </cell>
          <cell r="CU33">
            <v>0</v>
          </cell>
          <cell r="CV33">
            <v>1048</v>
          </cell>
          <cell r="CW33">
            <v>0</v>
          </cell>
          <cell r="CX33">
            <v>0</v>
          </cell>
          <cell r="CY33">
            <v>0</v>
          </cell>
          <cell r="CZ33">
            <v>0</v>
          </cell>
          <cell r="DA33">
            <v>0</v>
          </cell>
          <cell r="DB33">
            <v>0</v>
          </cell>
          <cell r="DC33">
            <v>0</v>
          </cell>
          <cell r="DD33">
            <v>0</v>
          </cell>
          <cell r="DE33">
            <v>0</v>
          </cell>
          <cell r="DF33">
            <v>951115</v>
          </cell>
          <cell r="DG33">
            <v>234230</v>
          </cell>
          <cell r="DH33">
            <v>54896</v>
          </cell>
          <cell r="DI33">
            <v>0</v>
          </cell>
          <cell r="DJ33">
            <v>0</v>
          </cell>
          <cell r="DK33">
            <v>57775</v>
          </cell>
          <cell r="DL33">
            <v>0</v>
          </cell>
          <cell r="DM33">
            <v>0</v>
          </cell>
          <cell r="DN33">
            <v>30090</v>
          </cell>
          <cell r="DO33">
            <v>5346</v>
          </cell>
          <cell r="DP33">
            <v>0</v>
          </cell>
          <cell r="DQ33">
            <v>0</v>
          </cell>
          <cell r="DR33">
            <v>26120</v>
          </cell>
          <cell r="DS33">
            <v>9049</v>
          </cell>
          <cell r="DT33">
            <v>0</v>
          </cell>
          <cell r="DU33">
            <v>0</v>
          </cell>
          <cell r="DV33">
            <v>74238</v>
          </cell>
          <cell r="DW33">
            <v>275228</v>
          </cell>
          <cell r="DX33">
            <v>-58861</v>
          </cell>
          <cell r="DY33">
            <v>-38932</v>
          </cell>
          <cell r="DZ33">
            <v>0</v>
          </cell>
          <cell r="EA33">
            <v>1531</v>
          </cell>
          <cell r="EB33">
            <v>0</v>
          </cell>
          <cell r="EC33">
            <v>0</v>
          </cell>
          <cell r="ED33">
            <v>0</v>
          </cell>
          <cell r="EE33">
            <v>0</v>
          </cell>
          <cell r="EF33">
            <v>0</v>
          </cell>
          <cell r="EG33">
            <v>0</v>
          </cell>
          <cell r="EH33">
            <v>0</v>
          </cell>
          <cell r="EI33">
            <v>55249</v>
          </cell>
          <cell r="EJ33">
            <v>0</v>
          </cell>
          <cell r="EK33">
            <v>0</v>
          </cell>
          <cell r="EL33">
            <v>0</v>
          </cell>
          <cell r="EM33">
            <v>23109</v>
          </cell>
          <cell r="EN33">
            <v>0</v>
          </cell>
          <cell r="EO33">
            <v>0</v>
          </cell>
          <cell r="EP33">
            <v>0</v>
          </cell>
          <cell r="EQ33">
            <v>533</v>
          </cell>
          <cell r="ER33">
            <v>0</v>
          </cell>
          <cell r="ES33">
            <v>0</v>
          </cell>
          <cell r="ET33">
            <v>0</v>
          </cell>
          <cell r="EU33">
            <v>4</v>
          </cell>
          <cell r="EV33">
            <v>0</v>
          </cell>
          <cell r="EW33">
            <v>0</v>
          </cell>
          <cell r="EX33">
            <v>0</v>
          </cell>
          <cell r="EY33">
            <v>0</v>
          </cell>
          <cell r="EZ33">
            <v>0</v>
          </cell>
          <cell r="FA33">
            <v>0</v>
          </cell>
          <cell r="FB33">
            <v>0</v>
          </cell>
          <cell r="FC33">
            <v>7026</v>
          </cell>
          <cell r="FD33">
            <v>0</v>
          </cell>
          <cell r="FE33">
            <v>0</v>
          </cell>
          <cell r="FF33">
            <v>0</v>
          </cell>
          <cell r="FG33">
            <v>4710</v>
          </cell>
          <cell r="FH33">
            <v>0</v>
          </cell>
          <cell r="FI33">
            <v>0</v>
          </cell>
          <cell r="FJ33">
            <v>0</v>
          </cell>
          <cell r="FK33">
            <v>0</v>
          </cell>
          <cell r="FL33">
            <v>474</v>
          </cell>
          <cell r="FM33">
            <v>0</v>
          </cell>
          <cell r="FN33">
            <v>0</v>
          </cell>
          <cell r="FO33">
            <v>0</v>
          </cell>
          <cell r="FP33">
            <v>2934</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row>
        <row r="34">
          <cell r="A34" t="str">
            <v>46779203</v>
          </cell>
          <cell r="B34" t="str">
            <v>2001</v>
          </cell>
          <cell r="C34">
            <v>37712</v>
          </cell>
          <cell r="D34" t="str">
            <v>10:39:18</v>
          </cell>
          <cell r="E34" t="str">
            <v>BELAIRE HEALTH CARE CENTER</v>
          </cell>
          <cell r="F34">
            <v>0</v>
          </cell>
          <cell r="G34">
            <v>395762</v>
          </cell>
          <cell r="H34">
            <v>-3493</v>
          </cell>
          <cell r="I34">
            <v>-8136</v>
          </cell>
          <cell r="J34">
            <v>21434</v>
          </cell>
          <cell r="K34">
            <v>179844</v>
          </cell>
          <cell r="L34">
            <v>1138</v>
          </cell>
          <cell r="M34">
            <v>-59</v>
          </cell>
          <cell r="N34">
            <v>164425</v>
          </cell>
          <cell r="O34">
            <v>54023</v>
          </cell>
          <cell r="P34">
            <v>5221</v>
          </cell>
          <cell r="Q34">
            <v>0</v>
          </cell>
          <cell r="R34">
            <v>177669</v>
          </cell>
          <cell r="S34">
            <v>229401</v>
          </cell>
          <cell r="T34">
            <v>5642</v>
          </cell>
          <cell r="U34">
            <v>-5385</v>
          </cell>
          <cell r="V34">
            <v>103328</v>
          </cell>
          <cell r="W34">
            <v>0</v>
          </cell>
          <cell r="X34">
            <v>0</v>
          </cell>
          <cell r="Y34">
            <v>0</v>
          </cell>
          <cell r="Z34">
            <v>221656</v>
          </cell>
          <cell r="AA34">
            <v>0</v>
          </cell>
          <cell r="AB34">
            <v>-10416</v>
          </cell>
          <cell r="AC34">
            <v>0</v>
          </cell>
          <cell r="AD34">
            <v>545213</v>
          </cell>
          <cell r="AE34">
            <v>0</v>
          </cell>
          <cell r="AF34">
            <v>0</v>
          </cell>
          <cell r="AG34">
            <v>0</v>
          </cell>
          <cell r="AH34">
            <v>728510</v>
          </cell>
          <cell r="AI34">
            <v>0</v>
          </cell>
          <cell r="AJ34">
            <v>0</v>
          </cell>
          <cell r="AK34">
            <v>0</v>
          </cell>
          <cell r="AL34">
            <v>53641</v>
          </cell>
          <cell r="AM34">
            <v>0</v>
          </cell>
          <cell r="AN34">
            <v>0</v>
          </cell>
          <cell r="AO34">
            <v>0</v>
          </cell>
          <cell r="AP34">
            <v>0</v>
          </cell>
          <cell r="AQ34">
            <v>0</v>
          </cell>
          <cell r="AR34">
            <v>0</v>
          </cell>
          <cell r="AS34">
            <v>0</v>
          </cell>
          <cell r="AT34">
            <v>0</v>
          </cell>
          <cell r="AU34">
            <v>132428</v>
          </cell>
          <cell r="AV34">
            <v>-812</v>
          </cell>
          <cell r="AW34">
            <v>0</v>
          </cell>
          <cell r="AX34">
            <v>0</v>
          </cell>
          <cell r="AY34">
            <v>129188</v>
          </cell>
          <cell r="AZ34">
            <v>23426</v>
          </cell>
          <cell r="BA34">
            <v>0</v>
          </cell>
          <cell r="BB34">
            <v>0</v>
          </cell>
          <cell r="BC34">
            <v>5580</v>
          </cell>
          <cell r="BD34">
            <v>0</v>
          </cell>
          <cell r="BE34">
            <v>0</v>
          </cell>
          <cell r="BF34">
            <v>0</v>
          </cell>
          <cell r="BG34">
            <v>103232</v>
          </cell>
          <cell r="BH34">
            <v>-819</v>
          </cell>
          <cell r="BI34">
            <v>0</v>
          </cell>
          <cell r="BJ34">
            <v>0</v>
          </cell>
          <cell r="BK34">
            <v>12144</v>
          </cell>
          <cell r="BL34">
            <v>0</v>
          </cell>
          <cell r="BM34">
            <v>0</v>
          </cell>
          <cell r="BN34">
            <v>0</v>
          </cell>
          <cell r="BO34">
            <v>18436</v>
          </cell>
          <cell r="BP34">
            <v>0</v>
          </cell>
          <cell r="BQ34">
            <v>0</v>
          </cell>
          <cell r="BR34">
            <v>0</v>
          </cell>
          <cell r="BS34">
            <v>0</v>
          </cell>
          <cell r="BT34">
            <v>0</v>
          </cell>
          <cell r="BU34">
            <v>0</v>
          </cell>
          <cell r="BV34">
            <v>0</v>
          </cell>
          <cell r="BW34">
            <v>0</v>
          </cell>
          <cell r="BX34">
            <v>0</v>
          </cell>
          <cell r="BY34">
            <v>0</v>
          </cell>
          <cell r="BZ34">
            <v>0</v>
          </cell>
          <cell r="CA34">
            <v>30338</v>
          </cell>
          <cell r="CB34">
            <v>0</v>
          </cell>
          <cell r="CC34">
            <v>0</v>
          </cell>
          <cell r="CD34">
            <v>0</v>
          </cell>
          <cell r="CE34">
            <v>3700</v>
          </cell>
          <cell r="CF34">
            <v>0</v>
          </cell>
          <cell r="CG34">
            <v>0</v>
          </cell>
          <cell r="CH34">
            <v>0</v>
          </cell>
          <cell r="CI34">
            <v>3842</v>
          </cell>
          <cell r="CJ34">
            <v>0</v>
          </cell>
          <cell r="CK34">
            <v>0</v>
          </cell>
          <cell r="CL34">
            <v>0</v>
          </cell>
          <cell r="CM34">
            <v>24583</v>
          </cell>
          <cell r="CN34">
            <v>0</v>
          </cell>
          <cell r="CO34">
            <v>0</v>
          </cell>
          <cell r="CP34">
            <v>0</v>
          </cell>
          <cell r="CQ34">
            <v>0</v>
          </cell>
          <cell r="CR34">
            <v>0</v>
          </cell>
          <cell r="CS34">
            <v>0</v>
          </cell>
          <cell r="CT34">
            <v>0</v>
          </cell>
          <cell r="CU34">
            <v>0</v>
          </cell>
          <cell r="CV34">
            <v>3493</v>
          </cell>
          <cell r="CW34">
            <v>0</v>
          </cell>
          <cell r="CX34">
            <v>0</v>
          </cell>
          <cell r="CY34">
            <v>0</v>
          </cell>
          <cell r="CZ34">
            <v>0</v>
          </cell>
          <cell r="DA34">
            <v>0</v>
          </cell>
          <cell r="DB34">
            <v>0</v>
          </cell>
          <cell r="DC34">
            <v>0</v>
          </cell>
          <cell r="DD34">
            <v>0</v>
          </cell>
          <cell r="DE34">
            <v>0</v>
          </cell>
          <cell r="DF34">
            <v>1652348</v>
          </cell>
          <cell r="DG34">
            <v>463471</v>
          </cell>
          <cell r="DH34">
            <v>14872</v>
          </cell>
          <cell r="DI34">
            <v>0</v>
          </cell>
          <cell r="DJ34">
            <v>16094</v>
          </cell>
          <cell r="DK34">
            <v>19025</v>
          </cell>
          <cell r="DL34">
            <v>511</v>
          </cell>
          <cell r="DM34">
            <v>-4440</v>
          </cell>
          <cell r="DN34">
            <v>62164</v>
          </cell>
          <cell r="DO34">
            <v>15739</v>
          </cell>
          <cell r="DP34">
            <v>1974</v>
          </cell>
          <cell r="DQ34">
            <v>0</v>
          </cell>
          <cell r="DR34">
            <v>54132</v>
          </cell>
          <cell r="DS34">
            <v>29412</v>
          </cell>
          <cell r="DT34">
            <v>1719</v>
          </cell>
          <cell r="DU34">
            <v>0</v>
          </cell>
          <cell r="DV34">
            <v>178790</v>
          </cell>
          <cell r="DW34">
            <v>408566</v>
          </cell>
          <cell r="DX34">
            <v>-28403</v>
          </cell>
          <cell r="DY34">
            <v>-96758</v>
          </cell>
          <cell r="DZ34">
            <v>0</v>
          </cell>
          <cell r="EA34">
            <v>3368</v>
          </cell>
          <cell r="EB34">
            <v>0</v>
          </cell>
          <cell r="EC34">
            <v>0</v>
          </cell>
          <cell r="ED34">
            <v>0</v>
          </cell>
          <cell r="EE34">
            <v>4219</v>
          </cell>
          <cell r="EF34">
            <v>0</v>
          </cell>
          <cell r="EG34">
            <v>0</v>
          </cell>
          <cell r="EH34">
            <v>0</v>
          </cell>
          <cell r="EI34">
            <v>91605</v>
          </cell>
          <cell r="EJ34">
            <v>0</v>
          </cell>
          <cell r="EK34">
            <v>0</v>
          </cell>
          <cell r="EL34">
            <v>0</v>
          </cell>
          <cell r="EM34">
            <v>56989</v>
          </cell>
          <cell r="EN34">
            <v>0</v>
          </cell>
          <cell r="EO34">
            <v>0</v>
          </cell>
          <cell r="EP34">
            <v>0</v>
          </cell>
          <cell r="EQ34">
            <v>17410</v>
          </cell>
          <cell r="ER34">
            <v>0</v>
          </cell>
          <cell r="ES34">
            <v>0</v>
          </cell>
          <cell r="ET34">
            <v>0</v>
          </cell>
          <cell r="EU34">
            <v>0</v>
          </cell>
          <cell r="EV34">
            <v>0</v>
          </cell>
          <cell r="EW34">
            <v>0</v>
          </cell>
          <cell r="EX34">
            <v>0</v>
          </cell>
          <cell r="EY34">
            <v>0</v>
          </cell>
          <cell r="EZ34">
            <v>0</v>
          </cell>
          <cell r="FA34">
            <v>0</v>
          </cell>
          <cell r="FB34">
            <v>0</v>
          </cell>
          <cell r="FC34">
            <v>47289</v>
          </cell>
          <cell r="FD34">
            <v>0</v>
          </cell>
          <cell r="FE34">
            <v>0</v>
          </cell>
          <cell r="FF34">
            <v>0</v>
          </cell>
          <cell r="FG34">
            <v>7191</v>
          </cell>
          <cell r="FH34">
            <v>819</v>
          </cell>
          <cell r="FI34">
            <v>0</v>
          </cell>
          <cell r="FJ34">
            <v>0</v>
          </cell>
          <cell r="FK34">
            <v>8733</v>
          </cell>
          <cell r="FL34">
            <v>0</v>
          </cell>
          <cell r="FM34">
            <v>0</v>
          </cell>
          <cell r="FN34">
            <v>0</v>
          </cell>
          <cell r="FO34">
            <v>29780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row>
        <row r="35">
          <cell r="A35" t="str">
            <v>78144607</v>
          </cell>
          <cell r="B35" t="str">
            <v>2001</v>
          </cell>
          <cell r="C35">
            <v>37455</v>
          </cell>
          <cell r="D35" t="str">
            <v>16:32:59</v>
          </cell>
          <cell r="E35" t="str">
            <v>BETHESDA HEALTH CARE FACILITY</v>
          </cell>
          <cell r="F35">
            <v>0</v>
          </cell>
          <cell r="G35">
            <v>202714</v>
          </cell>
          <cell r="H35">
            <v>0</v>
          </cell>
          <cell r="I35">
            <v>-111849</v>
          </cell>
          <cell r="J35">
            <v>19819</v>
          </cell>
          <cell r="K35">
            <v>92810</v>
          </cell>
          <cell r="L35">
            <v>1845</v>
          </cell>
          <cell r="M35">
            <v>0</v>
          </cell>
          <cell r="N35">
            <v>125954</v>
          </cell>
          <cell r="O35">
            <v>29187</v>
          </cell>
          <cell r="P35">
            <v>11723</v>
          </cell>
          <cell r="Q35">
            <v>0</v>
          </cell>
          <cell r="R35">
            <v>147841</v>
          </cell>
          <cell r="S35">
            <v>115028</v>
          </cell>
          <cell r="T35">
            <v>13760</v>
          </cell>
          <cell r="U35">
            <v>0</v>
          </cell>
          <cell r="V35">
            <v>26445</v>
          </cell>
          <cell r="W35">
            <v>0</v>
          </cell>
          <cell r="X35">
            <v>0</v>
          </cell>
          <cell r="Y35">
            <v>0</v>
          </cell>
          <cell r="Z35">
            <v>45183</v>
          </cell>
          <cell r="AA35">
            <v>0</v>
          </cell>
          <cell r="AB35">
            <v>0</v>
          </cell>
          <cell r="AC35">
            <v>0</v>
          </cell>
          <cell r="AD35">
            <v>337614</v>
          </cell>
          <cell r="AE35">
            <v>0</v>
          </cell>
          <cell r="AF35">
            <v>0</v>
          </cell>
          <cell r="AG35">
            <v>0</v>
          </cell>
          <cell r="AH35">
            <v>437051</v>
          </cell>
          <cell r="AI35">
            <v>0</v>
          </cell>
          <cell r="AJ35">
            <v>0</v>
          </cell>
          <cell r="AK35">
            <v>0</v>
          </cell>
          <cell r="AL35">
            <v>15151</v>
          </cell>
          <cell r="AM35">
            <v>0</v>
          </cell>
          <cell r="AN35">
            <v>0</v>
          </cell>
          <cell r="AO35">
            <v>0</v>
          </cell>
          <cell r="AP35">
            <v>0</v>
          </cell>
          <cell r="AQ35">
            <v>0</v>
          </cell>
          <cell r="AR35">
            <v>0</v>
          </cell>
          <cell r="AS35">
            <v>0</v>
          </cell>
          <cell r="AT35">
            <v>0</v>
          </cell>
          <cell r="AU35">
            <v>0</v>
          </cell>
          <cell r="AV35">
            <v>55509</v>
          </cell>
          <cell r="AW35">
            <v>0</v>
          </cell>
          <cell r="AX35">
            <v>0</v>
          </cell>
          <cell r="AY35">
            <v>60139</v>
          </cell>
          <cell r="AZ35">
            <v>24663</v>
          </cell>
          <cell r="BA35">
            <v>0</v>
          </cell>
          <cell r="BB35">
            <v>0</v>
          </cell>
          <cell r="BC35">
            <v>0</v>
          </cell>
          <cell r="BD35">
            <v>0</v>
          </cell>
          <cell r="BE35">
            <v>0</v>
          </cell>
          <cell r="BF35">
            <v>0</v>
          </cell>
          <cell r="BG35">
            <v>82652</v>
          </cell>
          <cell r="BH35">
            <v>0</v>
          </cell>
          <cell r="BI35">
            <v>0</v>
          </cell>
          <cell r="BJ35">
            <v>0</v>
          </cell>
          <cell r="BK35">
            <v>25536</v>
          </cell>
          <cell r="BL35">
            <v>0</v>
          </cell>
          <cell r="BM35">
            <v>0</v>
          </cell>
          <cell r="BN35">
            <v>0</v>
          </cell>
          <cell r="BO35">
            <v>0</v>
          </cell>
          <cell r="BP35">
            <v>0</v>
          </cell>
          <cell r="BQ35">
            <v>0</v>
          </cell>
          <cell r="BR35">
            <v>0</v>
          </cell>
          <cell r="BS35">
            <v>7191</v>
          </cell>
          <cell r="BT35">
            <v>0</v>
          </cell>
          <cell r="BU35">
            <v>-6736</v>
          </cell>
          <cell r="BV35">
            <v>0</v>
          </cell>
          <cell r="BW35">
            <v>0</v>
          </cell>
          <cell r="BX35">
            <v>0</v>
          </cell>
          <cell r="BY35">
            <v>0</v>
          </cell>
          <cell r="BZ35">
            <v>0</v>
          </cell>
          <cell r="CA35">
            <v>11200</v>
          </cell>
          <cell r="CB35">
            <v>0</v>
          </cell>
          <cell r="CC35">
            <v>0</v>
          </cell>
          <cell r="CD35">
            <v>0</v>
          </cell>
          <cell r="CE35">
            <v>1440</v>
          </cell>
          <cell r="CF35">
            <v>0</v>
          </cell>
          <cell r="CG35">
            <v>0</v>
          </cell>
          <cell r="CH35">
            <v>0</v>
          </cell>
          <cell r="CI35">
            <v>3000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861444</v>
          </cell>
          <cell r="DG35">
            <v>191158</v>
          </cell>
          <cell r="DH35">
            <v>80172</v>
          </cell>
          <cell r="DI35">
            <v>-6736</v>
          </cell>
          <cell r="DJ35">
            <v>0</v>
          </cell>
          <cell r="DK35">
            <v>44758</v>
          </cell>
          <cell r="DL35">
            <v>0</v>
          </cell>
          <cell r="DM35">
            <v>0</v>
          </cell>
          <cell r="DN35">
            <v>38619</v>
          </cell>
          <cell r="DO35">
            <v>2783</v>
          </cell>
          <cell r="DP35">
            <v>3594</v>
          </cell>
          <cell r="DQ35">
            <v>0</v>
          </cell>
          <cell r="DR35">
            <v>29420</v>
          </cell>
          <cell r="DS35">
            <v>10785</v>
          </cell>
          <cell r="DT35">
            <v>2738</v>
          </cell>
          <cell r="DU35">
            <v>0</v>
          </cell>
          <cell r="DV35">
            <v>103331</v>
          </cell>
          <cell r="DW35">
            <v>219150</v>
          </cell>
          <cell r="DX35">
            <v>-113832</v>
          </cell>
          <cell r="DY35">
            <v>-6025</v>
          </cell>
          <cell r="DZ35">
            <v>0</v>
          </cell>
          <cell r="EA35">
            <v>0</v>
          </cell>
          <cell r="EB35">
            <v>0</v>
          </cell>
          <cell r="EC35">
            <v>0</v>
          </cell>
          <cell r="ED35">
            <v>0</v>
          </cell>
          <cell r="EE35">
            <v>4542</v>
          </cell>
          <cell r="EF35">
            <v>0</v>
          </cell>
          <cell r="EG35">
            <v>0</v>
          </cell>
          <cell r="EH35">
            <v>0</v>
          </cell>
          <cell r="EI35">
            <v>19385</v>
          </cell>
          <cell r="EJ35">
            <v>0</v>
          </cell>
          <cell r="EK35">
            <v>0</v>
          </cell>
          <cell r="EL35">
            <v>0</v>
          </cell>
          <cell r="EM35">
            <v>7050</v>
          </cell>
          <cell r="EN35">
            <v>0</v>
          </cell>
          <cell r="EO35">
            <v>0</v>
          </cell>
          <cell r="EP35">
            <v>0</v>
          </cell>
          <cell r="EQ35">
            <v>1124</v>
          </cell>
          <cell r="ER35">
            <v>0</v>
          </cell>
          <cell r="ES35">
            <v>0</v>
          </cell>
          <cell r="ET35">
            <v>0</v>
          </cell>
          <cell r="EU35">
            <v>3803</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row>
        <row r="36">
          <cell r="A36" t="str">
            <v>46629921</v>
          </cell>
          <cell r="B36" t="str">
            <v>2001</v>
          </cell>
          <cell r="C36">
            <v>37518</v>
          </cell>
          <cell r="D36" t="str">
            <v>08:44:42</v>
          </cell>
          <cell r="E36" t="str">
            <v>Beverely Healthcare of Greensboro</v>
          </cell>
          <cell r="F36">
            <v>0</v>
          </cell>
          <cell r="G36">
            <v>177685</v>
          </cell>
          <cell r="H36">
            <v>-4549</v>
          </cell>
          <cell r="I36">
            <v>964</v>
          </cell>
          <cell r="J36">
            <v>26726</v>
          </cell>
          <cell r="K36">
            <v>122163</v>
          </cell>
          <cell r="L36">
            <v>0</v>
          </cell>
          <cell r="M36">
            <v>-3729</v>
          </cell>
          <cell r="N36">
            <v>114479</v>
          </cell>
          <cell r="O36">
            <v>34174</v>
          </cell>
          <cell r="P36">
            <v>0</v>
          </cell>
          <cell r="Q36">
            <v>1265</v>
          </cell>
          <cell r="R36">
            <v>231970</v>
          </cell>
          <cell r="S36">
            <v>234481</v>
          </cell>
          <cell r="T36">
            <v>0</v>
          </cell>
          <cell r="U36">
            <v>5321</v>
          </cell>
          <cell r="V36">
            <v>119726</v>
          </cell>
          <cell r="W36">
            <v>0</v>
          </cell>
          <cell r="X36">
            <v>0</v>
          </cell>
          <cell r="Y36">
            <v>-8266</v>
          </cell>
          <cell r="Z36">
            <v>0</v>
          </cell>
          <cell r="AA36">
            <v>0</v>
          </cell>
          <cell r="AB36">
            <v>0</v>
          </cell>
          <cell r="AC36">
            <v>0</v>
          </cell>
          <cell r="AD36">
            <v>0</v>
          </cell>
          <cell r="AE36">
            <v>0</v>
          </cell>
          <cell r="AF36">
            <v>0</v>
          </cell>
          <cell r="AG36">
            <v>0</v>
          </cell>
          <cell r="AH36">
            <v>117569</v>
          </cell>
          <cell r="AI36">
            <v>0</v>
          </cell>
          <cell r="AJ36">
            <v>0</v>
          </cell>
          <cell r="AK36">
            <v>0</v>
          </cell>
          <cell r="AL36">
            <v>14613</v>
          </cell>
          <cell r="AM36">
            <v>0</v>
          </cell>
          <cell r="AN36">
            <v>0</v>
          </cell>
          <cell r="AO36">
            <v>0</v>
          </cell>
          <cell r="AP36">
            <v>0</v>
          </cell>
          <cell r="AQ36">
            <v>0</v>
          </cell>
          <cell r="AR36">
            <v>0</v>
          </cell>
          <cell r="AS36">
            <v>0</v>
          </cell>
          <cell r="AT36">
            <v>0</v>
          </cell>
          <cell r="AU36">
            <v>10230</v>
          </cell>
          <cell r="AV36">
            <v>0</v>
          </cell>
          <cell r="AW36">
            <v>0</v>
          </cell>
          <cell r="AX36">
            <v>0</v>
          </cell>
          <cell r="AY36">
            <v>12076</v>
          </cell>
          <cell r="AZ36">
            <v>90803</v>
          </cell>
          <cell r="BA36">
            <v>2781</v>
          </cell>
          <cell r="BB36">
            <v>0</v>
          </cell>
          <cell r="BC36">
            <v>2094</v>
          </cell>
          <cell r="BD36">
            <v>0</v>
          </cell>
          <cell r="BE36">
            <v>0</v>
          </cell>
          <cell r="BF36">
            <v>0</v>
          </cell>
          <cell r="BG36">
            <v>35218</v>
          </cell>
          <cell r="BH36">
            <v>47488</v>
          </cell>
          <cell r="BI36">
            <v>0</v>
          </cell>
          <cell r="BJ36">
            <v>0</v>
          </cell>
          <cell r="BK36">
            <v>28865</v>
          </cell>
          <cell r="BL36">
            <v>0</v>
          </cell>
          <cell r="BM36">
            <v>0</v>
          </cell>
          <cell r="BN36">
            <v>0</v>
          </cell>
          <cell r="BO36">
            <v>1343</v>
          </cell>
          <cell r="BP36">
            <v>0</v>
          </cell>
          <cell r="BQ36">
            <v>0</v>
          </cell>
          <cell r="BR36">
            <v>0</v>
          </cell>
          <cell r="BS36">
            <v>0</v>
          </cell>
          <cell r="BT36">
            <v>0</v>
          </cell>
          <cell r="BU36">
            <v>0</v>
          </cell>
          <cell r="BV36">
            <v>0</v>
          </cell>
          <cell r="BW36">
            <v>0</v>
          </cell>
          <cell r="BX36">
            <v>0</v>
          </cell>
          <cell r="BY36">
            <v>0</v>
          </cell>
          <cell r="BZ36">
            <v>0</v>
          </cell>
          <cell r="CA36">
            <v>23000</v>
          </cell>
          <cell r="CB36">
            <v>0</v>
          </cell>
          <cell r="CC36">
            <v>0</v>
          </cell>
          <cell r="CD36">
            <v>0</v>
          </cell>
          <cell r="CE36">
            <v>0</v>
          </cell>
          <cell r="CF36">
            <v>0</v>
          </cell>
          <cell r="CG36">
            <v>0</v>
          </cell>
          <cell r="CH36">
            <v>0</v>
          </cell>
          <cell r="CI36">
            <v>0</v>
          </cell>
          <cell r="CJ36">
            <v>0</v>
          </cell>
          <cell r="CK36">
            <v>0</v>
          </cell>
          <cell r="CL36">
            <v>0</v>
          </cell>
          <cell r="CM36">
            <v>27481</v>
          </cell>
          <cell r="CN36">
            <v>0</v>
          </cell>
          <cell r="CO36">
            <v>0</v>
          </cell>
          <cell r="CP36">
            <v>0</v>
          </cell>
          <cell r="CQ36">
            <v>70465</v>
          </cell>
          <cell r="CR36">
            <v>-71401</v>
          </cell>
          <cell r="CS36">
            <v>-2147</v>
          </cell>
          <cell r="CT36">
            <v>0</v>
          </cell>
          <cell r="CU36">
            <v>0</v>
          </cell>
          <cell r="CV36">
            <v>4993</v>
          </cell>
          <cell r="CW36">
            <v>0</v>
          </cell>
          <cell r="CX36">
            <v>0</v>
          </cell>
          <cell r="CY36">
            <v>11629</v>
          </cell>
          <cell r="CZ36">
            <v>-5274</v>
          </cell>
          <cell r="DA36">
            <v>0</v>
          </cell>
          <cell r="DB36">
            <v>0</v>
          </cell>
          <cell r="DC36">
            <v>0</v>
          </cell>
          <cell r="DD36">
            <v>0</v>
          </cell>
          <cell r="DE36">
            <v>0</v>
          </cell>
          <cell r="DF36">
            <v>251908</v>
          </cell>
          <cell r="DG36">
            <v>222401</v>
          </cell>
          <cell r="DH36">
            <v>66609</v>
          </cell>
          <cell r="DI36">
            <v>-7632</v>
          </cell>
          <cell r="DJ36">
            <v>36648</v>
          </cell>
          <cell r="DK36">
            <v>98622</v>
          </cell>
          <cell r="DL36">
            <v>0</v>
          </cell>
          <cell r="DM36">
            <v>-149</v>
          </cell>
          <cell r="DN36">
            <v>61979</v>
          </cell>
          <cell r="DO36">
            <v>10630</v>
          </cell>
          <cell r="DP36">
            <v>0</v>
          </cell>
          <cell r="DQ36">
            <v>1196</v>
          </cell>
          <cell r="DR36">
            <v>43778</v>
          </cell>
          <cell r="DS36">
            <v>10776</v>
          </cell>
          <cell r="DT36">
            <v>0</v>
          </cell>
          <cell r="DU36">
            <v>2906</v>
          </cell>
          <cell r="DV36">
            <v>179184</v>
          </cell>
          <cell r="DW36">
            <v>374159</v>
          </cell>
          <cell r="DX36">
            <v>300</v>
          </cell>
          <cell r="DY36">
            <v>-51777</v>
          </cell>
          <cell r="DZ36">
            <v>0</v>
          </cell>
          <cell r="EA36">
            <v>4787</v>
          </cell>
          <cell r="EB36">
            <v>0</v>
          </cell>
          <cell r="EC36">
            <v>-266</v>
          </cell>
          <cell r="ED36">
            <v>0</v>
          </cell>
          <cell r="EE36">
            <v>8625</v>
          </cell>
          <cell r="EF36">
            <v>25973</v>
          </cell>
          <cell r="EG36">
            <v>-46</v>
          </cell>
          <cell r="EH36">
            <v>0</v>
          </cell>
          <cell r="EI36">
            <v>312407</v>
          </cell>
          <cell r="EJ36">
            <v>0</v>
          </cell>
          <cell r="EK36">
            <v>-210951</v>
          </cell>
          <cell r="EL36">
            <v>0</v>
          </cell>
          <cell r="EM36">
            <v>303</v>
          </cell>
          <cell r="EN36">
            <v>0</v>
          </cell>
          <cell r="EO36">
            <v>122205</v>
          </cell>
          <cell r="EP36">
            <v>0</v>
          </cell>
          <cell r="EQ36">
            <v>17</v>
          </cell>
          <cell r="ER36">
            <v>0</v>
          </cell>
          <cell r="ES36">
            <v>56111</v>
          </cell>
          <cell r="ET36">
            <v>0</v>
          </cell>
          <cell r="EU36">
            <v>28270</v>
          </cell>
          <cell r="EV36">
            <v>0</v>
          </cell>
          <cell r="EW36">
            <v>-635</v>
          </cell>
          <cell r="EX36">
            <v>0</v>
          </cell>
          <cell r="EY36">
            <v>0</v>
          </cell>
          <cell r="EZ36">
            <v>0</v>
          </cell>
          <cell r="FA36">
            <v>0</v>
          </cell>
          <cell r="FB36">
            <v>0</v>
          </cell>
          <cell r="FC36">
            <v>22683</v>
          </cell>
          <cell r="FD36">
            <v>-1254</v>
          </cell>
          <cell r="FE36">
            <v>0</v>
          </cell>
          <cell r="FF36">
            <v>0</v>
          </cell>
          <cell r="FG36">
            <v>0</v>
          </cell>
          <cell r="FH36">
            <v>1254</v>
          </cell>
          <cell r="FI36">
            <v>0</v>
          </cell>
          <cell r="FJ36">
            <v>0</v>
          </cell>
          <cell r="FK36">
            <v>0</v>
          </cell>
          <cell r="FL36">
            <v>4530</v>
          </cell>
          <cell r="FM36">
            <v>0</v>
          </cell>
          <cell r="FN36">
            <v>688</v>
          </cell>
          <cell r="FO36">
            <v>27276</v>
          </cell>
          <cell r="FP36">
            <v>0</v>
          </cell>
          <cell r="FQ36">
            <v>-387</v>
          </cell>
          <cell r="FR36">
            <v>0</v>
          </cell>
          <cell r="FS36">
            <v>0</v>
          </cell>
          <cell r="FT36">
            <v>0</v>
          </cell>
          <cell r="FU36">
            <v>0</v>
          </cell>
          <cell r="FV36">
            <v>0</v>
          </cell>
          <cell r="FW36">
            <v>0</v>
          </cell>
          <cell r="FX36">
            <v>0</v>
          </cell>
          <cell r="FY36">
            <v>0</v>
          </cell>
          <cell r="FZ36">
            <v>0</v>
          </cell>
          <cell r="GA36">
            <v>0</v>
          </cell>
          <cell r="GB36">
            <v>610581</v>
          </cell>
          <cell r="GC36">
            <v>0</v>
          </cell>
          <cell r="GD36">
            <v>0</v>
          </cell>
          <cell r="GE36">
            <v>0</v>
          </cell>
          <cell r="GF36">
            <v>47930</v>
          </cell>
          <cell r="GG36">
            <v>0</v>
          </cell>
          <cell r="GH36">
            <v>0</v>
          </cell>
          <cell r="GI36">
            <v>0</v>
          </cell>
          <cell r="GJ36">
            <v>26194</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684705</v>
          </cell>
          <cell r="HA36">
            <v>0</v>
          </cell>
          <cell r="HB36">
            <v>313531</v>
          </cell>
          <cell r="HC36">
            <v>0</v>
          </cell>
          <cell r="HD36">
            <v>0</v>
          </cell>
          <cell r="HE36">
            <v>0</v>
          </cell>
          <cell r="HF36">
            <v>330913</v>
          </cell>
          <cell r="HG36">
            <v>0</v>
          </cell>
          <cell r="HH36">
            <v>0</v>
          </cell>
          <cell r="HI36">
            <v>0</v>
          </cell>
          <cell r="HJ36">
            <v>880785</v>
          </cell>
          <cell r="HK36">
            <v>0</v>
          </cell>
          <cell r="HL36">
            <v>-610581</v>
          </cell>
          <cell r="HM36">
            <v>0</v>
          </cell>
          <cell r="HN36">
            <v>0</v>
          </cell>
          <cell r="HO36">
            <v>126178</v>
          </cell>
          <cell r="HP36">
            <v>-47930</v>
          </cell>
          <cell r="HQ36">
            <v>0</v>
          </cell>
          <cell r="HR36">
            <v>0</v>
          </cell>
          <cell r="HS36">
            <v>137859</v>
          </cell>
          <cell r="HT36">
            <v>-116997</v>
          </cell>
          <cell r="HU36">
            <v>28176</v>
          </cell>
          <cell r="HV36">
            <v>0</v>
          </cell>
          <cell r="HW36">
            <v>0</v>
          </cell>
          <cell r="HX36">
            <v>0</v>
          </cell>
          <cell r="HY36">
            <v>0</v>
          </cell>
          <cell r="HZ36">
            <v>0</v>
          </cell>
          <cell r="IA36">
            <v>0</v>
          </cell>
          <cell r="IB36">
            <v>0</v>
          </cell>
          <cell r="IC36">
            <v>0</v>
          </cell>
          <cell r="ID36">
            <v>0</v>
          </cell>
          <cell r="IE36">
            <v>0</v>
          </cell>
          <cell r="IF36">
            <v>0</v>
          </cell>
          <cell r="IG36">
            <v>0</v>
          </cell>
          <cell r="IH36">
            <v>1525229</v>
          </cell>
          <cell r="II36">
            <v>264037</v>
          </cell>
          <cell r="IJ36">
            <v>-775508</v>
          </cell>
          <cell r="IK36">
            <v>28176</v>
          </cell>
        </row>
        <row r="37">
          <cell r="A37" t="str">
            <v>40858617</v>
          </cell>
          <cell r="B37" t="str">
            <v>2001</v>
          </cell>
          <cell r="C37">
            <v>37530</v>
          </cell>
          <cell r="D37" t="str">
            <v>10:39:31</v>
          </cell>
          <cell r="E37" t="str">
            <v>Beverly Healtcare - Renaissance</v>
          </cell>
          <cell r="F37">
            <v>0</v>
          </cell>
          <cell r="G37">
            <v>311364</v>
          </cell>
          <cell r="H37">
            <v>-11750</v>
          </cell>
          <cell r="I37">
            <v>1790</v>
          </cell>
          <cell r="J37">
            <v>59101</v>
          </cell>
          <cell r="K37">
            <v>194002</v>
          </cell>
          <cell r="L37">
            <v>0</v>
          </cell>
          <cell r="M37">
            <v>410</v>
          </cell>
          <cell r="N37">
            <v>136025</v>
          </cell>
          <cell r="O37">
            <v>42648</v>
          </cell>
          <cell r="P37">
            <v>0</v>
          </cell>
          <cell r="Q37">
            <v>1888</v>
          </cell>
          <cell r="R37">
            <v>279337</v>
          </cell>
          <cell r="S37">
            <v>302035</v>
          </cell>
          <cell r="T37">
            <v>0</v>
          </cell>
          <cell r="U37">
            <v>6256</v>
          </cell>
          <cell r="V37">
            <v>226481</v>
          </cell>
          <cell r="W37">
            <v>0</v>
          </cell>
          <cell r="X37">
            <v>0</v>
          </cell>
          <cell r="Y37">
            <v>-12139</v>
          </cell>
          <cell r="Z37">
            <v>1699</v>
          </cell>
          <cell r="AA37">
            <v>0</v>
          </cell>
          <cell r="AB37">
            <v>0</v>
          </cell>
          <cell r="AC37">
            <v>0</v>
          </cell>
          <cell r="AD37">
            <v>1230</v>
          </cell>
          <cell r="AE37">
            <v>0</v>
          </cell>
          <cell r="AF37">
            <v>0</v>
          </cell>
          <cell r="AG37">
            <v>0</v>
          </cell>
          <cell r="AH37">
            <v>105458</v>
          </cell>
          <cell r="AI37">
            <v>0</v>
          </cell>
          <cell r="AJ37">
            <v>0</v>
          </cell>
          <cell r="AK37">
            <v>0</v>
          </cell>
          <cell r="AL37">
            <v>30841</v>
          </cell>
          <cell r="AM37">
            <v>0</v>
          </cell>
          <cell r="AN37">
            <v>0</v>
          </cell>
          <cell r="AO37">
            <v>0</v>
          </cell>
          <cell r="AP37">
            <v>0</v>
          </cell>
          <cell r="AQ37">
            <v>0</v>
          </cell>
          <cell r="AR37">
            <v>0</v>
          </cell>
          <cell r="AS37">
            <v>0</v>
          </cell>
          <cell r="AT37">
            <v>0</v>
          </cell>
          <cell r="AU37">
            <v>19254</v>
          </cell>
          <cell r="AV37">
            <v>0</v>
          </cell>
          <cell r="AW37">
            <v>0</v>
          </cell>
          <cell r="AX37">
            <v>0</v>
          </cell>
          <cell r="AY37">
            <v>18000</v>
          </cell>
          <cell r="AZ37">
            <v>96966</v>
          </cell>
          <cell r="BA37">
            <v>4859</v>
          </cell>
          <cell r="BB37">
            <v>0</v>
          </cell>
          <cell r="BC37">
            <v>1888</v>
          </cell>
          <cell r="BD37">
            <v>0</v>
          </cell>
          <cell r="BE37">
            <v>0</v>
          </cell>
          <cell r="BF37">
            <v>0</v>
          </cell>
          <cell r="BG37">
            <v>56239</v>
          </cell>
          <cell r="BH37">
            <v>65795</v>
          </cell>
          <cell r="BI37">
            <v>0</v>
          </cell>
          <cell r="BJ37">
            <v>0</v>
          </cell>
          <cell r="BK37">
            <v>22643</v>
          </cell>
          <cell r="BL37">
            <v>0</v>
          </cell>
          <cell r="BM37">
            <v>0</v>
          </cell>
          <cell r="BN37">
            <v>0</v>
          </cell>
          <cell r="BO37">
            <v>766</v>
          </cell>
          <cell r="BP37">
            <v>0</v>
          </cell>
          <cell r="BQ37">
            <v>0</v>
          </cell>
          <cell r="BR37">
            <v>0</v>
          </cell>
          <cell r="BS37">
            <v>0</v>
          </cell>
          <cell r="BT37">
            <v>0</v>
          </cell>
          <cell r="BU37">
            <v>0</v>
          </cell>
          <cell r="BV37">
            <v>0</v>
          </cell>
          <cell r="BW37">
            <v>0</v>
          </cell>
          <cell r="BX37">
            <v>0</v>
          </cell>
          <cell r="BY37">
            <v>0</v>
          </cell>
          <cell r="BZ37">
            <v>0</v>
          </cell>
          <cell r="CA37">
            <v>15600</v>
          </cell>
          <cell r="CB37">
            <v>0</v>
          </cell>
          <cell r="CC37">
            <v>0</v>
          </cell>
          <cell r="CD37">
            <v>0</v>
          </cell>
          <cell r="CE37">
            <v>0</v>
          </cell>
          <cell r="CF37">
            <v>0</v>
          </cell>
          <cell r="CG37">
            <v>0</v>
          </cell>
          <cell r="CH37">
            <v>0</v>
          </cell>
          <cell r="CI37">
            <v>0</v>
          </cell>
          <cell r="CJ37">
            <v>0</v>
          </cell>
          <cell r="CK37">
            <v>0</v>
          </cell>
          <cell r="CL37">
            <v>0</v>
          </cell>
          <cell r="CM37">
            <v>31256</v>
          </cell>
          <cell r="CN37">
            <v>0</v>
          </cell>
          <cell r="CO37">
            <v>0</v>
          </cell>
          <cell r="CP37">
            <v>0</v>
          </cell>
          <cell r="CQ37">
            <v>96153</v>
          </cell>
          <cell r="CR37">
            <v>-92239</v>
          </cell>
          <cell r="CS37">
            <v>-414</v>
          </cell>
          <cell r="CT37">
            <v>0</v>
          </cell>
          <cell r="CU37">
            <v>0</v>
          </cell>
          <cell r="CV37">
            <v>7825</v>
          </cell>
          <cell r="CW37">
            <v>0</v>
          </cell>
          <cell r="CX37">
            <v>0</v>
          </cell>
          <cell r="CY37">
            <v>7741</v>
          </cell>
          <cell r="CZ37">
            <v>-7688</v>
          </cell>
          <cell r="DA37">
            <v>0</v>
          </cell>
          <cell r="DB37">
            <v>0</v>
          </cell>
          <cell r="DC37">
            <v>0</v>
          </cell>
          <cell r="DD37">
            <v>0</v>
          </cell>
          <cell r="DE37">
            <v>0</v>
          </cell>
          <cell r="DF37">
            <v>365709</v>
          </cell>
          <cell r="DG37">
            <v>269540</v>
          </cell>
          <cell r="DH37">
            <v>70659</v>
          </cell>
          <cell r="DI37">
            <v>-7694</v>
          </cell>
          <cell r="DJ37">
            <v>55617</v>
          </cell>
          <cell r="DK37">
            <v>27471</v>
          </cell>
          <cell r="DL37">
            <v>0</v>
          </cell>
          <cell r="DM37">
            <v>817</v>
          </cell>
          <cell r="DN37">
            <v>97842</v>
          </cell>
          <cell r="DO37">
            <v>14755</v>
          </cell>
          <cell r="DP37">
            <v>0</v>
          </cell>
          <cell r="DQ37">
            <v>1271</v>
          </cell>
          <cell r="DR37">
            <v>61712</v>
          </cell>
          <cell r="DS37">
            <v>19096</v>
          </cell>
          <cell r="DT37">
            <v>0</v>
          </cell>
          <cell r="DU37">
            <v>3311</v>
          </cell>
          <cell r="DV37">
            <v>188914</v>
          </cell>
          <cell r="DW37">
            <v>863363</v>
          </cell>
          <cell r="DX37">
            <v>903</v>
          </cell>
          <cell r="DY37">
            <v>-431985</v>
          </cell>
          <cell r="DZ37">
            <v>0</v>
          </cell>
          <cell r="EA37">
            <v>5600</v>
          </cell>
          <cell r="EB37">
            <v>-303</v>
          </cell>
          <cell r="EC37">
            <v>0</v>
          </cell>
          <cell r="ED37">
            <v>0</v>
          </cell>
          <cell r="EE37">
            <v>11702</v>
          </cell>
          <cell r="EF37">
            <v>26444</v>
          </cell>
          <cell r="EG37">
            <v>4124</v>
          </cell>
          <cell r="EH37">
            <v>0</v>
          </cell>
          <cell r="EI37">
            <v>533276</v>
          </cell>
          <cell r="EJ37">
            <v>0</v>
          </cell>
          <cell r="EK37">
            <v>-351423</v>
          </cell>
          <cell r="EL37">
            <v>0</v>
          </cell>
          <cell r="EM37">
            <v>191</v>
          </cell>
          <cell r="EN37">
            <v>0</v>
          </cell>
          <cell r="EO37">
            <v>180492</v>
          </cell>
          <cell r="EP37">
            <v>0</v>
          </cell>
          <cell r="EQ37">
            <v>17</v>
          </cell>
          <cell r="ER37">
            <v>0</v>
          </cell>
          <cell r="ES37">
            <v>109125</v>
          </cell>
          <cell r="ET37">
            <v>0</v>
          </cell>
          <cell r="EU37">
            <v>6349</v>
          </cell>
          <cell r="EV37">
            <v>-5094</v>
          </cell>
          <cell r="EW37">
            <v>-1255</v>
          </cell>
          <cell r="EX37">
            <v>0</v>
          </cell>
          <cell r="EY37">
            <v>0</v>
          </cell>
          <cell r="EZ37">
            <v>0</v>
          </cell>
          <cell r="FA37">
            <v>0</v>
          </cell>
          <cell r="FB37">
            <v>0</v>
          </cell>
          <cell r="FC37">
            <v>30925</v>
          </cell>
          <cell r="FD37">
            <v>6644</v>
          </cell>
          <cell r="FE37">
            <v>0</v>
          </cell>
          <cell r="FF37">
            <v>0</v>
          </cell>
          <cell r="FG37">
            <v>0</v>
          </cell>
          <cell r="FH37">
            <v>114</v>
          </cell>
          <cell r="FI37">
            <v>0</v>
          </cell>
          <cell r="FJ37">
            <v>0</v>
          </cell>
          <cell r="FK37">
            <v>59296</v>
          </cell>
          <cell r="FL37">
            <v>9349</v>
          </cell>
          <cell r="FM37">
            <v>-1949</v>
          </cell>
          <cell r="FN37">
            <v>0</v>
          </cell>
          <cell r="FO37">
            <v>58923</v>
          </cell>
          <cell r="FP37">
            <v>0</v>
          </cell>
          <cell r="FQ37">
            <v>277</v>
          </cell>
          <cell r="FR37">
            <v>0</v>
          </cell>
          <cell r="FS37">
            <v>0</v>
          </cell>
          <cell r="FT37">
            <v>0</v>
          </cell>
          <cell r="FU37">
            <v>0</v>
          </cell>
          <cell r="FV37">
            <v>0</v>
          </cell>
          <cell r="FW37">
            <v>0</v>
          </cell>
          <cell r="FX37">
            <v>0</v>
          </cell>
          <cell r="FY37">
            <v>0</v>
          </cell>
          <cell r="FZ37">
            <v>0</v>
          </cell>
          <cell r="GA37">
            <v>0</v>
          </cell>
          <cell r="GB37">
            <v>662744</v>
          </cell>
          <cell r="GC37">
            <v>0</v>
          </cell>
          <cell r="GD37">
            <v>0</v>
          </cell>
          <cell r="GE37">
            <v>0</v>
          </cell>
          <cell r="GF37">
            <v>52025</v>
          </cell>
          <cell r="GG37">
            <v>0</v>
          </cell>
          <cell r="GH37">
            <v>0</v>
          </cell>
          <cell r="GI37">
            <v>0</v>
          </cell>
          <cell r="GJ37">
            <v>6495</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721264</v>
          </cell>
          <cell r="HA37">
            <v>0</v>
          </cell>
          <cell r="HB37">
            <v>467858</v>
          </cell>
          <cell r="HC37">
            <v>0</v>
          </cell>
          <cell r="HD37">
            <v>0</v>
          </cell>
          <cell r="HE37">
            <v>-314</v>
          </cell>
          <cell r="HF37">
            <v>388065</v>
          </cell>
          <cell r="HG37">
            <v>0</v>
          </cell>
          <cell r="HH37">
            <v>0</v>
          </cell>
          <cell r="HI37">
            <v>-591</v>
          </cell>
          <cell r="HJ37">
            <v>933752</v>
          </cell>
          <cell r="HK37">
            <v>0</v>
          </cell>
          <cell r="HL37">
            <v>-662744</v>
          </cell>
          <cell r="HM37">
            <v>0</v>
          </cell>
          <cell r="HN37">
            <v>0</v>
          </cell>
          <cell r="HO37">
            <v>145590</v>
          </cell>
          <cell r="HP37">
            <v>-52025</v>
          </cell>
          <cell r="HQ37">
            <v>0</v>
          </cell>
          <cell r="HR37">
            <v>0</v>
          </cell>
          <cell r="HS37">
            <v>138237</v>
          </cell>
          <cell r="HT37">
            <v>-103461</v>
          </cell>
          <cell r="HU37">
            <v>32541</v>
          </cell>
          <cell r="HV37">
            <v>0</v>
          </cell>
          <cell r="HW37">
            <v>89</v>
          </cell>
          <cell r="HX37">
            <v>0</v>
          </cell>
          <cell r="HY37">
            <v>-88</v>
          </cell>
          <cell r="HZ37">
            <v>0</v>
          </cell>
          <cell r="IA37">
            <v>0</v>
          </cell>
          <cell r="IB37">
            <v>0</v>
          </cell>
          <cell r="IC37">
            <v>0</v>
          </cell>
          <cell r="ID37">
            <v>0</v>
          </cell>
          <cell r="IE37">
            <v>-6736</v>
          </cell>
          <cell r="IF37">
            <v>0</v>
          </cell>
          <cell r="IG37">
            <v>0</v>
          </cell>
          <cell r="IH37">
            <v>1789675</v>
          </cell>
          <cell r="II37">
            <v>277180</v>
          </cell>
          <cell r="IJ37">
            <v>-818230</v>
          </cell>
          <cell r="IK37">
            <v>31548</v>
          </cell>
        </row>
        <row r="38">
          <cell r="A38" t="str">
            <v>70163777</v>
          </cell>
          <cell r="B38" t="str">
            <v>2001</v>
          </cell>
          <cell r="C38">
            <v>37529</v>
          </cell>
          <cell r="D38" t="str">
            <v>09:42:00</v>
          </cell>
          <cell r="E38" t="str">
            <v>Beverly Healthcare - Hendersonville</v>
          </cell>
          <cell r="F38">
            <v>0</v>
          </cell>
          <cell r="G38">
            <v>490457</v>
          </cell>
          <cell r="H38">
            <v>-7402</v>
          </cell>
          <cell r="I38">
            <v>-254200</v>
          </cell>
          <cell r="J38">
            <v>45555</v>
          </cell>
          <cell r="K38">
            <v>174129</v>
          </cell>
          <cell r="L38">
            <v>0</v>
          </cell>
          <cell r="M38">
            <v>326</v>
          </cell>
          <cell r="N38">
            <v>148156</v>
          </cell>
          <cell r="O38">
            <v>46615</v>
          </cell>
          <cell r="P38">
            <v>0</v>
          </cell>
          <cell r="Q38">
            <v>5857</v>
          </cell>
          <cell r="R38">
            <v>233897</v>
          </cell>
          <cell r="S38">
            <v>295326</v>
          </cell>
          <cell r="T38">
            <v>0</v>
          </cell>
          <cell r="U38">
            <v>7566</v>
          </cell>
          <cell r="V38">
            <v>183572</v>
          </cell>
          <cell r="W38">
            <v>0</v>
          </cell>
          <cell r="X38">
            <v>-8084</v>
          </cell>
          <cell r="Y38">
            <v>-10762</v>
          </cell>
          <cell r="Z38">
            <v>0</v>
          </cell>
          <cell r="AA38">
            <v>0</v>
          </cell>
          <cell r="AB38">
            <v>0</v>
          </cell>
          <cell r="AC38">
            <v>0</v>
          </cell>
          <cell r="AD38">
            <v>0</v>
          </cell>
          <cell r="AE38">
            <v>0</v>
          </cell>
          <cell r="AF38">
            <v>0</v>
          </cell>
          <cell r="AG38">
            <v>0</v>
          </cell>
          <cell r="AH38">
            <v>165722</v>
          </cell>
          <cell r="AI38">
            <v>0</v>
          </cell>
          <cell r="AJ38">
            <v>0</v>
          </cell>
          <cell r="AK38">
            <v>0</v>
          </cell>
          <cell r="AL38">
            <v>24100</v>
          </cell>
          <cell r="AM38">
            <v>0</v>
          </cell>
          <cell r="AN38">
            <v>0</v>
          </cell>
          <cell r="AO38">
            <v>0</v>
          </cell>
          <cell r="AP38">
            <v>0</v>
          </cell>
          <cell r="AQ38">
            <v>0</v>
          </cell>
          <cell r="AR38">
            <v>0</v>
          </cell>
          <cell r="AS38">
            <v>0</v>
          </cell>
          <cell r="AT38">
            <v>0</v>
          </cell>
          <cell r="AU38">
            <v>14908</v>
          </cell>
          <cell r="AV38">
            <v>0</v>
          </cell>
          <cell r="AW38">
            <v>0</v>
          </cell>
          <cell r="AX38">
            <v>0</v>
          </cell>
          <cell r="AY38">
            <v>22074</v>
          </cell>
          <cell r="AZ38">
            <v>63149</v>
          </cell>
          <cell r="BA38">
            <v>6348</v>
          </cell>
          <cell r="BB38">
            <v>0</v>
          </cell>
          <cell r="BC38">
            <v>2030</v>
          </cell>
          <cell r="BD38">
            <v>0</v>
          </cell>
          <cell r="BE38">
            <v>0</v>
          </cell>
          <cell r="BF38">
            <v>0</v>
          </cell>
          <cell r="BG38">
            <v>63517</v>
          </cell>
          <cell r="BH38">
            <v>52023</v>
          </cell>
          <cell r="BI38">
            <v>0</v>
          </cell>
          <cell r="BJ38">
            <v>0</v>
          </cell>
          <cell r="BK38">
            <v>13116</v>
          </cell>
          <cell r="BL38">
            <v>0</v>
          </cell>
          <cell r="BM38">
            <v>0</v>
          </cell>
          <cell r="BN38">
            <v>0</v>
          </cell>
          <cell r="BO38">
            <v>5888</v>
          </cell>
          <cell r="BP38">
            <v>0</v>
          </cell>
          <cell r="BQ38">
            <v>0</v>
          </cell>
          <cell r="BR38">
            <v>0</v>
          </cell>
          <cell r="BS38">
            <v>0</v>
          </cell>
          <cell r="BT38">
            <v>0</v>
          </cell>
          <cell r="BU38">
            <v>0</v>
          </cell>
          <cell r="BV38">
            <v>0</v>
          </cell>
          <cell r="BW38">
            <v>0</v>
          </cell>
          <cell r="BX38">
            <v>0</v>
          </cell>
          <cell r="BY38">
            <v>0</v>
          </cell>
          <cell r="BZ38">
            <v>0</v>
          </cell>
          <cell r="CA38">
            <v>18000</v>
          </cell>
          <cell r="CB38">
            <v>0</v>
          </cell>
          <cell r="CC38">
            <v>0</v>
          </cell>
          <cell r="CD38">
            <v>0</v>
          </cell>
          <cell r="CE38">
            <v>0</v>
          </cell>
          <cell r="CF38">
            <v>0</v>
          </cell>
          <cell r="CG38">
            <v>0</v>
          </cell>
          <cell r="CH38">
            <v>0</v>
          </cell>
          <cell r="CI38">
            <v>0</v>
          </cell>
          <cell r="CJ38">
            <v>0</v>
          </cell>
          <cell r="CK38">
            <v>0</v>
          </cell>
          <cell r="CL38">
            <v>0</v>
          </cell>
          <cell r="CM38">
            <v>18053</v>
          </cell>
          <cell r="CN38">
            <v>0</v>
          </cell>
          <cell r="CO38">
            <v>0</v>
          </cell>
          <cell r="CP38">
            <v>0</v>
          </cell>
          <cell r="CQ38">
            <v>99284</v>
          </cell>
          <cell r="CR38">
            <v>-65857</v>
          </cell>
          <cell r="CS38">
            <v>-6171</v>
          </cell>
          <cell r="CT38">
            <v>0</v>
          </cell>
          <cell r="CU38">
            <v>0</v>
          </cell>
          <cell r="CV38">
            <v>6916</v>
          </cell>
          <cell r="CW38">
            <v>0</v>
          </cell>
          <cell r="CX38">
            <v>0</v>
          </cell>
          <cell r="CY38">
            <v>963</v>
          </cell>
          <cell r="CZ38">
            <v>-963</v>
          </cell>
          <cell r="DA38">
            <v>0</v>
          </cell>
          <cell r="DB38">
            <v>0</v>
          </cell>
          <cell r="DC38">
            <v>0</v>
          </cell>
          <cell r="DD38">
            <v>0</v>
          </cell>
          <cell r="DE38">
            <v>0</v>
          </cell>
          <cell r="DF38">
            <v>373394</v>
          </cell>
          <cell r="DG38">
            <v>257833</v>
          </cell>
          <cell r="DH38">
            <v>47184</v>
          </cell>
          <cell r="DI38">
            <v>-10585</v>
          </cell>
          <cell r="DJ38">
            <v>63566</v>
          </cell>
          <cell r="DK38">
            <v>30821</v>
          </cell>
          <cell r="DL38">
            <v>0</v>
          </cell>
          <cell r="DM38">
            <v>1332</v>
          </cell>
          <cell r="DN38">
            <v>55647</v>
          </cell>
          <cell r="DO38">
            <v>15542</v>
          </cell>
          <cell r="DP38">
            <v>0</v>
          </cell>
          <cell r="DQ38">
            <v>1064</v>
          </cell>
          <cell r="DR38">
            <v>43731</v>
          </cell>
          <cell r="DS38">
            <v>12019</v>
          </cell>
          <cell r="DT38">
            <v>0</v>
          </cell>
          <cell r="DU38">
            <v>3272</v>
          </cell>
          <cell r="DV38">
            <v>189734</v>
          </cell>
          <cell r="DW38">
            <v>670838</v>
          </cell>
          <cell r="DX38">
            <v>384</v>
          </cell>
          <cell r="DY38">
            <v>-212813</v>
          </cell>
          <cell r="DZ38">
            <v>0</v>
          </cell>
          <cell r="EA38">
            <v>2270</v>
          </cell>
          <cell r="EB38">
            <v>0</v>
          </cell>
          <cell r="EC38">
            <v>-88</v>
          </cell>
          <cell r="ED38">
            <v>0</v>
          </cell>
          <cell r="EE38">
            <v>16470</v>
          </cell>
          <cell r="EF38">
            <v>13834</v>
          </cell>
          <cell r="EG38">
            <v>0</v>
          </cell>
          <cell r="EH38">
            <v>0</v>
          </cell>
          <cell r="EI38">
            <v>296598</v>
          </cell>
          <cell r="EJ38">
            <v>0</v>
          </cell>
          <cell r="EK38">
            <v>-176013</v>
          </cell>
          <cell r="EL38">
            <v>0</v>
          </cell>
          <cell r="EM38">
            <v>234</v>
          </cell>
          <cell r="EN38">
            <v>0</v>
          </cell>
          <cell r="EO38">
            <v>52585</v>
          </cell>
          <cell r="EP38">
            <v>0</v>
          </cell>
          <cell r="EQ38">
            <v>18</v>
          </cell>
          <cell r="ER38">
            <v>0</v>
          </cell>
          <cell r="ES38">
            <v>23962</v>
          </cell>
          <cell r="ET38">
            <v>0</v>
          </cell>
          <cell r="EU38">
            <v>2265</v>
          </cell>
          <cell r="EV38">
            <v>-1573</v>
          </cell>
          <cell r="EW38">
            <v>271</v>
          </cell>
          <cell r="EX38">
            <v>0</v>
          </cell>
          <cell r="EY38">
            <v>0</v>
          </cell>
          <cell r="EZ38">
            <v>0</v>
          </cell>
          <cell r="FA38">
            <v>0</v>
          </cell>
          <cell r="FB38">
            <v>0</v>
          </cell>
          <cell r="FC38">
            <v>29062</v>
          </cell>
          <cell r="FD38">
            <v>2697</v>
          </cell>
          <cell r="FE38">
            <v>1565</v>
          </cell>
          <cell r="FF38">
            <v>0</v>
          </cell>
          <cell r="FG38">
            <v>0</v>
          </cell>
          <cell r="FH38">
            <v>0</v>
          </cell>
          <cell r="FI38">
            <v>0</v>
          </cell>
          <cell r="FJ38">
            <v>0</v>
          </cell>
          <cell r="FK38">
            <v>4121</v>
          </cell>
          <cell r="FL38">
            <v>186</v>
          </cell>
          <cell r="FM38">
            <v>0</v>
          </cell>
          <cell r="FN38">
            <v>0</v>
          </cell>
          <cell r="FO38">
            <v>26406</v>
          </cell>
          <cell r="FP38">
            <v>0</v>
          </cell>
          <cell r="FQ38">
            <v>-1227</v>
          </cell>
          <cell r="FR38">
            <v>102063</v>
          </cell>
          <cell r="FS38">
            <v>0</v>
          </cell>
          <cell r="FT38">
            <v>1495</v>
          </cell>
          <cell r="FU38">
            <v>0</v>
          </cell>
          <cell r="FV38">
            <v>149571</v>
          </cell>
          <cell r="FW38">
            <v>0</v>
          </cell>
          <cell r="FX38">
            <v>0</v>
          </cell>
          <cell r="FY38">
            <v>0</v>
          </cell>
          <cell r="FZ38">
            <v>453986</v>
          </cell>
          <cell r="GA38">
            <v>0</v>
          </cell>
          <cell r="GB38">
            <v>160792</v>
          </cell>
          <cell r="GC38">
            <v>0</v>
          </cell>
          <cell r="GD38">
            <v>0</v>
          </cell>
          <cell r="GE38">
            <v>59213</v>
          </cell>
          <cell r="GF38">
            <v>12779</v>
          </cell>
          <cell r="GG38">
            <v>0</v>
          </cell>
          <cell r="GH38">
            <v>0</v>
          </cell>
          <cell r="GI38">
            <v>68497</v>
          </cell>
          <cell r="GJ38">
            <v>5446</v>
          </cell>
          <cell r="GK38">
            <v>16658</v>
          </cell>
          <cell r="GL38">
            <v>0</v>
          </cell>
          <cell r="GM38">
            <v>100</v>
          </cell>
          <cell r="GN38">
            <v>0</v>
          </cell>
          <cell r="GO38">
            <v>0</v>
          </cell>
          <cell r="GP38">
            <v>0</v>
          </cell>
          <cell r="GQ38">
            <v>0</v>
          </cell>
          <cell r="GR38">
            <v>0</v>
          </cell>
          <cell r="GS38">
            <v>0</v>
          </cell>
          <cell r="GT38">
            <v>0</v>
          </cell>
          <cell r="GU38">
            <v>-9</v>
          </cell>
          <cell r="GV38">
            <v>0</v>
          </cell>
          <cell r="GW38">
            <v>0</v>
          </cell>
          <cell r="GX38">
            <v>705620</v>
          </cell>
          <cell r="GY38">
            <v>127801</v>
          </cell>
          <cell r="GZ38">
            <v>180512</v>
          </cell>
          <cell r="HA38">
            <v>16658</v>
          </cell>
          <cell r="HB38">
            <v>335046</v>
          </cell>
          <cell r="HC38">
            <v>0</v>
          </cell>
          <cell r="HD38">
            <v>6589</v>
          </cell>
          <cell r="HE38">
            <v>0</v>
          </cell>
          <cell r="HF38">
            <v>246655</v>
          </cell>
          <cell r="HG38">
            <v>0</v>
          </cell>
          <cell r="HH38">
            <v>0</v>
          </cell>
          <cell r="HI38">
            <v>0</v>
          </cell>
          <cell r="HJ38">
            <v>653143</v>
          </cell>
          <cell r="HK38">
            <v>0</v>
          </cell>
          <cell r="HL38">
            <v>-160792</v>
          </cell>
          <cell r="HM38">
            <v>0</v>
          </cell>
          <cell r="HN38">
            <v>0</v>
          </cell>
          <cell r="HO38">
            <v>102805</v>
          </cell>
          <cell r="HP38">
            <v>-13349</v>
          </cell>
          <cell r="HQ38">
            <v>0</v>
          </cell>
          <cell r="HR38">
            <v>0</v>
          </cell>
          <cell r="HS38">
            <v>120124</v>
          </cell>
          <cell r="HT38">
            <v>-68186</v>
          </cell>
          <cell r="HU38">
            <v>25963</v>
          </cell>
          <cell r="HV38">
            <v>0</v>
          </cell>
          <cell r="HW38">
            <v>0</v>
          </cell>
          <cell r="HX38">
            <v>0</v>
          </cell>
          <cell r="HY38">
            <v>0</v>
          </cell>
          <cell r="HZ38">
            <v>0</v>
          </cell>
          <cell r="IA38">
            <v>0</v>
          </cell>
          <cell r="IB38">
            <v>0</v>
          </cell>
          <cell r="IC38">
            <v>0</v>
          </cell>
          <cell r="ID38">
            <v>0</v>
          </cell>
          <cell r="IE38">
            <v>-522</v>
          </cell>
          <cell r="IF38">
            <v>0</v>
          </cell>
          <cell r="IG38">
            <v>0</v>
          </cell>
          <cell r="IH38">
            <v>1234844</v>
          </cell>
          <cell r="II38">
            <v>222407</v>
          </cell>
          <cell r="IJ38">
            <v>-235738</v>
          </cell>
          <cell r="IK38">
            <v>25963</v>
          </cell>
        </row>
        <row r="39">
          <cell r="A39" t="str">
            <v>39042727</v>
          </cell>
          <cell r="B39" t="str">
            <v>2001</v>
          </cell>
          <cell r="C39">
            <v>37525</v>
          </cell>
          <cell r="D39" t="str">
            <v>15:22:21</v>
          </cell>
          <cell r="E39" t="str">
            <v>Beverly Healthcare Greenville</v>
          </cell>
          <cell r="F39">
            <v>0</v>
          </cell>
          <cell r="G39">
            <v>283212</v>
          </cell>
          <cell r="H39">
            <v>-7836</v>
          </cell>
          <cell r="I39">
            <v>2077</v>
          </cell>
          <cell r="J39">
            <v>52435</v>
          </cell>
          <cell r="K39">
            <v>190196</v>
          </cell>
          <cell r="L39">
            <v>0</v>
          </cell>
          <cell r="M39">
            <v>5164</v>
          </cell>
          <cell r="N39">
            <v>158368</v>
          </cell>
          <cell r="O39">
            <v>46806</v>
          </cell>
          <cell r="P39">
            <v>0</v>
          </cell>
          <cell r="Q39">
            <v>7830</v>
          </cell>
          <cell r="R39">
            <v>251978</v>
          </cell>
          <cell r="S39">
            <v>306577</v>
          </cell>
          <cell r="T39">
            <v>0</v>
          </cell>
          <cell r="U39">
            <v>14219</v>
          </cell>
          <cell r="V39">
            <v>206416</v>
          </cell>
          <cell r="W39">
            <v>0</v>
          </cell>
          <cell r="X39">
            <v>0</v>
          </cell>
          <cell r="Y39">
            <v>3608</v>
          </cell>
          <cell r="Z39">
            <v>0</v>
          </cell>
          <cell r="AA39">
            <v>0</v>
          </cell>
          <cell r="AB39">
            <v>0</v>
          </cell>
          <cell r="AC39">
            <v>0</v>
          </cell>
          <cell r="AD39">
            <v>0</v>
          </cell>
          <cell r="AE39">
            <v>0</v>
          </cell>
          <cell r="AF39">
            <v>0</v>
          </cell>
          <cell r="AG39">
            <v>0</v>
          </cell>
          <cell r="AH39">
            <v>162389</v>
          </cell>
          <cell r="AI39">
            <v>0</v>
          </cell>
          <cell r="AJ39">
            <v>0</v>
          </cell>
          <cell r="AK39">
            <v>0</v>
          </cell>
          <cell r="AL39">
            <v>23515</v>
          </cell>
          <cell r="AM39">
            <v>0</v>
          </cell>
          <cell r="AN39">
            <v>0</v>
          </cell>
          <cell r="AO39">
            <v>300</v>
          </cell>
          <cell r="AP39">
            <v>0</v>
          </cell>
          <cell r="AQ39">
            <v>0</v>
          </cell>
          <cell r="AR39">
            <v>0</v>
          </cell>
          <cell r="AS39">
            <v>0</v>
          </cell>
          <cell r="AT39">
            <v>0</v>
          </cell>
          <cell r="AU39">
            <v>17789</v>
          </cell>
          <cell r="AV39">
            <v>0</v>
          </cell>
          <cell r="AW39">
            <v>1367</v>
          </cell>
          <cell r="AX39">
            <v>0</v>
          </cell>
          <cell r="AY39">
            <v>17766</v>
          </cell>
          <cell r="AZ39">
            <v>61867</v>
          </cell>
          <cell r="BA39">
            <v>4529</v>
          </cell>
          <cell r="BB39">
            <v>0</v>
          </cell>
          <cell r="BC39">
            <v>1806</v>
          </cell>
          <cell r="BD39">
            <v>0</v>
          </cell>
          <cell r="BE39">
            <v>0</v>
          </cell>
          <cell r="BF39">
            <v>0</v>
          </cell>
          <cell r="BG39">
            <v>66422</v>
          </cell>
          <cell r="BH39">
            <v>57261</v>
          </cell>
          <cell r="BI39">
            <v>0</v>
          </cell>
          <cell r="BJ39">
            <v>0</v>
          </cell>
          <cell r="BK39">
            <v>19546</v>
          </cell>
          <cell r="BL39">
            <v>0</v>
          </cell>
          <cell r="BM39">
            <v>0</v>
          </cell>
          <cell r="BN39">
            <v>0</v>
          </cell>
          <cell r="BO39">
            <v>3668</v>
          </cell>
          <cell r="BP39">
            <v>0</v>
          </cell>
          <cell r="BQ39">
            <v>0</v>
          </cell>
          <cell r="BR39">
            <v>0</v>
          </cell>
          <cell r="BS39">
            <v>0</v>
          </cell>
          <cell r="BT39">
            <v>0</v>
          </cell>
          <cell r="BU39">
            <v>0</v>
          </cell>
          <cell r="BV39">
            <v>0</v>
          </cell>
          <cell r="BW39">
            <v>0</v>
          </cell>
          <cell r="BX39">
            <v>0</v>
          </cell>
          <cell r="BY39">
            <v>0</v>
          </cell>
          <cell r="BZ39">
            <v>0</v>
          </cell>
          <cell r="CA39">
            <v>16350</v>
          </cell>
          <cell r="CB39">
            <v>0</v>
          </cell>
          <cell r="CC39">
            <v>0</v>
          </cell>
          <cell r="CD39">
            <v>0</v>
          </cell>
          <cell r="CE39">
            <v>0</v>
          </cell>
          <cell r="CF39">
            <v>0</v>
          </cell>
          <cell r="CG39">
            <v>0</v>
          </cell>
          <cell r="CH39">
            <v>0</v>
          </cell>
          <cell r="CI39">
            <v>0</v>
          </cell>
          <cell r="CJ39">
            <v>0</v>
          </cell>
          <cell r="CK39">
            <v>0</v>
          </cell>
          <cell r="CL39">
            <v>0</v>
          </cell>
          <cell r="CM39">
            <v>119251</v>
          </cell>
          <cell r="CN39">
            <v>0</v>
          </cell>
          <cell r="CO39">
            <v>-119251</v>
          </cell>
          <cell r="CP39">
            <v>0</v>
          </cell>
          <cell r="CQ39">
            <v>109973</v>
          </cell>
          <cell r="CR39">
            <v>-75617</v>
          </cell>
          <cell r="CS39">
            <v>-4989</v>
          </cell>
          <cell r="CT39">
            <v>0</v>
          </cell>
          <cell r="CU39">
            <v>0</v>
          </cell>
          <cell r="CV39">
            <v>8127</v>
          </cell>
          <cell r="CW39">
            <v>0</v>
          </cell>
          <cell r="CX39">
            <v>0</v>
          </cell>
          <cell r="CY39">
            <v>4807</v>
          </cell>
          <cell r="CZ39">
            <v>-4807</v>
          </cell>
          <cell r="DA39">
            <v>0</v>
          </cell>
          <cell r="DB39">
            <v>0</v>
          </cell>
          <cell r="DC39">
            <v>0</v>
          </cell>
          <cell r="DD39">
            <v>0</v>
          </cell>
          <cell r="DE39">
            <v>0</v>
          </cell>
          <cell r="DF39">
            <v>392320</v>
          </cell>
          <cell r="DG39">
            <v>377378</v>
          </cell>
          <cell r="DH39">
            <v>46831</v>
          </cell>
          <cell r="DI39">
            <v>-114436</v>
          </cell>
          <cell r="DJ39">
            <v>50129</v>
          </cell>
          <cell r="DK39">
            <v>20691</v>
          </cell>
          <cell r="DL39">
            <v>0</v>
          </cell>
          <cell r="DM39">
            <v>1689</v>
          </cell>
          <cell r="DN39">
            <v>79283</v>
          </cell>
          <cell r="DO39">
            <v>10288</v>
          </cell>
          <cell r="DP39">
            <v>0</v>
          </cell>
          <cell r="DQ39">
            <v>4562</v>
          </cell>
          <cell r="DR39">
            <v>51337</v>
          </cell>
          <cell r="DS39">
            <v>14820</v>
          </cell>
          <cell r="DT39">
            <v>0</v>
          </cell>
          <cell r="DU39">
            <v>6421</v>
          </cell>
          <cell r="DV39">
            <v>202616</v>
          </cell>
          <cell r="DW39">
            <v>501115</v>
          </cell>
          <cell r="DX39">
            <v>30</v>
          </cell>
          <cell r="DY39">
            <v>-87214</v>
          </cell>
          <cell r="DZ39">
            <v>0</v>
          </cell>
          <cell r="EA39">
            <v>69</v>
          </cell>
          <cell r="EB39">
            <v>0</v>
          </cell>
          <cell r="EC39">
            <v>0</v>
          </cell>
          <cell r="ED39">
            <v>0</v>
          </cell>
          <cell r="EE39">
            <v>12608</v>
          </cell>
          <cell r="EF39">
            <v>18356</v>
          </cell>
          <cell r="EG39">
            <v>0</v>
          </cell>
          <cell r="EH39">
            <v>0</v>
          </cell>
          <cell r="EI39">
            <v>335692</v>
          </cell>
          <cell r="EJ39">
            <v>0</v>
          </cell>
          <cell r="EK39">
            <v>-217176</v>
          </cell>
          <cell r="EL39">
            <v>0</v>
          </cell>
          <cell r="EM39">
            <v>956</v>
          </cell>
          <cell r="EN39">
            <v>0</v>
          </cell>
          <cell r="EO39">
            <v>81847</v>
          </cell>
          <cell r="EP39">
            <v>0</v>
          </cell>
          <cell r="EQ39">
            <v>79</v>
          </cell>
          <cell r="ER39">
            <v>0</v>
          </cell>
          <cell r="ES39">
            <v>32917</v>
          </cell>
          <cell r="ET39">
            <v>0</v>
          </cell>
          <cell r="EU39">
            <v>4257</v>
          </cell>
          <cell r="EV39">
            <v>4486</v>
          </cell>
          <cell r="EW39">
            <v>-204</v>
          </cell>
          <cell r="EX39">
            <v>0</v>
          </cell>
          <cell r="EY39">
            <v>0</v>
          </cell>
          <cell r="EZ39">
            <v>0</v>
          </cell>
          <cell r="FA39">
            <v>0</v>
          </cell>
          <cell r="FB39">
            <v>0</v>
          </cell>
          <cell r="FC39">
            <v>26704</v>
          </cell>
          <cell r="FD39">
            <v>0</v>
          </cell>
          <cell r="FE39">
            <v>0</v>
          </cell>
          <cell r="FF39">
            <v>0</v>
          </cell>
          <cell r="FG39">
            <v>0</v>
          </cell>
          <cell r="FH39">
            <v>0</v>
          </cell>
          <cell r="FI39">
            <v>0</v>
          </cell>
          <cell r="FJ39">
            <v>0</v>
          </cell>
          <cell r="FK39">
            <v>0</v>
          </cell>
          <cell r="FL39">
            <v>0</v>
          </cell>
          <cell r="FM39">
            <v>0</v>
          </cell>
          <cell r="FN39">
            <v>0</v>
          </cell>
          <cell r="FO39">
            <v>39096</v>
          </cell>
          <cell r="FP39">
            <v>0</v>
          </cell>
          <cell r="FQ39">
            <v>-1744</v>
          </cell>
          <cell r="FR39">
            <v>56130</v>
          </cell>
          <cell r="FS39">
            <v>0</v>
          </cell>
          <cell r="FT39">
            <v>0</v>
          </cell>
          <cell r="FU39">
            <v>600</v>
          </cell>
          <cell r="FV39">
            <v>205392</v>
          </cell>
          <cell r="FW39">
            <v>0</v>
          </cell>
          <cell r="FX39">
            <v>0</v>
          </cell>
          <cell r="FY39">
            <v>2391</v>
          </cell>
          <cell r="FZ39">
            <v>339066</v>
          </cell>
          <cell r="GA39">
            <v>0</v>
          </cell>
          <cell r="GB39">
            <v>-22623</v>
          </cell>
          <cell r="GC39">
            <v>6787</v>
          </cell>
          <cell r="GD39">
            <v>0</v>
          </cell>
          <cell r="GE39">
            <v>49408</v>
          </cell>
          <cell r="GF39">
            <v>-1776</v>
          </cell>
          <cell r="GG39">
            <v>831</v>
          </cell>
          <cell r="GH39">
            <v>0</v>
          </cell>
          <cell r="GI39">
            <v>49095</v>
          </cell>
          <cell r="GJ39">
            <v>-461</v>
          </cell>
          <cell r="GK39">
            <v>13479</v>
          </cell>
          <cell r="GL39">
            <v>0</v>
          </cell>
          <cell r="GM39">
            <v>0</v>
          </cell>
          <cell r="GN39">
            <v>0</v>
          </cell>
          <cell r="GO39">
            <v>0</v>
          </cell>
          <cell r="GP39">
            <v>0</v>
          </cell>
          <cell r="GQ39">
            <v>0</v>
          </cell>
          <cell r="GR39">
            <v>0</v>
          </cell>
          <cell r="GS39">
            <v>0</v>
          </cell>
          <cell r="GT39">
            <v>0</v>
          </cell>
          <cell r="GU39">
            <v>-1209</v>
          </cell>
          <cell r="GV39">
            <v>0</v>
          </cell>
          <cell r="GW39">
            <v>0</v>
          </cell>
          <cell r="GX39">
            <v>600588</v>
          </cell>
          <cell r="GY39">
            <v>97294</v>
          </cell>
          <cell r="GZ39">
            <v>-24860</v>
          </cell>
          <cell r="HA39">
            <v>24088</v>
          </cell>
          <cell r="HB39">
            <v>112002</v>
          </cell>
          <cell r="HC39">
            <v>0</v>
          </cell>
          <cell r="HD39">
            <v>0</v>
          </cell>
          <cell r="HE39">
            <v>500</v>
          </cell>
          <cell r="HF39">
            <v>434337</v>
          </cell>
          <cell r="HG39">
            <v>0</v>
          </cell>
          <cell r="HH39">
            <v>0</v>
          </cell>
          <cell r="HI39">
            <v>3248</v>
          </cell>
          <cell r="HJ39">
            <v>647967</v>
          </cell>
          <cell r="HK39">
            <v>0</v>
          </cell>
          <cell r="HL39">
            <v>22623</v>
          </cell>
          <cell r="HM39">
            <v>6316</v>
          </cell>
          <cell r="HN39">
            <v>0</v>
          </cell>
          <cell r="HO39">
            <v>97943</v>
          </cell>
          <cell r="HP39">
            <v>1776</v>
          </cell>
          <cell r="HQ39">
            <v>855</v>
          </cell>
          <cell r="HR39">
            <v>0</v>
          </cell>
          <cell r="HS39">
            <v>82401</v>
          </cell>
          <cell r="HT39">
            <v>-61406</v>
          </cell>
          <cell r="HU39">
            <v>22279</v>
          </cell>
          <cell r="HV39">
            <v>0</v>
          </cell>
          <cell r="HW39">
            <v>0</v>
          </cell>
          <cell r="HX39">
            <v>0</v>
          </cell>
          <cell r="HY39">
            <v>0</v>
          </cell>
          <cell r="HZ39">
            <v>0</v>
          </cell>
          <cell r="IA39">
            <v>0</v>
          </cell>
          <cell r="IB39">
            <v>0</v>
          </cell>
          <cell r="IC39">
            <v>0</v>
          </cell>
          <cell r="ID39">
            <v>0</v>
          </cell>
          <cell r="IE39">
            <v>-595</v>
          </cell>
          <cell r="IF39">
            <v>0</v>
          </cell>
          <cell r="IG39">
            <v>0</v>
          </cell>
          <cell r="IH39">
            <v>1194306</v>
          </cell>
          <cell r="II39">
            <v>179749</v>
          </cell>
          <cell r="IJ39">
            <v>-37007</v>
          </cell>
          <cell r="IK39">
            <v>33198</v>
          </cell>
        </row>
        <row r="40">
          <cell r="A40" t="str">
            <v>47728795</v>
          </cell>
          <cell r="B40" t="str">
            <v>2001</v>
          </cell>
          <cell r="C40">
            <v>37503</v>
          </cell>
          <cell r="D40" t="str">
            <v>10:43:53</v>
          </cell>
          <cell r="E40" t="str">
            <v>Beverly Healthcare of Asheville</v>
          </cell>
          <cell r="F40">
            <v>0</v>
          </cell>
          <cell r="G40">
            <v>186991</v>
          </cell>
          <cell r="H40">
            <v>-3110</v>
          </cell>
          <cell r="I40">
            <v>209</v>
          </cell>
          <cell r="J40">
            <v>28267</v>
          </cell>
          <cell r="K40">
            <v>108663</v>
          </cell>
          <cell r="L40">
            <v>0</v>
          </cell>
          <cell r="M40">
            <v>-2496</v>
          </cell>
          <cell r="N40">
            <v>93605</v>
          </cell>
          <cell r="O40">
            <v>22607</v>
          </cell>
          <cell r="P40">
            <v>0</v>
          </cell>
          <cell r="Q40">
            <v>2949</v>
          </cell>
          <cell r="R40">
            <v>176316</v>
          </cell>
          <cell r="S40">
            <v>164591</v>
          </cell>
          <cell r="T40">
            <v>-15</v>
          </cell>
          <cell r="U40">
            <v>-497</v>
          </cell>
          <cell r="V40">
            <v>135510</v>
          </cell>
          <cell r="W40">
            <v>0</v>
          </cell>
          <cell r="X40">
            <v>0</v>
          </cell>
          <cell r="Y40">
            <v>-6452</v>
          </cell>
          <cell r="Z40">
            <v>0</v>
          </cell>
          <cell r="AA40">
            <v>0</v>
          </cell>
          <cell r="AB40">
            <v>0</v>
          </cell>
          <cell r="AC40">
            <v>0</v>
          </cell>
          <cell r="AD40">
            <v>0</v>
          </cell>
          <cell r="AE40">
            <v>0</v>
          </cell>
          <cell r="AF40">
            <v>0</v>
          </cell>
          <cell r="AG40">
            <v>0</v>
          </cell>
          <cell r="AH40">
            <v>58979</v>
          </cell>
          <cell r="AI40">
            <v>0</v>
          </cell>
          <cell r="AJ40">
            <v>0</v>
          </cell>
          <cell r="AK40">
            <v>0</v>
          </cell>
          <cell r="AL40">
            <v>20121</v>
          </cell>
          <cell r="AM40">
            <v>0</v>
          </cell>
          <cell r="AN40">
            <v>0</v>
          </cell>
          <cell r="AO40">
            <v>0</v>
          </cell>
          <cell r="AP40">
            <v>0</v>
          </cell>
          <cell r="AQ40">
            <v>0</v>
          </cell>
          <cell r="AR40">
            <v>0</v>
          </cell>
          <cell r="AS40">
            <v>0</v>
          </cell>
          <cell r="AT40">
            <v>0</v>
          </cell>
          <cell r="AU40">
            <v>11389</v>
          </cell>
          <cell r="AV40">
            <v>0</v>
          </cell>
          <cell r="AW40">
            <v>0</v>
          </cell>
          <cell r="AX40">
            <v>0</v>
          </cell>
          <cell r="AY40">
            <v>16904</v>
          </cell>
          <cell r="AZ40">
            <v>44743</v>
          </cell>
          <cell r="BA40">
            <v>5062</v>
          </cell>
          <cell r="BB40">
            <v>0</v>
          </cell>
          <cell r="BC40">
            <v>1834</v>
          </cell>
          <cell r="BD40">
            <v>0</v>
          </cell>
          <cell r="BE40">
            <v>0</v>
          </cell>
          <cell r="BF40">
            <v>0</v>
          </cell>
          <cell r="BG40">
            <v>26153</v>
          </cell>
          <cell r="BH40">
            <v>34445</v>
          </cell>
          <cell r="BI40">
            <v>0</v>
          </cell>
          <cell r="BJ40">
            <v>0</v>
          </cell>
          <cell r="BK40">
            <v>10335</v>
          </cell>
          <cell r="BL40">
            <v>0</v>
          </cell>
          <cell r="BM40">
            <v>0</v>
          </cell>
          <cell r="BN40">
            <v>0</v>
          </cell>
          <cell r="BO40">
            <v>649</v>
          </cell>
          <cell r="BP40">
            <v>0</v>
          </cell>
          <cell r="BQ40">
            <v>0</v>
          </cell>
          <cell r="BR40">
            <v>0</v>
          </cell>
          <cell r="BS40">
            <v>0</v>
          </cell>
          <cell r="BT40">
            <v>0</v>
          </cell>
          <cell r="BU40">
            <v>0</v>
          </cell>
          <cell r="BV40">
            <v>0</v>
          </cell>
          <cell r="BW40">
            <v>0</v>
          </cell>
          <cell r="BX40">
            <v>0</v>
          </cell>
          <cell r="BY40">
            <v>0</v>
          </cell>
          <cell r="BZ40">
            <v>0</v>
          </cell>
          <cell r="CA40">
            <v>21000</v>
          </cell>
          <cell r="CB40">
            <v>0</v>
          </cell>
          <cell r="CC40">
            <v>0</v>
          </cell>
          <cell r="CD40">
            <v>0</v>
          </cell>
          <cell r="CE40">
            <v>0</v>
          </cell>
          <cell r="CF40">
            <v>0</v>
          </cell>
          <cell r="CG40">
            <v>0</v>
          </cell>
          <cell r="CH40">
            <v>0</v>
          </cell>
          <cell r="CI40">
            <v>0</v>
          </cell>
          <cell r="CJ40">
            <v>0</v>
          </cell>
          <cell r="CK40">
            <v>0</v>
          </cell>
          <cell r="CL40">
            <v>0</v>
          </cell>
          <cell r="CM40">
            <v>10322</v>
          </cell>
          <cell r="CN40">
            <v>0</v>
          </cell>
          <cell r="CO40">
            <v>0</v>
          </cell>
          <cell r="CP40">
            <v>0</v>
          </cell>
          <cell r="CQ40">
            <v>53927</v>
          </cell>
          <cell r="CR40">
            <v>-42332</v>
          </cell>
          <cell r="CS40">
            <v>-2506</v>
          </cell>
          <cell r="CT40">
            <v>0</v>
          </cell>
          <cell r="CU40">
            <v>0</v>
          </cell>
          <cell r="CV40">
            <v>3230</v>
          </cell>
          <cell r="CW40">
            <v>0</v>
          </cell>
          <cell r="CX40">
            <v>0</v>
          </cell>
          <cell r="CY40">
            <v>417</v>
          </cell>
          <cell r="CZ40">
            <v>1133</v>
          </cell>
          <cell r="DA40">
            <v>0</v>
          </cell>
          <cell r="DB40">
            <v>0</v>
          </cell>
          <cell r="DC40">
            <v>0</v>
          </cell>
          <cell r="DD40">
            <v>0</v>
          </cell>
          <cell r="DE40">
            <v>0</v>
          </cell>
          <cell r="DF40">
            <v>214610</v>
          </cell>
          <cell r="DG40">
            <v>152930</v>
          </cell>
          <cell r="DH40">
            <v>41219</v>
          </cell>
          <cell r="DI40">
            <v>-3896</v>
          </cell>
          <cell r="DJ40">
            <v>33802</v>
          </cell>
          <cell r="DK40">
            <v>15315</v>
          </cell>
          <cell r="DL40">
            <v>0</v>
          </cell>
          <cell r="DM40">
            <v>1119</v>
          </cell>
          <cell r="DN40">
            <v>46842</v>
          </cell>
          <cell r="DO40">
            <v>9619</v>
          </cell>
          <cell r="DP40">
            <v>0</v>
          </cell>
          <cell r="DQ40">
            <v>1109</v>
          </cell>
          <cell r="DR40">
            <v>32315</v>
          </cell>
          <cell r="DS40">
            <v>10345</v>
          </cell>
          <cell r="DT40">
            <v>0</v>
          </cell>
          <cell r="DU40">
            <v>1972</v>
          </cell>
          <cell r="DV40">
            <v>155488</v>
          </cell>
          <cell r="DW40">
            <v>422281</v>
          </cell>
          <cell r="DX40">
            <v>0</v>
          </cell>
          <cell r="DY40">
            <v>-75152</v>
          </cell>
          <cell r="DZ40">
            <v>0</v>
          </cell>
          <cell r="EA40">
            <v>322</v>
          </cell>
          <cell r="EB40">
            <v>0</v>
          </cell>
          <cell r="EC40">
            <v>0</v>
          </cell>
          <cell r="ED40">
            <v>0</v>
          </cell>
          <cell r="EE40">
            <v>7831</v>
          </cell>
          <cell r="EF40">
            <v>7887</v>
          </cell>
          <cell r="EG40">
            <v>277</v>
          </cell>
          <cell r="EH40">
            <v>0</v>
          </cell>
          <cell r="EI40">
            <v>322322</v>
          </cell>
          <cell r="EJ40">
            <v>0</v>
          </cell>
          <cell r="EK40">
            <v>-175629</v>
          </cell>
          <cell r="EL40">
            <v>0</v>
          </cell>
          <cell r="EM40">
            <v>68</v>
          </cell>
          <cell r="EN40">
            <v>0</v>
          </cell>
          <cell r="EO40">
            <v>54290</v>
          </cell>
          <cell r="EP40">
            <v>0</v>
          </cell>
          <cell r="EQ40">
            <v>23</v>
          </cell>
          <cell r="ER40">
            <v>0</v>
          </cell>
          <cell r="ES40">
            <v>85240</v>
          </cell>
          <cell r="ET40">
            <v>0</v>
          </cell>
          <cell r="EU40">
            <v>16631</v>
          </cell>
          <cell r="EV40">
            <v>-16631</v>
          </cell>
          <cell r="EW40">
            <v>1683</v>
          </cell>
          <cell r="EX40">
            <v>0</v>
          </cell>
          <cell r="EY40">
            <v>0</v>
          </cell>
          <cell r="EZ40">
            <v>0</v>
          </cell>
          <cell r="FA40">
            <v>0</v>
          </cell>
          <cell r="FB40">
            <v>0</v>
          </cell>
          <cell r="FC40">
            <v>14337</v>
          </cell>
          <cell r="FD40">
            <v>16131</v>
          </cell>
          <cell r="FE40">
            <v>0</v>
          </cell>
          <cell r="FF40">
            <v>0</v>
          </cell>
          <cell r="FG40">
            <v>0</v>
          </cell>
          <cell r="FH40">
            <v>500</v>
          </cell>
          <cell r="FI40">
            <v>0</v>
          </cell>
          <cell r="FJ40">
            <v>0</v>
          </cell>
          <cell r="FK40">
            <v>77772</v>
          </cell>
          <cell r="FL40">
            <v>-1253</v>
          </cell>
          <cell r="FM40">
            <v>-7076</v>
          </cell>
          <cell r="FN40">
            <v>0</v>
          </cell>
          <cell r="FO40">
            <v>25010</v>
          </cell>
          <cell r="FP40">
            <v>0</v>
          </cell>
          <cell r="FQ40">
            <v>-317</v>
          </cell>
          <cell r="FR40">
            <v>0</v>
          </cell>
          <cell r="FS40">
            <v>0</v>
          </cell>
          <cell r="FT40">
            <v>0</v>
          </cell>
          <cell r="FU40">
            <v>0</v>
          </cell>
          <cell r="FV40">
            <v>0</v>
          </cell>
          <cell r="FW40">
            <v>0</v>
          </cell>
          <cell r="FX40">
            <v>0</v>
          </cell>
          <cell r="FY40">
            <v>0</v>
          </cell>
          <cell r="FZ40">
            <v>0</v>
          </cell>
          <cell r="GA40">
            <v>0</v>
          </cell>
          <cell r="GB40">
            <v>264166</v>
          </cell>
          <cell r="GC40">
            <v>0</v>
          </cell>
          <cell r="GD40">
            <v>0</v>
          </cell>
          <cell r="GE40">
            <v>0</v>
          </cell>
          <cell r="GF40">
            <v>20737</v>
          </cell>
          <cell r="GG40">
            <v>0</v>
          </cell>
          <cell r="GH40">
            <v>0</v>
          </cell>
          <cell r="GI40">
            <v>0</v>
          </cell>
          <cell r="GJ40">
            <v>2483</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287386</v>
          </cell>
          <cell r="HA40">
            <v>0</v>
          </cell>
          <cell r="HB40">
            <v>136685</v>
          </cell>
          <cell r="HC40">
            <v>0</v>
          </cell>
          <cell r="HD40">
            <v>0</v>
          </cell>
          <cell r="HE40">
            <v>0</v>
          </cell>
          <cell r="HF40">
            <v>257018</v>
          </cell>
          <cell r="HG40">
            <v>0</v>
          </cell>
          <cell r="HH40">
            <v>0</v>
          </cell>
          <cell r="HI40">
            <v>0</v>
          </cell>
          <cell r="HJ40">
            <v>532484</v>
          </cell>
          <cell r="HK40">
            <v>0</v>
          </cell>
          <cell r="HL40">
            <v>-264166</v>
          </cell>
          <cell r="HM40">
            <v>0</v>
          </cell>
          <cell r="HN40">
            <v>0</v>
          </cell>
          <cell r="HO40">
            <v>75683</v>
          </cell>
          <cell r="HP40">
            <v>-20737</v>
          </cell>
          <cell r="HQ40">
            <v>0</v>
          </cell>
          <cell r="HR40">
            <v>0</v>
          </cell>
          <cell r="HS40">
            <v>56449</v>
          </cell>
          <cell r="HT40">
            <v>-47226</v>
          </cell>
          <cell r="HU40">
            <v>18085</v>
          </cell>
          <cell r="HV40">
            <v>0</v>
          </cell>
          <cell r="HW40">
            <v>0</v>
          </cell>
          <cell r="HX40">
            <v>0</v>
          </cell>
          <cell r="HY40">
            <v>0</v>
          </cell>
          <cell r="HZ40">
            <v>0</v>
          </cell>
          <cell r="IA40">
            <v>0</v>
          </cell>
          <cell r="IB40">
            <v>0</v>
          </cell>
          <cell r="IC40">
            <v>0</v>
          </cell>
          <cell r="ID40">
            <v>0</v>
          </cell>
          <cell r="IE40">
            <v>-2384</v>
          </cell>
          <cell r="IF40">
            <v>0</v>
          </cell>
          <cell r="IG40">
            <v>0</v>
          </cell>
          <cell r="IH40">
            <v>926187</v>
          </cell>
          <cell r="II40">
            <v>129748</v>
          </cell>
          <cell r="IJ40">
            <v>-332129</v>
          </cell>
          <cell r="IK40">
            <v>18085</v>
          </cell>
        </row>
        <row r="41">
          <cell r="A41" t="str">
            <v>39871924</v>
          </cell>
          <cell r="B41" t="str">
            <v>2001</v>
          </cell>
          <cell r="C41">
            <v>37529</v>
          </cell>
          <cell r="D41" t="str">
            <v>14:17:28</v>
          </cell>
          <cell r="E41" t="str">
            <v>Beverly Healthcare of Lumberton</v>
          </cell>
          <cell r="F41">
            <v>0</v>
          </cell>
          <cell r="G41">
            <v>200897</v>
          </cell>
          <cell r="H41">
            <v>-12561</v>
          </cell>
          <cell r="I41">
            <v>2137</v>
          </cell>
          <cell r="J41">
            <v>45839</v>
          </cell>
          <cell r="K41">
            <v>171440</v>
          </cell>
          <cell r="L41">
            <v>0</v>
          </cell>
          <cell r="M41">
            <v>1062</v>
          </cell>
          <cell r="N41">
            <v>116684</v>
          </cell>
          <cell r="O41">
            <v>31677</v>
          </cell>
          <cell r="P41">
            <v>0</v>
          </cell>
          <cell r="Q41">
            <v>2489</v>
          </cell>
          <cell r="R41">
            <v>174784</v>
          </cell>
          <cell r="S41">
            <v>257425</v>
          </cell>
          <cell r="T41">
            <v>0</v>
          </cell>
          <cell r="U41">
            <v>2173</v>
          </cell>
          <cell r="V41">
            <v>160966</v>
          </cell>
          <cell r="W41">
            <v>0</v>
          </cell>
          <cell r="X41">
            <v>0</v>
          </cell>
          <cell r="Y41">
            <v>-9722</v>
          </cell>
          <cell r="Z41">
            <v>0</v>
          </cell>
          <cell r="AA41">
            <v>0</v>
          </cell>
          <cell r="AB41">
            <v>0</v>
          </cell>
          <cell r="AC41">
            <v>0</v>
          </cell>
          <cell r="AD41">
            <v>0</v>
          </cell>
          <cell r="AE41">
            <v>0</v>
          </cell>
          <cell r="AF41">
            <v>0</v>
          </cell>
          <cell r="AG41">
            <v>0</v>
          </cell>
          <cell r="AH41">
            <v>159039</v>
          </cell>
          <cell r="AI41">
            <v>0</v>
          </cell>
          <cell r="AJ41">
            <v>0</v>
          </cell>
          <cell r="AK41">
            <v>0</v>
          </cell>
          <cell r="AL41">
            <v>20405</v>
          </cell>
          <cell r="AM41">
            <v>0</v>
          </cell>
          <cell r="AN41">
            <v>0</v>
          </cell>
          <cell r="AO41">
            <v>0</v>
          </cell>
          <cell r="AP41">
            <v>0</v>
          </cell>
          <cell r="AQ41">
            <v>0</v>
          </cell>
          <cell r="AR41">
            <v>0</v>
          </cell>
          <cell r="AS41">
            <v>0</v>
          </cell>
          <cell r="AT41">
            <v>0</v>
          </cell>
          <cell r="AU41">
            <v>14375</v>
          </cell>
          <cell r="AV41">
            <v>0</v>
          </cell>
          <cell r="AW41">
            <v>0</v>
          </cell>
          <cell r="AX41">
            <v>0</v>
          </cell>
          <cell r="AY41">
            <v>18605</v>
          </cell>
          <cell r="AZ41">
            <v>47369</v>
          </cell>
          <cell r="BA41">
            <v>7452</v>
          </cell>
          <cell r="BB41">
            <v>0</v>
          </cell>
          <cell r="BC41">
            <v>973</v>
          </cell>
          <cell r="BD41">
            <v>0</v>
          </cell>
          <cell r="BE41">
            <v>0</v>
          </cell>
          <cell r="BF41">
            <v>0</v>
          </cell>
          <cell r="BG41">
            <v>84287</v>
          </cell>
          <cell r="BH41">
            <v>64992</v>
          </cell>
          <cell r="BI41">
            <v>0</v>
          </cell>
          <cell r="BJ41">
            <v>0</v>
          </cell>
          <cell r="BK41">
            <v>58339</v>
          </cell>
          <cell r="BL41">
            <v>0</v>
          </cell>
          <cell r="BM41">
            <v>0</v>
          </cell>
          <cell r="BN41">
            <v>0</v>
          </cell>
          <cell r="BO41">
            <v>4110</v>
          </cell>
          <cell r="BP41">
            <v>0</v>
          </cell>
          <cell r="BQ41">
            <v>0</v>
          </cell>
          <cell r="BR41">
            <v>0</v>
          </cell>
          <cell r="BS41">
            <v>0</v>
          </cell>
          <cell r="BT41">
            <v>0</v>
          </cell>
          <cell r="BU41">
            <v>0</v>
          </cell>
          <cell r="BV41">
            <v>0</v>
          </cell>
          <cell r="BW41">
            <v>0</v>
          </cell>
          <cell r="BX41">
            <v>0</v>
          </cell>
          <cell r="BY41">
            <v>0</v>
          </cell>
          <cell r="BZ41">
            <v>0</v>
          </cell>
          <cell r="CA41">
            <v>20700</v>
          </cell>
          <cell r="CB41">
            <v>0</v>
          </cell>
          <cell r="CC41">
            <v>0</v>
          </cell>
          <cell r="CD41">
            <v>0</v>
          </cell>
          <cell r="CE41">
            <v>0</v>
          </cell>
          <cell r="CF41">
            <v>0</v>
          </cell>
          <cell r="CG41">
            <v>0</v>
          </cell>
          <cell r="CH41">
            <v>0</v>
          </cell>
          <cell r="CI41">
            <v>0</v>
          </cell>
          <cell r="CJ41">
            <v>0</v>
          </cell>
          <cell r="CK41">
            <v>0</v>
          </cell>
          <cell r="CL41">
            <v>0</v>
          </cell>
          <cell r="CM41">
            <v>20422</v>
          </cell>
          <cell r="CN41">
            <v>-853</v>
          </cell>
          <cell r="CO41">
            <v>0</v>
          </cell>
          <cell r="CP41">
            <v>0</v>
          </cell>
          <cell r="CQ41">
            <v>94716</v>
          </cell>
          <cell r="CR41">
            <v>-75606</v>
          </cell>
          <cell r="CS41">
            <v>961</v>
          </cell>
          <cell r="CT41">
            <v>0</v>
          </cell>
          <cell r="CU41">
            <v>0</v>
          </cell>
          <cell r="CV41">
            <v>7046</v>
          </cell>
          <cell r="CW41">
            <v>0</v>
          </cell>
          <cell r="CX41">
            <v>0</v>
          </cell>
          <cell r="CY41">
            <v>19230</v>
          </cell>
          <cell r="CZ41">
            <v>-18612</v>
          </cell>
          <cell r="DA41">
            <v>0</v>
          </cell>
          <cell r="DB41">
            <v>0</v>
          </cell>
          <cell r="DC41">
            <v>0</v>
          </cell>
          <cell r="DD41">
            <v>0</v>
          </cell>
          <cell r="DE41">
            <v>0</v>
          </cell>
          <cell r="DF41">
            <v>340410</v>
          </cell>
          <cell r="DG41">
            <v>335757</v>
          </cell>
          <cell r="DH41">
            <v>24336</v>
          </cell>
          <cell r="DI41">
            <v>-1309</v>
          </cell>
          <cell r="DJ41">
            <v>44184</v>
          </cell>
          <cell r="DK41">
            <v>23795</v>
          </cell>
          <cell r="DL41">
            <v>0</v>
          </cell>
          <cell r="DM41">
            <v>2781</v>
          </cell>
          <cell r="DN41">
            <v>61787</v>
          </cell>
          <cell r="DO41">
            <v>9988</v>
          </cell>
          <cell r="DP41">
            <v>0</v>
          </cell>
          <cell r="DQ41">
            <v>1216</v>
          </cell>
          <cell r="DR41">
            <v>39352</v>
          </cell>
          <cell r="DS41">
            <v>10901</v>
          </cell>
          <cell r="DT41">
            <v>0</v>
          </cell>
          <cell r="DU41">
            <v>3154</v>
          </cell>
          <cell r="DV41">
            <v>159641</v>
          </cell>
          <cell r="DW41">
            <v>478701</v>
          </cell>
          <cell r="DX41">
            <v>6075</v>
          </cell>
          <cell r="DY41">
            <v>-124010</v>
          </cell>
          <cell r="DZ41">
            <v>0</v>
          </cell>
          <cell r="EA41">
            <v>0</v>
          </cell>
          <cell r="EB41">
            <v>0</v>
          </cell>
          <cell r="EC41">
            <v>0</v>
          </cell>
          <cell r="ED41">
            <v>0</v>
          </cell>
          <cell r="EE41">
            <v>9180</v>
          </cell>
          <cell r="EF41">
            <v>10614</v>
          </cell>
          <cell r="EG41">
            <v>0</v>
          </cell>
          <cell r="EH41">
            <v>0</v>
          </cell>
          <cell r="EI41">
            <v>262633</v>
          </cell>
          <cell r="EJ41">
            <v>0</v>
          </cell>
          <cell r="EK41">
            <v>-198775</v>
          </cell>
          <cell r="EL41">
            <v>0</v>
          </cell>
          <cell r="EM41">
            <v>504</v>
          </cell>
          <cell r="EN41">
            <v>0</v>
          </cell>
          <cell r="EO41">
            <v>81397</v>
          </cell>
          <cell r="EP41">
            <v>0</v>
          </cell>
          <cell r="EQ41">
            <v>18</v>
          </cell>
          <cell r="ER41">
            <v>0</v>
          </cell>
          <cell r="ES41">
            <v>41922</v>
          </cell>
          <cell r="ET41">
            <v>0</v>
          </cell>
          <cell r="EU41">
            <v>5898</v>
          </cell>
          <cell r="EV41">
            <v>0</v>
          </cell>
          <cell r="EW41">
            <v>1573</v>
          </cell>
          <cell r="EX41">
            <v>0</v>
          </cell>
          <cell r="EY41">
            <v>0</v>
          </cell>
          <cell r="EZ41">
            <v>0</v>
          </cell>
          <cell r="FA41">
            <v>0</v>
          </cell>
          <cell r="FB41">
            <v>0</v>
          </cell>
          <cell r="FC41">
            <v>86821</v>
          </cell>
          <cell r="FD41">
            <v>-21994</v>
          </cell>
          <cell r="FE41">
            <v>0</v>
          </cell>
          <cell r="FF41">
            <v>0</v>
          </cell>
          <cell r="FG41">
            <v>0</v>
          </cell>
          <cell r="FH41">
            <v>21376</v>
          </cell>
          <cell r="FI41">
            <v>0</v>
          </cell>
          <cell r="FJ41">
            <v>0</v>
          </cell>
          <cell r="FK41">
            <v>52846</v>
          </cell>
          <cell r="FL41">
            <v>18670</v>
          </cell>
          <cell r="FM41">
            <v>2545</v>
          </cell>
          <cell r="FN41">
            <v>0</v>
          </cell>
          <cell r="FO41">
            <v>0</v>
          </cell>
          <cell r="FP41">
            <v>0</v>
          </cell>
          <cell r="FQ41">
            <v>225</v>
          </cell>
          <cell r="FR41">
            <v>42161</v>
          </cell>
          <cell r="FS41">
            <v>0</v>
          </cell>
          <cell r="FT41">
            <v>0</v>
          </cell>
          <cell r="FU41">
            <v>0</v>
          </cell>
          <cell r="FV41">
            <v>169701</v>
          </cell>
          <cell r="FW41">
            <v>0</v>
          </cell>
          <cell r="FX41">
            <v>0</v>
          </cell>
          <cell r="FY41">
            <v>0</v>
          </cell>
          <cell r="FZ41">
            <v>265229</v>
          </cell>
          <cell r="GA41">
            <v>0</v>
          </cell>
          <cell r="GB41">
            <v>85089</v>
          </cell>
          <cell r="GC41">
            <v>0</v>
          </cell>
          <cell r="GD41">
            <v>0</v>
          </cell>
          <cell r="GE41">
            <v>41057</v>
          </cell>
          <cell r="GF41">
            <v>6680</v>
          </cell>
          <cell r="GG41">
            <v>0</v>
          </cell>
          <cell r="GH41">
            <v>0</v>
          </cell>
          <cell r="GI41">
            <v>45745</v>
          </cell>
          <cell r="GJ41">
            <v>630</v>
          </cell>
          <cell r="GK41">
            <v>28596</v>
          </cell>
          <cell r="GL41">
            <v>0</v>
          </cell>
          <cell r="GM41">
            <v>0</v>
          </cell>
          <cell r="GN41">
            <v>0</v>
          </cell>
          <cell r="GO41">
            <v>0</v>
          </cell>
          <cell r="GP41">
            <v>0</v>
          </cell>
          <cell r="GQ41">
            <v>0</v>
          </cell>
          <cell r="GR41">
            <v>0</v>
          </cell>
          <cell r="GS41">
            <v>0</v>
          </cell>
          <cell r="GT41">
            <v>0</v>
          </cell>
          <cell r="GU41">
            <v>0</v>
          </cell>
          <cell r="GV41">
            <v>0</v>
          </cell>
          <cell r="GW41">
            <v>0</v>
          </cell>
          <cell r="GX41">
            <v>477091</v>
          </cell>
          <cell r="GY41">
            <v>86802</v>
          </cell>
          <cell r="GZ41">
            <v>92399</v>
          </cell>
          <cell r="HA41">
            <v>28596</v>
          </cell>
          <cell r="HB41">
            <v>196219</v>
          </cell>
          <cell r="HC41">
            <v>0</v>
          </cell>
          <cell r="HD41">
            <v>0</v>
          </cell>
          <cell r="HE41">
            <v>0</v>
          </cell>
          <cell r="HF41">
            <v>218676</v>
          </cell>
          <cell r="HG41">
            <v>0</v>
          </cell>
          <cell r="HH41">
            <v>0</v>
          </cell>
          <cell r="HI41">
            <v>0</v>
          </cell>
          <cell r="HJ41">
            <v>492396</v>
          </cell>
          <cell r="HK41">
            <v>0</v>
          </cell>
          <cell r="HL41">
            <v>-85089</v>
          </cell>
          <cell r="HM41">
            <v>0</v>
          </cell>
          <cell r="HN41">
            <v>0</v>
          </cell>
          <cell r="HO41">
            <v>76474</v>
          </cell>
          <cell r="HP41">
            <v>-6680</v>
          </cell>
          <cell r="HQ41">
            <v>0</v>
          </cell>
          <cell r="HR41">
            <v>0</v>
          </cell>
          <cell r="HS41">
            <v>59511</v>
          </cell>
          <cell r="HT41">
            <v>-47999</v>
          </cell>
          <cell r="HU41">
            <v>32892</v>
          </cell>
          <cell r="HV41">
            <v>0</v>
          </cell>
          <cell r="HW41">
            <v>0</v>
          </cell>
          <cell r="HX41">
            <v>0</v>
          </cell>
          <cell r="HY41">
            <v>0</v>
          </cell>
          <cell r="HZ41">
            <v>0</v>
          </cell>
          <cell r="IA41">
            <v>0</v>
          </cell>
          <cell r="IB41">
            <v>0</v>
          </cell>
          <cell r="IC41">
            <v>0</v>
          </cell>
          <cell r="ID41">
            <v>0</v>
          </cell>
          <cell r="IE41">
            <v>0</v>
          </cell>
          <cell r="IF41">
            <v>0</v>
          </cell>
          <cell r="IG41">
            <v>0</v>
          </cell>
          <cell r="IH41">
            <v>907291</v>
          </cell>
          <cell r="II41">
            <v>135985</v>
          </cell>
          <cell r="IJ41">
            <v>-139768</v>
          </cell>
          <cell r="IK41">
            <v>32892</v>
          </cell>
        </row>
        <row r="42">
          <cell r="A42" t="str">
            <v>38400174</v>
          </cell>
          <cell r="B42" t="str">
            <v>2001</v>
          </cell>
          <cell r="C42">
            <v>37533</v>
          </cell>
          <cell r="D42" t="str">
            <v>08:19:11</v>
          </cell>
          <cell r="E42" t="str">
            <v>Beverly Healthcare Starmount</v>
          </cell>
          <cell r="F42">
            <v>0</v>
          </cell>
          <cell r="G42">
            <v>249092</v>
          </cell>
          <cell r="H42">
            <v>-6195</v>
          </cell>
          <cell r="I42">
            <v>2713</v>
          </cell>
          <cell r="J42">
            <v>65034</v>
          </cell>
          <cell r="K42">
            <v>183033</v>
          </cell>
          <cell r="L42">
            <v>1000</v>
          </cell>
          <cell r="M42">
            <v>-7075</v>
          </cell>
          <cell r="N42">
            <v>126089</v>
          </cell>
          <cell r="O42">
            <v>45041</v>
          </cell>
          <cell r="P42">
            <v>0</v>
          </cell>
          <cell r="Q42">
            <v>3095</v>
          </cell>
          <cell r="R42">
            <v>223904</v>
          </cell>
          <cell r="S42">
            <v>268644</v>
          </cell>
          <cell r="T42">
            <v>0</v>
          </cell>
          <cell r="U42">
            <v>6377</v>
          </cell>
          <cell r="V42">
            <v>201088</v>
          </cell>
          <cell r="W42">
            <v>0</v>
          </cell>
          <cell r="X42">
            <v>0</v>
          </cell>
          <cell r="Y42">
            <v>-8919</v>
          </cell>
          <cell r="Z42">
            <v>0</v>
          </cell>
          <cell r="AA42">
            <v>0</v>
          </cell>
          <cell r="AB42">
            <v>0</v>
          </cell>
          <cell r="AC42">
            <v>0</v>
          </cell>
          <cell r="AD42">
            <v>0</v>
          </cell>
          <cell r="AE42">
            <v>0</v>
          </cell>
          <cell r="AF42">
            <v>0</v>
          </cell>
          <cell r="AG42">
            <v>0</v>
          </cell>
          <cell r="AH42">
            <v>166695</v>
          </cell>
          <cell r="AI42">
            <v>0</v>
          </cell>
          <cell r="AJ42">
            <v>0</v>
          </cell>
          <cell r="AK42">
            <v>0</v>
          </cell>
          <cell r="AL42">
            <v>24403</v>
          </cell>
          <cell r="AM42">
            <v>0</v>
          </cell>
          <cell r="AN42">
            <v>0</v>
          </cell>
          <cell r="AO42">
            <v>0</v>
          </cell>
          <cell r="AP42">
            <v>0</v>
          </cell>
          <cell r="AQ42">
            <v>0</v>
          </cell>
          <cell r="AR42">
            <v>0</v>
          </cell>
          <cell r="AS42">
            <v>0</v>
          </cell>
          <cell r="AT42">
            <v>0</v>
          </cell>
          <cell r="AU42">
            <v>18514</v>
          </cell>
          <cell r="AV42">
            <v>0</v>
          </cell>
          <cell r="AW42">
            <v>0</v>
          </cell>
          <cell r="AX42">
            <v>0</v>
          </cell>
          <cell r="AY42">
            <v>27224</v>
          </cell>
          <cell r="AZ42">
            <v>77123</v>
          </cell>
          <cell r="BA42">
            <v>3854</v>
          </cell>
          <cell r="BB42">
            <v>0</v>
          </cell>
          <cell r="BC42">
            <v>1498</v>
          </cell>
          <cell r="BD42">
            <v>0</v>
          </cell>
          <cell r="BE42">
            <v>0</v>
          </cell>
          <cell r="BF42">
            <v>0</v>
          </cell>
          <cell r="BG42">
            <v>45804</v>
          </cell>
          <cell r="BH42">
            <v>62188</v>
          </cell>
          <cell r="BI42">
            <v>0</v>
          </cell>
          <cell r="BJ42">
            <v>0</v>
          </cell>
          <cell r="BK42">
            <v>14973</v>
          </cell>
          <cell r="BL42">
            <v>0</v>
          </cell>
          <cell r="BM42">
            <v>0</v>
          </cell>
          <cell r="BN42">
            <v>0</v>
          </cell>
          <cell r="BO42">
            <v>3012</v>
          </cell>
          <cell r="BP42">
            <v>0</v>
          </cell>
          <cell r="BQ42">
            <v>0</v>
          </cell>
          <cell r="BR42">
            <v>0</v>
          </cell>
          <cell r="BS42">
            <v>0</v>
          </cell>
          <cell r="BT42">
            <v>0</v>
          </cell>
          <cell r="BU42">
            <v>0</v>
          </cell>
          <cell r="BV42">
            <v>0</v>
          </cell>
          <cell r="BW42">
            <v>0</v>
          </cell>
          <cell r="BX42">
            <v>0</v>
          </cell>
          <cell r="BY42">
            <v>0</v>
          </cell>
          <cell r="BZ42">
            <v>0</v>
          </cell>
          <cell r="CA42">
            <v>32000</v>
          </cell>
          <cell r="CB42">
            <v>0</v>
          </cell>
          <cell r="CC42">
            <v>0</v>
          </cell>
          <cell r="CD42">
            <v>0</v>
          </cell>
          <cell r="CE42">
            <v>0</v>
          </cell>
          <cell r="CF42">
            <v>0</v>
          </cell>
          <cell r="CG42">
            <v>0</v>
          </cell>
          <cell r="CH42">
            <v>0</v>
          </cell>
          <cell r="CI42">
            <v>0</v>
          </cell>
          <cell r="CJ42">
            <v>0</v>
          </cell>
          <cell r="CK42">
            <v>0</v>
          </cell>
          <cell r="CL42">
            <v>0</v>
          </cell>
          <cell r="CM42">
            <v>24875</v>
          </cell>
          <cell r="CN42">
            <v>0</v>
          </cell>
          <cell r="CO42">
            <v>0</v>
          </cell>
          <cell r="CP42">
            <v>0</v>
          </cell>
          <cell r="CQ42">
            <v>88738</v>
          </cell>
          <cell r="CR42">
            <v>-81621</v>
          </cell>
          <cell r="CS42">
            <v>-903</v>
          </cell>
          <cell r="CT42">
            <v>0</v>
          </cell>
          <cell r="CU42">
            <v>0</v>
          </cell>
          <cell r="CV42">
            <v>7677</v>
          </cell>
          <cell r="CW42">
            <v>0</v>
          </cell>
          <cell r="CX42">
            <v>0</v>
          </cell>
          <cell r="CY42">
            <v>8389</v>
          </cell>
          <cell r="CZ42">
            <v>-4515</v>
          </cell>
          <cell r="DA42">
            <v>0</v>
          </cell>
          <cell r="DB42">
            <v>0</v>
          </cell>
          <cell r="DC42">
            <v>0</v>
          </cell>
          <cell r="DD42">
            <v>0</v>
          </cell>
          <cell r="DE42">
            <v>0</v>
          </cell>
          <cell r="DF42">
            <v>392186</v>
          </cell>
          <cell r="DG42">
            <v>265027</v>
          </cell>
          <cell r="DH42">
            <v>60852</v>
          </cell>
          <cell r="DI42">
            <v>-5968</v>
          </cell>
          <cell r="DJ42">
            <v>47383</v>
          </cell>
          <cell r="DK42">
            <v>24905</v>
          </cell>
          <cell r="DL42">
            <v>0</v>
          </cell>
          <cell r="DM42">
            <v>835</v>
          </cell>
          <cell r="DN42">
            <v>115174</v>
          </cell>
          <cell r="DO42">
            <v>20110</v>
          </cell>
          <cell r="DP42">
            <v>0</v>
          </cell>
          <cell r="DQ42">
            <v>2060</v>
          </cell>
          <cell r="DR42">
            <v>44015</v>
          </cell>
          <cell r="DS42">
            <v>17730</v>
          </cell>
          <cell r="DT42">
            <v>0</v>
          </cell>
          <cell r="DU42">
            <v>3073</v>
          </cell>
          <cell r="DV42">
            <v>166948</v>
          </cell>
          <cell r="DW42">
            <v>443652</v>
          </cell>
          <cell r="DX42">
            <v>-850</v>
          </cell>
          <cell r="DY42">
            <v>-47802</v>
          </cell>
          <cell r="DZ42">
            <v>0</v>
          </cell>
          <cell r="EA42">
            <v>5194</v>
          </cell>
          <cell r="EB42">
            <v>0</v>
          </cell>
          <cell r="EC42">
            <v>-241</v>
          </cell>
          <cell r="ED42">
            <v>0</v>
          </cell>
          <cell r="EE42">
            <v>19292</v>
          </cell>
          <cell r="EF42">
            <v>19433</v>
          </cell>
          <cell r="EG42">
            <v>27</v>
          </cell>
          <cell r="EH42">
            <v>0</v>
          </cell>
          <cell r="EI42">
            <v>276775</v>
          </cell>
          <cell r="EJ42">
            <v>0</v>
          </cell>
          <cell r="EK42">
            <v>-171400</v>
          </cell>
          <cell r="EL42">
            <v>0</v>
          </cell>
          <cell r="EM42">
            <v>216</v>
          </cell>
          <cell r="EN42">
            <v>0</v>
          </cell>
          <cell r="EO42">
            <v>104581</v>
          </cell>
          <cell r="EP42">
            <v>0</v>
          </cell>
          <cell r="EQ42">
            <v>17</v>
          </cell>
          <cell r="ER42">
            <v>0</v>
          </cell>
          <cell r="ES42">
            <v>46661</v>
          </cell>
          <cell r="ET42">
            <v>0</v>
          </cell>
          <cell r="EU42">
            <v>1015</v>
          </cell>
          <cell r="EV42">
            <v>1347</v>
          </cell>
          <cell r="EW42">
            <v>89</v>
          </cell>
          <cell r="EX42">
            <v>0</v>
          </cell>
          <cell r="EY42">
            <v>0</v>
          </cell>
          <cell r="EZ42">
            <v>0</v>
          </cell>
          <cell r="FA42">
            <v>0</v>
          </cell>
          <cell r="FB42">
            <v>0</v>
          </cell>
          <cell r="FC42">
            <v>56310</v>
          </cell>
          <cell r="FD42">
            <v>-2626</v>
          </cell>
          <cell r="FE42">
            <v>0</v>
          </cell>
          <cell r="FF42">
            <v>0</v>
          </cell>
          <cell r="FG42">
            <v>0</v>
          </cell>
          <cell r="FH42">
            <v>2626</v>
          </cell>
          <cell r="FI42">
            <v>0</v>
          </cell>
          <cell r="FJ42">
            <v>0</v>
          </cell>
          <cell r="FK42">
            <v>21013</v>
          </cell>
          <cell r="FL42">
            <v>1536</v>
          </cell>
          <cell r="FM42">
            <v>-2671</v>
          </cell>
          <cell r="FN42">
            <v>0</v>
          </cell>
          <cell r="FO42">
            <v>53143</v>
          </cell>
          <cell r="FP42">
            <v>0</v>
          </cell>
          <cell r="FQ42">
            <v>2043</v>
          </cell>
          <cell r="FR42">
            <v>82128</v>
          </cell>
          <cell r="FS42">
            <v>0</v>
          </cell>
          <cell r="FT42">
            <v>0</v>
          </cell>
          <cell r="FU42">
            <v>0</v>
          </cell>
          <cell r="FV42">
            <v>128632</v>
          </cell>
          <cell r="FW42">
            <v>0</v>
          </cell>
          <cell r="FX42">
            <v>0</v>
          </cell>
          <cell r="FY42">
            <v>0</v>
          </cell>
          <cell r="FZ42">
            <v>351281</v>
          </cell>
          <cell r="GA42">
            <v>0</v>
          </cell>
          <cell r="GB42">
            <v>110354</v>
          </cell>
          <cell r="GC42">
            <v>0</v>
          </cell>
          <cell r="GD42">
            <v>0</v>
          </cell>
          <cell r="GE42">
            <v>46325</v>
          </cell>
          <cell r="GF42">
            <v>8663</v>
          </cell>
          <cell r="GG42">
            <v>0</v>
          </cell>
          <cell r="GH42">
            <v>0</v>
          </cell>
          <cell r="GI42">
            <v>64830</v>
          </cell>
          <cell r="GJ42">
            <v>2019</v>
          </cell>
          <cell r="GK42">
            <v>8940</v>
          </cell>
          <cell r="GL42">
            <v>0</v>
          </cell>
          <cell r="GM42">
            <v>0</v>
          </cell>
          <cell r="GN42">
            <v>0</v>
          </cell>
          <cell r="GO42">
            <v>0</v>
          </cell>
          <cell r="GP42">
            <v>0</v>
          </cell>
          <cell r="GQ42">
            <v>0</v>
          </cell>
          <cell r="GR42">
            <v>0</v>
          </cell>
          <cell r="GS42">
            <v>0</v>
          </cell>
          <cell r="GT42">
            <v>0</v>
          </cell>
          <cell r="GU42">
            <v>-61</v>
          </cell>
          <cell r="GV42">
            <v>0</v>
          </cell>
          <cell r="GW42">
            <v>0</v>
          </cell>
          <cell r="GX42">
            <v>562041</v>
          </cell>
          <cell r="GY42">
            <v>111094</v>
          </cell>
          <cell r="GZ42">
            <v>121036</v>
          </cell>
          <cell r="HA42">
            <v>8940</v>
          </cell>
          <cell r="HB42">
            <v>101720</v>
          </cell>
          <cell r="HC42">
            <v>0</v>
          </cell>
          <cell r="HD42">
            <v>0</v>
          </cell>
          <cell r="HE42">
            <v>0</v>
          </cell>
          <cell r="HF42">
            <v>375827</v>
          </cell>
          <cell r="HG42">
            <v>0</v>
          </cell>
          <cell r="HH42">
            <v>0</v>
          </cell>
          <cell r="HI42">
            <v>0</v>
          </cell>
          <cell r="HJ42">
            <v>718013</v>
          </cell>
          <cell r="HK42">
            <v>0</v>
          </cell>
          <cell r="HL42">
            <v>-110354</v>
          </cell>
          <cell r="HM42">
            <v>0</v>
          </cell>
          <cell r="HN42">
            <v>0</v>
          </cell>
          <cell r="HO42">
            <v>99092</v>
          </cell>
          <cell r="HP42">
            <v>-8663</v>
          </cell>
          <cell r="HQ42">
            <v>0</v>
          </cell>
          <cell r="HR42">
            <v>0</v>
          </cell>
          <cell r="HS42">
            <v>135077</v>
          </cell>
          <cell r="HT42">
            <v>-79142</v>
          </cell>
          <cell r="HU42">
            <v>20953</v>
          </cell>
          <cell r="HV42">
            <v>0</v>
          </cell>
          <cell r="HW42">
            <v>0</v>
          </cell>
          <cell r="HX42">
            <v>0</v>
          </cell>
          <cell r="HY42">
            <v>0</v>
          </cell>
          <cell r="HZ42">
            <v>0</v>
          </cell>
          <cell r="IA42">
            <v>0</v>
          </cell>
          <cell r="IB42">
            <v>0</v>
          </cell>
          <cell r="IC42">
            <v>0</v>
          </cell>
          <cell r="ID42">
            <v>0</v>
          </cell>
          <cell r="IE42">
            <v>-53</v>
          </cell>
          <cell r="IF42">
            <v>0</v>
          </cell>
          <cell r="IG42">
            <v>0</v>
          </cell>
          <cell r="IH42">
            <v>1195560</v>
          </cell>
          <cell r="II42">
            <v>234116</v>
          </cell>
          <cell r="IJ42">
            <v>-198159</v>
          </cell>
          <cell r="IK42">
            <v>20953</v>
          </cell>
        </row>
        <row r="43">
          <cell r="A43" t="str">
            <v>40487111</v>
          </cell>
          <cell r="B43" t="str">
            <v>2001</v>
          </cell>
          <cell r="C43">
            <v>37533</v>
          </cell>
          <cell r="D43" t="str">
            <v>14:46:11</v>
          </cell>
          <cell r="E43" t="str">
            <v>Beverly Healthcare Tarboro</v>
          </cell>
          <cell r="F43">
            <v>0</v>
          </cell>
          <cell r="G43">
            <v>290748</v>
          </cell>
          <cell r="H43">
            <v>-5902</v>
          </cell>
          <cell r="I43">
            <v>2743</v>
          </cell>
          <cell r="J43">
            <v>62929</v>
          </cell>
          <cell r="K43">
            <v>216766</v>
          </cell>
          <cell r="L43">
            <v>0</v>
          </cell>
          <cell r="M43">
            <v>-80</v>
          </cell>
          <cell r="N43">
            <v>205878</v>
          </cell>
          <cell r="O43">
            <v>61980</v>
          </cell>
          <cell r="P43">
            <v>0</v>
          </cell>
          <cell r="Q43">
            <v>9543</v>
          </cell>
          <cell r="R43">
            <v>278064</v>
          </cell>
          <cell r="S43">
            <v>311629</v>
          </cell>
          <cell r="T43">
            <v>0</v>
          </cell>
          <cell r="U43">
            <v>3891</v>
          </cell>
          <cell r="V43">
            <v>273777</v>
          </cell>
          <cell r="W43">
            <v>0</v>
          </cell>
          <cell r="X43">
            <v>0</v>
          </cell>
          <cell r="Y43">
            <v>9073</v>
          </cell>
          <cell r="Z43">
            <v>0</v>
          </cell>
          <cell r="AA43">
            <v>0</v>
          </cell>
          <cell r="AB43">
            <v>0</v>
          </cell>
          <cell r="AC43">
            <v>0</v>
          </cell>
          <cell r="AD43">
            <v>0</v>
          </cell>
          <cell r="AE43">
            <v>0</v>
          </cell>
          <cell r="AF43">
            <v>0</v>
          </cell>
          <cell r="AG43">
            <v>0</v>
          </cell>
          <cell r="AH43">
            <v>275611</v>
          </cell>
          <cell r="AI43">
            <v>0</v>
          </cell>
          <cell r="AJ43">
            <v>0</v>
          </cell>
          <cell r="AK43">
            <v>140</v>
          </cell>
          <cell r="AL43">
            <v>14926</v>
          </cell>
          <cell r="AM43">
            <v>0</v>
          </cell>
          <cell r="AN43">
            <v>0</v>
          </cell>
          <cell r="AO43">
            <v>300</v>
          </cell>
          <cell r="AP43">
            <v>0</v>
          </cell>
          <cell r="AQ43">
            <v>0</v>
          </cell>
          <cell r="AR43">
            <v>0</v>
          </cell>
          <cell r="AS43">
            <v>0</v>
          </cell>
          <cell r="AT43">
            <v>0</v>
          </cell>
          <cell r="AU43">
            <v>22888</v>
          </cell>
          <cell r="AV43">
            <v>0</v>
          </cell>
          <cell r="AW43">
            <v>1868</v>
          </cell>
          <cell r="AX43">
            <v>0</v>
          </cell>
          <cell r="AY43">
            <v>27282</v>
          </cell>
          <cell r="AZ43">
            <v>76838</v>
          </cell>
          <cell r="BA43">
            <v>6014</v>
          </cell>
          <cell r="BB43">
            <v>0</v>
          </cell>
          <cell r="BC43">
            <v>3489</v>
          </cell>
          <cell r="BD43">
            <v>0</v>
          </cell>
          <cell r="BE43">
            <v>0</v>
          </cell>
          <cell r="BF43">
            <v>0</v>
          </cell>
          <cell r="BG43">
            <v>48379</v>
          </cell>
          <cell r="BH43">
            <v>81867</v>
          </cell>
          <cell r="BI43">
            <v>0</v>
          </cell>
          <cell r="BJ43">
            <v>0</v>
          </cell>
          <cell r="BK43">
            <v>23242</v>
          </cell>
          <cell r="BL43">
            <v>0</v>
          </cell>
          <cell r="BM43">
            <v>0</v>
          </cell>
          <cell r="BN43">
            <v>0</v>
          </cell>
          <cell r="BO43">
            <v>2660</v>
          </cell>
          <cell r="BP43">
            <v>0</v>
          </cell>
          <cell r="BQ43">
            <v>0</v>
          </cell>
          <cell r="BR43">
            <v>0</v>
          </cell>
          <cell r="BS43">
            <v>0</v>
          </cell>
          <cell r="BT43">
            <v>0</v>
          </cell>
          <cell r="BU43">
            <v>0</v>
          </cell>
          <cell r="BV43">
            <v>0</v>
          </cell>
          <cell r="BW43">
            <v>0</v>
          </cell>
          <cell r="BX43">
            <v>0</v>
          </cell>
          <cell r="BY43">
            <v>0</v>
          </cell>
          <cell r="BZ43">
            <v>0</v>
          </cell>
          <cell r="CA43">
            <v>12000</v>
          </cell>
          <cell r="CB43">
            <v>0</v>
          </cell>
          <cell r="CC43">
            <v>0</v>
          </cell>
          <cell r="CD43">
            <v>0</v>
          </cell>
          <cell r="CE43">
            <v>0</v>
          </cell>
          <cell r="CF43">
            <v>0</v>
          </cell>
          <cell r="CG43">
            <v>0</v>
          </cell>
          <cell r="CH43">
            <v>0</v>
          </cell>
          <cell r="CI43">
            <v>0</v>
          </cell>
          <cell r="CJ43">
            <v>0</v>
          </cell>
          <cell r="CK43">
            <v>0</v>
          </cell>
          <cell r="CL43">
            <v>0</v>
          </cell>
          <cell r="CM43">
            <v>22366</v>
          </cell>
          <cell r="CN43">
            <v>0</v>
          </cell>
          <cell r="CO43">
            <v>0</v>
          </cell>
          <cell r="CP43">
            <v>0</v>
          </cell>
          <cell r="CQ43">
            <v>138570</v>
          </cell>
          <cell r="CR43">
            <v>-102836</v>
          </cell>
          <cell r="CS43">
            <v>-9495</v>
          </cell>
          <cell r="CT43">
            <v>0</v>
          </cell>
          <cell r="CU43">
            <v>0</v>
          </cell>
          <cell r="CV43">
            <v>6603</v>
          </cell>
          <cell r="CW43">
            <v>0</v>
          </cell>
          <cell r="CX43">
            <v>0</v>
          </cell>
          <cell r="CY43">
            <v>8060</v>
          </cell>
          <cell r="CZ43">
            <v>-8060</v>
          </cell>
          <cell r="DA43">
            <v>0</v>
          </cell>
          <cell r="DB43">
            <v>0</v>
          </cell>
          <cell r="DC43">
            <v>0</v>
          </cell>
          <cell r="DD43">
            <v>0</v>
          </cell>
          <cell r="DE43">
            <v>0</v>
          </cell>
          <cell r="DF43">
            <v>564314</v>
          </cell>
          <cell r="DG43">
            <v>308936</v>
          </cell>
          <cell r="DH43">
            <v>54412</v>
          </cell>
          <cell r="DI43">
            <v>7900</v>
          </cell>
          <cell r="DJ43">
            <v>81355</v>
          </cell>
          <cell r="DK43">
            <v>36426</v>
          </cell>
          <cell r="DL43">
            <v>0</v>
          </cell>
          <cell r="DM43">
            <v>3828</v>
          </cell>
          <cell r="DN43">
            <v>95831</v>
          </cell>
          <cell r="DO43">
            <v>16280</v>
          </cell>
          <cell r="DP43">
            <v>0</v>
          </cell>
          <cell r="DQ43">
            <v>4306</v>
          </cell>
          <cell r="DR43">
            <v>55252</v>
          </cell>
          <cell r="DS43">
            <v>17201</v>
          </cell>
          <cell r="DT43">
            <v>0</v>
          </cell>
          <cell r="DU43">
            <v>5780</v>
          </cell>
          <cell r="DV43">
            <v>212872</v>
          </cell>
          <cell r="DW43">
            <v>536213</v>
          </cell>
          <cell r="DX43">
            <v>0</v>
          </cell>
          <cell r="DY43">
            <v>-97129</v>
          </cell>
          <cell r="DZ43">
            <v>0</v>
          </cell>
          <cell r="EA43">
            <v>0</v>
          </cell>
          <cell r="EB43">
            <v>0</v>
          </cell>
          <cell r="EC43">
            <v>0</v>
          </cell>
          <cell r="ED43">
            <v>0</v>
          </cell>
          <cell r="EE43">
            <v>17582</v>
          </cell>
          <cell r="EF43">
            <v>27413</v>
          </cell>
          <cell r="EG43">
            <v>63</v>
          </cell>
          <cell r="EH43">
            <v>0</v>
          </cell>
          <cell r="EI43">
            <v>271122</v>
          </cell>
          <cell r="EJ43">
            <v>0</v>
          </cell>
          <cell r="EK43">
            <v>-167073</v>
          </cell>
          <cell r="EL43">
            <v>0</v>
          </cell>
          <cell r="EM43">
            <v>1383</v>
          </cell>
          <cell r="EN43">
            <v>0</v>
          </cell>
          <cell r="EO43">
            <v>62451</v>
          </cell>
          <cell r="EP43">
            <v>0</v>
          </cell>
          <cell r="EQ43">
            <v>18</v>
          </cell>
          <cell r="ER43">
            <v>0</v>
          </cell>
          <cell r="ES43">
            <v>26333</v>
          </cell>
          <cell r="ET43">
            <v>0</v>
          </cell>
          <cell r="EU43">
            <v>12498</v>
          </cell>
          <cell r="EV43">
            <v>7359</v>
          </cell>
          <cell r="EW43">
            <v>-734</v>
          </cell>
          <cell r="EX43">
            <v>0</v>
          </cell>
          <cell r="EY43">
            <v>0</v>
          </cell>
          <cell r="EZ43">
            <v>0</v>
          </cell>
          <cell r="FA43">
            <v>0</v>
          </cell>
          <cell r="FB43">
            <v>0</v>
          </cell>
          <cell r="FC43">
            <v>47495</v>
          </cell>
          <cell r="FD43">
            <v>-1600</v>
          </cell>
          <cell r="FE43">
            <v>0</v>
          </cell>
          <cell r="FF43">
            <v>0</v>
          </cell>
          <cell r="FG43">
            <v>0</v>
          </cell>
          <cell r="FH43">
            <v>1600</v>
          </cell>
          <cell r="FI43">
            <v>0</v>
          </cell>
          <cell r="FJ43">
            <v>0</v>
          </cell>
          <cell r="FK43">
            <v>0</v>
          </cell>
          <cell r="FL43">
            <v>0</v>
          </cell>
          <cell r="FM43">
            <v>0</v>
          </cell>
          <cell r="FN43">
            <v>20752</v>
          </cell>
          <cell r="FO43">
            <v>82</v>
          </cell>
          <cell r="FP43">
            <v>0</v>
          </cell>
          <cell r="FQ43">
            <v>133</v>
          </cell>
          <cell r="FR43">
            <v>139948</v>
          </cell>
          <cell r="FS43">
            <v>0</v>
          </cell>
          <cell r="FT43">
            <v>0</v>
          </cell>
          <cell r="FU43">
            <v>1492</v>
          </cell>
          <cell r="FV43">
            <v>124234</v>
          </cell>
          <cell r="FW43">
            <v>0</v>
          </cell>
          <cell r="FX43">
            <v>0</v>
          </cell>
          <cell r="FY43">
            <v>2169</v>
          </cell>
          <cell r="FZ43">
            <v>516660</v>
          </cell>
          <cell r="GA43">
            <v>0</v>
          </cell>
          <cell r="GB43">
            <v>-180286</v>
          </cell>
          <cell r="GC43">
            <v>11670</v>
          </cell>
          <cell r="GD43">
            <v>0</v>
          </cell>
          <cell r="GE43">
            <v>64528</v>
          </cell>
          <cell r="GF43">
            <v>-14152</v>
          </cell>
          <cell r="GG43">
            <v>1302</v>
          </cell>
          <cell r="GH43">
            <v>0</v>
          </cell>
          <cell r="GI43">
            <v>74468</v>
          </cell>
          <cell r="GJ43">
            <v>-4002</v>
          </cell>
          <cell r="GK43">
            <v>16584</v>
          </cell>
          <cell r="GL43">
            <v>0</v>
          </cell>
          <cell r="GM43">
            <v>0</v>
          </cell>
          <cell r="GN43">
            <v>0</v>
          </cell>
          <cell r="GO43">
            <v>0</v>
          </cell>
          <cell r="GP43">
            <v>0</v>
          </cell>
          <cell r="GQ43">
            <v>0</v>
          </cell>
          <cell r="GR43">
            <v>0</v>
          </cell>
          <cell r="GS43">
            <v>0</v>
          </cell>
          <cell r="GT43">
            <v>0</v>
          </cell>
          <cell r="GU43">
            <v>-389</v>
          </cell>
          <cell r="GV43">
            <v>0</v>
          </cell>
          <cell r="GW43">
            <v>389</v>
          </cell>
          <cell r="GX43">
            <v>780842</v>
          </cell>
          <cell r="GY43">
            <v>138607</v>
          </cell>
          <cell r="GZ43">
            <v>-198440</v>
          </cell>
          <cell r="HA43">
            <v>33606</v>
          </cell>
          <cell r="HB43">
            <v>327884</v>
          </cell>
          <cell r="HC43">
            <v>0</v>
          </cell>
          <cell r="HD43">
            <v>0</v>
          </cell>
          <cell r="HE43">
            <v>2296</v>
          </cell>
          <cell r="HF43">
            <v>215374</v>
          </cell>
          <cell r="HG43">
            <v>0</v>
          </cell>
          <cell r="HH43">
            <v>0</v>
          </cell>
          <cell r="HI43">
            <v>1936</v>
          </cell>
          <cell r="HJ43">
            <v>867218</v>
          </cell>
          <cell r="HK43">
            <v>0</v>
          </cell>
          <cell r="HL43">
            <v>180286</v>
          </cell>
          <cell r="HM43">
            <v>9622</v>
          </cell>
          <cell r="HN43">
            <v>0</v>
          </cell>
          <cell r="HO43">
            <v>120926</v>
          </cell>
          <cell r="HP43">
            <v>14152</v>
          </cell>
          <cell r="HQ43">
            <v>1177</v>
          </cell>
          <cell r="HR43">
            <v>0</v>
          </cell>
          <cell r="HS43">
            <v>103684</v>
          </cell>
          <cell r="HT43">
            <v>-72836</v>
          </cell>
          <cell r="HU43">
            <v>26973</v>
          </cell>
          <cell r="HV43">
            <v>0</v>
          </cell>
          <cell r="HW43">
            <v>0</v>
          </cell>
          <cell r="HX43">
            <v>0</v>
          </cell>
          <cell r="HY43">
            <v>0</v>
          </cell>
          <cell r="HZ43">
            <v>0</v>
          </cell>
          <cell r="IA43">
            <v>0</v>
          </cell>
          <cell r="IB43">
            <v>0</v>
          </cell>
          <cell r="IC43">
            <v>0</v>
          </cell>
          <cell r="ID43">
            <v>0</v>
          </cell>
          <cell r="IE43">
            <v>-463</v>
          </cell>
          <cell r="IF43">
            <v>0</v>
          </cell>
          <cell r="IG43">
            <v>463</v>
          </cell>
          <cell r="IH43">
            <v>1410476</v>
          </cell>
          <cell r="II43">
            <v>224147</v>
          </cell>
          <cell r="IJ43">
            <v>121602</v>
          </cell>
          <cell r="IK43">
            <v>42467</v>
          </cell>
        </row>
        <row r="44">
          <cell r="A44" t="str">
            <v>47171470</v>
          </cell>
          <cell r="B44" t="str">
            <v>2001</v>
          </cell>
          <cell r="C44">
            <v>37511</v>
          </cell>
          <cell r="D44" t="str">
            <v>12:06:24</v>
          </cell>
          <cell r="E44" t="str">
            <v>Beverly Healthcare-Charlotte</v>
          </cell>
          <cell r="F44">
            <v>0</v>
          </cell>
          <cell r="G44">
            <v>312248</v>
          </cell>
          <cell r="H44">
            <v>5923</v>
          </cell>
          <cell r="I44">
            <v>-16773</v>
          </cell>
          <cell r="J44">
            <v>72975</v>
          </cell>
          <cell r="K44">
            <v>170294</v>
          </cell>
          <cell r="L44">
            <v>781</v>
          </cell>
          <cell r="M44">
            <v>-9540</v>
          </cell>
          <cell r="N44">
            <v>115813</v>
          </cell>
          <cell r="O44">
            <v>40555</v>
          </cell>
          <cell r="P44">
            <v>0</v>
          </cell>
          <cell r="Q44">
            <v>3261</v>
          </cell>
          <cell r="R44">
            <v>194889</v>
          </cell>
          <cell r="S44">
            <v>271677</v>
          </cell>
          <cell r="T44">
            <v>154</v>
          </cell>
          <cell r="U44">
            <v>-10793</v>
          </cell>
          <cell r="V44">
            <v>214381</v>
          </cell>
          <cell r="W44">
            <v>0</v>
          </cell>
          <cell r="X44">
            <v>-1436</v>
          </cell>
          <cell r="Y44">
            <v>-9347</v>
          </cell>
          <cell r="Z44">
            <v>0</v>
          </cell>
          <cell r="AA44">
            <v>0</v>
          </cell>
          <cell r="AB44">
            <v>0</v>
          </cell>
          <cell r="AC44">
            <v>0</v>
          </cell>
          <cell r="AD44">
            <v>0</v>
          </cell>
          <cell r="AE44">
            <v>0</v>
          </cell>
          <cell r="AF44">
            <v>0</v>
          </cell>
          <cell r="AG44">
            <v>0</v>
          </cell>
          <cell r="AH44">
            <v>102584</v>
          </cell>
          <cell r="AI44">
            <v>0</v>
          </cell>
          <cell r="AJ44">
            <v>0</v>
          </cell>
          <cell r="AK44">
            <v>0</v>
          </cell>
          <cell r="AL44">
            <v>42754</v>
          </cell>
          <cell r="AM44">
            <v>0</v>
          </cell>
          <cell r="AN44">
            <v>0</v>
          </cell>
          <cell r="AO44">
            <v>0</v>
          </cell>
          <cell r="AP44">
            <v>0</v>
          </cell>
          <cell r="AQ44">
            <v>0</v>
          </cell>
          <cell r="AR44">
            <v>0</v>
          </cell>
          <cell r="AS44">
            <v>0</v>
          </cell>
          <cell r="AT44">
            <v>0</v>
          </cell>
          <cell r="AU44">
            <v>21022</v>
          </cell>
          <cell r="AV44">
            <v>0</v>
          </cell>
          <cell r="AW44">
            <v>0</v>
          </cell>
          <cell r="AX44">
            <v>0</v>
          </cell>
          <cell r="AY44">
            <v>8682</v>
          </cell>
          <cell r="AZ44">
            <v>80703</v>
          </cell>
          <cell r="BA44">
            <v>6293</v>
          </cell>
          <cell r="BB44">
            <v>0</v>
          </cell>
          <cell r="BC44">
            <v>2441</v>
          </cell>
          <cell r="BD44">
            <v>-693</v>
          </cell>
          <cell r="BE44">
            <v>0</v>
          </cell>
          <cell r="BF44">
            <v>0</v>
          </cell>
          <cell r="BG44">
            <v>43962</v>
          </cell>
          <cell r="BH44">
            <v>59975</v>
          </cell>
          <cell r="BI44">
            <v>0</v>
          </cell>
          <cell r="BJ44">
            <v>0</v>
          </cell>
          <cell r="BK44">
            <v>18185</v>
          </cell>
          <cell r="BL44">
            <v>0</v>
          </cell>
          <cell r="BM44">
            <v>0</v>
          </cell>
          <cell r="BN44">
            <v>0</v>
          </cell>
          <cell r="BO44">
            <v>3302</v>
          </cell>
          <cell r="BP44">
            <v>0</v>
          </cell>
          <cell r="BQ44">
            <v>0</v>
          </cell>
          <cell r="BR44">
            <v>0</v>
          </cell>
          <cell r="BS44">
            <v>0</v>
          </cell>
          <cell r="BT44">
            <v>0</v>
          </cell>
          <cell r="BU44">
            <v>0</v>
          </cell>
          <cell r="BV44">
            <v>0</v>
          </cell>
          <cell r="BW44">
            <v>0</v>
          </cell>
          <cell r="BX44">
            <v>0</v>
          </cell>
          <cell r="BY44">
            <v>0</v>
          </cell>
          <cell r="BZ44">
            <v>0</v>
          </cell>
          <cell r="CA44">
            <v>42000</v>
          </cell>
          <cell r="CB44">
            <v>0</v>
          </cell>
          <cell r="CC44">
            <v>0</v>
          </cell>
          <cell r="CD44">
            <v>0</v>
          </cell>
          <cell r="CE44">
            <v>0</v>
          </cell>
          <cell r="CF44">
            <v>0</v>
          </cell>
          <cell r="CG44">
            <v>0</v>
          </cell>
          <cell r="CH44">
            <v>0</v>
          </cell>
          <cell r="CI44">
            <v>0</v>
          </cell>
          <cell r="CJ44">
            <v>0</v>
          </cell>
          <cell r="CK44">
            <v>0</v>
          </cell>
          <cell r="CL44">
            <v>0</v>
          </cell>
          <cell r="CM44">
            <v>32266</v>
          </cell>
          <cell r="CN44">
            <v>0</v>
          </cell>
          <cell r="CO44">
            <v>0</v>
          </cell>
          <cell r="CP44">
            <v>0</v>
          </cell>
          <cell r="CQ44">
            <v>92337</v>
          </cell>
          <cell r="CR44">
            <v>-88159</v>
          </cell>
          <cell r="CS44">
            <v>-1864</v>
          </cell>
          <cell r="CT44">
            <v>0</v>
          </cell>
          <cell r="CU44">
            <v>0</v>
          </cell>
          <cell r="CV44">
            <v>4628</v>
          </cell>
          <cell r="CW44">
            <v>0</v>
          </cell>
          <cell r="CX44">
            <v>0</v>
          </cell>
          <cell r="CY44">
            <v>20493</v>
          </cell>
          <cell r="CZ44">
            <v>-10827</v>
          </cell>
          <cell r="DA44">
            <v>0</v>
          </cell>
          <cell r="DB44">
            <v>0</v>
          </cell>
          <cell r="DC44">
            <v>0</v>
          </cell>
          <cell r="DD44">
            <v>0</v>
          </cell>
          <cell r="DE44">
            <v>0</v>
          </cell>
          <cell r="DF44">
            <v>359719</v>
          </cell>
          <cell r="DG44">
            <v>284690</v>
          </cell>
          <cell r="DH44">
            <v>44191</v>
          </cell>
          <cell r="DI44">
            <v>-4918</v>
          </cell>
          <cell r="DJ44">
            <v>42318</v>
          </cell>
          <cell r="DK44">
            <v>24700</v>
          </cell>
          <cell r="DL44">
            <v>0</v>
          </cell>
          <cell r="DM44">
            <v>-211</v>
          </cell>
          <cell r="DN44">
            <v>91655</v>
          </cell>
          <cell r="DO44">
            <v>10407</v>
          </cell>
          <cell r="DP44">
            <v>0</v>
          </cell>
          <cell r="DQ44">
            <v>1068</v>
          </cell>
          <cell r="DR44">
            <v>64002</v>
          </cell>
          <cell r="DS44">
            <v>15092</v>
          </cell>
          <cell r="DT44">
            <v>1436</v>
          </cell>
          <cell r="DU44">
            <v>3547</v>
          </cell>
          <cell r="DV44">
            <v>209717</v>
          </cell>
          <cell r="DW44">
            <v>474125</v>
          </cell>
          <cell r="DX44">
            <v>1113</v>
          </cell>
          <cell r="DY44">
            <v>-134844</v>
          </cell>
          <cell r="DZ44">
            <v>0</v>
          </cell>
          <cell r="EA44">
            <v>1073</v>
          </cell>
          <cell r="EB44">
            <v>0</v>
          </cell>
          <cell r="EC44">
            <v>-208</v>
          </cell>
          <cell r="ED44">
            <v>0</v>
          </cell>
          <cell r="EE44">
            <v>9838</v>
          </cell>
          <cell r="EF44">
            <v>28184</v>
          </cell>
          <cell r="EG44">
            <v>-1321</v>
          </cell>
          <cell r="EH44">
            <v>0</v>
          </cell>
          <cell r="EI44">
            <v>399842</v>
          </cell>
          <cell r="EJ44">
            <v>0</v>
          </cell>
          <cell r="EK44">
            <v>-269718</v>
          </cell>
          <cell r="EL44">
            <v>0</v>
          </cell>
          <cell r="EM44">
            <v>567</v>
          </cell>
          <cell r="EN44">
            <v>0</v>
          </cell>
          <cell r="EO44">
            <v>124292</v>
          </cell>
          <cell r="EP44">
            <v>0</v>
          </cell>
          <cell r="EQ44">
            <v>181</v>
          </cell>
          <cell r="ER44">
            <v>0</v>
          </cell>
          <cell r="ES44">
            <v>75217</v>
          </cell>
          <cell r="ET44">
            <v>0</v>
          </cell>
          <cell r="EU44">
            <v>2654</v>
          </cell>
          <cell r="EV44">
            <v>-2654</v>
          </cell>
          <cell r="EW44">
            <v>69</v>
          </cell>
          <cell r="EX44">
            <v>0</v>
          </cell>
          <cell r="EY44">
            <v>0</v>
          </cell>
          <cell r="EZ44">
            <v>0</v>
          </cell>
          <cell r="FA44">
            <v>0</v>
          </cell>
          <cell r="FB44">
            <v>0</v>
          </cell>
          <cell r="FC44">
            <v>43958</v>
          </cell>
          <cell r="FD44">
            <v>2301</v>
          </cell>
          <cell r="FE44">
            <v>0</v>
          </cell>
          <cell r="FF44">
            <v>0</v>
          </cell>
          <cell r="FG44">
            <v>0</v>
          </cell>
          <cell r="FH44">
            <v>629</v>
          </cell>
          <cell r="FI44">
            <v>0</v>
          </cell>
          <cell r="FJ44">
            <v>0</v>
          </cell>
          <cell r="FK44">
            <v>34203</v>
          </cell>
          <cell r="FL44">
            <v>393</v>
          </cell>
          <cell r="FM44">
            <v>-6234</v>
          </cell>
          <cell r="FN44">
            <v>0</v>
          </cell>
          <cell r="FO44">
            <v>55143</v>
          </cell>
          <cell r="FP44">
            <v>1987</v>
          </cell>
          <cell r="FQ44">
            <v>-2504</v>
          </cell>
          <cell r="FR44">
            <v>0</v>
          </cell>
          <cell r="FS44">
            <v>0</v>
          </cell>
          <cell r="FT44">
            <v>0</v>
          </cell>
          <cell r="FU44">
            <v>0</v>
          </cell>
          <cell r="FV44">
            <v>0</v>
          </cell>
          <cell r="FW44">
            <v>0</v>
          </cell>
          <cell r="FX44">
            <v>0</v>
          </cell>
          <cell r="FY44">
            <v>0</v>
          </cell>
          <cell r="FZ44">
            <v>0</v>
          </cell>
          <cell r="GA44">
            <v>0</v>
          </cell>
          <cell r="GB44">
            <v>604736</v>
          </cell>
          <cell r="GC44">
            <v>0</v>
          </cell>
          <cell r="GD44">
            <v>0</v>
          </cell>
          <cell r="GE44">
            <v>0</v>
          </cell>
          <cell r="GF44">
            <v>47471</v>
          </cell>
          <cell r="GG44">
            <v>0</v>
          </cell>
          <cell r="GH44">
            <v>0</v>
          </cell>
          <cell r="GI44">
            <v>0</v>
          </cell>
          <cell r="GJ44">
            <v>6470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658677</v>
          </cell>
          <cell r="HA44">
            <v>0</v>
          </cell>
          <cell r="HB44">
            <v>392009</v>
          </cell>
          <cell r="HC44">
            <v>0</v>
          </cell>
          <cell r="HD44">
            <v>0</v>
          </cell>
          <cell r="HE44">
            <v>0</v>
          </cell>
          <cell r="HF44">
            <v>553660</v>
          </cell>
          <cell r="HG44">
            <v>0</v>
          </cell>
          <cell r="HH44">
            <v>0</v>
          </cell>
          <cell r="HI44">
            <v>0</v>
          </cell>
          <cell r="HJ44">
            <v>900954</v>
          </cell>
          <cell r="HK44">
            <v>0</v>
          </cell>
          <cell r="HL44">
            <v>-604736</v>
          </cell>
          <cell r="HM44">
            <v>-94</v>
          </cell>
          <cell r="HN44">
            <v>0</v>
          </cell>
          <cell r="HO44">
            <v>130574</v>
          </cell>
          <cell r="HP44">
            <v>-47471</v>
          </cell>
          <cell r="HQ44">
            <v>0</v>
          </cell>
          <cell r="HR44">
            <v>0</v>
          </cell>
          <cell r="HS44">
            <v>96368</v>
          </cell>
          <cell r="HT44">
            <v>-87173</v>
          </cell>
          <cell r="HU44">
            <v>36481</v>
          </cell>
          <cell r="HV44">
            <v>0</v>
          </cell>
          <cell r="HW44">
            <v>0</v>
          </cell>
          <cell r="HX44">
            <v>0</v>
          </cell>
          <cell r="HY44">
            <v>-3856</v>
          </cell>
          <cell r="HZ44">
            <v>0</v>
          </cell>
          <cell r="IA44">
            <v>0</v>
          </cell>
          <cell r="IB44">
            <v>0</v>
          </cell>
          <cell r="IC44">
            <v>0</v>
          </cell>
          <cell r="ID44">
            <v>0</v>
          </cell>
          <cell r="IE44">
            <v>7047</v>
          </cell>
          <cell r="IF44">
            <v>0</v>
          </cell>
          <cell r="IG44">
            <v>0</v>
          </cell>
          <cell r="IH44">
            <v>1846623</v>
          </cell>
          <cell r="II44">
            <v>233989</v>
          </cell>
          <cell r="IJ44">
            <v>-739380</v>
          </cell>
          <cell r="IK44">
            <v>32531</v>
          </cell>
        </row>
        <row r="45">
          <cell r="A45" t="str">
            <v>35872276</v>
          </cell>
          <cell r="B45" t="str">
            <v>2001</v>
          </cell>
          <cell r="C45">
            <v>37392</v>
          </cell>
          <cell r="D45" t="str">
            <v>10:53:09</v>
          </cell>
          <cell r="E45" t="str">
            <v>Big Elm Retirement &amp; Nursing</v>
          </cell>
          <cell r="F45">
            <v>0</v>
          </cell>
          <cell r="G45">
            <v>152342</v>
          </cell>
          <cell r="H45">
            <v>-29566</v>
          </cell>
          <cell r="I45">
            <v>0</v>
          </cell>
          <cell r="J45">
            <v>13467</v>
          </cell>
          <cell r="K45">
            <v>88329</v>
          </cell>
          <cell r="L45">
            <v>-8316</v>
          </cell>
          <cell r="M45">
            <v>0</v>
          </cell>
          <cell r="N45">
            <v>91773</v>
          </cell>
          <cell r="O45">
            <v>31579</v>
          </cell>
          <cell r="P45">
            <v>1723</v>
          </cell>
          <cell r="Q45">
            <v>0</v>
          </cell>
          <cell r="R45">
            <v>113931</v>
          </cell>
          <cell r="S45">
            <v>153930</v>
          </cell>
          <cell r="T45">
            <v>2130</v>
          </cell>
          <cell r="U45">
            <v>0</v>
          </cell>
          <cell r="V45">
            <v>97345</v>
          </cell>
          <cell r="W45">
            <v>0</v>
          </cell>
          <cell r="X45">
            <v>0</v>
          </cell>
          <cell r="Y45">
            <v>0</v>
          </cell>
          <cell r="Z45">
            <v>258050</v>
          </cell>
          <cell r="AA45">
            <v>0</v>
          </cell>
          <cell r="AB45">
            <v>0</v>
          </cell>
          <cell r="AC45">
            <v>0</v>
          </cell>
          <cell r="AD45">
            <v>95228</v>
          </cell>
          <cell r="AE45">
            <v>0</v>
          </cell>
          <cell r="AF45">
            <v>0</v>
          </cell>
          <cell r="AG45">
            <v>0</v>
          </cell>
          <cell r="AH45">
            <v>392236</v>
          </cell>
          <cell r="AI45">
            <v>0</v>
          </cell>
          <cell r="AJ45">
            <v>0</v>
          </cell>
          <cell r="AK45">
            <v>0</v>
          </cell>
          <cell r="AL45">
            <v>16580</v>
          </cell>
          <cell r="AM45">
            <v>0</v>
          </cell>
          <cell r="AN45">
            <v>0</v>
          </cell>
          <cell r="AO45">
            <v>0</v>
          </cell>
          <cell r="AP45">
            <v>0</v>
          </cell>
          <cell r="AQ45">
            <v>0</v>
          </cell>
          <cell r="AR45">
            <v>0</v>
          </cell>
          <cell r="AS45">
            <v>0</v>
          </cell>
          <cell r="AT45">
            <v>0</v>
          </cell>
          <cell r="AU45">
            <v>63775</v>
          </cell>
          <cell r="AV45">
            <v>0</v>
          </cell>
          <cell r="AW45">
            <v>0</v>
          </cell>
          <cell r="AX45">
            <v>0</v>
          </cell>
          <cell r="AY45">
            <v>56150</v>
          </cell>
          <cell r="AZ45">
            <v>16143</v>
          </cell>
          <cell r="BA45">
            <v>0</v>
          </cell>
          <cell r="BB45">
            <v>0</v>
          </cell>
          <cell r="BC45">
            <v>6247</v>
          </cell>
          <cell r="BD45">
            <v>0</v>
          </cell>
          <cell r="BE45">
            <v>0</v>
          </cell>
          <cell r="BF45">
            <v>0</v>
          </cell>
          <cell r="BG45">
            <v>76395</v>
          </cell>
          <cell r="BH45">
            <v>0</v>
          </cell>
          <cell r="BI45">
            <v>0</v>
          </cell>
          <cell r="BJ45">
            <v>0</v>
          </cell>
          <cell r="BK45">
            <v>0</v>
          </cell>
          <cell r="BL45">
            <v>0</v>
          </cell>
          <cell r="BM45">
            <v>0</v>
          </cell>
          <cell r="BN45">
            <v>0</v>
          </cell>
          <cell r="BO45">
            <v>2842</v>
          </cell>
          <cell r="BP45">
            <v>0</v>
          </cell>
          <cell r="BQ45">
            <v>0</v>
          </cell>
          <cell r="BR45">
            <v>0</v>
          </cell>
          <cell r="BS45">
            <v>0</v>
          </cell>
          <cell r="BT45">
            <v>0</v>
          </cell>
          <cell r="BU45">
            <v>0</v>
          </cell>
          <cell r="BV45">
            <v>0</v>
          </cell>
          <cell r="BW45">
            <v>0</v>
          </cell>
          <cell r="BX45">
            <v>0</v>
          </cell>
          <cell r="BY45">
            <v>0</v>
          </cell>
          <cell r="BZ45">
            <v>0</v>
          </cell>
          <cell r="CA45">
            <v>12000</v>
          </cell>
          <cell r="CB45">
            <v>0</v>
          </cell>
          <cell r="CC45">
            <v>0</v>
          </cell>
          <cell r="CD45">
            <v>0</v>
          </cell>
          <cell r="CE45">
            <v>0</v>
          </cell>
          <cell r="CF45">
            <v>0</v>
          </cell>
          <cell r="CG45">
            <v>0</v>
          </cell>
          <cell r="CH45">
            <v>0</v>
          </cell>
          <cell r="CI45">
            <v>1200</v>
          </cell>
          <cell r="CJ45">
            <v>0</v>
          </cell>
          <cell r="CK45">
            <v>0</v>
          </cell>
          <cell r="CL45">
            <v>0</v>
          </cell>
          <cell r="CM45">
            <v>183156</v>
          </cell>
          <cell r="CN45">
            <v>0</v>
          </cell>
          <cell r="CO45">
            <v>0</v>
          </cell>
          <cell r="CP45">
            <v>0</v>
          </cell>
          <cell r="CQ45">
            <v>9075</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859439</v>
          </cell>
          <cell r="DG45">
            <v>410840</v>
          </cell>
          <cell r="DH45">
            <v>16143</v>
          </cell>
          <cell r="DI45">
            <v>0</v>
          </cell>
          <cell r="DJ45">
            <v>21963</v>
          </cell>
          <cell r="DK45">
            <v>17209</v>
          </cell>
          <cell r="DL45">
            <v>412</v>
          </cell>
          <cell r="DM45">
            <v>0</v>
          </cell>
          <cell r="DN45">
            <v>16984</v>
          </cell>
          <cell r="DO45">
            <v>2667</v>
          </cell>
          <cell r="DP45">
            <v>318</v>
          </cell>
          <cell r="DQ45">
            <v>0</v>
          </cell>
          <cell r="DR45">
            <v>50360</v>
          </cell>
          <cell r="DS45">
            <v>20707</v>
          </cell>
          <cell r="DT45">
            <v>938</v>
          </cell>
          <cell r="DU45">
            <v>0</v>
          </cell>
          <cell r="DV45">
            <v>105312</v>
          </cell>
          <cell r="DW45">
            <v>110433</v>
          </cell>
          <cell r="DX45">
            <v>1404</v>
          </cell>
          <cell r="DY45">
            <v>-9563</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12831</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row>
        <row r="46">
          <cell r="A46" t="str">
            <v>13800001</v>
          </cell>
          <cell r="B46" t="str">
            <v>2001</v>
          </cell>
          <cell r="C46">
            <v>37529</v>
          </cell>
          <cell r="D46" t="str">
            <v>09:38:57</v>
          </cell>
          <cell r="E46" t="str">
            <v>Blue Ridge Rehab &amp; HealthCare Center</v>
          </cell>
          <cell r="F46">
            <v>0</v>
          </cell>
          <cell r="G46">
            <v>630228</v>
          </cell>
          <cell r="H46">
            <v>-12809</v>
          </cell>
          <cell r="I46">
            <v>-438907</v>
          </cell>
          <cell r="J46">
            <v>30460</v>
          </cell>
          <cell r="K46">
            <v>182497</v>
          </cell>
          <cell r="L46">
            <v>5460</v>
          </cell>
          <cell r="M46">
            <v>-505</v>
          </cell>
          <cell r="N46">
            <v>131996</v>
          </cell>
          <cell r="O46">
            <v>23795</v>
          </cell>
          <cell r="P46">
            <v>37480</v>
          </cell>
          <cell r="Q46">
            <v>0</v>
          </cell>
          <cell r="R46">
            <v>178972</v>
          </cell>
          <cell r="S46">
            <v>205959</v>
          </cell>
          <cell r="T46">
            <v>50398</v>
          </cell>
          <cell r="U46">
            <v>-1036</v>
          </cell>
          <cell r="V46">
            <v>179683</v>
          </cell>
          <cell r="W46">
            <v>0</v>
          </cell>
          <cell r="X46">
            <v>0</v>
          </cell>
          <cell r="Y46">
            <v>0</v>
          </cell>
          <cell r="Z46">
            <v>141</v>
          </cell>
          <cell r="AA46">
            <v>0</v>
          </cell>
          <cell r="AB46">
            <v>0</v>
          </cell>
          <cell r="AC46">
            <v>0</v>
          </cell>
          <cell r="AD46">
            <v>0</v>
          </cell>
          <cell r="AE46">
            <v>0</v>
          </cell>
          <cell r="AF46">
            <v>0</v>
          </cell>
          <cell r="AG46">
            <v>0</v>
          </cell>
          <cell r="AH46">
            <v>186</v>
          </cell>
          <cell r="AI46">
            <v>0</v>
          </cell>
          <cell r="AJ46">
            <v>0</v>
          </cell>
          <cell r="AK46">
            <v>0</v>
          </cell>
          <cell r="AL46">
            <v>47794</v>
          </cell>
          <cell r="AM46">
            <v>0</v>
          </cell>
          <cell r="AN46">
            <v>0</v>
          </cell>
          <cell r="AO46">
            <v>0</v>
          </cell>
          <cell r="AP46">
            <v>0</v>
          </cell>
          <cell r="AQ46">
            <v>0</v>
          </cell>
          <cell r="AR46">
            <v>0</v>
          </cell>
          <cell r="AS46">
            <v>0</v>
          </cell>
          <cell r="AT46">
            <v>0</v>
          </cell>
          <cell r="AU46">
            <v>0</v>
          </cell>
          <cell r="AV46">
            <v>19458</v>
          </cell>
          <cell r="AW46">
            <v>0</v>
          </cell>
          <cell r="AX46">
            <v>0</v>
          </cell>
          <cell r="AY46">
            <v>0</v>
          </cell>
          <cell r="AZ46">
            <v>42195</v>
          </cell>
          <cell r="BA46">
            <v>0</v>
          </cell>
          <cell r="BB46">
            <v>0</v>
          </cell>
          <cell r="BC46">
            <v>127</v>
          </cell>
          <cell r="BD46">
            <v>0</v>
          </cell>
          <cell r="BE46">
            <v>0</v>
          </cell>
          <cell r="BF46">
            <v>0</v>
          </cell>
          <cell r="BG46">
            <v>111047</v>
          </cell>
          <cell r="BH46">
            <v>-33143</v>
          </cell>
          <cell r="BI46">
            <v>0</v>
          </cell>
          <cell r="BJ46">
            <v>0</v>
          </cell>
          <cell r="BK46">
            <v>0</v>
          </cell>
          <cell r="BL46">
            <v>0</v>
          </cell>
          <cell r="BM46">
            <v>0</v>
          </cell>
          <cell r="BN46">
            <v>0</v>
          </cell>
          <cell r="BO46">
            <v>7</v>
          </cell>
          <cell r="BP46">
            <v>0</v>
          </cell>
          <cell r="BQ46">
            <v>0</v>
          </cell>
          <cell r="BR46">
            <v>0</v>
          </cell>
          <cell r="BS46">
            <v>0</v>
          </cell>
          <cell r="BT46">
            <v>9648</v>
          </cell>
          <cell r="BU46">
            <v>0</v>
          </cell>
          <cell r="BV46">
            <v>0</v>
          </cell>
          <cell r="BW46">
            <v>0</v>
          </cell>
          <cell r="BX46">
            <v>0</v>
          </cell>
          <cell r="BY46">
            <v>0</v>
          </cell>
          <cell r="BZ46">
            <v>0</v>
          </cell>
          <cell r="CA46">
            <v>36261</v>
          </cell>
          <cell r="CB46">
            <v>-600</v>
          </cell>
          <cell r="CC46">
            <v>0</v>
          </cell>
          <cell r="CD46">
            <v>0</v>
          </cell>
          <cell r="CE46">
            <v>8154</v>
          </cell>
          <cell r="CF46">
            <v>0</v>
          </cell>
          <cell r="CG46">
            <v>0</v>
          </cell>
          <cell r="CH46">
            <v>0</v>
          </cell>
          <cell r="CI46">
            <v>2400</v>
          </cell>
          <cell r="CJ46">
            <v>0</v>
          </cell>
          <cell r="CK46">
            <v>0</v>
          </cell>
          <cell r="CL46">
            <v>0</v>
          </cell>
          <cell r="CM46">
            <v>3200</v>
          </cell>
          <cell r="CN46">
            <v>0</v>
          </cell>
          <cell r="CO46">
            <v>11620</v>
          </cell>
          <cell r="CP46">
            <v>0</v>
          </cell>
          <cell r="CQ46">
            <v>49</v>
          </cell>
          <cell r="CR46">
            <v>3070</v>
          </cell>
          <cell r="CS46">
            <v>-31</v>
          </cell>
          <cell r="CT46">
            <v>0</v>
          </cell>
          <cell r="CU46">
            <v>0</v>
          </cell>
          <cell r="CV46">
            <v>2726</v>
          </cell>
          <cell r="CW46">
            <v>0</v>
          </cell>
          <cell r="CX46">
            <v>0</v>
          </cell>
          <cell r="CY46">
            <v>0</v>
          </cell>
          <cell r="CZ46">
            <v>0</v>
          </cell>
          <cell r="DA46">
            <v>0</v>
          </cell>
          <cell r="DB46">
            <v>0</v>
          </cell>
          <cell r="DC46">
            <v>0</v>
          </cell>
          <cell r="DD46">
            <v>0</v>
          </cell>
          <cell r="DE46">
            <v>0</v>
          </cell>
          <cell r="DF46">
            <v>227804</v>
          </cell>
          <cell r="DG46">
            <v>161245</v>
          </cell>
          <cell r="DH46">
            <v>43354</v>
          </cell>
          <cell r="DI46">
            <v>11589</v>
          </cell>
          <cell r="DJ46">
            <v>38322</v>
          </cell>
          <cell r="DK46">
            <v>13079</v>
          </cell>
          <cell r="DL46">
            <v>10791</v>
          </cell>
          <cell r="DM46">
            <v>0</v>
          </cell>
          <cell r="DN46">
            <v>19012</v>
          </cell>
          <cell r="DO46">
            <v>0</v>
          </cell>
          <cell r="DP46">
            <v>5354</v>
          </cell>
          <cell r="DQ46">
            <v>0</v>
          </cell>
          <cell r="DR46">
            <v>47821</v>
          </cell>
          <cell r="DS46">
            <v>5585</v>
          </cell>
          <cell r="DT46">
            <v>13542</v>
          </cell>
          <cell r="DU46">
            <v>0</v>
          </cell>
          <cell r="DV46">
            <v>207772</v>
          </cell>
          <cell r="DW46">
            <v>1624459</v>
          </cell>
          <cell r="DX46">
            <v>-620957</v>
          </cell>
          <cell r="DY46">
            <v>-534413</v>
          </cell>
          <cell r="DZ46">
            <v>0</v>
          </cell>
          <cell r="EA46">
            <v>6139</v>
          </cell>
          <cell r="EB46">
            <v>-1859</v>
          </cell>
          <cell r="EC46">
            <v>0</v>
          </cell>
          <cell r="ED46">
            <v>0</v>
          </cell>
          <cell r="EE46">
            <v>18805</v>
          </cell>
          <cell r="EF46">
            <v>454</v>
          </cell>
          <cell r="EG46">
            <v>0</v>
          </cell>
          <cell r="EH46">
            <v>47657</v>
          </cell>
          <cell r="EI46">
            <v>81704</v>
          </cell>
          <cell r="EJ46">
            <v>-33804</v>
          </cell>
          <cell r="EK46">
            <v>-78</v>
          </cell>
          <cell r="EL46">
            <v>62325</v>
          </cell>
          <cell r="EM46">
            <v>0</v>
          </cell>
          <cell r="EN46">
            <v>50331</v>
          </cell>
          <cell r="EO46">
            <v>-79</v>
          </cell>
          <cell r="EP46">
            <v>6417</v>
          </cell>
          <cell r="EQ46">
            <v>0</v>
          </cell>
          <cell r="ER46">
            <v>8993</v>
          </cell>
          <cell r="ES46">
            <v>-8</v>
          </cell>
          <cell r="ET46">
            <v>0</v>
          </cell>
          <cell r="EU46">
            <v>7074</v>
          </cell>
          <cell r="EV46">
            <v>-4229</v>
          </cell>
          <cell r="EW46">
            <v>0</v>
          </cell>
          <cell r="EX46">
            <v>0</v>
          </cell>
          <cell r="EY46">
            <v>6078</v>
          </cell>
          <cell r="EZ46">
            <v>0</v>
          </cell>
          <cell r="FA46">
            <v>0</v>
          </cell>
          <cell r="FB46">
            <v>0</v>
          </cell>
          <cell r="FC46">
            <v>37304</v>
          </cell>
          <cell r="FD46">
            <v>-953</v>
          </cell>
          <cell r="FE46">
            <v>0</v>
          </cell>
          <cell r="FF46">
            <v>0</v>
          </cell>
          <cell r="FG46">
            <v>19926</v>
          </cell>
          <cell r="FH46">
            <v>0</v>
          </cell>
          <cell r="FI46">
            <v>0</v>
          </cell>
          <cell r="FJ46">
            <v>0</v>
          </cell>
          <cell r="FK46">
            <v>48269</v>
          </cell>
          <cell r="FL46">
            <v>8093</v>
          </cell>
          <cell r="FM46">
            <v>0</v>
          </cell>
          <cell r="FN46">
            <v>0</v>
          </cell>
          <cell r="FO46">
            <v>0</v>
          </cell>
          <cell r="FP46">
            <v>49440</v>
          </cell>
          <cell r="FQ46">
            <v>0</v>
          </cell>
          <cell r="FR46">
            <v>105126</v>
          </cell>
          <cell r="FS46">
            <v>0</v>
          </cell>
          <cell r="FT46">
            <v>0</v>
          </cell>
          <cell r="FU46">
            <v>0</v>
          </cell>
          <cell r="FV46">
            <v>276942</v>
          </cell>
          <cell r="FW46">
            <v>0</v>
          </cell>
          <cell r="FX46">
            <v>0</v>
          </cell>
          <cell r="FY46">
            <v>0</v>
          </cell>
          <cell r="FZ46">
            <v>334535</v>
          </cell>
          <cell r="GA46">
            <v>0</v>
          </cell>
          <cell r="GB46">
            <v>-101661</v>
          </cell>
          <cell r="GC46">
            <v>0</v>
          </cell>
          <cell r="GD46">
            <v>0</v>
          </cell>
          <cell r="GE46">
            <v>0</v>
          </cell>
          <cell r="GF46">
            <v>52991</v>
          </cell>
          <cell r="GG46">
            <v>0</v>
          </cell>
          <cell r="GH46">
            <v>0</v>
          </cell>
          <cell r="GI46">
            <v>0</v>
          </cell>
          <cell r="GJ46">
            <v>120177</v>
          </cell>
          <cell r="GK46">
            <v>0</v>
          </cell>
          <cell r="GL46">
            <v>0</v>
          </cell>
          <cell r="GM46">
            <v>0</v>
          </cell>
          <cell r="GN46">
            <v>0</v>
          </cell>
          <cell r="GO46">
            <v>0</v>
          </cell>
          <cell r="GP46">
            <v>0</v>
          </cell>
          <cell r="GQ46">
            <v>0</v>
          </cell>
          <cell r="GR46">
            <v>18263</v>
          </cell>
          <cell r="GS46">
            <v>0</v>
          </cell>
          <cell r="GT46">
            <v>0</v>
          </cell>
          <cell r="GU46">
            <v>0</v>
          </cell>
          <cell r="GV46">
            <v>0</v>
          </cell>
          <cell r="GW46">
            <v>0</v>
          </cell>
          <cell r="GX46">
            <v>716603</v>
          </cell>
          <cell r="GY46">
            <v>0</v>
          </cell>
          <cell r="GZ46">
            <v>89770</v>
          </cell>
          <cell r="HA46">
            <v>0</v>
          </cell>
          <cell r="HB46">
            <v>104504</v>
          </cell>
          <cell r="HC46">
            <v>0</v>
          </cell>
          <cell r="HD46">
            <v>0</v>
          </cell>
          <cell r="HE46">
            <v>0</v>
          </cell>
          <cell r="HF46">
            <v>200512</v>
          </cell>
          <cell r="HG46">
            <v>0</v>
          </cell>
          <cell r="HH46">
            <v>0</v>
          </cell>
          <cell r="HI46">
            <v>0</v>
          </cell>
          <cell r="HJ46">
            <v>441183</v>
          </cell>
          <cell r="HK46">
            <v>0</v>
          </cell>
          <cell r="HL46">
            <v>101661</v>
          </cell>
          <cell r="HM46">
            <v>0</v>
          </cell>
          <cell r="HN46">
            <v>0</v>
          </cell>
          <cell r="HO46">
            <v>0</v>
          </cell>
          <cell r="HP46">
            <v>73062</v>
          </cell>
          <cell r="HQ46">
            <v>0</v>
          </cell>
          <cell r="HR46">
            <v>0</v>
          </cell>
          <cell r="HS46">
            <v>0</v>
          </cell>
          <cell r="HT46">
            <v>165696</v>
          </cell>
          <cell r="HU46">
            <v>0</v>
          </cell>
          <cell r="HV46">
            <v>0</v>
          </cell>
          <cell r="HW46">
            <v>0</v>
          </cell>
          <cell r="HX46">
            <v>0</v>
          </cell>
          <cell r="HY46">
            <v>0</v>
          </cell>
          <cell r="HZ46">
            <v>0</v>
          </cell>
          <cell r="IA46">
            <v>0</v>
          </cell>
          <cell r="IB46">
            <v>27156</v>
          </cell>
          <cell r="IC46">
            <v>0</v>
          </cell>
          <cell r="ID46">
            <v>0</v>
          </cell>
          <cell r="IE46">
            <v>0</v>
          </cell>
          <cell r="IF46">
            <v>0</v>
          </cell>
          <cell r="IG46">
            <v>0</v>
          </cell>
          <cell r="IH46">
            <v>746199</v>
          </cell>
          <cell r="II46">
            <v>0</v>
          </cell>
          <cell r="IJ46">
            <v>367575</v>
          </cell>
          <cell r="IK46">
            <v>0</v>
          </cell>
        </row>
        <row r="47">
          <cell r="A47" t="str">
            <v>45229320</v>
          </cell>
          <cell r="B47" t="str">
            <v>2001</v>
          </cell>
          <cell r="C47">
            <v>37399</v>
          </cell>
          <cell r="D47" t="str">
            <v>14:43:25</v>
          </cell>
          <cell r="E47" t="str">
            <v>Blumenthal Jewish Home</v>
          </cell>
          <cell r="F47">
            <v>0</v>
          </cell>
          <cell r="G47">
            <v>243800</v>
          </cell>
          <cell r="H47">
            <v>0</v>
          </cell>
          <cell r="I47">
            <v>0</v>
          </cell>
          <cell r="J47">
            <v>33166</v>
          </cell>
          <cell r="K47">
            <v>231406</v>
          </cell>
          <cell r="L47">
            <v>-2606</v>
          </cell>
          <cell r="M47">
            <v>0</v>
          </cell>
          <cell r="N47">
            <v>0</v>
          </cell>
          <cell r="O47">
            <v>48717</v>
          </cell>
          <cell r="P47">
            <v>0</v>
          </cell>
          <cell r="Q47">
            <v>0</v>
          </cell>
          <cell r="R47">
            <v>29917</v>
          </cell>
          <cell r="S47">
            <v>152054</v>
          </cell>
          <cell r="T47">
            <v>0</v>
          </cell>
          <cell r="U47">
            <v>0</v>
          </cell>
          <cell r="V47">
            <v>69571</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27882</v>
          </cell>
          <cell r="AM47">
            <v>0</v>
          </cell>
          <cell r="AN47">
            <v>0</v>
          </cell>
          <cell r="AO47">
            <v>0</v>
          </cell>
          <cell r="AP47">
            <v>0</v>
          </cell>
          <cell r="AQ47">
            <v>0</v>
          </cell>
          <cell r="AR47">
            <v>0</v>
          </cell>
          <cell r="AS47">
            <v>0</v>
          </cell>
          <cell r="AT47">
            <v>0</v>
          </cell>
          <cell r="AU47">
            <v>4915</v>
          </cell>
          <cell r="AV47">
            <v>0</v>
          </cell>
          <cell r="AW47">
            <v>0</v>
          </cell>
          <cell r="AX47">
            <v>0</v>
          </cell>
          <cell r="AY47">
            <v>3246</v>
          </cell>
          <cell r="AZ47">
            <v>0</v>
          </cell>
          <cell r="BA47">
            <v>0</v>
          </cell>
          <cell r="BB47">
            <v>0</v>
          </cell>
          <cell r="BC47">
            <v>3757</v>
          </cell>
          <cell r="BD47">
            <v>0</v>
          </cell>
          <cell r="BE47">
            <v>0</v>
          </cell>
          <cell r="BF47">
            <v>0</v>
          </cell>
          <cell r="BG47">
            <v>0</v>
          </cell>
          <cell r="BH47">
            <v>0</v>
          </cell>
          <cell r="BI47">
            <v>0</v>
          </cell>
          <cell r="BJ47">
            <v>0</v>
          </cell>
          <cell r="BK47">
            <v>8720</v>
          </cell>
          <cell r="BL47">
            <v>0</v>
          </cell>
          <cell r="BM47">
            <v>0</v>
          </cell>
          <cell r="BN47">
            <v>0</v>
          </cell>
          <cell r="BO47">
            <v>-3740</v>
          </cell>
          <cell r="BP47">
            <v>0</v>
          </cell>
          <cell r="BQ47">
            <v>0</v>
          </cell>
          <cell r="BR47">
            <v>0</v>
          </cell>
          <cell r="BS47">
            <v>0</v>
          </cell>
          <cell r="BT47">
            <v>0</v>
          </cell>
          <cell r="BU47">
            <v>0</v>
          </cell>
          <cell r="BV47">
            <v>0</v>
          </cell>
          <cell r="BW47">
            <v>0</v>
          </cell>
          <cell r="BX47">
            <v>0</v>
          </cell>
          <cell r="BY47">
            <v>0</v>
          </cell>
          <cell r="BZ47">
            <v>0</v>
          </cell>
          <cell r="CA47">
            <v>19500</v>
          </cell>
          <cell r="CB47">
            <v>0</v>
          </cell>
          <cell r="CC47">
            <v>0</v>
          </cell>
          <cell r="CD47">
            <v>0</v>
          </cell>
          <cell r="CE47">
            <v>0</v>
          </cell>
          <cell r="CF47">
            <v>0</v>
          </cell>
          <cell r="CG47">
            <v>0</v>
          </cell>
          <cell r="CH47">
            <v>0</v>
          </cell>
          <cell r="CI47">
            <v>11500</v>
          </cell>
          <cell r="CJ47">
            <v>0</v>
          </cell>
          <cell r="CK47">
            <v>0</v>
          </cell>
          <cell r="CL47">
            <v>0</v>
          </cell>
          <cell r="CM47">
            <v>4244</v>
          </cell>
          <cell r="CN47">
            <v>0</v>
          </cell>
          <cell r="CO47">
            <v>0</v>
          </cell>
          <cell r="CP47">
            <v>0</v>
          </cell>
          <cell r="CQ47">
            <v>3070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97453</v>
          </cell>
          <cell r="DG47">
            <v>55212</v>
          </cell>
          <cell r="DH47">
            <v>0</v>
          </cell>
          <cell r="DI47">
            <v>0</v>
          </cell>
          <cell r="DJ47">
            <v>0</v>
          </cell>
          <cell r="DK47">
            <v>18821</v>
          </cell>
          <cell r="DL47">
            <v>0</v>
          </cell>
          <cell r="DM47">
            <v>0</v>
          </cell>
          <cell r="DN47">
            <v>24022</v>
          </cell>
          <cell r="DO47">
            <v>36607</v>
          </cell>
          <cell r="DP47">
            <v>0</v>
          </cell>
          <cell r="DQ47">
            <v>0</v>
          </cell>
          <cell r="DR47">
            <v>20364</v>
          </cell>
          <cell r="DS47">
            <v>8845</v>
          </cell>
          <cell r="DT47">
            <v>0</v>
          </cell>
          <cell r="DU47">
            <v>0</v>
          </cell>
          <cell r="DV47">
            <v>119697</v>
          </cell>
          <cell r="DW47">
            <v>325062</v>
          </cell>
          <cell r="DX47">
            <v>0</v>
          </cell>
          <cell r="DY47">
            <v>-86874</v>
          </cell>
          <cell r="DZ47">
            <v>0</v>
          </cell>
          <cell r="EA47">
            <v>550</v>
          </cell>
          <cell r="EB47">
            <v>0</v>
          </cell>
          <cell r="EC47">
            <v>0</v>
          </cell>
          <cell r="ED47">
            <v>0</v>
          </cell>
          <cell r="EE47">
            <v>3231</v>
          </cell>
          <cell r="EF47">
            <v>0</v>
          </cell>
          <cell r="EG47">
            <v>0</v>
          </cell>
          <cell r="EH47">
            <v>0</v>
          </cell>
          <cell r="EI47">
            <v>87124</v>
          </cell>
          <cell r="EJ47">
            <v>0</v>
          </cell>
          <cell r="EK47">
            <v>0</v>
          </cell>
          <cell r="EL47">
            <v>0</v>
          </cell>
          <cell r="EM47">
            <v>61369</v>
          </cell>
          <cell r="EN47">
            <v>0</v>
          </cell>
          <cell r="EO47">
            <v>0</v>
          </cell>
          <cell r="EP47">
            <v>0</v>
          </cell>
          <cell r="EQ47">
            <v>17542</v>
          </cell>
          <cell r="ER47">
            <v>0</v>
          </cell>
          <cell r="ES47">
            <v>0</v>
          </cell>
          <cell r="ET47">
            <v>0</v>
          </cell>
          <cell r="EU47">
            <v>8062</v>
          </cell>
          <cell r="EV47">
            <v>0</v>
          </cell>
          <cell r="EW47">
            <v>0</v>
          </cell>
          <cell r="EX47">
            <v>0</v>
          </cell>
          <cell r="EY47">
            <v>2523</v>
          </cell>
          <cell r="EZ47">
            <v>-2523</v>
          </cell>
          <cell r="FA47">
            <v>0</v>
          </cell>
          <cell r="FB47">
            <v>0</v>
          </cell>
          <cell r="FC47">
            <v>67025</v>
          </cell>
          <cell r="FD47">
            <v>-33478</v>
          </cell>
          <cell r="FE47">
            <v>0</v>
          </cell>
          <cell r="FF47">
            <v>0</v>
          </cell>
          <cell r="FG47">
            <v>0</v>
          </cell>
          <cell r="FH47">
            <v>0</v>
          </cell>
          <cell r="FI47">
            <v>0</v>
          </cell>
          <cell r="FJ47">
            <v>0</v>
          </cell>
          <cell r="FK47">
            <v>0</v>
          </cell>
          <cell r="FL47">
            <v>0</v>
          </cell>
          <cell r="FM47">
            <v>0</v>
          </cell>
          <cell r="FN47">
            <v>0</v>
          </cell>
          <cell r="FO47">
            <v>0</v>
          </cell>
          <cell r="FP47">
            <v>20083</v>
          </cell>
          <cell r="FQ47">
            <v>0</v>
          </cell>
          <cell r="FR47">
            <v>0</v>
          </cell>
          <cell r="FS47">
            <v>0</v>
          </cell>
          <cell r="FT47">
            <v>167957</v>
          </cell>
          <cell r="FU47">
            <v>0</v>
          </cell>
          <cell r="FV47">
            <v>0</v>
          </cell>
          <cell r="FW47">
            <v>0</v>
          </cell>
          <cell r="FX47">
            <v>64794</v>
          </cell>
          <cell r="FY47">
            <v>0</v>
          </cell>
          <cell r="FZ47">
            <v>0</v>
          </cell>
          <cell r="GA47">
            <v>0</v>
          </cell>
          <cell r="GB47">
            <v>294241</v>
          </cell>
          <cell r="GC47">
            <v>0</v>
          </cell>
          <cell r="GD47">
            <v>0</v>
          </cell>
          <cell r="GE47">
            <v>0</v>
          </cell>
          <cell r="GF47">
            <v>41524</v>
          </cell>
          <cell r="GG47">
            <v>0</v>
          </cell>
          <cell r="GH47">
            <v>0</v>
          </cell>
          <cell r="GI47">
            <v>0</v>
          </cell>
          <cell r="GJ47">
            <v>21762</v>
          </cell>
          <cell r="GK47">
            <v>0</v>
          </cell>
          <cell r="GL47">
            <v>0</v>
          </cell>
          <cell r="GM47">
            <v>0</v>
          </cell>
          <cell r="GN47">
            <v>0</v>
          </cell>
          <cell r="GO47">
            <v>0</v>
          </cell>
          <cell r="GP47">
            <v>0</v>
          </cell>
          <cell r="GQ47">
            <v>0</v>
          </cell>
          <cell r="GR47">
            <v>18206</v>
          </cell>
          <cell r="GS47">
            <v>0</v>
          </cell>
          <cell r="GT47">
            <v>0</v>
          </cell>
          <cell r="GU47">
            <v>0</v>
          </cell>
          <cell r="GV47">
            <v>239972</v>
          </cell>
          <cell r="GW47">
            <v>0</v>
          </cell>
          <cell r="GX47">
            <v>0</v>
          </cell>
          <cell r="GY47">
            <v>0</v>
          </cell>
          <cell r="GZ47">
            <v>848456</v>
          </cell>
          <cell r="HA47">
            <v>0</v>
          </cell>
          <cell r="HB47">
            <v>273227</v>
          </cell>
          <cell r="HC47">
            <v>0</v>
          </cell>
          <cell r="HD47">
            <v>-153339</v>
          </cell>
          <cell r="HE47">
            <v>0</v>
          </cell>
          <cell r="HF47">
            <v>109937</v>
          </cell>
          <cell r="HG47">
            <v>0</v>
          </cell>
          <cell r="HH47">
            <v>-58912</v>
          </cell>
          <cell r="HI47">
            <v>0</v>
          </cell>
          <cell r="HJ47">
            <v>483770</v>
          </cell>
          <cell r="HK47">
            <v>0</v>
          </cell>
          <cell r="HL47">
            <v>-330370</v>
          </cell>
          <cell r="HM47">
            <v>0</v>
          </cell>
          <cell r="HN47">
            <v>0</v>
          </cell>
          <cell r="HO47">
            <v>68281</v>
          </cell>
          <cell r="HP47">
            <v>-42727</v>
          </cell>
          <cell r="HQ47">
            <v>0</v>
          </cell>
          <cell r="HR47">
            <v>0</v>
          </cell>
          <cell r="HS47">
            <v>35799</v>
          </cell>
          <cell r="HT47">
            <v>-22407</v>
          </cell>
          <cell r="HU47">
            <v>0</v>
          </cell>
          <cell r="HV47">
            <v>0</v>
          </cell>
          <cell r="HW47">
            <v>0</v>
          </cell>
          <cell r="HX47">
            <v>0</v>
          </cell>
          <cell r="HY47">
            <v>0</v>
          </cell>
          <cell r="HZ47">
            <v>0</v>
          </cell>
          <cell r="IA47">
            <v>0</v>
          </cell>
          <cell r="IB47">
            <v>17795</v>
          </cell>
          <cell r="IC47">
            <v>0</v>
          </cell>
          <cell r="ID47">
            <v>0</v>
          </cell>
          <cell r="IE47">
            <v>392844</v>
          </cell>
          <cell r="IF47">
            <v>-239972</v>
          </cell>
          <cell r="IG47">
            <v>0</v>
          </cell>
          <cell r="IH47">
            <v>866934</v>
          </cell>
          <cell r="II47">
            <v>496924</v>
          </cell>
          <cell r="IJ47">
            <v>-829932</v>
          </cell>
          <cell r="IK47">
            <v>0</v>
          </cell>
        </row>
        <row r="48">
          <cell r="A48" t="str">
            <v>12631000</v>
          </cell>
          <cell r="B48" t="str">
            <v>2001</v>
          </cell>
          <cell r="C48">
            <v>37447</v>
          </cell>
          <cell r="D48" t="str">
            <v>15:04:30</v>
          </cell>
          <cell r="E48" t="str">
            <v>BRIAN CENTER HEALTH &amp; REHAB/ ASHEBORO</v>
          </cell>
          <cell r="F48">
            <v>0</v>
          </cell>
          <cell r="G48">
            <v>1164806</v>
          </cell>
          <cell r="H48">
            <v>-8382</v>
          </cell>
          <cell r="I48">
            <v>54489</v>
          </cell>
          <cell r="J48">
            <v>112532</v>
          </cell>
          <cell r="K48">
            <v>248120</v>
          </cell>
          <cell r="L48">
            <v>18487</v>
          </cell>
          <cell r="M48">
            <v>0</v>
          </cell>
          <cell r="N48">
            <v>239263</v>
          </cell>
          <cell r="O48">
            <v>33506</v>
          </cell>
          <cell r="P48">
            <v>39348</v>
          </cell>
          <cell r="Q48">
            <v>0</v>
          </cell>
          <cell r="R48">
            <v>484829</v>
          </cell>
          <cell r="S48">
            <v>447351</v>
          </cell>
          <cell r="T48">
            <v>79733</v>
          </cell>
          <cell r="U48">
            <v>0</v>
          </cell>
          <cell r="V48">
            <v>142985</v>
          </cell>
          <cell r="W48">
            <v>0</v>
          </cell>
          <cell r="X48">
            <v>0</v>
          </cell>
          <cell r="Y48">
            <v>-387</v>
          </cell>
          <cell r="Z48">
            <v>0</v>
          </cell>
          <cell r="AA48">
            <v>0</v>
          </cell>
          <cell r="AB48">
            <v>0</v>
          </cell>
          <cell r="AC48">
            <v>0</v>
          </cell>
          <cell r="AD48">
            <v>0</v>
          </cell>
          <cell r="AE48">
            <v>0</v>
          </cell>
          <cell r="AF48">
            <v>0</v>
          </cell>
          <cell r="AG48">
            <v>0</v>
          </cell>
          <cell r="AH48">
            <v>100899</v>
          </cell>
          <cell r="AI48">
            <v>0</v>
          </cell>
          <cell r="AJ48">
            <v>0</v>
          </cell>
          <cell r="AK48">
            <v>-25834</v>
          </cell>
          <cell r="AL48">
            <v>76789</v>
          </cell>
          <cell r="AM48">
            <v>0</v>
          </cell>
          <cell r="AN48">
            <v>0</v>
          </cell>
          <cell r="AO48">
            <v>0</v>
          </cell>
          <cell r="AP48">
            <v>0</v>
          </cell>
          <cell r="AQ48">
            <v>0</v>
          </cell>
          <cell r="AR48">
            <v>0</v>
          </cell>
          <cell r="AS48">
            <v>0</v>
          </cell>
          <cell r="AT48">
            <v>0</v>
          </cell>
          <cell r="AU48">
            <v>0</v>
          </cell>
          <cell r="AV48">
            <v>24548</v>
          </cell>
          <cell r="AW48">
            <v>-1979</v>
          </cell>
          <cell r="AX48">
            <v>0</v>
          </cell>
          <cell r="AY48">
            <v>0</v>
          </cell>
          <cell r="AZ48">
            <v>28189</v>
          </cell>
          <cell r="BA48">
            <v>-2349</v>
          </cell>
          <cell r="BB48">
            <v>0</v>
          </cell>
          <cell r="BC48">
            <v>10933</v>
          </cell>
          <cell r="BD48">
            <v>0</v>
          </cell>
          <cell r="BE48">
            <v>-2015</v>
          </cell>
          <cell r="BF48">
            <v>0</v>
          </cell>
          <cell r="BG48">
            <v>281621</v>
          </cell>
          <cell r="BH48">
            <v>0</v>
          </cell>
          <cell r="BI48">
            <v>0</v>
          </cell>
          <cell r="BJ48">
            <v>0</v>
          </cell>
          <cell r="BK48">
            <v>0</v>
          </cell>
          <cell r="BL48">
            <v>0</v>
          </cell>
          <cell r="BM48">
            <v>0</v>
          </cell>
          <cell r="BN48">
            <v>0</v>
          </cell>
          <cell r="BO48">
            <v>55089</v>
          </cell>
          <cell r="BP48">
            <v>0</v>
          </cell>
          <cell r="BQ48">
            <v>0</v>
          </cell>
          <cell r="BR48">
            <v>0</v>
          </cell>
          <cell r="BS48">
            <v>11808</v>
          </cell>
          <cell r="BT48">
            <v>0</v>
          </cell>
          <cell r="BU48">
            <v>-11808</v>
          </cell>
          <cell r="BV48">
            <v>0</v>
          </cell>
          <cell r="BW48">
            <v>0</v>
          </cell>
          <cell r="BX48">
            <v>0</v>
          </cell>
          <cell r="BY48">
            <v>0</v>
          </cell>
          <cell r="BZ48">
            <v>0</v>
          </cell>
          <cell r="CA48">
            <v>21000</v>
          </cell>
          <cell r="CB48">
            <v>0</v>
          </cell>
          <cell r="CC48">
            <v>0</v>
          </cell>
          <cell r="CD48">
            <v>0</v>
          </cell>
          <cell r="CE48">
            <v>9639</v>
          </cell>
          <cell r="CF48">
            <v>0</v>
          </cell>
          <cell r="CG48">
            <v>0</v>
          </cell>
          <cell r="CH48">
            <v>0</v>
          </cell>
          <cell r="CI48">
            <v>2400</v>
          </cell>
          <cell r="CJ48">
            <v>0</v>
          </cell>
          <cell r="CK48">
            <v>0</v>
          </cell>
          <cell r="CL48">
            <v>0</v>
          </cell>
          <cell r="CM48">
            <v>5496</v>
          </cell>
          <cell r="CN48">
            <v>0</v>
          </cell>
          <cell r="CO48">
            <v>36787</v>
          </cell>
          <cell r="CP48">
            <v>0</v>
          </cell>
          <cell r="CQ48">
            <v>77449</v>
          </cell>
          <cell r="CR48">
            <v>-69007</v>
          </cell>
          <cell r="CS48">
            <v>-1814</v>
          </cell>
          <cell r="CT48">
            <v>0</v>
          </cell>
          <cell r="CU48">
            <v>0</v>
          </cell>
          <cell r="CV48">
            <v>6569</v>
          </cell>
          <cell r="CW48">
            <v>0</v>
          </cell>
          <cell r="CX48">
            <v>0</v>
          </cell>
          <cell r="CY48">
            <v>0</v>
          </cell>
          <cell r="CZ48">
            <v>0</v>
          </cell>
          <cell r="DA48">
            <v>0</v>
          </cell>
          <cell r="DB48">
            <v>0</v>
          </cell>
          <cell r="DC48">
            <v>0</v>
          </cell>
          <cell r="DD48">
            <v>0</v>
          </cell>
          <cell r="DE48">
            <v>0</v>
          </cell>
          <cell r="DF48">
            <v>320673</v>
          </cell>
          <cell r="DG48">
            <v>475435</v>
          </cell>
          <cell r="DH48">
            <v>-9701</v>
          </cell>
          <cell r="DI48">
            <v>-9399</v>
          </cell>
          <cell r="DJ48">
            <v>23984</v>
          </cell>
          <cell r="DK48">
            <v>205132</v>
          </cell>
          <cell r="DL48">
            <v>3944</v>
          </cell>
          <cell r="DM48">
            <v>0</v>
          </cell>
          <cell r="DN48">
            <v>126374</v>
          </cell>
          <cell r="DO48">
            <v>547</v>
          </cell>
          <cell r="DP48">
            <v>21018</v>
          </cell>
          <cell r="DQ48">
            <v>0</v>
          </cell>
          <cell r="DR48">
            <v>100404</v>
          </cell>
          <cell r="DS48">
            <v>14179</v>
          </cell>
          <cell r="DT48">
            <v>16512</v>
          </cell>
          <cell r="DU48">
            <v>0</v>
          </cell>
          <cell r="DV48">
            <v>258119</v>
          </cell>
          <cell r="DW48">
            <v>1191230</v>
          </cell>
          <cell r="DX48">
            <v>-812561</v>
          </cell>
          <cell r="DY48">
            <v>187453</v>
          </cell>
          <cell r="DZ48">
            <v>0</v>
          </cell>
          <cell r="EA48">
            <v>4064</v>
          </cell>
          <cell r="EB48">
            <v>0</v>
          </cell>
          <cell r="EC48">
            <v>0</v>
          </cell>
          <cell r="ED48">
            <v>0</v>
          </cell>
          <cell r="EE48">
            <v>160194</v>
          </cell>
          <cell r="EF48">
            <v>0</v>
          </cell>
          <cell r="EG48">
            <v>0</v>
          </cell>
          <cell r="EH48">
            <v>133852</v>
          </cell>
          <cell r="EI48">
            <v>5914</v>
          </cell>
          <cell r="EJ48">
            <v>-35009</v>
          </cell>
          <cell r="EK48">
            <v>0</v>
          </cell>
          <cell r="EL48">
            <v>72480</v>
          </cell>
          <cell r="EM48">
            <v>2262</v>
          </cell>
          <cell r="EN48">
            <v>51960</v>
          </cell>
          <cell r="EO48">
            <v>0</v>
          </cell>
          <cell r="EP48">
            <v>55858</v>
          </cell>
          <cell r="EQ48">
            <v>6444</v>
          </cell>
          <cell r="ER48">
            <v>26169</v>
          </cell>
          <cell r="ES48">
            <v>0</v>
          </cell>
          <cell r="ET48">
            <v>0</v>
          </cell>
          <cell r="EU48">
            <v>24046</v>
          </cell>
          <cell r="EV48">
            <v>0</v>
          </cell>
          <cell r="EW48">
            <v>0</v>
          </cell>
          <cell r="EX48">
            <v>0</v>
          </cell>
          <cell r="EY48">
            <v>28891</v>
          </cell>
          <cell r="EZ48">
            <v>0</v>
          </cell>
          <cell r="FA48">
            <v>0</v>
          </cell>
          <cell r="FB48">
            <v>0</v>
          </cell>
          <cell r="FC48">
            <v>79862</v>
          </cell>
          <cell r="FD48">
            <v>0</v>
          </cell>
          <cell r="FE48">
            <v>0</v>
          </cell>
          <cell r="FF48">
            <v>0</v>
          </cell>
          <cell r="FG48">
            <v>10698</v>
          </cell>
          <cell r="FH48">
            <v>0</v>
          </cell>
          <cell r="FI48">
            <v>0</v>
          </cell>
          <cell r="FJ48">
            <v>0</v>
          </cell>
          <cell r="FK48">
            <v>63402</v>
          </cell>
          <cell r="FL48">
            <v>0</v>
          </cell>
          <cell r="FM48">
            <v>0</v>
          </cell>
          <cell r="FN48">
            <v>0</v>
          </cell>
          <cell r="FO48">
            <v>0</v>
          </cell>
          <cell r="FP48">
            <v>83478</v>
          </cell>
          <cell r="FQ48">
            <v>0</v>
          </cell>
          <cell r="FR48">
            <v>179771</v>
          </cell>
          <cell r="FS48">
            <v>0</v>
          </cell>
          <cell r="FT48">
            <v>0</v>
          </cell>
          <cell r="FU48">
            <v>0</v>
          </cell>
          <cell r="FV48">
            <v>248918</v>
          </cell>
          <cell r="FW48">
            <v>0</v>
          </cell>
          <cell r="FX48">
            <v>0</v>
          </cell>
          <cell r="FY48">
            <v>0</v>
          </cell>
          <cell r="FZ48">
            <v>643473</v>
          </cell>
          <cell r="GA48">
            <v>0</v>
          </cell>
          <cell r="GB48">
            <v>0</v>
          </cell>
          <cell r="GC48">
            <v>0</v>
          </cell>
          <cell r="GD48">
            <v>0</v>
          </cell>
          <cell r="GE48">
            <v>0</v>
          </cell>
          <cell r="GF48">
            <v>82076</v>
          </cell>
          <cell r="GG48">
            <v>-204</v>
          </cell>
          <cell r="GH48">
            <v>0</v>
          </cell>
          <cell r="GI48">
            <v>0</v>
          </cell>
          <cell r="GJ48">
            <v>94414</v>
          </cell>
          <cell r="GK48">
            <v>-236</v>
          </cell>
          <cell r="GL48">
            <v>0</v>
          </cell>
          <cell r="GM48">
            <v>0</v>
          </cell>
          <cell r="GN48">
            <v>0</v>
          </cell>
          <cell r="GO48">
            <v>0</v>
          </cell>
          <cell r="GP48">
            <v>0</v>
          </cell>
          <cell r="GQ48">
            <v>0</v>
          </cell>
          <cell r="GR48">
            <v>0</v>
          </cell>
          <cell r="GS48">
            <v>0</v>
          </cell>
          <cell r="GT48">
            <v>0</v>
          </cell>
          <cell r="GU48">
            <v>11145</v>
          </cell>
          <cell r="GV48">
            <v>0</v>
          </cell>
          <cell r="GW48">
            <v>0</v>
          </cell>
          <cell r="GX48">
            <v>1072162</v>
          </cell>
          <cell r="GY48">
            <v>11145</v>
          </cell>
          <cell r="GZ48">
            <v>176490</v>
          </cell>
          <cell r="HA48">
            <v>-440</v>
          </cell>
          <cell r="HB48">
            <v>409682</v>
          </cell>
          <cell r="HC48">
            <v>0</v>
          </cell>
          <cell r="HD48">
            <v>0</v>
          </cell>
          <cell r="HE48">
            <v>-2670</v>
          </cell>
          <cell r="HF48">
            <v>527006</v>
          </cell>
          <cell r="HG48">
            <v>0</v>
          </cell>
          <cell r="HH48">
            <v>0</v>
          </cell>
          <cell r="HI48">
            <v>0</v>
          </cell>
          <cell r="HJ48">
            <v>1237832</v>
          </cell>
          <cell r="HK48">
            <v>0</v>
          </cell>
          <cell r="HL48">
            <v>-10146</v>
          </cell>
          <cell r="HM48">
            <v>0</v>
          </cell>
          <cell r="HN48">
            <v>0</v>
          </cell>
          <cell r="HO48">
            <v>0</v>
          </cell>
          <cell r="HP48">
            <v>165686</v>
          </cell>
          <cell r="HQ48">
            <v>0</v>
          </cell>
          <cell r="HR48">
            <v>0</v>
          </cell>
          <cell r="HS48">
            <v>0</v>
          </cell>
          <cell r="HT48">
            <v>192974</v>
          </cell>
          <cell r="HU48">
            <v>0</v>
          </cell>
          <cell r="HV48">
            <v>0</v>
          </cell>
          <cell r="HW48">
            <v>0</v>
          </cell>
          <cell r="HX48">
            <v>0</v>
          </cell>
          <cell r="HY48">
            <v>0</v>
          </cell>
          <cell r="HZ48">
            <v>0</v>
          </cell>
          <cell r="IA48">
            <v>0</v>
          </cell>
          <cell r="IB48">
            <v>0</v>
          </cell>
          <cell r="IC48">
            <v>0</v>
          </cell>
          <cell r="ID48">
            <v>0</v>
          </cell>
          <cell r="IE48">
            <v>190479</v>
          </cell>
          <cell r="IF48">
            <v>0</v>
          </cell>
          <cell r="IG48">
            <v>0</v>
          </cell>
          <cell r="IH48">
            <v>2174520</v>
          </cell>
          <cell r="II48">
            <v>190479</v>
          </cell>
          <cell r="IJ48">
            <v>348514</v>
          </cell>
          <cell r="IK48">
            <v>-2670</v>
          </cell>
        </row>
        <row r="49">
          <cell r="A49" t="str">
            <v>12649000</v>
          </cell>
          <cell r="B49" t="str">
            <v>2001</v>
          </cell>
          <cell r="C49">
            <v>37432</v>
          </cell>
          <cell r="D49" t="str">
            <v>10:19:36</v>
          </cell>
          <cell r="E49" t="str">
            <v>BRIAN CENTER HEALTH &amp; REHAB/ BREVARD</v>
          </cell>
          <cell r="F49">
            <v>0</v>
          </cell>
          <cell r="G49">
            <v>171421</v>
          </cell>
          <cell r="H49">
            <v>-13728</v>
          </cell>
          <cell r="I49">
            <v>0</v>
          </cell>
          <cell r="J49">
            <v>63979</v>
          </cell>
          <cell r="K49">
            <v>233567</v>
          </cell>
          <cell r="L49">
            <v>10172</v>
          </cell>
          <cell r="M49">
            <v>0</v>
          </cell>
          <cell r="N49">
            <v>235820</v>
          </cell>
          <cell r="O49">
            <v>21080</v>
          </cell>
          <cell r="P49">
            <v>40573</v>
          </cell>
          <cell r="Q49">
            <v>0</v>
          </cell>
          <cell r="R49">
            <v>290054</v>
          </cell>
          <cell r="S49">
            <v>269497</v>
          </cell>
          <cell r="T49">
            <v>49905</v>
          </cell>
          <cell r="U49">
            <v>0</v>
          </cell>
          <cell r="V49">
            <v>83478</v>
          </cell>
          <cell r="W49">
            <v>0</v>
          </cell>
          <cell r="X49">
            <v>0</v>
          </cell>
          <cell r="Y49">
            <v>0</v>
          </cell>
          <cell r="Z49">
            <v>214</v>
          </cell>
          <cell r="AA49">
            <v>0</v>
          </cell>
          <cell r="AB49">
            <v>0</v>
          </cell>
          <cell r="AC49">
            <v>0</v>
          </cell>
          <cell r="AD49">
            <v>0</v>
          </cell>
          <cell r="AE49">
            <v>0</v>
          </cell>
          <cell r="AF49">
            <v>0</v>
          </cell>
          <cell r="AG49">
            <v>0</v>
          </cell>
          <cell r="AH49">
            <v>174479</v>
          </cell>
          <cell r="AI49">
            <v>0</v>
          </cell>
          <cell r="AJ49">
            <v>-4092</v>
          </cell>
          <cell r="AK49">
            <v>-6187</v>
          </cell>
          <cell r="AL49">
            <v>68080</v>
          </cell>
          <cell r="AM49">
            <v>0</v>
          </cell>
          <cell r="AN49">
            <v>1095</v>
          </cell>
          <cell r="AO49">
            <v>0</v>
          </cell>
          <cell r="AP49">
            <v>0</v>
          </cell>
          <cell r="AQ49">
            <v>0</v>
          </cell>
          <cell r="AR49">
            <v>0</v>
          </cell>
          <cell r="AS49">
            <v>0</v>
          </cell>
          <cell r="AT49">
            <v>0</v>
          </cell>
          <cell r="AU49">
            <v>0</v>
          </cell>
          <cell r="AV49">
            <v>25171</v>
          </cell>
          <cell r="AW49">
            <v>-482</v>
          </cell>
          <cell r="AX49">
            <v>0</v>
          </cell>
          <cell r="AY49">
            <v>0</v>
          </cell>
          <cell r="AZ49">
            <v>30446</v>
          </cell>
          <cell r="BA49">
            <v>-586</v>
          </cell>
          <cell r="BB49">
            <v>0</v>
          </cell>
          <cell r="BC49">
            <v>1510</v>
          </cell>
          <cell r="BD49">
            <v>0</v>
          </cell>
          <cell r="BE49">
            <v>0</v>
          </cell>
          <cell r="BF49">
            <v>0</v>
          </cell>
          <cell r="BG49">
            <v>45034</v>
          </cell>
          <cell r="BH49">
            <v>0</v>
          </cell>
          <cell r="BI49">
            <v>0</v>
          </cell>
          <cell r="BJ49">
            <v>0</v>
          </cell>
          <cell r="BK49">
            <v>0</v>
          </cell>
          <cell r="BL49">
            <v>0</v>
          </cell>
          <cell r="BM49">
            <v>0</v>
          </cell>
          <cell r="BN49">
            <v>0</v>
          </cell>
          <cell r="BO49">
            <v>7859</v>
          </cell>
          <cell r="BP49">
            <v>0</v>
          </cell>
          <cell r="BQ49">
            <v>0</v>
          </cell>
          <cell r="BR49">
            <v>0</v>
          </cell>
          <cell r="BS49">
            <v>4234</v>
          </cell>
          <cell r="BT49">
            <v>0</v>
          </cell>
          <cell r="BU49">
            <v>-4234</v>
          </cell>
          <cell r="BV49">
            <v>0</v>
          </cell>
          <cell r="BW49">
            <v>0</v>
          </cell>
          <cell r="BX49">
            <v>0</v>
          </cell>
          <cell r="BY49">
            <v>0</v>
          </cell>
          <cell r="BZ49">
            <v>0</v>
          </cell>
          <cell r="CA49">
            <v>15150</v>
          </cell>
          <cell r="CB49">
            <v>0</v>
          </cell>
          <cell r="CC49">
            <v>0</v>
          </cell>
          <cell r="CD49">
            <v>0</v>
          </cell>
          <cell r="CE49">
            <v>7679</v>
          </cell>
          <cell r="CF49">
            <v>0</v>
          </cell>
          <cell r="CG49">
            <v>0</v>
          </cell>
          <cell r="CH49">
            <v>0</v>
          </cell>
          <cell r="CI49">
            <v>1800</v>
          </cell>
          <cell r="CJ49">
            <v>0</v>
          </cell>
          <cell r="CK49">
            <v>0</v>
          </cell>
          <cell r="CL49">
            <v>0</v>
          </cell>
          <cell r="CM49">
            <v>205</v>
          </cell>
          <cell r="CN49">
            <v>0</v>
          </cell>
          <cell r="CO49">
            <v>30533</v>
          </cell>
          <cell r="CP49">
            <v>0</v>
          </cell>
          <cell r="CQ49">
            <v>-2318</v>
          </cell>
          <cell r="CR49">
            <v>-1461</v>
          </cell>
          <cell r="CS49">
            <v>-1764</v>
          </cell>
          <cell r="CT49">
            <v>0</v>
          </cell>
          <cell r="CU49">
            <v>0</v>
          </cell>
          <cell r="CV49">
            <v>6911</v>
          </cell>
          <cell r="CW49">
            <v>0</v>
          </cell>
          <cell r="CX49">
            <v>0</v>
          </cell>
          <cell r="CY49">
            <v>0</v>
          </cell>
          <cell r="CZ49">
            <v>0</v>
          </cell>
          <cell r="DA49">
            <v>0</v>
          </cell>
          <cell r="DB49">
            <v>0</v>
          </cell>
          <cell r="DC49">
            <v>0</v>
          </cell>
          <cell r="DD49">
            <v>0</v>
          </cell>
          <cell r="DE49">
            <v>0</v>
          </cell>
          <cell r="DF49">
            <v>326251</v>
          </cell>
          <cell r="DG49">
            <v>81153</v>
          </cell>
          <cell r="DH49">
            <v>58070</v>
          </cell>
          <cell r="DI49">
            <v>17280</v>
          </cell>
          <cell r="DJ49">
            <v>107176</v>
          </cell>
          <cell r="DK49">
            <v>21797</v>
          </cell>
          <cell r="DL49">
            <v>18440</v>
          </cell>
          <cell r="DM49">
            <v>0</v>
          </cell>
          <cell r="DN49">
            <v>98148</v>
          </cell>
          <cell r="DO49">
            <v>571</v>
          </cell>
          <cell r="DP49">
            <v>34696</v>
          </cell>
          <cell r="DQ49">
            <v>0</v>
          </cell>
          <cell r="DR49">
            <v>59399</v>
          </cell>
          <cell r="DS49">
            <v>5319</v>
          </cell>
          <cell r="DT49">
            <v>10790</v>
          </cell>
          <cell r="DU49">
            <v>0</v>
          </cell>
          <cell r="DV49">
            <v>171446</v>
          </cell>
          <cell r="DW49">
            <v>773754</v>
          </cell>
          <cell r="DX49">
            <v>-578712</v>
          </cell>
          <cell r="DY49">
            <v>123306</v>
          </cell>
          <cell r="DZ49">
            <v>0</v>
          </cell>
          <cell r="EA49">
            <v>4839</v>
          </cell>
          <cell r="EB49">
            <v>0</v>
          </cell>
          <cell r="EC49">
            <v>0</v>
          </cell>
          <cell r="ED49">
            <v>0</v>
          </cell>
          <cell r="EE49">
            <v>25471</v>
          </cell>
          <cell r="EF49">
            <v>0</v>
          </cell>
          <cell r="EG49">
            <v>0</v>
          </cell>
          <cell r="EH49">
            <v>110813</v>
          </cell>
          <cell r="EI49">
            <v>850</v>
          </cell>
          <cell r="EJ49">
            <v>4545</v>
          </cell>
          <cell r="EK49">
            <v>0</v>
          </cell>
          <cell r="EL49">
            <v>35600</v>
          </cell>
          <cell r="EM49">
            <v>11885</v>
          </cell>
          <cell r="EN49">
            <v>15596</v>
          </cell>
          <cell r="EO49">
            <v>0</v>
          </cell>
          <cell r="EP49">
            <v>21838</v>
          </cell>
          <cell r="EQ49">
            <v>234</v>
          </cell>
          <cell r="ER49">
            <v>8808</v>
          </cell>
          <cell r="ES49">
            <v>0</v>
          </cell>
          <cell r="ET49">
            <v>0</v>
          </cell>
          <cell r="EU49">
            <v>10499</v>
          </cell>
          <cell r="EV49">
            <v>-10499</v>
          </cell>
          <cell r="EW49">
            <v>0</v>
          </cell>
          <cell r="EX49">
            <v>0</v>
          </cell>
          <cell r="EY49">
            <v>3574</v>
          </cell>
          <cell r="EZ49">
            <v>0</v>
          </cell>
          <cell r="FA49">
            <v>0</v>
          </cell>
          <cell r="FB49">
            <v>0</v>
          </cell>
          <cell r="FC49">
            <v>54465</v>
          </cell>
          <cell r="FD49">
            <v>10499</v>
          </cell>
          <cell r="FE49">
            <v>0</v>
          </cell>
          <cell r="FF49">
            <v>0</v>
          </cell>
          <cell r="FG49">
            <v>1844</v>
          </cell>
          <cell r="FH49">
            <v>0</v>
          </cell>
          <cell r="FI49">
            <v>0</v>
          </cell>
          <cell r="FJ49">
            <v>0</v>
          </cell>
          <cell r="FK49">
            <v>3176</v>
          </cell>
          <cell r="FL49">
            <v>0</v>
          </cell>
          <cell r="FM49">
            <v>0</v>
          </cell>
          <cell r="FN49">
            <v>0</v>
          </cell>
          <cell r="FO49">
            <v>0</v>
          </cell>
          <cell r="FP49">
            <v>16145</v>
          </cell>
          <cell r="FQ49">
            <v>0</v>
          </cell>
          <cell r="FR49">
            <v>48453</v>
          </cell>
          <cell r="FS49">
            <v>0</v>
          </cell>
          <cell r="FT49">
            <v>0</v>
          </cell>
          <cell r="FU49">
            <v>0</v>
          </cell>
          <cell r="FV49">
            <v>120152</v>
          </cell>
          <cell r="FW49">
            <v>0</v>
          </cell>
          <cell r="FX49">
            <v>0</v>
          </cell>
          <cell r="FY49">
            <v>0</v>
          </cell>
          <cell r="FZ49">
            <v>281426</v>
          </cell>
          <cell r="GA49">
            <v>0</v>
          </cell>
          <cell r="GB49">
            <v>0</v>
          </cell>
          <cell r="GC49">
            <v>0</v>
          </cell>
          <cell r="GD49">
            <v>0</v>
          </cell>
          <cell r="GE49">
            <v>0</v>
          </cell>
          <cell r="GF49">
            <v>35042</v>
          </cell>
          <cell r="GG49">
            <v>0</v>
          </cell>
          <cell r="GH49">
            <v>0</v>
          </cell>
          <cell r="GI49">
            <v>0</v>
          </cell>
          <cell r="GJ49">
            <v>42778</v>
          </cell>
          <cell r="GK49">
            <v>0</v>
          </cell>
          <cell r="GL49">
            <v>0</v>
          </cell>
          <cell r="GM49">
            <v>0</v>
          </cell>
          <cell r="GN49">
            <v>0</v>
          </cell>
          <cell r="GO49">
            <v>0</v>
          </cell>
          <cell r="GP49">
            <v>0</v>
          </cell>
          <cell r="GQ49">
            <v>0</v>
          </cell>
          <cell r="GR49">
            <v>0</v>
          </cell>
          <cell r="GS49">
            <v>0</v>
          </cell>
          <cell r="GT49">
            <v>0</v>
          </cell>
          <cell r="GU49">
            <v>24708</v>
          </cell>
          <cell r="GV49">
            <v>0</v>
          </cell>
          <cell r="GW49">
            <v>0</v>
          </cell>
          <cell r="GX49">
            <v>450031</v>
          </cell>
          <cell r="GY49">
            <v>24708</v>
          </cell>
          <cell r="GZ49">
            <v>77820</v>
          </cell>
          <cell r="HA49">
            <v>0</v>
          </cell>
          <cell r="HB49">
            <v>369492</v>
          </cell>
          <cell r="HC49">
            <v>0</v>
          </cell>
          <cell r="HD49">
            <v>0</v>
          </cell>
          <cell r="HE49">
            <v>0</v>
          </cell>
          <cell r="HF49">
            <v>234702</v>
          </cell>
          <cell r="HG49">
            <v>0</v>
          </cell>
          <cell r="HH49">
            <v>0</v>
          </cell>
          <cell r="HI49">
            <v>0</v>
          </cell>
          <cell r="HJ49">
            <v>756983</v>
          </cell>
          <cell r="HK49">
            <v>0</v>
          </cell>
          <cell r="HL49">
            <v>0</v>
          </cell>
          <cell r="HM49">
            <v>0</v>
          </cell>
          <cell r="HN49">
            <v>0</v>
          </cell>
          <cell r="HO49">
            <v>0</v>
          </cell>
          <cell r="HP49">
            <v>105991</v>
          </cell>
          <cell r="HQ49">
            <v>0</v>
          </cell>
          <cell r="HR49">
            <v>0</v>
          </cell>
          <cell r="HS49">
            <v>0</v>
          </cell>
          <cell r="HT49">
            <v>129810</v>
          </cell>
          <cell r="HU49">
            <v>0</v>
          </cell>
          <cell r="HV49">
            <v>0</v>
          </cell>
          <cell r="HW49">
            <v>0</v>
          </cell>
          <cell r="HX49">
            <v>0</v>
          </cell>
          <cell r="HY49">
            <v>0</v>
          </cell>
          <cell r="HZ49">
            <v>0</v>
          </cell>
          <cell r="IA49">
            <v>0</v>
          </cell>
          <cell r="IB49">
            <v>0</v>
          </cell>
          <cell r="IC49">
            <v>0</v>
          </cell>
          <cell r="ID49">
            <v>0</v>
          </cell>
          <cell r="IE49">
            <v>103371</v>
          </cell>
          <cell r="IF49">
            <v>0</v>
          </cell>
          <cell r="IG49">
            <v>0</v>
          </cell>
          <cell r="IH49">
            <v>1361177</v>
          </cell>
          <cell r="II49">
            <v>103371</v>
          </cell>
          <cell r="IJ49">
            <v>235801</v>
          </cell>
          <cell r="IK49">
            <v>0</v>
          </cell>
        </row>
        <row r="50">
          <cell r="A50" t="str">
            <v>12641000</v>
          </cell>
          <cell r="B50" t="str">
            <v>2001</v>
          </cell>
          <cell r="C50">
            <v>37533</v>
          </cell>
          <cell r="D50" t="str">
            <v>10:23:18</v>
          </cell>
          <cell r="E50" t="str">
            <v>BRIAN CENTER HEALTH &amp; REHAB/ DURHAM</v>
          </cell>
          <cell r="F50">
            <v>0</v>
          </cell>
          <cell r="G50">
            <v>297462</v>
          </cell>
          <cell r="H50">
            <v>-12584</v>
          </cell>
          <cell r="I50">
            <v>0</v>
          </cell>
          <cell r="J50">
            <v>55210</v>
          </cell>
          <cell r="K50">
            <v>243966</v>
          </cell>
          <cell r="L50">
            <v>3143</v>
          </cell>
          <cell r="M50">
            <v>0</v>
          </cell>
          <cell r="N50">
            <v>-3586</v>
          </cell>
          <cell r="O50">
            <v>253286</v>
          </cell>
          <cell r="P50">
            <v>0</v>
          </cell>
          <cell r="Q50">
            <v>3586</v>
          </cell>
          <cell r="R50">
            <v>286322</v>
          </cell>
          <cell r="S50">
            <v>256267</v>
          </cell>
          <cell r="T50">
            <v>41395</v>
          </cell>
          <cell r="U50">
            <v>-602</v>
          </cell>
          <cell r="V50">
            <v>119258</v>
          </cell>
          <cell r="W50">
            <v>0</v>
          </cell>
          <cell r="X50">
            <v>0</v>
          </cell>
          <cell r="Y50">
            <v>0</v>
          </cell>
          <cell r="Z50">
            <v>24497</v>
          </cell>
          <cell r="AA50">
            <v>0</v>
          </cell>
          <cell r="AB50">
            <v>0</v>
          </cell>
          <cell r="AC50">
            <v>0</v>
          </cell>
          <cell r="AD50">
            <v>0</v>
          </cell>
          <cell r="AE50">
            <v>0</v>
          </cell>
          <cell r="AF50">
            <v>0</v>
          </cell>
          <cell r="AG50">
            <v>0</v>
          </cell>
          <cell r="AH50">
            <v>168085</v>
          </cell>
          <cell r="AI50">
            <v>0</v>
          </cell>
          <cell r="AJ50">
            <v>-19525</v>
          </cell>
          <cell r="AK50">
            <v>0</v>
          </cell>
          <cell r="AL50">
            <v>51672</v>
          </cell>
          <cell r="AM50">
            <v>0</v>
          </cell>
          <cell r="AN50">
            <v>0</v>
          </cell>
          <cell r="AO50">
            <v>0</v>
          </cell>
          <cell r="AP50">
            <v>0</v>
          </cell>
          <cell r="AQ50">
            <v>0</v>
          </cell>
          <cell r="AR50">
            <v>0</v>
          </cell>
          <cell r="AS50">
            <v>0</v>
          </cell>
          <cell r="AT50">
            <v>0</v>
          </cell>
          <cell r="AU50">
            <v>0</v>
          </cell>
          <cell r="AV50">
            <v>27001</v>
          </cell>
          <cell r="AW50">
            <v>0</v>
          </cell>
          <cell r="AX50">
            <v>0</v>
          </cell>
          <cell r="AY50">
            <v>0</v>
          </cell>
          <cell r="AZ50">
            <v>22731</v>
          </cell>
          <cell r="BA50">
            <v>0</v>
          </cell>
          <cell r="BB50">
            <v>0</v>
          </cell>
          <cell r="BC50">
            <v>4847</v>
          </cell>
          <cell r="BD50">
            <v>0</v>
          </cell>
          <cell r="BE50">
            <v>0</v>
          </cell>
          <cell r="BF50">
            <v>0</v>
          </cell>
          <cell r="BG50">
            <v>161157</v>
          </cell>
          <cell r="BH50">
            <v>0</v>
          </cell>
          <cell r="BI50">
            <v>-5244</v>
          </cell>
          <cell r="BJ50">
            <v>0</v>
          </cell>
          <cell r="BK50">
            <v>0</v>
          </cell>
          <cell r="BL50">
            <v>0</v>
          </cell>
          <cell r="BM50">
            <v>0</v>
          </cell>
          <cell r="BN50">
            <v>0</v>
          </cell>
          <cell r="BO50">
            <v>12380</v>
          </cell>
          <cell r="BP50">
            <v>0</v>
          </cell>
          <cell r="BQ50">
            <v>0</v>
          </cell>
          <cell r="BR50">
            <v>0</v>
          </cell>
          <cell r="BS50">
            <v>13818</v>
          </cell>
          <cell r="BT50">
            <v>0</v>
          </cell>
          <cell r="BU50">
            <v>-13540</v>
          </cell>
          <cell r="BV50">
            <v>0</v>
          </cell>
          <cell r="BW50">
            <v>0</v>
          </cell>
          <cell r="BX50">
            <v>0</v>
          </cell>
          <cell r="BY50">
            <v>0</v>
          </cell>
          <cell r="BZ50">
            <v>0</v>
          </cell>
          <cell r="CA50">
            <v>10660</v>
          </cell>
          <cell r="CB50">
            <v>0</v>
          </cell>
          <cell r="CC50">
            <v>0</v>
          </cell>
          <cell r="CD50">
            <v>0</v>
          </cell>
          <cell r="CE50">
            <v>8640</v>
          </cell>
          <cell r="CF50">
            <v>0</v>
          </cell>
          <cell r="CG50">
            <v>-483</v>
          </cell>
          <cell r="CH50">
            <v>0</v>
          </cell>
          <cell r="CI50">
            <v>0</v>
          </cell>
          <cell r="CJ50">
            <v>0</v>
          </cell>
          <cell r="CK50">
            <v>0</v>
          </cell>
          <cell r="CL50">
            <v>0</v>
          </cell>
          <cell r="CM50">
            <v>0</v>
          </cell>
          <cell r="CN50">
            <v>0</v>
          </cell>
          <cell r="CO50">
            <v>27508</v>
          </cell>
          <cell r="CP50">
            <v>0</v>
          </cell>
          <cell r="CQ50">
            <v>27324</v>
          </cell>
          <cell r="CR50">
            <v>-15360</v>
          </cell>
          <cell r="CS50">
            <v>0</v>
          </cell>
          <cell r="CT50">
            <v>0</v>
          </cell>
          <cell r="CU50">
            <v>0</v>
          </cell>
          <cell r="CV50">
            <v>8363</v>
          </cell>
          <cell r="CW50">
            <v>0</v>
          </cell>
          <cell r="CX50">
            <v>0</v>
          </cell>
          <cell r="CY50">
            <v>0</v>
          </cell>
          <cell r="CZ50">
            <v>0</v>
          </cell>
          <cell r="DA50">
            <v>0</v>
          </cell>
          <cell r="DB50">
            <v>0</v>
          </cell>
          <cell r="DC50">
            <v>0</v>
          </cell>
          <cell r="DD50">
            <v>0</v>
          </cell>
          <cell r="DE50">
            <v>0</v>
          </cell>
          <cell r="DF50">
            <v>363512</v>
          </cell>
          <cell r="DG50">
            <v>238826</v>
          </cell>
          <cell r="DH50">
            <v>23210</v>
          </cell>
          <cell r="DI50">
            <v>8241</v>
          </cell>
          <cell r="DJ50">
            <v>-3035</v>
          </cell>
          <cell r="DK50">
            <v>187249</v>
          </cell>
          <cell r="DL50">
            <v>0</v>
          </cell>
          <cell r="DM50">
            <v>3035</v>
          </cell>
          <cell r="DN50">
            <v>99664</v>
          </cell>
          <cell r="DO50">
            <v>296</v>
          </cell>
          <cell r="DP50">
            <v>15798</v>
          </cell>
          <cell r="DQ50">
            <v>0</v>
          </cell>
          <cell r="DR50">
            <v>42846</v>
          </cell>
          <cell r="DS50">
            <v>7315</v>
          </cell>
          <cell r="DT50">
            <v>5772</v>
          </cell>
          <cell r="DU50">
            <v>0</v>
          </cell>
          <cell r="DV50">
            <v>223168</v>
          </cell>
          <cell r="DW50">
            <v>770973</v>
          </cell>
          <cell r="DX50">
            <v>-458379</v>
          </cell>
          <cell r="DY50">
            <v>29901</v>
          </cell>
          <cell r="DZ50">
            <v>0</v>
          </cell>
          <cell r="EA50">
            <v>3854</v>
          </cell>
          <cell r="EB50">
            <v>0</v>
          </cell>
          <cell r="EC50">
            <v>0</v>
          </cell>
          <cell r="ED50">
            <v>0</v>
          </cell>
          <cell r="EE50">
            <v>29551</v>
          </cell>
          <cell r="EF50">
            <v>0</v>
          </cell>
          <cell r="EG50">
            <v>-25</v>
          </cell>
          <cell r="EH50">
            <v>124814</v>
          </cell>
          <cell r="EI50">
            <v>-49385</v>
          </cell>
          <cell r="EJ50">
            <v>15025</v>
          </cell>
          <cell r="EK50">
            <v>8722</v>
          </cell>
          <cell r="EL50">
            <v>75556</v>
          </cell>
          <cell r="EM50">
            <v>-11192</v>
          </cell>
          <cell r="EN50">
            <v>13902</v>
          </cell>
          <cell r="EO50">
            <v>12480</v>
          </cell>
          <cell r="EP50">
            <v>1613</v>
          </cell>
          <cell r="EQ50">
            <v>425</v>
          </cell>
          <cell r="ER50">
            <v>275</v>
          </cell>
          <cell r="ES50">
            <v>0</v>
          </cell>
          <cell r="ET50">
            <v>0</v>
          </cell>
          <cell r="EU50">
            <v>11965</v>
          </cell>
          <cell r="EV50">
            <v>0</v>
          </cell>
          <cell r="EW50">
            <v>-429</v>
          </cell>
          <cell r="EX50">
            <v>0</v>
          </cell>
          <cell r="EY50">
            <v>5467</v>
          </cell>
          <cell r="EZ50">
            <v>0</v>
          </cell>
          <cell r="FA50">
            <v>-382</v>
          </cell>
          <cell r="FB50">
            <v>0</v>
          </cell>
          <cell r="FC50">
            <v>32159</v>
          </cell>
          <cell r="FD50">
            <v>0</v>
          </cell>
          <cell r="FE50">
            <v>-659</v>
          </cell>
          <cell r="FF50">
            <v>0</v>
          </cell>
          <cell r="FG50">
            <v>8172</v>
          </cell>
          <cell r="FH50">
            <v>0</v>
          </cell>
          <cell r="FI50">
            <v>0</v>
          </cell>
          <cell r="FJ50">
            <v>0</v>
          </cell>
          <cell r="FK50">
            <v>35026</v>
          </cell>
          <cell r="FL50">
            <v>0</v>
          </cell>
          <cell r="FM50">
            <v>0</v>
          </cell>
          <cell r="FN50">
            <v>0</v>
          </cell>
          <cell r="FO50">
            <v>0</v>
          </cell>
          <cell r="FP50">
            <v>51259</v>
          </cell>
          <cell r="FQ50">
            <v>0</v>
          </cell>
          <cell r="FR50">
            <v>67486</v>
          </cell>
          <cell r="FS50">
            <v>0</v>
          </cell>
          <cell r="FT50">
            <v>0</v>
          </cell>
          <cell r="FU50">
            <v>0</v>
          </cell>
          <cell r="FV50">
            <v>338134</v>
          </cell>
          <cell r="FW50">
            <v>0</v>
          </cell>
          <cell r="FX50">
            <v>0</v>
          </cell>
          <cell r="FY50">
            <v>0</v>
          </cell>
          <cell r="FZ50">
            <v>550136</v>
          </cell>
          <cell r="GA50">
            <v>0</v>
          </cell>
          <cell r="GB50">
            <v>0</v>
          </cell>
          <cell r="GC50">
            <v>0</v>
          </cell>
          <cell r="GD50">
            <v>0</v>
          </cell>
          <cell r="GE50">
            <v>0</v>
          </cell>
          <cell r="GF50">
            <v>75023</v>
          </cell>
          <cell r="GG50">
            <v>0</v>
          </cell>
          <cell r="GH50">
            <v>0</v>
          </cell>
          <cell r="GI50">
            <v>0</v>
          </cell>
          <cell r="GJ50">
            <v>63386</v>
          </cell>
          <cell r="GK50">
            <v>0</v>
          </cell>
          <cell r="GL50">
            <v>0</v>
          </cell>
          <cell r="GM50">
            <v>0</v>
          </cell>
          <cell r="GN50">
            <v>0</v>
          </cell>
          <cell r="GO50">
            <v>0</v>
          </cell>
          <cell r="GP50">
            <v>0</v>
          </cell>
          <cell r="GQ50">
            <v>0</v>
          </cell>
          <cell r="GR50">
            <v>0</v>
          </cell>
          <cell r="GS50">
            <v>0</v>
          </cell>
          <cell r="GT50">
            <v>0</v>
          </cell>
          <cell r="GU50">
            <v>14651</v>
          </cell>
          <cell r="GV50">
            <v>0</v>
          </cell>
          <cell r="GW50">
            <v>0</v>
          </cell>
          <cell r="GX50">
            <v>955756</v>
          </cell>
          <cell r="GY50">
            <v>14651</v>
          </cell>
          <cell r="GZ50">
            <v>138409</v>
          </cell>
          <cell r="HA50">
            <v>0</v>
          </cell>
          <cell r="HB50">
            <v>237667</v>
          </cell>
          <cell r="HC50">
            <v>0</v>
          </cell>
          <cell r="HD50">
            <v>0</v>
          </cell>
          <cell r="HE50">
            <v>0</v>
          </cell>
          <cell r="HF50">
            <v>279989</v>
          </cell>
          <cell r="HG50">
            <v>0</v>
          </cell>
          <cell r="HH50">
            <v>0</v>
          </cell>
          <cell r="HI50">
            <v>0</v>
          </cell>
          <cell r="HJ50">
            <v>550821</v>
          </cell>
          <cell r="HK50">
            <v>0</v>
          </cell>
          <cell r="HL50">
            <v>0</v>
          </cell>
          <cell r="HM50">
            <v>0</v>
          </cell>
          <cell r="HN50">
            <v>0</v>
          </cell>
          <cell r="HO50">
            <v>0</v>
          </cell>
          <cell r="HP50">
            <v>83871</v>
          </cell>
          <cell r="HQ50">
            <v>0</v>
          </cell>
          <cell r="HR50">
            <v>0</v>
          </cell>
          <cell r="HS50">
            <v>0</v>
          </cell>
          <cell r="HT50">
            <v>70992</v>
          </cell>
          <cell r="HU50">
            <v>0</v>
          </cell>
          <cell r="HV50">
            <v>0</v>
          </cell>
          <cell r="HW50">
            <v>0</v>
          </cell>
          <cell r="HX50">
            <v>0</v>
          </cell>
          <cell r="HY50">
            <v>0</v>
          </cell>
          <cell r="HZ50">
            <v>0</v>
          </cell>
          <cell r="IA50">
            <v>0</v>
          </cell>
          <cell r="IB50">
            <v>0</v>
          </cell>
          <cell r="IC50">
            <v>0</v>
          </cell>
          <cell r="ID50">
            <v>0</v>
          </cell>
          <cell r="IE50">
            <v>28478</v>
          </cell>
          <cell r="IF50">
            <v>0</v>
          </cell>
          <cell r="IG50">
            <v>0</v>
          </cell>
          <cell r="IH50">
            <v>1068477</v>
          </cell>
          <cell r="II50">
            <v>28478</v>
          </cell>
          <cell r="IJ50">
            <v>154863</v>
          </cell>
          <cell r="IK50">
            <v>0</v>
          </cell>
        </row>
        <row r="51">
          <cell r="A51" t="str">
            <v>12627000</v>
          </cell>
          <cell r="B51" t="str">
            <v>2001</v>
          </cell>
          <cell r="C51">
            <v>37433</v>
          </cell>
          <cell r="D51" t="str">
            <v>09:33:08</v>
          </cell>
          <cell r="E51" t="str">
            <v>BRIAN CENTER HEALTH &amp; REHAB/ EDEN</v>
          </cell>
          <cell r="F51">
            <v>0</v>
          </cell>
          <cell r="G51">
            <v>151958</v>
          </cell>
          <cell r="H51">
            <v>-9658</v>
          </cell>
          <cell r="I51">
            <v>294</v>
          </cell>
          <cell r="J51">
            <v>23482</v>
          </cell>
          <cell r="K51">
            <v>121735</v>
          </cell>
          <cell r="L51">
            <v>2849</v>
          </cell>
          <cell r="M51">
            <v>0</v>
          </cell>
          <cell r="N51">
            <v>174410</v>
          </cell>
          <cell r="O51">
            <v>26918</v>
          </cell>
          <cell r="P51">
            <v>29742</v>
          </cell>
          <cell r="Q51">
            <v>0</v>
          </cell>
          <cell r="R51">
            <v>258035</v>
          </cell>
          <cell r="S51">
            <v>199174</v>
          </cell>
          <cell r="T51">
            <v>44172</v>
          </cell>
          <cell r="U51">
            <v>0</v>
          </cell>
          <cell r="V51">
            <v>97603</v>
          </cell>
          <cell r="W51">
            <v>0</v>
          </cell>
          <cell r="X51">
            <v>0</v>
          </cell>
          <cell r="Y51">
            <v>-4160</v>
          </cell>
          <cell r="Z51">
            <v>0</v>
          </cell>
          <cell r="AA51">
            <v>0</v>
          </cell>
          <cell r="AB51">
            <v>0</v>
          </cell>
          <cell r="AC51">
            <v>0</v>
          </cell>
          <cell r="AD51">
            <v>0</v>
          </cell>
          <cell r="AE51">
            <v>0</v>
          </cell>
          <cell r="AF51">
            <v>0</v>
          </cell>
          <cell r="AG51">
            <v>0</v>
          </cell>
          <cell r="AH51">
            <v>106893</v>
          </cell>
          <cell r="AI51">
            <v>0</v>
          </cell>
          <cell r="AJ51">
            <v>-699</v>
          </cell>
          <cell r="AK51">
            <v>0</v>
          </cell>
          <cell r="AL51">
            <v>52421</v>
          </cell>
          <cell r="AM51">
            <v>0</v>
          </cell>
          <cell r="AN51">
            <v>-39</v>
          </cell>
          <cell r="AO51">
            <v>0</v>
          </cell>
          <cell r="AP51">
            <v>0</v>
          </cell>
          <cell r="AQ51">
            <v>0</v>
          </cell>
          <cell r="AR51">
            <v>0</v>
          </cell>
          <cell r="AS51">
            <v>0</v>
          </cell>
          <cell r="AT51">
            <v>0</v>
          </cell>
          <cell r="AU51">
            <v>0</v>
          </cell>
          <cell r="AV51">
            <v>19931</v>
          </cell>
          <cell r="AW51">
            <v>-324</v>
          </cell>
          <cell r="AX51">
            <v>0</v>
          </cell>
          <cell r="AY51">
            <v>0</v>
          </cell>
          <cell r="AZ51">
            <v>23923</v>
          </cell>
          <cell r="BA51">
            <v>-388</v>
          </cell>
          <cell r="BB51">
            <v>0</v>
          </cell>
          <cell r="BC51">
            <v>2875</v>
          </cell>
          <cell r="BD51">
            <v>0</v>
          </cell>
          <cell r="BE51">
            <v>0</v>
          </cell>
          <cell r="BF51">
            <v>0</v>
          </cell>
          <cell r="BG51">
            <v>95050</v>
          </cell>
          <cell r="BH51">
            <v>0</v>
          </cell>
          <cell r="BI51">
            <v>0</v>
          </cell>
          <cell r="BJ51">
            <v>0</v>
          </cell>
          <cell r="BK51">
            <v>0</v>
          </cell>
          <cell r="BL51">
            <v>0</v>
          </cell>
          <cell r="BM51">
            <v>0</v>
          </cell>
          <cell r="BN51">
            <v>0</v>
          </cell>
          <cell r="BO51">
            <v>8408</v>
          </cell>
          <cell r="BP51">
            <v>0</v>
          </cell>
          <cell r="BQ51">
            <v>0</v>
          </cell>
          <cell r="BR51">
            <v>0</v>
          </cell>
          <cell r="BS51">
            <v>4954</v>
          </cell>
          <cell r="BT51">
            <v>0</v>
          </cell>
          <cell r="BU51">
            <v>-4726</v>
          </cell>
          <cell r="BV51">
            <v>0</v>
          </cell>
          <cell r="BW51">
            <v>0</v>
          </cell>
          <cell r="BX51">
            <v>0</v>
          </cell>
          <cell r="BY51">
            <v>0</v>
          </cell>
          <cell r="BZ51">
            <v>0</v>
          </cell>
          <cell r="CA51">
            <v>10200</v>
          </cell>
          <cell r="CB51">
            <v>0</v>
          </cell>
          <cell r="CC51">
            <v>0</v>
          </cell>
          <cell r="CD51">
            <v>0</v>
          </cell>
          <cell r="CE51">
            <v>7488</v>
          </cell>
          <cell r="CF51">
            <v>0</v>
          </cell>
          <cell r="CG51">
            <v>0</v>
          </cell>
          <cell r="CH51">
            <v>0</v>
          </cell>
          <cell r="CI51">
            <v>2850</v>
          </cell>
          <cell r="CJ51">
            <v>0</v>
          </cell>
          <cell r="CK51">
            <v>0</v>
          </cell>
          <cell r="CL51">
            <v>0</v>
          </cell>
          <cell r="CM51">
            <v>1915</v>
          </cell>
          <cell r="CN51">
            <v>0</v>
          </cell>
          <cell r="CO51">
            <v>19327</v>
          </cell>
          <cell r="CP51">
            <v>0</v>
          </cell>
          <cell r="CQ51">
            <v>-954</v>
          </cell>
          <cell r="CR51">
            <v>0</v>
          </cell>
          <cell r="CS51">
            <v>0</v>
          </cell>
          <cell r="CT51">
            <v>0</v>
          </cell>
          <cell r="CU51">
            <v>0</v>
          </cell>
          <cell r="CV51">
            <v>2042</v>
          </cell>
          <cell r="CW51">
            <v>0</v>
          </cell>
          <cell r="CX51">
            <v>0</v>
          </cell>
          <cell r="CY51">
            <v>0</v>
          </cell>
          <cell r="CZ51">
            <v>0</v>
          </cell>
          <cell r="DA51">
            <v>0</v>
          </cell>
          <cell r="DB51">
            <v>0</v>
          </cell>
          <cell r="DC51">
            <v>0</v>
          </cell>
          <cell r="DD51">
            <v>0</v>
          </cell>
          <cell r="DE51">
            <v>0</v>
          </cell>
          <cell r="DF51">
            <v>256917</v>
          </cell>
          <cell r="DG51">
            <v>132786</v>
          </cell>
          <cell r="DH51">
            <v>45158</v>
          </cell>
          <cell r="DI51">
            <v>9729</v>
          </cell>
          <cell r="DJ51">
            <v>75315</v>
          </cell>
          <cell r="DK51">
            <v>28050</v>
          </cell>
          <cell r="DL51">
            <v>12893</v>
          </cell>
          <cell r="DM51">
            <v>0</v>
          </cell>
          <cell r="DN51">
            <v>75839</v>
          </cell>
          <cell r="DO51">
            <v>88</v>
          </cell>
          <cell r="DP51">
            <v>19230</v>
          </cell>
          <cell r="DQ51">
            <v>0</v>
          </cell>
          <cell r="DR51">
            <v>48194</v>
          </cell>
          <cell r="DS51">
            <v>4765</v>
          </cell>
          <cell r="DT51">
            <v>8976</v>
          </cell>
          <cell r="DU51">
            <v>0</v>
          </cell>
          <cell r="DV51">
            <v>176634</v>
          </cell>
          <cell r="DW51">
            <v>612503</v>
          </cell>
          <cell r="DX51">
            <v>-445643</v>
          </cell>
          <cell r="DY51">
            <v>81942</v>
          </cell>
          <cell r="DZ51">
            <v>0</v>
          </cell>
          <cell r="EA51">
            <v>1956</v>
          </cell>
          <cell r="EB51">
            <v>0</v>
          </cell>
          <cell r="EC51">
            <v>0</v>
          </cell>
          <cell r="ED51">
            <v>0</v>
          </cell>
          <cell r="EE51">
            <v>6727</v>
          </cell>
          <cell r="EF51">
            <v>0</v>
          </cell>
          <cell r="EG51">
            <v>0</v>
          </cell>
          <cell r="EH51">
            <v>79145</v>
          </cell>
          <cell r="EI51">
            <v>8976</v>
          </cell>
          <cell r="EJ51">
            <v>-14719</v>
          </cell>
          <cell r="EK51">
            <v>0</v>
          </cell>
          <cell r="EL51">
            <v>13336</v>
          </cell>
          <cell r="EM51">
            <v>1631</v>
          </cell>
          <cell r="EN51">
            <v>28471</v>
          </cell>
          <cell r="EO51">
            <v>0</v>
          </cell>
          <cell r="EP51">
            <v>3707</v>
          </cell>
          <cell r="EQ51">
            <v>411</v>
          </cell>
          <cell r="ER51">
            <v>2689</v>
          </cell>
          <cell r="ES51">
            <v>0</v>
          </cell>
          <cell r="ET51">
            <v>0</v>
          </cell>
          <cell r="EU51">
            <v>19719</v>
          </cell>
          <cell r="EV51">
            <v>-19719</v>
          </cell>
          <cell r="EW51">
            <v>0</v>
          </cell>
          <cell r="EX51">
            <v>0</v>
          </cell>
          <cell r="EY51">
            <v>16391</v>
          </cell>
          <cell r="EZ51">
            <v>0</v>
          </cell>
          <cell r="FA51">
            <v>0</v>
          </cell>
          <cell r="FB51">
            <v>0</v>
          </cell>
          <cell r="FC51">
            <v>19568</v>
          </cell>
          <cell r="FD51">
            <v>19719</v>
          </cell>
          <cell r="FE51">
            <v>0</v>
          </cell>
          <cell r="FF51">
            <v>0</v>
          </cell>
          <cell r="FG51">
            <v>15710</v>
          </cell>
          <cell r="FH51">
            <v>0</v>
          </cell>
          <cell r="FI51">
            <v>0</v>
          </cell>
          <cell r="FJ51">
            <v>0</v>
          </cell>
          <cell r="FK51">
            <v>0</v>
          </cell>
          <cell r="FL51">
            <v>0</v>
          </cell>
          <cell r="FM51">
            <v>0</v>
          </cell>
          <cell r="FN51">
            <v>0</v>
          </cell>
          <cell r="FO51">
            <v>0</v>
          </cell>
          <cell r="FP51">
            <v>14978</v>
          </cell>
          <cell r="FQ51">
            <v>0</v>
          </cell>
          <cell r="FR51">
            <v>55446</v>
          </cell>
          <cell r="FS51">
            <v>0</v>
          </cell>
          <cell r="FT51">
            <v>0</v>
          </cell>
          <cell r="FU51">
            <v>0</v>
          </cell>
          <cell r="FV51">
            <v>121321</v>
          </cell>
          <cell r="FW51">
            <v>0</v>
          </cell>
          <cell r="FX51">
            <v>0</v>
          </cell>
          <cell r="FY51">
            <v>0</v>
          </cell>
          <cell r="FZ51">
            <v>368622</v>
          </cell>
          <cell r="GA51">
            <v>0</v>
          </cell>
          <cell r="GB51">
            <v>-14</v>
          </cell>
          <cell r="GC51">
            <v>0</v>
          </cell>
          <cell r="GD51">
            <v>0</v>
          </cell>
          <cell r="GE51">
            <v>0</v>
          </cell>
          <cell r="GF51">
            <v>42431</v>
          </cell>
          <cell r="GG51">
            <v>0</v>
          </cell>
          <cell r="GH51">
            <v>0</v>
          </cell>
          <cell r="GI51">
            <v>0</v>
          </cell>
          <cell r="GJ51">
            <v>50931</v>
          </cell>
          <cell r="GK51">
            <v>0</v>
          </cell>
          <cell r="GL51">
            <v>0</v>
          </cell>
          <cell r="GM51">
            <v>0</v>
          </cell>
          <cell r="GN51">
            <v>0</v>
          </cell>
          <cell r="GO51">
            <v>0</v>
          </cell>
          <cell r="GP51">
            <v>0</v>
          </cell>
          <cell r="GQ51">
            <v>0</v>
          </cell>
          <cell r="GR51">
            <v>0</v>
          </cell>
          <cell r="GS51">
            <v>0</v>
          </cell>
          <cell r="GT51">
            <v>0</v>
          </cell>
          <cell r="GU51">
            <v>0</v>
          </cell>
          <cell r="GV51">
            <v>0</v>
          </cell>
          <cell r="GW51">
            <v>0</v>
          </cell>
          <cell r="GX51">
            <v>545389</v>
          </cell>
          <cell r="GY51">
            <v>0</v>
          </cell>
          <cell r="GZ51">
            <v>93348</v>
          </cell>
          <cell r="HA51">
            <v>0</v>
          </cell>
          <cell r="HB51">
            <v>153145</v>
          </cell>
          <cell r="HC51">
            <v>0</v>
          </cell>
          <cell r="HD51">
            <v>0</v>
          </cell>
          <cell r="HE51">
            <v>0</v>
          </cell>
          <cell r="HF51">
            <v>220239</v>
          </cell>
          <cell r="HG51">
            <v>0</v>
          </cell>
          <cell r="HH51">
            <v>0</v>
          </cell>
          <cell r="HI51">
            <v>0</v>
          </cell>
          <cell r="HJ51">
            <v>552012</v>
          </cell>
          <cell r="HK51">
            <v>0</v>
          </cell>
          <cell r="HL51">
            <v>-3381</v>
          </cell>
          <cell r="HM51">
            <v>0</v>
          </cell>
          <cell r="HN51">
            <v>0</v>
          </cell>
          <cell r="HO51">
            <v>0</v>
          </cell>
          <cell r="HP51">
            <v>71734</v>
          </cell>
          <cell r="HQ51">
            <v>0</v>
          </cell>
          <cell r="HR51">
            <v>0</v>
          </cell>
          <cell r="HS51">
            <v>0</v>
          </cell>
          <cell r="HT51">
            <v>86102</v>
          </cell>
          <cell r="HU51">
            <v>0</v>
          </cell>
          <cell r="HV51">
            <v>0</v>
          </cell>
          <cell r="HW51">
            <v>0</v>
          </cell>
          <cell r="HX51">
            <v>0</v>
          </cell>
          <cell r="HY51">
            <v>0</v>
          </cell>
          <cell r="HZ51">
            <v>0</v>
          </cell>
          <cell r="IA51">
            <v>0</v>
          </cell>
          <cell r="IB51">
            <v>0</v>
          </cell>
          <cell r="IC51">
            <v>0</v>
          </cell>
          <cell r="ID51">
            <v>0</v>
          </cell>
          <cell r="IE51">
            <v>3224</v>
          </cell>
          <cell r="IF51">
            <v>0</v>
          </cell>
          <cell r="IG51">
            <v>0</v>
          </cell>
          <cell r="IH51">
            <v>925396</v>
          </cell>
          <cell r="II51">
            <v>3224</v>
          </cell>
          <cell r="IJ51">
            <v>154455</v>
          </cell>
          <cell r="IK51">
            <v>0</v>
          </cell>
        </row>
        <row r="52">
          <cell r="A52" t="str">
            <v>12625000</v>
          </cell>
          <cell r="B52" t="str">
            <v>2001</v>
          </cell>
          <cell r="C52">
            <v>37433</v>
          </cell>
          <cell r="D52" t="str">
            <v>14:11:50</v>
          </cell>
          <cell r="E52" t="str">
            <v>BRIAN CENTER HEALTH &amp; REHAB/ GASTONIA</v>
          </cell>
          <cell r="F52">
            <v>0</v>
          </cell>
          <cell r="G52">
            <v>180682</v>
          </cell>
          <cell r="H52">
            <v>-13861</v>
          </cell>
          <cell r="I52">
            <v>-62</v>
          </cell>
          <cell r="J52">
            <v>52743</v>
          </cell>
          <cell r="K52">
            <v>241627</v>
          </cell>
          <cell r="L52">
            <v>8847</v>
          </cell>
          <cell r="M52">
            <v>0</v>
          </cell>
          <cell r="N52">
            <v>158382</v>
          </cell>
          <cell r="O52">
            <v>27736</v>
          </cell>
          <cell r="P52">
            <v>26626</v>
          </cell>
          <cell r="Q52">
            <v>0</v>
          </cell>
          <cell r="R52">
            <v>251583</v>
          </cell>
          <cell r="S52">
            <v>332406</v>
          </cell>
          <cell r="T52">
            <v>42293</v>
          </cell>
          <cell r="U52">
            <v>0</v>
          </cell>
          <cell r="V52">
            <v>103908</v>
          </cell>
          <cell r="W52">
            <v>0</v>
          </cell>
          <cell r="X52">
            <v>0</v>
          </cell>
          <cell r="Y52">
            <v>0</v>
          </cell>
          <cell r="Z52">
            <v>0</v>
          </cell>
          <cell r="AA52">
            <v>0</v>
          </cell>
          <cell r="AB52">
            <v>0</v>
          </cell>
          <cell r="AC52">
            <v>0</v>
          </cell>
          <cell r="AD52">
            <v>0</v>
          </cell>
          <cell r="AE52">
            <v>0</v>
          </cell>
          <cell r="AF52">
            <v>0</v>
          </cell>
          <cell r="AG52">
            <v>0</v>
          </cell>
          <cell r="AH52">
            <v>265745</v>
          </cell>
          <cell r="AI52">
            <v>0</v>
          </cell>
          <cell r="AJ52">
            <v>-18946</v>
          </cell>
          <cell r="AK52">
            <v>0</v>
          </cell>
          <cell r="AL52">
            <v>118115</v>
          </cell>
          <cell r="AM52">
            <v>0</v>
          </cell>
          <cell r="AN52">
            <v>0</v>
          </cell>
          <cell r="AO52">
            <v>0</v>
          </cell>
          <cell r="AP52">
            <v>0</v>
          </cell>
          <cell r="AQ52">
            <v>0</v>
          </cell>
          <cell r="AR52">
            <v>0</v>
          </cell>
          <cell r="AS52">
            <v>0</v>
          </cell>
          <cell r="AT52">
            <v>0</v>
          </cell>
          <cell r="AU52">
            <v>0</v>
          </cell>
          <cell r="AV52">
            <v>36497</v>
          </cell>
          <cell r="AW52">
            <v>0</v>
          </cell>
          <cell r="AX52">
            <v>0</v>
          </cell>
          <cell r="AY52">
            <v>0</v>
          </cell>
          <cell r="AZ52">
            <v>42315</v>
          </cell>
          <cell r="BA52">
            <v>0</v>
          </cell>
          <cell r="BB52">
            <v>0</v>
          </cell>
          <cell r="BC52">
            <v>464</v>
          </cell>
          <cell r="BD52">
            <v>0</v>
          </cell>
          <cell r="BE52">
            <v>0</v>
          </cell>
          <cell r="BF52">
            <v>0</v>
          </cell>
          <cell r="BG52">
            <v>95829</v>
          </cell>
          <cell r="BH52">
            <v>0</v>
          </cell>
          <cell r="BI52">
            <v>0</v>
          </cell>
          <cell r="BJ52">
            <v>0</v>
          </cell>
          <cell r="BK52">
            <v>0</v>
          </cell>
          <cell r="BL52">
            <v>0</v>
          </cell>
          <cell r="BM52">
            <v>0</v>
          </cell>
          <cell r="BN52">
            <v>0</v>
          </cell>
          <cell r="BO52">
            <v>13051</v>
          </cell>
          <cell r="BP52">
            <v>0</v>
          </cell>
          <cell r="BQ52">
            <v>0</v>
          </cell>
          <cell r="BR52">
            <v>0</v>
          </cell>
          <cell r="BS52">
            <v>12494</v>
          </cell>
          <cell r="BT52">
            <v>0</v>
          </cell>
          <cell r="BU52">
            <v>-9331</v>
          </cell>
          <cell r="BV52">
            <v>0</v>
          </cell>
          <cell r="BW52">
            <v>0</v>
          </cell>
          <cell r="BX52">
            <v>0</v>
          </cell>
          <cell r="BY52">
            <v>0</v>
          </cell>
          <cell r="BZ52">
            <v>0</v>
          </cell>
          <cell r="CA52">
            <v>7200</v>
          </cell>
          <cell r="CB52">
            <v>0</v>
          </cell>
          <cell r="CC52">
            <v>0</v>
          </cell>
          <cell r="CD52">
            <v>0</v>
          </cell>
          <cell r="CE52">
            <v>8748</v>
          </cell>
          <cell r="CF52">
            <v>0</v>
          </cell>
          <cell r="CG52">
            <v>0</v>
          </cell>
          <cell r="CH52">
            <v>0</v>
          </cell>
          <cell r="CI52">
            <v>5800</v>
          </cell>
          <cell r="CJ52">
            <v>0</v>
          </cell>
          <cell r="CK52">
            <v>0</v>
          </cell>
          <cell r="CL52">
            <v>0</v>
          </cell>
          <cell r="CM52">
            <v>1776</v>
          </cell>
          <cell r="CN52">
            <v>0</v>
          </cell>
          <cell r="CO52">
            <v>29091</v>
          </cell>
          <cell r="CP52">
            <v>0</v>
          </cell>
          <cell r="CQ52">
            <v>61041</v>
          </cell>
          <cell r="CR52">
            <v>-19035</v>
          </cell>
          <cell r="CS52">
            <v>0</v>
          </cell>
          <cell r="CT52">
            <v>0</v>
          </cell>
          <cell r="CU52">
            <v>0</v>
          </cell>
          <cell r="CV52">
            <v>5305</v>
          </cell>
          <cell r="CW52">
            <v>0</v>
          </cell>
          <cell r="CX52">
            <v>0</v>
          </cell>
          <cell r="CY52">
            <v>0</v>
          </cell>
          <cell r="CZ52">
            <v>0</v>
          </cell>
          <cell r="DA52">
            <v>0</v>
          </cell>
          <cell r="DB52">
            <v>0</v>
          </cell>
          <cell r="DC52">
            <v>0</v>
          </cell>
          <cell r="DD52">
            <v>0</v>
          </cell>
          <cell r="DE52">
            <v>0</v>
          </cell>
          <cell r="DF52">
            <v>487768</v>
          </cell>
          <cell r="DG52">
            <v>206403</v>
          </cell>
          <cell r="DH52">
            <v>46136</v>
          </cell>
          <cell r="DI52">
            <v>19760</v>
          </cell>
          <cell r="DJ52">
            <v>114687</v>
          </cell>
          <cell r="DK52">
            <v>34401</v>
          </cell>
          <cell r="DL52">
            <v>19280</v>
          </cell>
          <cell r="DM52">
            <v>0</v>
          </cell>
          <cell r="DN52">
            <v>139192</v>
          </cell>
          <cell r="DO52">
            <v>91</v>
          </cell>
          <cell r="DP52">
            <v>-6873</v>
          </cell>
          <cell r="DQ52">
            <v>0</v>
          </cell>
          <cell r="DR52">
            <v>53950</v>
          </cell>
          <cell r="DS52">
            <v>7715</v>
          </cell>
          <cell r="DT52">
            <v>9070</v>
          </cell>
          <cell r="DU52">
            <v>-31</v>
          </cell>
          <cell r="DV52">
            <v>183136</v>
          </cell>
          <cell r="DW52">
            <v>840135</v>
          </cell>
          <cell r="DX52">
            <v>-617197</v>
          </cell>
          <cell r="DY52">
            <v>173224</v>
          </cell>
          <cell r="DZ52">
            <v>0</v>
          </cell>
          <cell r="EA52">
            <v>6057</v>
          </cell>
          <cell r="EB52">
            <v>0</v>
          </cell>
          <cell r="EC52">
            <v>0</v>
          </cell>
          <cell r="ED52">
            <v>0</v>
          </cell>
          <cell r="EE52">
            <v>12808</v>
          </cell>
          <cell r="EF52">
            <v>0</v>
          </cell>
          <cell r="EG52">
            <v>0</v>
          </cell>
          <cell r="EH52">
            <v>77702</v>
          </cell>
          <cell r="EI52">
            <v>16462</v>
          </cell>
          <cell r="EJ52">
            <v>13896</v>
          </cell>
          <cell r="EK52">
            <v>0</v>
          </cell>
          <cell r="EL52">
            <v>26854</v>
          </cell>
          <cell r="EM52">
            <v>30970</v>
          </cell>
          <cell r="EN52">
            <v>28008</v>
          </cell>
          <cell r="EO52">
            <v>0</v>
          </cell>
          <cell r="EP52">
            <v>11569</v>
          </cell>
          <cell r="EQ52">
            <v>7794</v>
          </cell>
          <cell r="ER52">
            <v>7887</v>
          </cell>
          <cell r="ES52">
            <v>0</v>
          </cell>
          <cell r="ET52">
            <v>0</v>
          </cell>
          <cell r="EU52">
            <v>19792</v>
          </cell>
          <cell r="EV52">
            <v>0</v>
          </cell>
          <cell r="EW52">
            <v>0</v>
          </cell>
          <cell r="EX52">
            <v>0</v>
          </cell>
          <cell r="EY52">
            <v>54684</v>
          </cell>
          <cell r="EZ52">
            <v>0</v>
          </cell>
          <cell r="FA52">
            <v>0</v>
          </cell>
          <cell r="FB52">
            <v>0</v>
          </cell>
          <cell r="FC52">
            <v>99831</v>
          </cell>
          <cell r="FD52">
            <v>0</v>
          </cell>
          <cell r="FE52">
            <v>0</v>
          </cell>
          <cell r="FF52">
            <v>0</v>
          </cell>
          <cell r="FG52">
            <v>7297</v>
          </cell>
          <cell r="FH52">
            <v>0</v>
          </cell>
          <cell r="FI52">
            <v>0</v>
          </cell>
          <cell r="FJ52">
            <v>0</v>
          </cell>
          <cell r="FK52">
            <v>52462</v>
          </cell>
          <cell r="FL52">
            <v>0</v>
          </cell>
          <cell r="FM52">
            <v>0</v>
          </cell>
          <cell r="FN52">
            <v>0</v>
          </cell>
          <cell r="FO52">
            <v>0</v>
          </cell>
          <cell r="FP52">
            <v>52058</v>
          </cell>
          <cell r="FQ52">
            <v>0</v>
          </cell>
          <cell r="FR52">
            <v>0</v>
          </cell>
          <cell r="FS52">
            <v>0</v>
          </cell>
          <cell r="FT52">
            <v>0</v>
          </cell>
          <cell r="FU52">
            <v>0</v>
          </cell>
          <cell r="FV52">
            <v>343838</v>
          </cell>
          <cell r="FW52">
            <v>0</v>
          </cell>
          <cell r="FX52">
            <v>0</v>
          </cell>
          <cell r="FY52">
            <v>0</v>
          </cell>
          <cell r="FZ52">
            <v>259285</v>
          </cell>
          <cell r="GA52">
            <v>0</v>
          </cell>
          <cell r="GB52">
            <v>0</v>
          </cell>
          <cell r="GC52">
            <v>0</v>
          </cell>
          <cell r="GD52">
            <v>0</v>
          </cell>
          <cell r="GE52">
            <v>0</v>
          </cell>
          <cell r="GF52">
            <v>46951</v>
          </cell>
          <cell r="GG52">
            <v>0</v>
          </cell>
          <cell r="GH52">
            <v>0</v>
          </cell>
          <cell r="GI52">
            <v>0</v>
          </cell>
          <cell r="GJ52">
            <v>54436</v>
          </cell>
          <cell r="GK52">
            <v>0</v>
          </cell>
          <cell r="GL52">
            <v>0</v>
          </cell>
          <cell r="GM52">
            <v>0</v>
          </cell>
          <cell r="GN52">
            <v>0</v>
          </cell>
          <cell r="GO52">
            <v>0</v>
          </cell>
          <cell r="GP52">
            <v>0</v>
          </cell>
          <cell r="GQ52">
            <v>0</v>
          </cell>
          <cell r="GR52">
            <v>0</v>
          </cell>
          <cell r="GS52">
            <v>0</v>
          </cell>
          <cell r="GT52">
            <v>0</v>
          </cell>
          <cell r="GU52">
            <v>0</v>
          </cell>
          <cell r="GV52">
            <v>0</v>
          </cell>
          <cell r="GW52">
            <v>0</v>
          </cell>
          <cell r="GX52">
            <v>603123</v>
          </cell>
          <cell r="GY52">
            <v>0</v>
          </cell>
          <cell r="GZ52">
            <v>101387</v>
          </cell>
          <cell r="HA52">
            <v>0</v>
          </cell>
          <cell r="HB52">
            <v>200745</v>
          </cell>
          <cell r="HC52">
            <v>0</v>
          </cell>
          <cell r="HD52">
            <v>0</v>
          </cell>
          <cell r="HE52">
            <v>0</v>
          </cell>
          <cell r="HF52">
            <v>504382</v>
          </cell>
          <cell r="HG52">
            <v>0</v>
          </cell>
          <cell r="HH52">
            <v>0</v>
          </cell>
          <cell r="HI52">
            <v>0</v>
          </cell>
          <cell r="HJ52">
            <v>975044</v>
          </cell>
          <cell r="HK52">
            <v>0</v>
          </cell>
          <cell r="HL52">
            <v>0</v>
          </cell>
          <cell r="HM52">
            <v>0</v>
          </cell>
          <cell r="HN52">
            <v>0</v>
          </cell>
          <cell r="HO52">
            <v>0</v>
          </cell>
          <cell r="HP52">
            <v>130797</v>
          </cell>
          <cell r="HQ52">
            <v>0</v>
          </cell>
          <cell r="HR52">
            <v>0</v>
          </cell>
          <cell r="HS52">
            <v>0</v>
          </cell>
          <cell r="HT52">
            <v>151646</v>
          </cell>
          <cell r="HU52">
            <v>0</v>
          </cell>
          <cell r="HV52">
            <v>0</v>
          </cell>
          <cell r="HW52">
            <v>0</v>
          </cell>
          <cell r="HX52">
            <v>0</v>
          </cell>
          <cell r="HY52">
            <v>0</v>
          </cell>
          <cell r="HZ52">
            <v>0</v>
          </cell>
          <cell r="IA52">
            <v>0</v>
          </cell>
          <cell r="IB52">
            <v>0</v>
          </cell>
          <cell r="IC52">
            <v>0</v>
          </cell>
          <cell r="ID52">
            <v>0</v>
          </cell>
          <cell r="IE52">
            <v>3836</v>
          </cell>
          <cell r="IF52">
            <v>0</v>
          </cell>
          <cell r="IG52">
            <v>0</v>
          </cell>
          <cell r="IH52">
            <v>1680171</v>
          </cell>
          <cell r="II52">
            <v>3836</v>
          </cell>
          <cell r="IJ52">
            <v>282443</v>
          </cell>
          <cell r="IK52">
            <v>0</v>
          </cell>
        </row>
        <row r="53">
          <cell r="A53" t="str">
            <v>12642000</v>
          </cell>
          <cell r="B53" t="str">
            <v>2001</v>
          </cell>
          <cell r="C53">
            <v>37537</v>
          </cell>
          <cell r="D53" t="str">
            <v>10:55:08</v>
          </cell>
          <cell r="E53" t="str">
            <v>BRIAN CENTER HEALTH &amp; REHAB/ GOLDSBORO</v>
          </cell>
          <cell r="F53">
            <v>0</v>
          </cell>
          <cell r="G53">
            <v>162961</v>
          </cell>
          <cell r="H53">
            <v>-8309</v>
          </cell>
          <cell r="I53">
            <v>0</v>
          </cell>
          <cell r="J53">
            <v>28627</v>
          </cell>
          <cell r="K53">
            <v>177909</v>
          </cell>
          <cell r="L53">
            <v>3829</v>
          </cell>
          <cell r="M53">
            <v>-3000</v>
          </cell>
          <cell r="N53">
            <v>135314</v>
          </cell>
          <cell r="O53">
            <v>23908</v>
          </cell>
          <cell r="P53">
            <v>20800</v>
          </cell>
          <cell r="Q53">
            <v>0</v>
          </cell>
          <cell r="R53">
            <v>147247</v>
          </cell>
          <cell r="S53">
            <v>171892</v>
          </cell>
          <cell r="T53">
            <v>22634</v>
          </cell>
          <cell r="U53">
            <v>-302</v>
          </cell>
          <cell r="V53">
            <v>89966</v>
          </cell>
          <cell r="W53">
            <v>0</v>
          </cell>
          <cell r="X53">
            <v>0</v>
          </cell>
          <cell r="Y53">
            <v>0</v>
          </cell>
          <cell r="Z53">
            <v>0</v>
          </cell>
          <cell r="AA53">
            <v>0</v>
          </cell>
          <cell r="AB53">
            <v>0</v>
          </cell>
          <cell r="AC53">
            <v>0</v>
          </cell>
          <cell r="AD53">
            <v>0</v>
          </cell>
          <cell r="AE53">
            <v>0</v>
          </cell>
          <cell r="AF53">
            <v>0</v>
          </cell>
          <cell r="AG53">
            <v>0</v>
          </cell>
          <cell r="AH53">
            <v>116653</v>
          </cell>
          <cell r="AI53">
            <v>0</v>
          </cell>
          <cell r="AJ53">
            <v>0</v>
          </cell>
          <cell r="AK53">
            <v>0</v>
          </cell>
          <cell r="AL53">
            <v>34894</v>
          </cell>
          <cell r="AM53">
            <v>0</v>
          </cell>
          <cell r="AN53">
            <v>-6227</v>
          </cell>
          <cell r="AO53">
            <v>0</v>
          </cell>
          <cell r="AP53">
            <v>0</v>
          </cell>
          <cell r="AQ53">
            <v>0</v>
          </cell>
          <cell r="AR53">
            <v>0</v>
          </cell>
          <cell r="AS53">
            <v>0</v>
          </cell>
          <cell r="AT53">
            <v>0</v>
          </cell>
          <cell r="AU53">
            <v>0</v>
          </cell>
          <cell r="AV53">
            <v>18610</v>
          </cell>
          <cell r="AW53">
            <v>0</v>
          </cell>
          <cell r="AX53">
            <v>0</v>
          </cell>
          <cell r="AY53">
            <v>0</v>
          </cell>
          <cell r="AZ53">
            <v>17557</v>
          </cell>
          <cell r="BA53">
            <v>0</v>
          </cell>
          <cell r="BB53">
            <v>0</v>
          </cell>
          <cell r="BC53">
            <v>2882</v>
          </cell>
          <cell r="BD53">
            <v>0</v>
          </cell>
          <cell r="BE53">
            <v>-64</v>
          </cell>
          <cell r="BF53">
            <v>0</v>
          </cell>
          <cell r="BG53">
            <v>70398</v>
          </cell>
          <cell r="BH53">
            <v>0</v>
          </cell>
          <cell r="BI53">
            <v>-1385</v>
          </cell>
          <cell r="BJ53">
            <v>0</v>
          </cell>
          <cell r="BK53">
            <v>0</v>
          </cell>
          <cell r="BL53">
            <v>0</v>
          </cell>
          <cell r="BM53">
            <v>0</v>
          </cell>
          <cell r="BN53">
            <v>0</v>
          </cell>
          <cell r="BO53">
            <v>17204</v>
          </cell>
          <cell r="BP53">
            <v>0</v>
          </cell>
          <cell r="BQ53">
            <v>-494</v>
          </cell>
          <cell r="BR53">
            <v>0</v>
          </cell>
          <cell r="BS53">
            <v>17590</v>
          </cell>
          <cell r="BT53">
            <v>0</v>
          </cell>
          <cell r="BU53">
            <v>-12673</v>
          </cell>
          <cell r="BV53">
            <v>0</v>
          </cell>
          <cell r="BW53">
            <v>0</v>
          </cell>
          <cell r="BX53">
            <v>0</v>
          </cell>
          <cell r="BY53">
            <v>0</v>
          </cell>
          <cell r="BZ53">
            <v>0</v>
          </cell>
          <cell r="CA53">
            <v>16700</v>
          </cell>
          <cell r="CB53">
            <v>0</v>
          </cell>
          <cell r="CC53">
            <v>0</v>
          </cell>
          <cell r="CD53">
            <v>0</v>
          </cell>
          <cell r="CE53">
            <v>6480</v>
          </cell>
          <cell r="CF53">
            <v>0</v>
          </cell>
          <cell r="CG53">
            <v>-353</v>
          </cell>
          <cell r="CH53">
            <v>0</v>
          </cell>
          <cell r="CI53">
            <v>1200</v>
          </cell>
          <cell r="CJ53">
            <v>0</v>
          </cell>
          <cell r="CK53">
            <v>0</v>
          </cell>
          <cell r="CL53">
            <v>0</v>
          </cell>
          <cell r="CM53">
            <v>0</v>
          </cell>
          <cell r="CN53">
            <v>0</v>
          </cell>
          <cell r="CO53">
            <v>20998</v>
          </cell>
          <cell r="CP53">
            <v>0</v>
          </cell>
          <cell r="CQ53">
            <v>13161</v>
          </cell>
          <cell r="CR53">
            <v>-3080</v>
          </cell>
          <cell r="CS53">
            <v>0</v>
          </cell>
          <cell r="CT53">
            <v>0</v>
          </cell>
          <cell r="CU53">
            <v>0</v>
          </cell>
          <cell r="CV53">
            <v>3825</v>
          </cell>
          <cell r="CW53">
            <v>0</v>
          </cell>
          <cell r="CX53">
            <v>0</v>
          </cell>
          <cell r="CY53">
            <v>0</v>
          </cell>
          <cell r="CZ53">
            <v>0</v>
          </cell>
          <cell r="DA53">
            <v>0</v>
          </cell>
          <cell r="DB53">
            <v>0</v>
          </cell>
          <cell r="DC53">
            <v>0</v>
          </cell>
          <cell r="DD53">
            <v>0</v>
          </cell>
          <cell r="DE53">
            <v>0</v>
          </cell>
          <cell r="DF53">
            <v>241513</v>
          </cell>
          <cell r="DG53">
            <v>145615</v>
          </cell>
          <cell r="DH53">
            <v>30685</v>
          </cell>
          <cell r="DI53">
            <v>6029</v>
          </cell>
          <cell r="DJ53">
            <v>63927</v>
          </cell>
          <cell r="DK53">
            <v>15773</v>
          </cell>
          <cell r="DL53">
            <v>9828</v>
          </cell>
          <cell r="DM53">
            <v>0</v>
          </cell>
          <cell r="DN53">
            <v>69974</v>
          </cell>
          <cell r="DO53">
            <v>233</v>
          </cell>
          <cell r="DP53">
            <v>10757</v>
          </cell>
          <cell r="DQ53">
            <v>0</v>
          </cell>
          <cell r="DR53">
            <v>41468</v>
          </cell>
          <cell r="DS53">
            <v>8280</v>
          </cell>
          <cell r="DT53">
            <v>6932</v>
          </cell>
          <cell r="DU53">
            <v>0</v>
          </cell>
          <cell r="DV53">
            <v>147351</v>
          </cell>
          <cell r="DW53">
            <v>534036</v>
          </cell>
          <cell r="DX53">
            <v>-340231</v>
          </cell>
          <cell r="DY53">
            <v>50180</v>
          </cell>
          <cell r="DZ53">
            <v>0</v>
          </cell>
          <cell r="EA53">
            <v>138</v>
          </cell>
          <cell r="EB53">
            <v>0</v>
          </cell>
          <cell r="EC53">
            <v>0</v>
          </cell>
          <cell r="ED53">
            <v>0</v>
          </cell>
          <cell r="EE53">
            <v>19470</v>
          </cell>
          <cell r="EF53">
            <v>0</v>
          </cell>
          <cell r="EG53">
            <v>0</v>
          </cell>
          <cell r="EH53">
            <v>104610</v>
          </cell>
          <cell r="EI53">
            <v>-14901</v>
          </cell>
          <cell r="EJ53">
            <v>13517</v>
          </cell>
          <cell r="EK53">
            <v>-22511</v>
          </cell>
          <cell r="EL53">
            <v>26060</v>
          </cell>
          <cell r="EM53">
            <v>-8794</v>
          </cell>
          <cell r="EN53">
            <v>6450</v>
          </cell>
          <cell r="EO53">
            <v>8849</v>
          </cell>
          <cell r="EP53">
            <v>5568</v>
          </cell>
          <cell r="EQ53">
            <v>-2641</v>
          </cell>
          <cell r="ER53">
            <v>975</v>
          </cell>
          <cell r="ES53">
            <v>2734</v>
          </cell>
          <cell r="ET53">
            <v>0</v>
          </cell>
          <cell r="EU53">
            <v>9317</v>
          </cell>
          <cell r="EV53">
            <v>-9317</v>
          </cell>
          <cell r="EW53">
            <v>-489</v>
          </cell>
          <cell r="EX53">
            <v>0</v>
          </cell>
          <cell r="EY53">
            <v>12051</v>
          </cell>
          <cell r="EZ53">
            <v>0</v>
          </cell>
          <cell r="FA53">
            <v>-1064</v>
          </cell>
          <cell r="FB53">
            <v>0</v>
          </cell>
          <cell r="FC53">
            <v>36126</v>
          </cell>
          <cell r="FD53">
            <v>0</v>
          </cell>
          <cell r="FE53">
            <v>-869</v>
          </cell>
          <cell r="FF53">
            <v>0</v>
          </cell>
          <cell r="FG53">
            <v>12318</v>
          </cell>
          <cell r="FH53">
            <v>0</v>
          </cell>
          <cell r="FI53">
            <v>0</v>
          </cell>
          <cell r="FJ53">
            <v>0</v>
          </cell>
          <cell r="FK53">
            <v>3646</v>
          </cell>
          <cell r="FL53">
            <v>9317</v>
          </cell>
          <cell r="FM53">
            <v>0</v>
          </cell>
          <cell r="FN53">
            <v>0</v>
          </cell>
          <cell r="FO53">
            <v>0</v>
          </cell>
          <cell r="FP53">
            <v>9943</v>
          </cell>
          <cell r="FQ53">
            <v>0</v>
          </cell>
          <cell r="FR53">
            <v>105133</v>
          </cell>
          <cell r="FS53">
            <v>0</v>
          </cell>
          <cell r="FT53">
            <v>0</v>
          </cell>
          <cell r="FU53">
            <v>0</v>
          </cell>
          <cell r="FV53">
            <v>164464</v>
          </cell>
          <cell r="FW53">
            <v>0</v>
          </cell>
          <cell r="FX53">
            <v>0</v>
          </cell>
          <cell r="FY53">
            <v>0</v>
          </cell>
          <cell r="FZ53">
            <v>386184</v>
          </cell>
          <cell r="GA53">
            <v>0</v>
          </cell>
          <cell r="GB53">
            <v>-78</v>
          </cell>
          <cell r="GC53">
            <v>0</v>
          </cell>
          <cell r="GD53">
            <v>0</v>
          </cell>
          <cell r="GE53">
            <v>0</v>
          </cell>
          <cell r="GF53">
            <v>51865</v>
          </cell>
          <cell r="GG53">
            <v>0</v>
          </cell>
          <cell r="GH53">
            <v>0</v>
          </cell>
          <cell r="GI53">
            <v>0</v>
          </cell>
          <cell r="GJ53">
            <v>48927</v>
          </cell>
          <cell r="GK53">
            <v>0</v>
          </cell>
          <cell r="GL53">
            <v>0</v>
          </cell>
          <cell r="GM53">
            <v>0</v>
          </cell>
          <cell r="GN53">
            <v>0</v>
          </cell>
          <cell r="GO53">
            <v>0</v>
          </cell>
          <cell r="GP53">
            <v>0</v>
          </cell>
          <cell r="GQ53">
            <v>0</v>
          </cell>
          <cell r="GR53">
            <v>0</v>
          </cell>
          <cell r="GS53">
            <v>0</v>
          </cell>
          <cell r="GT53">
            <v>0</v>
          </cell>
          <cell r="GU53">
            <v>0</v>
          </cell>
          <cell r="GV53">
            <v>0</v>
          </cell>
          <cell r="GW53">
            <v>0</v>
          </cell>
          <cell r="GX53">
            <v>655781</v>
          </cell>
          <cell r="GY53">
            <v>0</v>
          </cell>
          <cell r="GZ53">
            <v>100714</v>
          </cell>
          <cell r="HA53">
            <v>0</v>
          </cell>
          <cell r="HB53">
            <v>206474</v>
          </cell>
          <cell r="HC53">
            <v>0</v>
          </cell>
          <cell r="HD53">
            <v>0</v>
          </cell>
          <cell r="HE53">
            <v>0</v>
          </cell>
          <cell r="HF53">
            <v>132167</v>
          </cell>
          <cell r="HG53">
            <v>0</v>
          </cell>
          <cell r="HH53">
            <v>0</v>
          </cell>
          <cell r="HI53">
            <v>0</v>
          </cell>
          <cell r="HJ53">
            <v>313881</v>
          </cell>
          <cell r="HK53">
            <v>0</v>
          </cell>
          <cell r="HL53">
            <v>0</v>
          </cell>
          <cell r="HM53">
            <v>0</v>
          </cell>
          <cell r="HN53">
            <v>0</v>
          </cell>
          <cell r="HO53">
            <v>0</v>
          </cell>
          <cell r="HP53">
            <v>51614</v>
          </cell>
          <cell r="HQ53">
            <v>0</v>
          </cell>
          <cell r="HR53">
            <v>0</v>
          </cell>
          <cell r="HS53">
            <v>0</v>
          </cell>
          <cell r="HT53">
            <v>48691</v>
          </cell>
          <cell r="HU53">
            <v>0</v>
          </cell>
          <cell r="HV53">
            <v>0</v>
          </cell>
          <cell r="HW53">
            <v>0</v>
          </cell>
          <cell r="HX53">
            <v>0</v>
          </cell>
          <cell r="HY53">
            <v>0</v>
          </cell>
          <cell r="HZ53">
            <v>0</v>
          </cell>
          <cell r="IA53">
            <v>0</v>
          </cell>
          <cell r="IB53">
            <v>0</v>
          </cell>
          <cell r="IC53">
            <v>0</v>
          </cell>
          <cell r="ID53">
            <v>0</v>
          </cell>
          <cell r="IE53">
            <v>3983</v>
          </cell>
          <cell r="IF53">
            <v>0</v>
          </cell>
          <cell r="IG53">
            <v>0</v>
          </cell>
          <cell r="IH53">
            <v>652522</v>
          </cell>
          <cell r="II53">
            <v>3983</v>
          </cell>
          <cell r="IJ53">
            <v>100305</v>
          </cell>
          <cell r="IK53">
            <v>0</v>
          </cell>
        </row>
        <row r="54">
          <cell r="A54" t="str">
            <v>12651000</v>
          </cell>
          <cell r="B54" t="str">
            <v>2001</v>
          </cell>
          <cell r="C54">
            <v>37433</v>
          </cell>
          <cell r="D54" t="str">
            <v>15:04:26</v>
          </cell>
          <cell r="E54" t="str">
            <v>BRIAN CENTER HEALTH &amp; REHAB/ HERTFORD</v>
          </cell>
          <cell r="F54">
            <v>0</v>
          </cell>
          <cell r="G54">
            <v>95564</v>
          </cell>
          <cell r="H54">
            <v>-3158</v>
          </cell>
          <cell r="I54">
            <v>0</v>
          </cell>
          <cell r="J54">
            <v>23039</v>
          </cell>
          <cell r="K54">
            <v>175914</v>
          </cell>
          <cell r="L54">
            <v>4092</v>
          </cell>
          <cell r="M54">
            <v>0</v>
          </cell>
          <cell r="N54">
            <v>100775</v>
          </cell>
          <cell r="O54">
            <v>15115</v>
          </cell>
          <cell r="P54">
            <v>17903</v>
          </cell>
          <cell r="Q54">
            <v>0</v>
          </cell>
          <cell r="R54">
            <v>131707</v>
          </cell>
          <cell r="S54">
            <v>133959</v>
          </cell>
          <cell r="T54">
            <v>23397</v>
          </cell>
          <cell r="U54">
            <v>0</v>
          </cell>
          <cell r="V54">
            <v>60956</v>
          </cell>
          <cell r="W54">
            <v>0</v>
          </cell>
          <cell r="X54">
            <v>0</v>
          </cell>
          <cell r="Y54">
            <v>-2253</v>
          </cell>
          <cell r="Z54">
            <v>0</v>
          </cell>
          <cell r="AA54">
            <v>0</v>
          </cell>
          <cell r="AB54">
            <v>0</v>
          </cell>
          <cell r="AC54">
            <v>0</v>
          </cell>
          <cell r="AD54">
            <v>0</v>
          </cell>
          <cell r="AE54">
            <v>0</v>
          </cell>
          <cell r="AF54">
            <v>0</v>
          </cell>
          <cell r="AG54">
            <v>0</v>
          </cell>
          <cell r="AH54">
            <v>107897</v>
          </cell>
          <cell r="AI54">
            <v>0</v>
          </cell>
          <cell r="AJ54">
            <v>-10359</v>
          </cell>
          <cell r="AK54">
            <v>0</v>
          </cell>
          <cell r="AL54">
            <v>18737</v>
          </cell>
          <cell r="AM54">
            <v>0</v>
          </cell>
          <cell r="AN54">
            <v>666</v>
          </cell>
          <cell r="AO54">
            <v>0</v>
          </cell>
          <cell r="AP54">
            <v>0</v>
          </cell>
          <cell r="AQ54">
            <v>0</v>
          </cell>
          <cell r="AR54">
            <v>0</v>
          </cell>
          <cell r="AS54">
            <v>0</v>
          </cell>
          <cell r="AT54">
            <v>0</v>
          </cell>
          <cell r="AU54">
            <v>0</v>
          </cell>
          <cell r="AV54">
            <v>14064</v>
          </cell>
          <cell r="AW54">
            <v>-178</v>
          </cell>
          <cell r="AX54">
            <v>0</v>
          </cell>
          <cell r="AY54">
            <v>0</v>
          </cell>
          <cell r="AZ54">
            <v>17539</v>
          </cell>
          <cell r="BA54">
            <v>-222</v>
          </cell>
          <cell r="BB54">
            <v>0</v>
          </cell>
          <cell r="BC54">
            <v>1991</v>
          </cell>
          <cell r="BD54">
            <v>0</v>
          </cell>
          <cell r="BE54">
            <v>-155</v>
          </cell>
          <cell r="BF54">
            <v>0</v>
          </cell>
          <cell r="BG54">
            <v>65314</v>
          </cell>
          <cell r="BH54">
            <v>-2850</v>
          </cell>
          <cell r="BI54">
            <v>0</v>
          </cell>
          <cell r="BJ54">
            <v>0</v>
          </cell>
          <cell r="BK54">
            <v>0</v>
          </cell>
          <cell r="BL54">
            <v>0</v>
          </cell>
          <cell r="BM54">
            <v>0</v>
          </cell>
          <cell r="BN54">
            <v>0</v>
          </cell>
          <cell r="BO54">
            <v>12311</v>
          </cell>
          <cell r="BP54">
            <v>0</v>
          </cell>
          <cell r="BQ54">
            <v>0</v>
          </cell>
          <cell r="BR54">
            <v>0</v>
          </cell>
          <cell r="BS54">
            <v>6926</v>
          </cell>
          <cell r="BT54">
            <v>0</v>
          </cell>
          <cell r="BU54">
            <v>-6926</v>
          </cell>
          <cell r="BV54">
            <v>0</v>
          </cell>
          <cell r="BW54">
            <v>0</v>
          </cell>
          <cell r="BX54">
            <v>0</v>
          </cell>
          <cell r="BY54">
            <v>0</v>
          </cell>
          <cell r="BZ54">
            <v>0</v>
          </cell>
          <cell r="CA54">
            <v>2000</v>
          </cell>
          <cell r="CB54">
            <v>0</v>
          </cell>
          <cell r="CC54">
            <v>0</v>
          </cell>
          <cell r="CD54">
            <v>0</v>
          </cell>
          <cell r="CE54">
            <v>4212</v>
          </cell>
          <cell r="CF54">
            <v>0</v>
          </cell>
          <cell r="CG54">
            <v>0</v>
          </cell>
          <cell r="CH54">
            <v>0</v>
          </cell>
          <cell r="CI54">
            <v>2400</v>
          </cell>
          <cell r="CJ54">
            <v>0</v>
          </cell>
          <cell r="CK54">
            <v>0</v>
          </cell>
          <cell r="CL54">
            <v>0</v>
          </cell>
          <cell r="CM54">
            <v>0</v>
          </cell>
          <cell r="CN54">
            <v>0</v>
          </cell>
          <cell r="CO54">
            <v>12594</v>
          </cell>
          <cell r="CP54">
            <v>0</v>
          </cell>
          <cell r="CQ54">
            <v>8385</v>
          </cell>
          <cell r="CR54">
            <v>-2055</v>
          </cell>
          <cell r="CS54">
            <v>0</v>
          </cell>
          <cell r="CT54">
            <v>0</v>
          </cell>
          <cell r="CU54">
            <v>0</v>
          </cell>
          <cell r="CV54">
            <v>3158</v>
          </cell>
          <cell r="CW54">
            <v>0</v>
          </cell>
          <cell r="CX54">
            <v>0</v>
          </cell>
          <cell r="CY54">
            <v>0</v>
          </cell>
          <cell r="CZ54">
            <v>0</v>
          </cell>
          <cell r="DA54">
            <v>0</v>
          </cell>
          <cell r="DB54">
            <v>0</v>
          </cell>
          <cell r="DC54">
            <v>0</v>
          </cell>
          <cell r="DD54">
            <v>0</v>
          </cell>
          <cell r="DE54">
            <v>0</v>
          </cell>
          <cell r="DF54">
            <v>187590</v>
          </cell>
          <cell r="DG54">
            <v>103539</v>
          </cell>
          <cell r="DH54">
            <v>20163</v>
          </cell>
          <cell r="DI54">
            <v>2860</v>
          </cell>
          <cell r="DJ54">
            <v>36216</v>
          </cell>
          <cell r="DK54">
            <v>14584</v>
          </cell>
          <cell r="DL54">
            <v>6433</v>
          </cell>
          <cell r="DM54">
            <v>0</v>
          </cell>
          <cell r="DN54">
            <v>35377</v>
          </cell>
          <cell r="DO54">
            <v>1064</v>
          </cell>
          <cell r="DP54">
            <v>14499</v>
          </cell>
          <cell r="DQ54">
            <v>0</v>
          </cell>
          <cell r="DR54">
            <v>33194</v>
          </cell>
          <cell r="DS54">
            <v>7241</v>
          </cell>
          <cell r="DT54">
            <v>5896</v>
          </cell>
          <cell r="DU54">
            <v>0</v>
          </cell>
          <cell r="DV54">
            <v>136991</v>
          </cell>
          <cell r="DW54">
            <v>410528</v>
          </cell>
          <cell r="DX54">
            <v>-276432</v>
          </cell>
          <cell r="DY54">
            <v>63683</v>
          </cell>
          <cell r="DZ54">
            <v>0</v>
          </cell>
          <cell r="EA54">
            <v>0</v>
          </cell>
          <cell r="EB54">
            <v>1157</v>
          </cell>
          <cell r="EC54">
            <v>0</v>
          </cell>
          <cell r="ED54">
            <v>0</v>
          </cell>
          <cell r="EE54">
            <v>5299</v>
          </cell>
          <cell r="EF54">
            <v>-1157</v>
          </cell>
          <cell r="EG54">
            <v>0</v>
          </cell>
          <cell r="EH54">
            <v>66432</v>
          </cell>
          <cell r="EI54">
            <v>1237</v>
          </cell>
          <cell r="EJ54">
            <v>4304</v>
          </cell>
          <cell r="EK54">
            <v>0</v>
          </cell>
          <cell r="EL54">
            <v>36674</v>
          </cell>
          <cell r="EM54">
            <v>2182</v>
          </cell>
          <cell r="EN54">
            <v>13537</v>
          </cell>
          <cell r="EO54">
            <v>0</v>
          </cell>
          <cell r="EP54">
            <v>4360</v>
          </cell>
          <cell r="EQ54">
            <v>245</v>
          </cell>
          <cell r="ER54">
            <v>1251</v>
          </cell>
          <cell r="ES54">
            <v>0</v>
          </cell>
          <cell r="ET54">
            <v>0</v>
          </cell>
          <cell r="EU54">
            <v>8436</v>
          </cell>
          <cell r="EV54">
            <v>0</v>
          </cell>
          <cell r="EW54">
            <v>0</v>
          </cell>
          <cell r="EX54">
            <v>0</v>
          </cell>
          <cell r="EY54">
            <v>19403</v>
          </cell>
          <cell r="EZ54">
            <v>0</v>
          </cell>
          <cell r="FA54">
            <v>0</v>
          </cell>
          <cell r="FB54">
            <v>0</v>
          </cell>
          <cell r="FC54">
            <v>28156</v>
          </cell>
          <cell r="FD54">
            <v>0</v>
          </cell>
          <cell r="FE54">
            <v>0</v>
          </cell>
          <cell r="FF54">
            <v>0</v>
          </cell>
          <cell r="FG54">
            <v>9004</v>
          </cell>
          <cell r="FH54">
            <v>0</v>
          </cell>
          <cell r="FI54">
            <v>0</v>
          </cell>
          <cell r="FJ54">
            <v>0</v>
          </cell>
          <cell r="FK54">
            <v>2259</v>
          </cell>
          <cell r="FL54">
            <v>2850</v>
          </cell>
          <cell r="FM54">
            <v>0</v>
          </cell>
          <cell r="FN54">
            <v>0</v>
          </cell>
          <cell r="FO54">
            <v>0</v>
          </cell>
          <cell r="FP54">
            <v>15538</v>
          </cell>
          <cell r="FQ54">
            <v>0</v>
          </cell>
          <cell r="FR54">
            <v>26453</v>
          </cell>
          <cell r="FS54">
            <v>0</v>
          </cell>
          <cell r="FT54">
            <v>0</v>
          </cell>
          <cell r="FU54">
            <v>0</v>
          </cell>
          <cell r="FV54">
            <v>75327</v>
          </cell>
          <cell r="FW54">
            <v>0</v>
          </cell>
          <cell r="FX54">
            <v>0</v>
          </cell>
          <cell r="FY54">
            <v>0</v>
          </cell>
          <cell r="FZ54">
            <v>139626</v>
          </cell>
          <cell r="GA54">
            <v>0</v>
          </cell>
          <cell r="GB54">
            <v>0</v>
          </cell>
          <cell r="GC54">
            <v>0</v>
          </cell>
          <cell r="GD54">
            <v>0</v>
          </cell>
          <cell r="GE54">
            <v>0</v>
          </cell>
          <cell r="GF54">
            <v>19085</v>
          </cell>
          <cell r="GG54">
            <v>0</v>
          </cell>
          <cell r="GH54">
            <v>0</v>
          </cell>
          <cell r="GI54">
            <v>0</v>
          </cell>
          <cell r="GJ54">
            <v>23802</v>
          </cell>
          <cell r="GK54">
            <v>0</v>
          </cell>
          <cell r="GL54">
            <v>0</v>
          </cell>
          <cell r="GM54">
            <v>0</v>
          </cell>
          <cell r="GN54">
            <v>0</v>
          </cell>
          <cell r="GO54">
            <v>0</v>
          </cell>
          <cell r="GP54">
            <v>0</v>
          </cell>
          <cell r="GQ54">
            <v>0</v>
          </cell>
          <cell r="GR54">
            <v>0</v>
          </cell>
          <cell r="GS54">
            <v>0</v>
          </cell>
          <cell r="GT54">
            <v>0</v>
          </cell>
          <cell r="GU54">
            <v>0</v>
          </cell>
          <cell r="GV54">
            <v>0</v>
          </cell>
          <cell r="GW54">
            <v>0</v>
          </cell>
          <cell r="GX54">
            <v>241406</v>
          </cell>
          <cell r="GY54">
            <v>0</v>
          </cell>
          <cell r="GZ54">
            <v>42887</v>
          </cell>
          <cell r="HA54">
            <v>0</v>
          </cell>
          <cell r="HB54">
            <v>93295</v>
          </cell>
          <cell r="HC54">
            <v>0</v>
          </cell>
          <cell r="HD54">
            <v>0</v>
          </cell>
          <cell r="HE54">
            <v>0</v>
          </cell>
          <cell r="HF54">
            <v>206515</v>
          </cell>
          <cell r="HG54">
            <v>0</v>
          </cell>
          <cell r="HH54">
            <v>0</v>
          </cell>
          <cell r="HI54">
            <v>0</v>
          </cell>
          <cell r="HJ54">
            <v>301595</v>
          </cell>
          <cell r="HK54">
            <v>0</v>
          </cell>
          <cell r="HL54">
            <v>0</v>
          </cell>
          <cell r="HM54">
            <v>0</v>
          </cell>
          <cell r="HN54">
            <v>0</v>
          </cell>
          <cell r="HO54">
            <v>0</v>
          </cell>
          <cell r="HP54">
            <v>47545</v>
          </cell>
          <cell r="HQ54">
            <v>0</v>
          </cell>
          <cell r="HR54">
            <v>0</v>
          </cell>
          <cell r="HS54">
            <v>0</v>
          </cell>
          <cell r="HT54">
            <v>59295</v>
          </cell>
          <cell r="HU54">
            <v>0</v>
          </cell>
          <cell r="HV54">
            <v>0</v>
          </cell>
          <cell r="HW54">
            <v>0</v>
          </cell>
          <cell r="HX54">
            <v>0</v>
          </cell>
          <cell r="HY54">
            <v>0</v>
          </cell>
          <cell r="HZ54">
            <v>0</v>
          </cell>
          <cell r="IA54">
            <v>0</v>
          </cell>
          <cell r="IB54">
            <v>0</v>
          </cell>
          <cell r="IC54">
            <v>0</v>
          </cell>
          <cell r="ID54">
            <v>0</v>
          </cell>
          <cell r="IE54">
            <v>2315</v>
          </cell>
          <cell r="IF54">
            <v>0</v>
          </cell>
          <cell r="IG54">
            <v>0</v>
          </cell>
          <cell r="IH54">
            <v>601405</v>
          </cell>
          <cell r="II54">
            <v>2315</v>
          </cell>
          <cell r="IJ54">
            <v>106840</v>
          </cell>
          <cell r="IK54">
            <v>0</v>
          </cell>
        </row>
        <row r="55">
          <cell r="A55" t="str">
            <v>12654000</v>
          </cell>
          <cell r="B55" t="str">
            <v>2001</v>
          </cell>
          <cell r="C55">
            <v>37434</v>
          </cell>
          <cell r="D55" t="str">
            <v>08:56:49</v>
          </cell>
          <cell r="E55" t="str">
            <v>BRIAN CENTER HEALTH &amp; REHAB/ SALISBURY</v>
          </cell>
          <cell r="F55">
            <v>0</v>
          </cell>
          <cell r="G55">
            <v>269679</v>
          </cell>
          <cell r="H55">
            <v>-12295</v>
          </cell>
          <cell r="I55">
            <v>0</v>
          </cell>
          <cell r="J55">
            <v>54755</v>
          </cell>
          <cell r="K55">
            <v>207766</v>
          </cell>
          <cell r="L55">
            <v>8552</v>
          </cell>
          <cell r="M55">
            <v>-5605</v>
          </cell>
          <cell r="N55">
            <v>96435</v>
          </cell>
          <cell r="O55">
            <v>151190</v>
          </cell>
          <cell r="P55">
            <v>17897</v>
          </cell>
          <cell r="Q55">
            <v>0</v>
          </cell>
          <cell r="R55">
            <v>275556</v>
          </cell>
          <cell r="S55">
            <v>311674</v>
          </cell>
          <cell r="T55">
            <v>51142</v>
          </cell>
          <cell r="U55">
            <v>0</v>
          </cell>
          <cell r="V55">
            <v>97261</v>
          </cell>
          <cell r="W55">
            <v>0</v>
          </cell>
          <cell r="X55">
            <v>0</v>
          </cell>
          <cell r="Y55">
            <v>0</v>
          </cell>
          <cell r="Z55">
            <v>39799</v>
          </cell>
          <cell r="AA55">
            <v>0</v>
          </cell>
          <cell r="AB55">
            <v>6187</v>
          </cell>
          <cell r="AC55">
            <v>0</v>
          </cell>
          <cell r="AD55">
            <v>0</v>
          </cell>
          <cell r="AE55">
            <v>0</v>
          </cell>
          <cell r="AF55">
            <v>0</v>
          </cell>
          <cell r="AG55">
            <v>0</v>
          </cell>
          <cell r="AH55">
            <v>178515</v>
          </cell>
          <cell r="AI55">
            <v>0</v>
          </cell>
          <cell r="AJ55">
            <v>0</v>
          </cell>
          <cell r="AK55">
            <v>0</v>
          </cell>
          <cell r="AL55">
            <v>104514</v>
          </cell>
          <cell r="AM55">
            <v>0</v>
          </cell>
          <cell r="AN55">
            <v>947</v>
          </cell>
          <cell r="AO55">
            <v>0</v>
          </cell>
          <cell r="AP55">
            <v>0</v>
          </cell>
          <cell r="AQ55">
            <v>0</v>
          </cell>
          <cell r="AR55">
            <v>0</v>
          </cell>
          <cell r="AS55">
            <v>0</v>
          </cell>
          <cell r="AT55">
            <v>0</v>
          </cell>
          <cell r="AU55">
            <v>0</v>
          </cell>
          <cell r="AV55">
            <v>34021</v>
          </cell>
          <cell r="AW55">
            <v>0</v>
          </cell>
          <cell r="AX55">
            <v>0</v>
          </cell>
          <cell r="AY55">
            <v>0</v>
          </cell>
          <cell r="AZ55">
            <v>45269</v>
          </cell>
          <cell r="BA55">
            <v>0</v>
          </cell>
          <cell r="BB55">
            <v>0</v>
          </cell>
          <cell r="BC55">
            <v>5202</v>
          </cell>
          <cell r="BD55">
            <v>0</v>
          </cell>
          <cell r="BE55">
            <v>-1168</v>
          </cell>
          <cell r="BF55">
            <v>0</v>
          </cell>
          <cell r="BG55">
            <v>131092</v>
          </cell>
          <cell r="BH55">
            <v>0</v>
          </cell>
          <cell r="BI55">
            <v>0</v>
          </cell>
          <cell r="BJ55">
            <v>0</v>
          </cell>
          <cell r="BK55">
            <v>0</v>
          </cell>
          <cell r="BL55">
            <v>0</v>
          </cell>
          <cell r="BM55">
            <v>0</v>
          </cell>
          <cell r="BN55">
            <v>0</v>
          </cell>
          <cell r="BO55">
            <v>13953</v>
          </cell>
          <cell r="BP55">
            <v>0</v>
          </cell>
          <cell r="BQ55">
            <v>0</v>
          </cell>
          <cell r="BR55">
            <v>0</v>
          </cell>
          <cell r="BS55">
            <v>6527</v>
          </cell>
          <cell r="BT55">
            <v>0</v>
          </cell>
          <cell r="BU55">
            <v>-6527</v>
          </cell>
          <cell r="BV55">
            <v>0</v>
          </cell>
          <cell r="BW55">
            <v>0</v>
          </cell>
          <cell r="BX55">
            <v>0</v>
          </cell>
          <cell r="BY55">
            <v>0</v>
          </cell>
          <cell r="BZ55">
            <v>0</v>
          </cell>
          <cell r="CA55">
            <v>18000</v>
          </cell>
          <cell r="CB55">
            <v>0</v>
          </cell>
          <cell r="CC55">
            <v>0</v>
          </cell>
          <cell r="CD55">
            <v>0</v>
          </cell>
          <cell r="CE55">
            <v>7493</v>
          </cell>
          <cell r="CF55">
            <v>0</v>
          </cell>
          <cell r="CG55">
            <v>0</v>
          </cell>
          <cell r="CH55">
            <v>0</v>
          </cell>
          <cell r="CI55">
            <v>0</v>
          </cell>
          <cell r="CJ55">
            <v>0</v>
          </cell>
          <cell r="CK55">
            <v>0</v>
          </cell>
          <cell r="CL55">
            <v>0</v>
          </cell>
          <cell r="CM55">
            <v>497</v>
          </cell>
          <cell r="CN55">
            <v>0</v>
          </cell>
          <cell r="CO55">
            <v>22879</v>
          </cell>
          <cell r="CP55">
            <v>0</v>
          </cell>
          <cell r="CQ55">
            <v>55069</v>
          </cell>
          <cell r="CR55">
            <v>-49311</v>
          </cell>
          <cell r="CS55">
            <v>-1130</v>
          </cell>
          <cell r="CT55">
            <v>0</v>
          </cell>
          <cell r="CU55">
            <v>0</v>
          </cell>
          <cell r="CV55">
            <v>4736</v>
          </cell>
          <cell r="CW55">
            <v>0</v>
          </cell>
          <cell r="CX55">
            <v>0</v>
          </cell>
          <cell r="CY55">
            <v>0</v>
          </cell>
          <cell r="CZ55">
            <v>0</v>
          </cell>
          <cell r="DA55">
            <v>0</v>
          </cell>
          <cell r="DB55">
            <v>0</v>
          </cell>
          <cell r="DC55">
            <v>0</v>
          </cell>
          <cell r="DD55">
            <v>0</v>
          </cell>
          <cell r="DE55">
            <v>0</v>
          </cell>
          <cell r="DF55">
            <v>420089</v>
          </cell>
          <cell r="DG55">
            <v>237833</v>
          </cell>
          <cell r="DH55">
            <v>41849</v>
          </cell>
          <cell r="DI55">
            <v>14054</v>
          </cell>
          <cell r="DJ55">
            <v>17186</v>
          </cell>
          <cell r="DK55">
            <v>142159</v>
          </cell>
          <cell r="DL55">
            <v>3190</v>
          </cell>
          <cell r="DM55">
            <v>0</v>
          </cell>
          <cell r="DN55">
            <v>70594</v>
          </cell>
          <cell r="DO55">
            <v>642</v>
          </cell>
          <cell r="DP55">
            <v>25756</v>
          </cell>
          <cell r="DQ55">
            <v>0</v>
          </cell>
          <cell r="DR55">
            <v>68298</v>
          </cell>
          <cell r="DS55">
            <v>6833</v>
          </cell>
          <cell r="DT55">
            <v>13250</v>
          </cell>
          <cell r="DU55">
            <v>-25</v>
          </cell>
          <cell r="DV55">
            <v>189998</v>
          </cell>
          <cell r="DW55">
            <v>822956</v>
          </cell>
          <cell r="DX55">
            <v>-634896</v>
          </cell>
          <cell r="DY55">
            <v>147638</v>
          </cell>
          <cell r="DZ55">
            <v>0</v>
          </cell>
          <cell r="EA55">
            <v>2860</v>
          </cell>
          <cell r="EB55">
            <v>0</v>
          </cell>
          <cell r="EC55">
            <v>0</v>
          </cell>
          <cell r="ED55">
            <v>0</v>
          </cell>
          <cell r="EE55">
            <v>5651</v>
          </cell>
          <cell r="EF55">
            <v>0</v>
          </cell>
          <cell r="EG55">
            <v>0</v>
          </cell>
          <cell r="EH55">
            <v>74320</v>
          </cell>
          <cell r="EI55">
            <v>19221</v>
          </cell>
          <cell r="EJ55">
            <v>-955</v>
          </cell>
          <cell r="EK55">
            <v>0</v>
          </cell>
          <cell r="EL55">
            <v>50585</v>
          </cell>
          <cell r="EM55">
            <v>2475</v>
          </cell>
          <cell r="EN55">
            <v>20101</v>
          </cell>
          <cell r="EO55">
            <v>0</v>
          </cell>
          <cell r="EP55">
            <v>40115</v>
          </cell>
          <cell r="EQ55">
            <v>278</v>
          </cell>
          <cell r="ER55">
            <v>11481</v>
          </cell>
          <cell r="ES55">
            <v>0</v>
          </cell>
          <cell r="ET55">
            <v>0</v>
          </cell>
          <cell r="EU55">
            <v>20097</v>
          </cell>
          <cell r="EV55">
            <v>0</v>
          </cell>
          <cell r="EW55">
            <v>0</v>
          </cell>
          <cell r="EX55">
            <v>0</v>
          </cell>
          <cell r="EY55">
            <v>10846</v>
          </cell>
          <cell r="EZ55">
            <v>0</v>
          </cell>
          <cell r="FA55">
            <v>0</v>
          </cell>
          <cell r="FB55">
            <v>0</v>
          </cell>
          <cell r="FC55">
            <v>43386</v>
          </cell>
          <cell r="FD55">
            <v>0</v>
          </cell>
          <cell r="FE55">
            <v>0</v>
          </cell>
          <cell r="FF55">
            <v>0</v>
          </cell>
          <cell r="FG55">
            <v>8672</v>
          </cell>
          <cell r="FH55">
            <v>0</v>
          </cell>
          <cell r="FI55">
            <v>0</v>
          </cell>
          <cell r="FJ55">
            <v>0</v>
          </cell>
          <cell r="FK55">
            <v>25455</v>
          </cell>
          <cell r="FL55">
            <v>0</v>
          </cell>
          <cell r="FM55">
            <v>0</v>
          </cell>
          <cell r="FN55">
            <v>0</v>
          </cell>
          <cell r="FO55">
            <v>0</v>
          </cell>
          <cell r="FP55">
            <v>72058</v>
          </cell>
          <cell r="FQ55">
            <v>0</v>
          </cell>
          <cell r="FR55">
            <v>43031</v>
          </cell>
          <cell r="FS55">
            <v>0</v>
          </cell>
          <cell r="FT55">
            <v>0</v>
          </cell>
          <cell r="FU55">
            <v>0</v>
          </cell>
          <cell r="FV55">
            <v>173922</v>
          </cell>
          <cell r="FW55">
            <v>0</v>
          </cell>
          <cell r="FX55">
            <v>0</v>
          </cell>
          <cell r="FY55">
            <v>0</v>
          </cell>
          <cell r="FZ55">
            <v>389424</v>
          </cell>
          <cell r="GA55">
            <v>0</v>
          </cell>
          <cell r="GB55">
            <v>-4</v>
          </cell>
          <cell r="GC55">
            <v>0</v>
          </cell>
          <cell r="GD55">
            <v>0</v>
          </cell>
          <cell r="GE55">
            <v>0</v>
          </cell>
          <cell r="GF55">
            <v>48288</v>
          </cell>
          <cell r="GG55">
            <v>0</v>
          </cell>
          <cell r="GH55">
            <v>0</v>
          </cell>
          <cell r="GI55">
            <v>0</v>
          </cell>
          <cell r="GJ55">
            <v>68415</v>
          </cell>
          <cell r="GK55">
            <v>0</v>
          </cell>
          <cell r="GL55">
            <v>0</v>
          </cell>
          <cell r="GM55">
            <v>0</v>
          </cell>
          <cell r="GN55">
            <v>0</v>
          </cell>
          <cell r="GO55">
            <v>0</v>
          </cell>
          <cell r="GP55">
            <v>0</v>
          </cell>
          <cell r="GQ55">
            <v>0</v>
          </cell>
          <cell r="GR55">
            <v>0</v>
          </cell>
          <cell r="GS55">
            <v>0</v>
          </cell>
          <cell r="GT55">
            <v>0</v>
          </cell>
          <cell r="GU55">
            <v>266242</v>
          </cell>
          <cell r="GV55">
            <v>0</v>
          </cell>
          <cell r="GW55">
            <v>0</v>
          </cell>
          <cell r="GX55">
            <v>606377</v>
          </cell>
          <cell r="GY55">
            <v>266242</v>
          </cell>
          <cell r="GZ55">
            <v>116699</v>
          </cell>
          <cell r="HA55">
            <v>0</v>
          </cell>
          <cell r="HB55">
            <v>480447</v>
          </cell>
          <cell r="HC55">
            <v>0</v>
          </cell>
          <cell r="HD55">
            <v>5981</v>
          </cell>
          <cell r="HE55">
            <v>0</v>
          </cell>
          <cell r="HF55">
            <v>327917</v>
          </cell>
          <cell r="HG55">
            <v>0</v>
          </cell>
          <cell r="HH55">
            <v>0</v>
          </cell>
          <cell r="HI55">
            <v>0</v>
          </cell>
          <cell r="HJ55">
            <v>629010</v>
          </cell>
          <cell r="HK55">
            <v>0</v>
          </cell>
          <cell r="HL55">
            <v>-10071</v>
          </cell>
          <cell r="HM55">
            <v>0</v>
          </cell>
          <cell r="HN55">
            <v>0</v>
          </cell>
          <cell r="HO55">
            <v>0</v>
          </cell>
          <cell r="HP55">
            <v>114138</v>
          </cell>
          <cell r="HQ55">
            <v>0</v>
          </cell>
          <cell r="HR55">
            <v>0</v>
          </cell>
          <cell r="HS55">
            <v>0</v>
          </cell>
          <cell r="HT55">
            <v>156123</v>
          </cell>
          <cell r="HU55">
            <v>0</v>
          </cell>
          <cell r="HV55">
            <v>0</v>
          </cell>
          <cell r="HW55">
            <v>0</v>
          </cell>
          <cell r="HX55">
            <v>0</v>
          </cell>
          <cell r="HY55">
            <v>0</v>
          </cell>
          <cell r="HZ55">
            <v>0</v>
          </cell>
          <cell r="IA55">
            <v>0</v>
          </cell>
          <cell r="IB55">
            <v>0</v>
          </cell>
          <cell r="IC55">
            <v>0</v>
          </cell>
          <cell r="ID55">
            <v>0</v>
          </cell>
          <cell r="IE55">
            <v>273898</v>
          </cell>
          <cell r="IF55">
            <v>0</v>
          </cell>
          <cell r="IG55">
            <v>0</v>
          </cell>
          <cell r="IH55">
            <v>1437374</v>
          </cell>
          <cell r="II55">
            <v>273898</v>
          </cell>
          <cell r="IJ55">
            <v>266171</v>
          </cell>
          <cell r="IK55">
            <v>0</v>
          </cell>
        </row>
        <row r="56">
          <cell r="A56" t="str">
            <v>12652000</v>
          </cell>
          <cell r="B56" t="str">
            <v>2001</v>
          </cell>
          <cell r="C56">
            <v>37530</v>
          </cell>
          <cell r="D56" t="str">
            <v>07:27:29</v>
          </cell>
          <cell r="E56" t="str">
            <v>BRIAN CENTER HEALTH &amp; REHAB/ SPRUCE PINE</v>
          </cell>
          <cell r="F56">
            <v>0</v>
          </cell>
          <cell r="G56">
            <v>166002</v>
          </cell>
          <cell r="H56">
            <v>-12466</v>
          </cell>
          <cell r="I56">
            <v>-216</v>
          </cell>
          <cell r="J56">
            <v>15507</v>
          </cell>
          <cell r="K56">
            <v>188728</v>
          </cell>
          <cell r="L56">
            <v>1616</v>
          </cell>
          <cell r="M56">
            <v>-4578</v>
          </cell>
          <cell r="N56">
            <v>173521</v>
          </cell>
          <cell r="O56">
            <v>23018</v>
          </cell>
          <cell r="P56">
            <v>30368</v>
          </cell>
          <cell r="Q56">
            <v>0</v>
          </cell>
          <cell r="R56">
            <v>220701</v>
          </cell>
          <cell r="S56">
            <v>234815</v>
          </cell>
          <cell r="T56">
            <v>38677</v>
          </cell>
          <cell r="U56">
            <v>-61</v>
          </cell>
          <cell r="V56">
            <v>93267</v>
          </cell>
          <cell r="W56">
            <v>0</v>
          </cell>
          <cell r="X56">
            <v>0</v>
          </cell>
          <cell r="Y56">
            <v>0</v>
          </cell>
          <cell r="Z56">
            <v>920</v>
          </cell>
          <cell r="AA56">
            <v>0</v>
          </cell>
          <cell r="AB56">
            <v>0</v>
          </cell>
          <cell r="AC56">
            <v>0</v>
          </cell>
          <cell r="AD56">
            <v>2341</v>
          </cell>
          <cell r="AE56">
            <v>0</v>
          </cell>
          <cell r="AF56">
            <v>0</v>
          </cell>
          <cell r="AG56">
            <v>0</v>
          </cell>
          <cell r="AH56">
            <v>133551</v>
          </cell>
          <cell r="AI56">
            <v>0</v>
          </cell>
          <cell r="AJ56">
            <v>-6050</v>
          </cell>
          <cell r="AK56">
            <v>0</v>
          </cell>
          <cell r="AL56">
            <v>51373</v>
          </cell>
          <cell r="AM56">
            <v>0</v>
          </cell>
          <cell r="AN56">
            <v>1033</v>
          </cell>
          <cell r="AO56">
            <v>0</v>
          </cell>
          <cell r="AP56">
            <v>0</v>
          </cell>
          <cell r="AQ56">
            <v>0</v>
          </cell>
          <cell r="AR56">
            <v>0</v>
          </cell>
          <cell r="AS56">
            <v>0</v>
          </cell>
          <cell r="AT56">
            <v>0</v>
          </cell>
          <cell r="AU56">
            <v>0</v>
          </cell>
          <cell r="AV56">
            <v>21257</v>
          </cell>
          <cell r="AW56">
            <v>0</v>
          </cell>
          <cell r="AX56">
            <v>0</v>
          </cell>
          <cell r="AY56">
            <v>0</v>
          </cell>
          <cell r="AZ56">
            <v>27185</v>
          </cell>
          <cell r="BA56">
            <v>0</v>
          </cell>
          <cell r="BB56">
            <v>0</v>
          </cell>
          <cell r="BC56">
            <v>2226</v>
          </cell>
          <cell r="BD56">
            <v>0</v>
          </cell>
          <cell r="BE56">
            <v>-1008</v>
          </cell>
          <cell r="BF56">
            <v>0</v>
          </cell>
          <cell r="BG56">
            <v>83788</v>
          </cell>
          <cell r="BH56">
            <v>0</v>
          </cell>
          <cell r="BI56">
            <v>-1917</v>
          </cell>
          <cell r="BJ56">
            <v>0</v>
          </cell>
          <cell r="BK56">
            <v>0</v>
          </cell>
          <cell r="BL56">
            <v>0</v>
          </cell>
          <cell r="BM56">
            <v>0</v>
          </cell>
          <cell r="BN56">
            <v>0</v>
          </cell>
          <cell r="BO56">
            <v>16905</v>
          </cell>
          <cell r="BP56">
            <v>0</v>
          </cell>
          <cell r="BQ56">
            <v>-56</v>
          </cell>
          <cell r="BR56">
            <v>0</v>
          </cell>
          <cell r="BS56">
            <v>15446</v>
          </cell>
          <cell r="BT56">
            <v>0</v>
          </cell>
          <cell r="BU56">
            <v>-15372</v>
          </cell>
          <cell r="BV56">
            <v>0</v>
          </cell>
          <cell r="BW56">
            <v>0</v>
          </cell>
          <cell r="BX56">
            <v>0</v>
          </cell>
          <cell r="BY56">
            <v>0</v>
          </cell>
          <cell r="BZ56">
            <v>0</v>
          </cell>
          <cell r="CA56">
            <v>13825</v>
          </cell>
          <cell r="CB56">
            <v>0</v>
          </cell>
          <cell r="CC56">
            <v>0</v>
          </cell>
          <cell r="CD56">
            <v>0</v>
          </cell>
          <cell r="CE56">
            <v>5850</v>
          </cell>
          <cell r="CF56">
            <v>0</v>
          </cell>
          <cell r="CG56">
            <v>-247</v>
          </cell>
          <cell r="CH56">
            <v>0</v>
          </cell>
          <cell r="CI56">
            <v>3200</v>
          </cell>
          <cell r="CJ56">
            <v>0</v>
          </cell>
          <cell r="CK56">
            <v>0</v>
          </cell>
          <cell r="CL56">
            <v>0</v>
          </cell>
          <cell r="CM56">
            <v>92</v>
          </cell>
          <cell r="CN56">
            <v>0</v>
          </cell>
          <cell r="CO56">
            <v>27499</v>
          </cell>
          <cell r="CP56">
            <v>0</v>
          </cell>
          <cell r="CQ56">
            <v>-5210</v>
          </cell>
          <cell r="CR56">
            <v>0</v>
          </cell>
          <cell r="CS56">
            <v>0</v>
          </cell>
          <cell r="CT56">
            <v>0</v>
          </cell>
          <cell r="CU56">
            <v>0</v>
          </cell>
          <cell r="CV56">
            <v>5317</v>
          </cell>
          <cell r="CW56">
            <v>0</v>
          </cell>
          <cell r="CX56">
            <v>0</v>
          </cell>
          <cell r="CY56">
            <v>0</v>
          </cell>
          <cell r="CZ56">
            <v>0</v>
          </cell>
          <cell r="DA56">
            <v>0</v>
          </cell>
          <cell r="DB56">
            <v>0</v>
          </cell>
          <cell r="DC56">
            <v>0</v>
          </cell>
          <cell r="DD56">
            <v>0</v>
          </cell>
          <cell r="DE56">
            <v>0</v>
          </cell>
          <cell r="DF56">
            <v>281452</v>
          </cell>
          <cell r="DG56">
            <v>136122</v>
          </cell>
          <cell r="DH56">
            <v>48742</v>
          </cell>
          <cell r="DI56">
            <v>8899</v>
          </cell>
          <cell r="DJ56">
            <v>88946</v>
          </cell>
          <cell r="DK56">
            <v>20719</v>
          </cell>
          <cell r="DL56">
            <v>15587</v>
          </cell>
          <cell r="DM56">
            <v>0</v>
          </cell>
          <cell r="DN56">
            <v>69701</v>
          </cell>
          <cell r="DO56">
            <v>268</v>
          </cell>
          <cell r="DP56">
            <v>13644</v>
          </cell>
          <cell r="DQ56">
            <v>0</v>
          </cell>
          <cell r="DR56">
            <v>55435</v>
          </cell>
          <cell r="DS56">
            <v>6583</v>
          </cell>
          <cell r="DT56">
            <v>9538</v>
          </cell>
          <cell r="DU56">
            <v>-9</v>
          </cell>
          <cell r="DV56">
            <v>212456</v>
          </cell>
          <cell r="DW56">
            <v>630952</v>
          </cell>
          <cell r="DX56">
            <v>-450735</v>
          </cell>
          <cell r="DY56">
            <v>51450</v>
          </cell>
          <cell r="DZ56">
            <v>0</v>
          </cell>
          <cell r="EA56">
            <v>10689</v>
          </cell>
          <cell r="EB56">
            <v>0</v>
          </cell>
          <cell r="EC56">
            <v>0</v>
          </cell>
          <cell r="ED56">
            <v>0</v>
          </cell>
          <cell r="EE56">
            <v>8927</v>
          </cell>
          <cell r="EF56">
            <v>0</v>
          </cell>
          <cell r="EG56">
            <v>0</v>
          </cell>
          <cell r="EH56">
            <v>87135</v>
          </cell>
          <cell r="EI56">
            <v>4806</v>
          </cell>
          <cell r="EJ56">
            <v>11169</v>
          </cell>
          <cell r="EK56">
            <v>-46116</v>
          </cell>
          <cell r="EL56">
            <v>51010</v>
          </cell>
          <cell r="EM56">
            <v>101</v>
          </cell>
          <cell r="EN56">
            <v>12470</v>
          </cell>
          <cell r="EO56">
            <v>0</v>
          </cell>
          <cell r="EP56">
            <v>16879</v>
          </cell>
          <cell r="EQ56">
            <v>85</v>
          </cell>
          <cell r="ER56">
            <v>3530</v>
          </cell>
          <cell r="ES56">
            <v>0</v>
          </cell>
          <cell r="ET56">
            <v>0</v>
          </cell>
          <cell r="EU56">
            <v>20686</v>
          </cell>
          <cell r="EV56">
            <v>0</v>
          </cell>
          <cell r="EW56">
            <v>-1083</v>
          </cell>
          <cell r="EX56">
            <v>0</v>
          </cell>
          <cell r="EY56">
            <v>1327</v>
          </cell>
          <cell r="EZ56">
            <v>0</v>
          </cell>
          <cell r="FA56">
            <v>-82</v>
          </cell>
          <cell r="FB56">
            <v>0</v>
          </cell>
          <cell r="FC56">
            <v>27432</v>
          </cell>
          <cell r="FD56">
            <v>0</v>
          </cell>
          <cell r="FE56">
            <v>-16</v>
          </cell>
          <cell r="FF56">
            <v>0</v>
          </cell>
          <cell r="FG56">
            <v>2098</v>
          </cell>
          <cell r="FH56">
            <v>0</v>
          </cell>
          <cell r="FI56">
            <v>0</v>
          </cell>
          <cell r="FJ56">
            <v>0</v>
          </cell>
          <cell r="FK56">
            <v>16692</v>
          </cell>
          <cell r="FL56">
            <v>0</v>
          </cell>
          <cell r="FM56">
            <v>-376</v>
          </cell>
          <cell r="FN56">
            <v>0</v>
          </cell>
          <cell r="FO56">
            <v>0</v>
          </cell>
          <cell r="FP56">
            <v>20000</v>
          </cell>
          <cell r="FQ56">
            <v>0</v>
          </cell>
          <cell r="FR56">
            <v>42994</v>
          </cell>
          <cell r="FS56">
            <v>0</v>
          </cell>
          <cell r="FT56">
            <v>0</v>
          </cell>
          <cell r="FU56">
            <v>0</v>
          </cell>
          <cell r="FV56">
            <v>172560</v>
          </cell>
          <cell r="FW56">
            <v>0</v>
          </cell>
          <cell r="FX56">
            <v>-58</v>
          </cell>
          <cell r="FY56">
            <v>0</v>
          </cell>
          <cell r="FZ56">
            <v>204977</v>
          </cell>
          <cell r="GA56">
            <v>0</v>
          </cell>
          <cell r="GB56">
            <v>-36</v>
          </cell>
          <cell r="GC56">
            <v>0</v>
          </cell>
          <cell r="GD56">
            <v>0</v>
          </cell>
          <cell r="GE56">
            <v>0</v>
          </cell>
          <cell r="GF56">
            <v>32333</v>
          </cell>
          <cell r="GG56">
            <v>0</v>
          </cell>
          <cell r="GH56">
            <v>0</v>
          </cell>
          <cell r="GI56">
            <v>0</v>
          </cell>
          <cell r="GJ56">
            <v>41347</v>
          </cell>
          <cell r="GK56">
            <v>0</v>
          </cell>
          <cell r="GL56">
            <v>0</v>
          </cell>
          <cell r="GM56">
            <v>0</v>
          </cell>
          <cell r="GN56">
            <v>0</v>
          </cell>
          <cell r="GO56">
            <v>0</v>
          </cell>
          <cell r="GP56">
            <v>0</v>
          </cell>
          <cell r="GQ56">
            <v>0</v>
          </cell>
          <cell r="GR56">
            <v>0</v>
          </cell>
          <cell r="GS56">
            <v>0</v>
          </cell>
          <cell r="GT56">
            <v>0</v>
          </cell>
          <cell r="GU56">
            <v>0</v>
          </cell>
          <cell r="GV56">
            <v>0</v>
          </cell>
          <cell r="GW56">
            <v>0</v>
          </cell>
          <cell r="GX56">
            <v>420531</v>
          </cell>
          <cell r="GY56">
            <v>0</v>
          </cell>
          <cell r="GZ56">
            <v>73586</v>
          </cell>
          <cell r="HA56">
            <v>0</v>
          </cell>
          <cell r="HB56">
            <v>165973</v>
          </cell>
          <cell r="HC56">
            <v>0</v>
          </cell>
          <cell r="HD56">
            <v>0</v>
          </cell>
          <cell r="HE56">
            <v>0</v>
          </cell>
          <cell r="HF56">
            <v>298634</v>
          </cell>
          <cell r="HG56">
            <v>0</v>
          </cell>
          <cell r="HH56">
            <v>0</v>
          </cell>
          <cell r="HI56">
            <v>0</v>
          </cell>
          <cell r="HJ56">
            <v>560554</v>
          </cell>
          <cell r="HK56">
            <v>0</v>
          </cell>
          <cell r="HL56">
            <v>-1070</v>
          </cell>
          <cell r="HM56">
            <v>0</v>
          </cell>
          <cell r="HN56">
            <v>0</v>
          </cell>
          <cell r="HO56">
            <v>0</v>
          </cell>
          <cell r="HP56">
            <v>78756</v>
          </cell>
          <cell r="HQ56">
            <v>0</v>
          </cell>
          <cell r="HR56">
            <v>0</v>
          </cell>
          <cell r="HS56">
            <v>0</v>
          </cell>
          <cell r="HT56">
            <v>100713</v>
          </cell>
          <cell r="HU56">
            <v>0</v>
          </cell>
          <cell r="HV56">
            <v>0</v>
          </cell>
          <cell r="HW56">
            <v>0</v>
          </cell>
          <cell r="HX56">
            <v>0</v>
          </cell>
          <cell r="HY56">
            <v>0</v>
          </cell>
          <cell r="HZ56">
            <v>0</v>
          </cell>
          <cell r="IA56">
            <v>0</v>
          </cell>
          <cell r="IB56">
            <v>0</v>
          </cell>
          <cell r="IC56">
            <v>0</v>
          </cell>
          <cell r="ID56">
            <v>0</v>
          </cell>
          <cell r="IE56">
            <v>3290</v>
          </cell>
          <cell r="IF56">
            <v>0</v>
          </cell>
          <cell r="IG56">
            <v>0</v>
          </cell>
          <cell r="IH56">
            <v>1025161</v>
          </cell>
          <cell r="II56">
            <v>3290</v>
          </cell>
          <cell r="IJ56">
            <v>178399</v>
          </cell>
          <cell r="IK56">
            <v>0</v>
          </cell>
        </row>
        <row r="57">
          <cell r="A57" t="str">
            <v>12624000</v>
          </cell>
          <cell r="B57" t="str">
            <v>2001</v>
          </cell>
          <cell r="C57">
            <v>37439</v>
          </cell>
          <cell r="D57" t="str">
            <v>09:37:30</v>
          </cell>
          <cell r="E57" t="str">
            <v>BRIAN CENTER HEALTH &amp; REHAB/ STATESVILLE</v>
          </cell>
          <cell r="F57">
            <v>0</v>
          </cell>
          <cell r="G57">
            <v>184382</v>
          </cell>
          <cell r="H57">
            <v>-6445</v>
          </cell>
          <cell r="I57">
            <v>0</v>
          </cell>
          <cell r="J57">
            <v>41656</v>
          </cell>
          <cell r="K57">
            <v>252072</v>
          </cell>
          <cell r="L57">
            <v>6474</v>
          </cell>
          <cell r="M57">
            <v>0</v>
          </cell>
          <cell r="N57">
            <v>216326</v>
          </cell>
          <cell r="O57">
            <v>38714</v>
          </cell>
          <cell r="P57">
            <v>34441</v>
          </cell>
          <cell r="Q57">
            <v>0</v>
          </cell>
          <cell r="R57">
            <v>278621</v>
          </cell>
          <cell r="S57">
            <v>319712</v>
          </cell>
          <cell r="T57">
            <v>44360</v>
          </cell>
          <cell r="U57">
            <v>0</v>
          </cell>
          <cell r="V57">
            <v>51298</v>
          </cell>
          <cell r="W57">
            <v>0</v>
          </cell>
          <cell r="X57">
            <v>0</v>
          </cell>
          <cell r="Y57">
            <v>0</v>
          </cell>
          <cell r="Z57">
            <v>0</v>
          </cell>
          <cell r="AA57">
            <v>0</v>
          </cell>
          <cell r="AB57">
            <v>0</v>
          </cell>
          <cell r="AC57">
            <v>0</v>
          </cell>
          <cell r="AD57">
            <v>0</v>
          </cell>
          <cell r="AE57">
            <v>0</v>
          </cell>
          <cell r="AF57">
            <v>0</v>
          </cell>
          <cell r="AG57">
            <v>0</v>
          </cell>
          <cell r="AH57">
            <v>68209</v>
          </cell>
          <cell r="AI57">
            <v>0</v>
          </cell>
          <cell r="AJ57">
            <v>-2875</v>
          </cell>
          <cell r="AK57">
            <v>0</v>
          </cell>
          <cell r="AL57">
            <v>86893</v>
          </cell>
          <cell r="AM57">
            <v>0</v>
          </cell>
          <cell r="AN57">
            <v>267</v>
          </cell>
          <cell r="AO57">
            <v>0</v>
          </cell>
          <cell r="AP57">
            <v>0</v>
          </cell>
          <cell r="AQ57">
            <v>0</v>
          </cell>
          <cell r="AR57">
            <v>0</v>
          </cell>
          <cell r="AS57">
            <v>0</v>
          </cell>
          <cell r="AT57">
            <v>0</v>
          </cell>
          <cell r="AU57">
            <v>0</v>
          </cell>
          <cell r="AV57">
            <v>15815</v>
          </cell>
          <cell r="AW57">
            <v>0</v>
          </cell>
          <cell r="AX57">
            <v>0</v>
          </cell>
          <cell r="AY57">
            <v>0</v>
          </cell>
          <cell r="AZ57">
            <v>16631</v>
          </cell>
          <cell r="BA57">
            <v>0</v>
          </cell>
          <cell r="BB57">
            <v>0</v>
          </cell>
          <cell r="BC57">
            <v>6874</v>
          </cell>
          <cell r="BD57">
            <v>0</v>
          </cell>
          <cell r="BE57">
            <v>0</v>
          </cell>
          <cell r="BF57">
            <v>0</v>
          </cell>
          <cell r="BG57">
            <v>189503</v>
          </cell>
          <cell r="BH57">
            <v>0</v>
          </cell>
          <cell r="BI57">
            <v>0</v>
          </cell>
          <cell r="BJ57">
            <v>0</v>
          </cell>
          <cell r="BK57">
            <v>0</v>
          </cell>
          <cell r="BL57">
            <v>0</v>
          </cell>
          <cell r="BM57">
            <v>0</v>
          </cell>
          <cell r="BN57">
            <v>0</v>
          </cell>
          <cell r="BO57">
            <v>30355</v>
          </cell>
          <cell r="BP57">
            <v>0</v>
          </cell>
          <cell r="BQ57">
            <v>0</v>
          </cell>
          <cell r="BR57">
            <v>0</v>
          </cell>
          <cell r="BS57">
            <v>15314</v>
          </cell>
          <cell r="BT57">
            <v>0</v>
          </cell>
          <cell r="BU57">
            <v>-14284</v>
          </cell>
          <cell r="BV57">
            <v>0</v>
          </cell>
          <cell r="BW57">
            <v>0</v>
          </cell>
          <cell r="BX57">
            <v>0</v>
          </cell>
          <cell r="BY57">
            <v>0</v>
          </cell>
          <cell r="BZ57">
            <v>0</v>
          </cell>
          <cell r="CA57">
            <v>11350</v>
          </cell>
          <cell r="CB57">
            <v>0</v>
          </cell>
          <cell r="CC57">
            <v>0</v>
          </cell>
          <cell r="CD57">
            <v>0</v>
          </cell>
          <cell r="CE57">
            <v>8960</v>
          </cell>
          <cell r="CF57">
            <v>0</v>
          </cell>
          <cell r="CG57">
            <v>0</v>
          </cell>
          <cell r="CH57">
            <v>0</v>
          </cell>
          <cell r="CI57">
            <v>3275</v>
          </cell>
          <cell r="CJ57">
            <v>0</v>
          </cell>
          <cell r="CK57">
            <v>0</v>
          </cell>
          <cell r="CL57">
            <v>0</v>
          </cell>
          <cell r="CM57">
            <v>0</v>
          </cell>
          <cell r="CN57">
            <v>0</v>
          </cell>
          <cell r="CO57">
            <v>34680</v>
          </cell>
          <cell r="CP57">
            <v>0</v>
          </cell>
          <cell r="CQ57">
            <v>2383</v>
          </cell>
          <cell r="CR57">
            <v>0</v>
          </cell>
          <cell r="CS57">
            <v>0</v>
          </cell>
          <cell r="CT57">
            <v>0</v>
          </cell>
          <cell r="CU57">
            <v>0</v>
          </cell>
          <cell r="CV57">
            <v>4283</v>
          </cell>
          <cell r="CW57">
            <v>0</v>
          </cell>
          <cell r="CX57">
            <v>0</v>
          </cell>
          <cell r="CY57">
            <v>0</v>
          </cell>
          <cell r="CZ57">
            <v>0</v>
          </cell>
          <cell r="DA57">
            <v>0</v>
          </cell>
          <cell r="DB57">
            <v>0</v>
          </cell>
          <cell r="DC57">
            <v>0</v>
          </cell>
          <cell r="DD57">
            <v>0</v>
          </cell>
          <cell r="DE57">
            <v>0</v>
          </cell>
          <cell r="DF57">
            <v>206400</v>
          </cell>
          <cell r="DG57">
            <v>268014</v>
          </cell>
          <cell r="DH57">
            <v>34121</v>
          </cell>
          <cell r="DI57">
            <v>20396</v>
          </cell>
          <cell r="DJ57">
            <v>100777</v>
          </cell>
          <cell r="DK57">
            <v>27069</v>
          </cell>
          <cell r="DL57">
            <v>16045</v>
          </cell>
          <cell r="DM57">
            <v>0</v>
          </cell>
          <cell r="DN57">
            <v>154528</v>
          </cell>
          <cell r="DO57">
            <v>883</v>
          </cell>
          <cell r="DP57">
            <v>25104</v>
          </cell>
          <cell r="DQ57">
            <v>0</v>
          </cell>
          <cell r="DR57">
            <v>49311</v>
          </cell>
          <cell r="DS57">
            <v>8185</v>
          </cell>
          <cell r="DT57">
            <v>7852</v>
          </cell>
          <cell r="DU57">
            <v>0</v>
          </cell>
          <cell r="DV57">
            <v>256989</v>
          </cell>
          <cell r="DW57">
            <v>783808</v>
          </cell>
          <cell r="DX57">
            <v>-542383</v>
          </cell>
          <cell r="DY57">
            <v>93697</v>
          </cell>
          <cell r="DZ57">
            <v>0</v>
          </cell>
          <cell r="EA57">
            <v>4896</v>
          </cell>
          <cell r="EB57">
            <v>0</v>
          </cell>
          <cell r="EC57">
            <v>0</v>
          </cell>
          <cell r="ED57">
            <v>0</v>
          </cell>
          <cell r="EE57">
            <v>40821</v>
          </cell>
          <cell r="EF57">
            <v>0</v>
          </cell>
          <cell r="EG57">
            <v>0</v>
          </cell>
          <cell r="EH57">
            <v>127296</v>
          </cell>
          <cell r="EI57">
            <v>1220</v>
          </cell>
          <cell r="EJ57">
            <v>9416</v>
          </cell>
          <cell r="EK57">
            <v>0</v>
          </cell>
          <cell r="EL57">
            <v>14802</v>
          </cell>
          <cell r="EM57">
            <v>150</v>
          </cell>
          <cell r="EN57">
            <v>9886</v>
          </cell>
          <cell r="EO57">
            <v>0</v>
          </cell>
          <cell r="EP57">
            <v>29733</v>
          </cell>
          <cell r="EQ57">
            <v>0</v>
          </cell>
          <cell r="ER57">
            <v>8056</v>
          </cell>
          <cell r="ES57">
            <v>0</v>
          </cell>
          <cell r="ET57">
            <v>0</v>
          </cell>
          <cell r="EU57">
            <v>20281</v>
          </cell>
          <cell r="EV57">
            <v>0</v>
          </cell>
          <cell r="EW57">
            <v>0</v>
          </cell>
          <cell r="EX57">
            <v>0</v>
          </cell>
          <cell r="EY57">
            <v>4945</v>
          </cell>
          <cell r="EZ57">
            <v>4481</v>
          </cell>
          <cell r="FA57">
            <v>0</v>
          </cell>
          <cell r="FB57">
            <v>0</v>
          </cell>
          <cell r="FC57">
            <v>50257</v>
          </cell>
          <cell r="FD57">
            <v>-4481</v>
          </cell>
          <cell r="FE57">
            <v>0</v>
          </cell>
          <cell r="FF57">
            <v>0</v>
          </cell>
          <cell r="FG57">
            <v>5542</v>
          </cell>
          <cell r="FH57">
            <v>0</v>
          </cell>
          <cell r="FI57">
            <v>0</v>
          </cell>
          <cell r="FJ57">
            <v>0</v>
          </cell>
          <cell r="FK57">
            <v>3037</v>
          </cell>
          <cell r="FL57">
            <v>0</v>
          </cell>
          <cell r="FM57">
            <v>0</v>
          </cell>
          <cell r="FN57">
            <v>0</v>
          </cell>
          <cell r="FO57">
            <v>0</v>
          </cell>
          <cell r="FP57">
            <v>8426</v>
          </cell>
          <cell r="FQ57">
            <v>0</v>
          </cell>
          <cell r="FR57">
            <v>42821</v>
          </cell>
          <cell r="FS57">
            <v>0</v>
          </cell>
          <cell r="FT57">
            <v>0</v>
          </cell>
          <cell r="FU57">
            <v>0</v>
          </cell>
          <cell r="FV57">
            <v>172823</v>
          </cell>
          <cell r="FW57">
            <v>0</v>
          </cell>
          <cell r="FX57">
            <v>0</v>
          </cell>
          <cell r="FY57">
            <v>0</v>
          </cell>
          <cell r="FZ57">
            <v>308521</v>
          </cell>
          <cell r="GA57">
            <v>0</v>
          </cell>
          <cell r="GB57">
            <v>0</v>
          </cell>
          <cell r="GC57">
            <v>0</v>
          </cell>
          <cell r="GD57">
            <v>0</v>
          </cell>
          <cell r="GE57">
            <v>0</v>
          </cell>
          <cell r="GF57">
            <v>40675</v>
          </cell>
          <cell r="GG57">
            <v>0</v>
          </cell>
          <cell r="GH57">
            <v>0</v>
          </cell>
          <cell r="GI57">
            <v>0</v>
          </cell>
          <cell r="GJ57">
            <v>46187</v>
          </cell>
          <cell r="GK57">
            <v>0</v>
          </cell>
          <cell r="GL57">
            <v>0</v>
          </cell>
          <cell r="GM57">
            <v>0</v>
          </cell>
          <cell r="GN57">
            <v>0</v>
          </cell>
          <cell r="GO57">
            <v>0</v>
          </cell>
          <cell r="GP57">
            <v>0</v>
          </cell>
          <cell r="GQ57">
            <v>0</v>
          </cell>
          <cell r="GR57">
            <v>0</v>
          </cell>
          <cell r="GS57">
            <v>0</v>
          </cell>
          <cell r="GT57">
            <v>0</v>
          </cell>
          <cell r="GU57">
            <v>248593</v>
          </cell>
          <cell r="GV57">
            <v>0</v>
          </cell>
          <cell r="GW57">
            <v>0</v>
          </cell>
          <cell r="GX57">
            <v>524165</v>
          </cell>
          <cell r="GY57">
            <v>248593</v>
          </cell>
          <cell r="GZ57">
            <v>86862</v>
          </cell>
          <cell r="HA57">
            <v>0</v>
          </cell>
          <cell r="HB57">
            <v>315629</v>
          </cell>
          <cell r="HC57">
            <v>0</v>
          </cell>
          <cell r="HD57">
            <v>0</v>
          </cell>
          <cell r="HE57">
            <v>0</v>
          </cell>
          <cell r="HF57">
            <v>316192</v>
          </cell>
          <cell r="HG57">
            <v>0</v>
          </cell>
          <cell r="HH57">
            <v>-670</v>
          </cell>
          <cell r="HI57">
            <v>0</v>
          </cell>
          <cell r="HJ57">
            <v>900518</v>
          </cell>
          <cell r="HK57">
            <v>0</v>
          </cell>
          <cell r="HL57">
            <v>-542</v>
          </cell>
          <cell r="HM57">
            <v>0</v>
          </cell>
          <cell r="HN57">
            <v>0</v>
          </cell>
          <cell r="HO57">
            <v>0</v>
          </cell>
          <cell r="HP57">
            <v>118816</v>
          </cell>
          <cell r="HQ57">
            <v>0</v>
          </cell>
          <cell r="HR57">
            <v>0</v>
          </cell>
          <cell r="HS57">
            <v>0</v>
          </cell>
          <cell r="HT57">
            <v>127578</v>
          </cell>
          <cell r="HU57">
            <v>0</v>
          </cell>
          <cell r="HV57">
            <v>0</v>
          </cell>
          <cell r="HW57">
            <v>0</v>
          </cell>
          <cell r="HX57">
            <v>0</v>
          </cell>
          <cell r="HY57">
            <v>0</v>
          </cell>
          <cell r="HZ57">
            <v>0</v>
          </cell>
          <cell r="IA57">
            <v>0</v>
          </cell>
          <cell r="IB57">
            <v>0</v>
          </cell>
          <cell r="IC57">
            <v>0</v>
          </cell>
          <cell r="ID57">
            <v>0</v>
          </cell>
          <cell r="IE57">
            <v>194034</v>
          </cell>
          <cell r="IF57">
            <v>0</v>
          </cell>
          <cell r="IG57">
            <v>0</v>
          </cell>
          <cell r="IH57">
            <v>1532339</v>
          </cell>
          <cell r="II57">
            <v>194034</v>
          </cell>
          <cell r="IJ57">
            <v>245182</v>
          </cell>
          <cell r="IK57">
            <v>0</v>
          </cell>
        </row>
        <row r="58">
          <cell r="A58" t="str">
            <v>12647000</v>
          </cell>
          <cell r="B58" t="str">
            <v>2001</v>
          </cell>
          <cell r="C58">
            <v>37439</v>
          </cell>
          <cell r="D58" t="str">
            <v>09:41:04</v>
          </cell>
          <cell r="E58" t="str">
            <v>BRIAN CENTER HEALTH &amp; REHAB/ WAYNESVILLE</v>
          </cell>
          <cell r="F58">
            <v>0</v>
          </cell>
          <cell r="G58">
            <v>444036</v>
          </cell>
          <cell r="H58">
            <v>-2843</v>
          </cell>
          <cell r="I58">
            <v>18333</v>
          </cell>
          <cell r="J58">
            <v>13316</v>
          </cell>
          <cell r="K58">
            <v>140216</v>
          </cell>
          <cell r="L58">
            <v>1508</v>
          </cell>
          <cell r="M58">
            <v>-3478</v>
          </cell>
          <cell r="N58">
            <v>123440</v>
          </cell>
          <cell r="O58">
            <v>11637</v>
          </cell>
          <cell r="P58">
            <v>18282</v>
          </cell>
          <cell r="Q58">
            <v>0</v>
          </cell>
          <cell r="R58">
            <v>179794</v>
          </cell>
          <cell r="S58">
            <v>143420</v>
          </cell>
          <cell r="T58">
            <v>26627</v>
          </cell>
          <cell r="U58">
            <v>0</v>
          </cell>
          <cell r="V58">
            <v>49685</v>
          </cell>
          <cell r="W58">
            <v>0</v>
          </cell>
          <cell r="X58">
            <v>0</v>
          </cell>
          <cell r="Y58">
            <v>0</v>
          </cell>
          <cell r="Z58">
            <v>0</v>
          </cell>
          <cell r="AA58">
            <v>0</v>
          </cell>
          <cell r="AB58">
            <v>0</v>
          </cell>
          <cell r="AC58">
            <v>0</v>
          </cell>
          <cell r="AD58">
            <v>0</v>
          </cell>
          <cell r="AE58">
            <v>0</v>
          </cell>
          <cell r="AF58">
            <v>0</v>
          </cell>
          <cell r="AG58">
            <v>0</v>
          </cell>
          <cell r="AH58">
            <v>139126</v>
          </cell>
          <cell r="AI58">
            <v>0</v>
          </cell>
          <cell r="AJ58">
            <v>0</v>
          </cell>
          <cell r="AK58">
            <v>0</v>
          </cell>
          <cell r="AL58">
            <v>40185</v>
          </cell>
          <cell r="AM58">
            <v>0</v>
          </cell>
          <cell r="AN58">
            <v>127</v>
          </cell>
          <cell r="AO58">
            <v>0</v>
          </cell>
          <cell r="AP58">
            <v>4506</v>
          </cell>
          <cell r="AQ58">
            <v>0</v>
          </cell>
          <cell r="AR58">
            <v>0</v>
          </cell>
          <cell r="AS58">
            <v>0</v>
          </cell>
          <cell r="AT58">
            <v>0</v>
          </cell>
          <cell r="AU58">
            <v>0</v>
          </cell>
          <cell r="AV58">
            <v>18394</v>
          </cell>
          <cell r="AW58">
            <v>0</v>
          </cell>
          <cell r="AX58">
            <v>0</v>
          </cell>
          <cell r="AY58">
            <v>0</v>
          </cell>
          <cell r="AZ58">
            <v>16120</v>
          </cell>
          <cell r="BA58">
            <v>0</v>
          </cell>
          <cell r="BB58">
            <v>0</v>
          </cell>
          <cell r="BC58">
            <v>2770</v>
          </cell>
          <cell r="BD58">
            <v>0</v>
          </cell>
          <cell r="BE58">
            <v>0</v>
          </cell>
          <cell r="BF58">
            <v>0</v>
          </cell>
          <cell r="BG58">
            <v>41962</v>
          </cell>
          <cell r="BH58">
            <v>0</v>
          </cell>
          <cell r="BI58">
            <v>0</v>
          </cell>
          <cell r="BJ58">
            <v>0</v>
          </cell>
          <cell r="BK58">
            <v>0</v>
          </cell>
          <cell r="BL58">
            <v>0</v>
          </cell>
          <cell r="BM58">
            <v>0</v>
          </cell>
          <cell r="BN58">
            <v>0</v>
          </cell>
          <cell r="BO58">
            <v>11063</v>
          </cell>
          <cell r="BP58">
            <v>0</v>
          </cell>
          <cell r="BQ58">
            <v>0</v>
          </cell>
          <cell r="BR58">
            <v>0</v>
          </cell>
          <cell r="BS58">
            <v>2494</v>
          </cell>
          <cell r="BT58">
            <v>0</v>
          </cell>
          <cell r="BU58">
            <v>-7000</v>
          </cell>
          <cell r="BV58">
            <v>0</v>
          </cell>
          <cell r="BW58">
            <v>0</v>
          </cell>
          <cell r="BX58">
            <v>0</v>
          </cell>
          <cell r="BY58">
            <v>0</v>
          </cell>
          <cell r="BZ58">
            <v>0</v>
          </cell>
          <cell r="CA58">
            <v>7800</v>
          </cell>
          <cell r="CB58">
            <v>0</v>
          </cell>
          <cell r="CC58">
            <v>0</v>
          </cell>
          <cell r="CD58">
            <v>0</v>
          </cell>
          <cell r="CE58">
            <v>5565</v>
          </cell>
          <cell r="CF58">
            <v>0</v>
          </cell>
          <cell r="CG58">
            <v>0</v>
          </cell>
          <cell r="CH58">
            <v>0</v>
          </cell>
          <cell r="CI58">
            <v>2700</v>
          </cell>
          <cell r="CJ58">
            <v>0</v>
          </cell>
          <cell r="CK58">
            <v>0</v>
          </cell>
          <cell r="CL58">
            <v>0</v>
          </cell>
          <cell r="CM58">
            <v>0</v>
          </cell>
          <cell r="CN58">
            <v>0</v>
          </cell>
          <cell r="CO58">
            <v>17395</v>
          </cell>
          <cell r="CP58">
            <v>0</v>
          </cell>
          <cell r="CQ58">
            <v>506</v>
          </cell>
          <cell r="CR58">
            <v>-314</v>
          </cell>
          <cell r="CS58">
            <v>0</v>
          </cell>
          <cell r="CT58">
            <v>0</v>
          </cell>
          <cell r="CU58">
            <v>0</v>
          </cell>
          <cell r="CV58">
            <v>2775</v>
          </cell>
          <cell r="CW58">
            <v>0</v>
          </cell>
          <cell r="CX58">
            <v>0</v>
          </cell>
          <cell r="CY58">
            <v>0</v>
          </cell>
          <cell r="CZ58">
            <v>0</v>
          </cell>
          <cell r="DA58">
            <v>0</v>
          </cell>
          <cell r="DB58">
            <v>0</v>
          </cell>
          <cell r="DC58">
            <v>0</v>
          </cell>
          <cell r="DD58">
            <v>0</v>
          </cell>
          <cell r="DE58">
            <v>0</v>
          </cell>
          <cell r="DF58">
            <v>233502</v>
          </cell>
          <cell r="DG58">
            <v>74860</v>
          </cell>
          <cell r="DH58">
            <v>37102</v>
          </cell>
          <cell r="DI58">
            <v>10395</v>
          </cell>
          <cell r="DJ58">
            <v>79759</v>
          </cell>
          <cell r="DK58">
            <v>15528</v>
          </cell>
          <cell r="DL58">
            <v>11812</v>
          </cell>
          <cell r="DM58">
            <v>0</v>
          </cell>
          <cell r="DN58">
            <v>79027</v>
          </cell>
          <cell r="DO58">
            <v>1294</v>
          </cell>
          <cell r="DP58">
            <v>12092</v>
          </cell>
          <cell r="DQ58">
            <v>0</v>
          </cell>
          <cell r="DR58">
            <v>25458</v>
          </cell>
          <cell r="DS58">
            <v>3883</v>
          </cell>
          <cell r="DT58">
            <v>3688</v>
          </cell>
          <cell r="DU58">
            <v>-401</v>
          </cell>
          <cell r="DV58">
            <v>141151</v>
          </cell>
          <cell r="DW58">
            <v>473708</v>
          </cell>
          <cell r="DX58">
            <v>-312910</v>
          </cell>
          <cell r="DY58">
            <v>66272</v>
          </cell>
          <cell r="DZ58">
            <v>0</v>
          </cell>
          <cell r="EA58">
            <v>0</v>
          </cell>
          <cell r="EB58">
            <v>0</v>
          </cell>
          <cell r="EC58">
            <v>0</v>
          </cell>
          <cell r="ED58">
            <v>0</v>
          </cell>
          <cell r="EE58">
            <v>4462</v>
          </cell>
          <cell r="EF58">
            <v>0</v>
          </cell>
          <cell r="EG58">
            <v>0</v>
          </cell>
          <cell r="EH58">
            <v>77724</v>
          </cell>
          <cell r="EI58">
            <v>108</v>
          </cell>
          <cell r="EJ58">
            <v>-5713</v>
          </cell>
          <cell r="EK58">
            <v>0</v>
          </cell>
          <cell r="EL58">
            <v>5793</v>
          </cell>
          <cell r="EM58">
            <v>377</v>
          </cell>
          <cell r="EN58">
            <v>15898</v>
          </cell>
          <cell r="EO58">
            <v>0</v>
          </cell>
          <cell r="EP58">
            <v>7429</v>
          </cell>
          <cell r="EQ58">
            <v>812</v>
          </cell>
          <cell r="ER58">
            <v>3284</v>
          </cell>
          <cell r="ES58">
            <v>0</v>
          </cell>
          <cell r="ET58">
            <v>0</v>
          </cell>
          <cell r="EU58">
            <v>9155</v>
          </cell>
          <cell r="EV58">
            <v>-9155</v>
          </cell>
          <cell r="EW58">
            <v>0</v>
          </cell>
          <cell r="EX58">
            <v>0</v>
          </cell>
          <cell r="EY58">
            <v>21490</v>
          </cell>
          <cell r="EZ58">
            <v>0</v>
          </cell>
          <cell r="FA58">
            <v>0</v>
          </cell>
          <cell r="FB58">
            <v>0</v>
          </cell>
          <cell r="FC58">
            <v>37570</v>
          </cell>
          <cell r="FD58">
            <v>17877</v>
          </cell>
          <cell r="FE58">
            <v>0</v>
          </cell>
          <cell r="FF58">
            <v>0</v>
          </cell>
          <cell r="FG58">
            <v>232</v>
          </cell>
          <cell r="FH58">
            <v>-232</v>
          </cell>
          <cell r="FI58">
            <v>0</v>
          </cell>
          <cell r="FJ58">
            <v>0</v>
          </cell>
          <cell r="FK58">
            <v>8490</v>
          </cell>
          <cell r="FL58">
            <v>-8490</v>
          </cell>
          <cell r="FM58">
            <v>0</v>
          </cell>
          <cell r="FN58">
            <v>0</v>
          </cell>
          <cell r="FO58">
            <v>0</v>
          </cell>
          <cell r="FP58">
            <v>9740</v>
          </cell>
          <cell r="FQ58">
            <v>0</v>
          </cell>
          <cell r="FR58">
            <v>62461</v>
          </cell>
          <cell r="FS58">
            <v>0</v>
          </cell>
          <cell r="FT58">
            <v>0</v>
          </cell>
          <cell r="FU58">
            <v>0</v>
          </cell>
          <cell r="FV58">
            <v>179381</v>
          </cell>
          <cell r="FW58">
            <v>0</v>
          </cell>
          <cell r="FX58">
            <v>0</v>
          </cell>
          <cell r="FY58">
            <v>0</v>
          </cell>
          <cell r="FZ58">
            <v>316637</v>
          </cell>
          <cell r="GA58">
            <v>0</v>
          </cell>
          <cell r="GB58">
            <v>-55</v>
          </cell>
          <cell r="GC58">
            <v>0</v>
          </cell>
          <cell r="GD58">
            <v>0</v>
          </cell>
          <cell r="GE58">
            <v>0</v>
          </cell>
          <cell r="GF58">
            <v>44076</v>
          </cell>
          <cell r="GG58">
            <v>0</v>
          </cell>
          <cell r="GH58">
            <v>0</v>
          </cell>
          <cell r="GI58">
            <v>0</v>
          </cell>
          <cell r="GJ58">
            <v>38656</v>
          </cell>
          <cell r="GK58">
            <v>0</v>
          </cell>
          <cell r="GL58">
            <v>0</v>
          </cell>
          <cell r="GM58">
            <v>0</v>
          </cell>
          <cell r="GN58">
            <v>0</v>
          </cell>
          <cell r="GO58">
            <v>0</v>
          </cell>
          <cell r="GP58">
            <v>0</v>
          </cell>
          <cell r="GQ58">
            <v>0</v>
          </cell>
          <cell r="GR58">
            <v>0</v>
          </cell>
          <cell r="GS58">
            <v>0</v>
          </cell>
          <cell r="GT58">
            <v>0</v>
          </cell>
          <cell r="GU58">
            <v>2051</v>
          </cell>
          <cell r="GV58">
            <v>0</v>
          </cell>
          <cell r="GW58">
            <v>0</v>
          </cell>
          <cell r="GX58">
            <v>558479</v>
          </cell>
          <cell r="GY58">
            <v>2051</v>
          </cell>
          <cell r="GZ58">
            <v>82677</v>
          </cell>
          <cell r="HA58">
            <v>0</v>
          </cell>
          <cell r="HB58">
            <v>122369</v>
          </cell>
          <cell r="HC58">
            <v>0</v>
          </cell>
          <cell r="HD58">
            <v>0</v>
          </cell>
          <cell r="HE58">
            <v>0</v>
          </cell>
          <cell r="HF58">
            <v>184977</v>
          </cell>
          <cell r="HG58">
            <v>0</v>
          </cell>
          <cell r="HH58">
            <v>0</v>
          </cell>
          <cell r="HI58">
            <v>0</v>
          </cell>
          <cell r="HJ58">
            <v>381238</v>
          </cell>
          <cell r="HK58">
            <v>0</v>
          </cell>
          <cell r="HL58">
            <v>-5295</v>
          </cell>
          <cell r="HM58">
            <v>0</v>
          </cell>
          <cell r="HN58">
            <v>0</v>
          </cell>
          <cell r="HO58">
            <v>0</v>
          </cell>
          <cell r="HP58">
            <v>53931</v>
          </cell>
          <cell r="HQ58">
            <v>0</v>
          </cell>
          <cell r="HR58">
            <v>0</v>
          </cell>
          <cell r="HS58">
            <v>0</v>
          </cell>
          <cell r="HT58">
            <v>47516</v>
          </cell>
          <cell r="HU58">
            <v>0</v>
          </cell>
          <cell r="HV58">
            <v>0</v>
          </cell>
          <cell r="HW58">
            <v>0</v>
          </cell>
          <cell r="HX58">
            <v>0</v>
          </cell>
          <cell r="HY58">
            <v>0</v>
          </cell>
          <cell r="HZ58">
            <v>0</v>
          </cell>
          <cell r="IA58">
            <v>0</v>
          </cell>
          <cell r="IB58">
            <v>0</v>
          </cell>
          <cell r="IC58">
            <v>0</v>
          </cell>
          <cell r="ID58">
            <v>0</v>
          </cell>
          <cell r="IE58">
            <v>20752</v>
          </cell>
          <cell r="IF58">
            <v>0</v>
          </cell>
          <cell r="IG58">
            <v>0</v>
          </cell>
          <cell r="IH58">
            <v>688584</v>
          </cell>
          <cell r="II58">
            <v>20752</v>
          </cell>
          <cell r="IJ58">
            <v>96152</v>
          </cell>
          <cell r="IK58">
            <v>0</v>
          </cell>
        </row>
        <row r="59">
          <cell r="A59" t="str">
            <v>12637000</v>
          </cell>
          <cell r="B59" t="str">
            <v>2001</v>
          </cell>
          <cell r="C59">
            <v>37532</v>
          </cell>
          <cell r="D59" t="str">
            <v>07:00:15</v>
          </cell>
          <cell r="E59" t="str">
            <v>BRIAN CENTER HEALTH &amp; REHAB/ WEAVERVILLE</v>
          </cell>
          <cell r="F59">
            <v>0</v>
          </cell>
          <cell r="G59">
            <v>254931</v>
          </cell>
          <cell r="H59">
            <v>-13471</v>
          </cell>
          <cell r="I59">
            <v>0</v>
          </cell>
          <cell r="J59">
            <v>18911</v>
          </cell>
          <cell r="K59">
            <v>265087</v>
          </cell>
          <cell r="L59">
            <v>2648</v>
          </cell>
          <cell r="M59">
            <v>-4025</v>
          </cell>
          <cell r="N59">
            <v>203208</v>
          </cell>
          <cell r="O59">
            <v>31739</v>
          </cell>
          <cell r="P59">
            <v>36602</v>
          </cell>
          <cell r="Q59">
            <v>0</v>
          </cell>
          <cell r="R59">
            <v>235764</v>
          </cell>
          <cell r="S59">
            <v>242113</v>
          </cell>
          <cell r="T59">
            <v>42466</v>
          </cell>
          <cell r="U59">
            <v>-2</v>
          </cell>
          <cell r="V59">
            <v>71343</v>
          </cell>
          <cell r="W59">
            <v>0</v>
          </cell>
          <cell r="X59">
            <v>0</v>
          </cell>
          <cell r="Y59">
            <v>0</v>
          </cell>
          <cell r="Z59">
            <v>25925</v>
          </cell>
          <cell r="AA59">
            <v>0</v>
          </cell>
          <cell r="AB59">
            <v>-17</v>
          </cell>
          <cell r="AC59">
            <v>0</v>
          </cell>
          <cell r="AD59">
            <v>0</v>
          </cell>
          <cell r="AE59">
            <v>0</v>
          </cell>
          <cell r="AF59">
            <v>0</v>
          </cell>
          <cell r="AG59">
            <v>0</v>
          </cell>
          <cell r="AH59">
            <v>109924</v>
          </cell>
          <cell r="AI59">
            <v>0</v>
          </cell>
          <cell r="AJ59">
            <v>-4207</v>
          </cell>
          <cell r="AK59">
            <v>-5207</v>
          </cell>
          <cell r="AL59">
            <v>51301</v>
          </cell>
          <cell r="AM59">
            <v>0</v>
          </cell>
          <cell r="AN59">
            <v>699</v>
          </cell>
          <cell r="AO59">
            <v>0</v>
          </cell>
          <cell r="AP59">
            <v>0</v>
          </cell>
          <cell r="AQ59">
            <v>0</v>
          </cell>
          <cell r="AR59">
            <v>0</v>
          </cell>
          <cell r="AS59">
            <v>0</v>
          </cell>
          <cell r="AT59">
            <v>0</v>
          </cell>
          <cell r="AU59">
            <v>0</v>
          </cell>
          <cell r="AV59">
            <v>19679</v>
          </cell>
          <cell r="AW59">
            <v>-402</v>
          </cell>
          <cell r="AX59">
            <v>0</v>
          </cell>
          <cell r="AY59">
            <v>0</v>
          </cell>
          <cell r="AZ59">
            <v>26246</v>
          </cell>
          <cell r="BA59">
            <v>-541</v>
          </cell>
          <cell r="BB59">
            <v>0</v>
          </cell>
          <cell r="BC59">
            <v>969</v>
          </cell>
          <cell r="BD59">
            <v>0</v>
          </cell>
          <cell r="BE59">
            <v>0</v>
          </cell>
          <cell r="BF59">
            <v>0</v>
          </cell>
          <cell r="BG59">
            <v>73723</v>
          </cell>
          <cell r="BH59">
            <v>0</v>
          </cell>
          <cell r="BI59">
            <v>-1939</v>
          </cell>
          <cell r="BJ59">
            <v>0</v>
          </cell>
          <cell r="BK59">
            <v>0</v>
          </cell>
          <cell r="BL59">
            <v>0</v>
          </cell>
          <cell r="BM59">
            <v>0</v>
          </cell>
          <cell r="BN59">
            <v>0</v>
          </cell>
          <cell r="BO59">
            <v>11703</v>
          </cell>
          <cell r="BP59">
            <v>0</v>
          </cell>
          <cell r="BQ59">
            <v>0</v>
          </cell>
          <cell r="BR59">
            <v>0</v>
          </cell>
          <cell r="BS59">
            <v>9319</v>
          </cell>
          <cell r="BT59">
            <v>0</v>
          </cell>
          <cell r="BU59">
            <v>-9319</v>
          </cell>
          <cell r="BV59">
            <v>0</v>
          </cell>
          <cell r="BW59">
            <v>0</v>
          </cell>
          <cell r="BX59">
            <v>0</v>
          </cell>
          <cell r="BY59">
            <v>0</v>
          </cell>
          <cell r="BZ59">
            <v>0</v>
          </cell>
          <cell r="CA59">
            <v>10350</v>
          </cell>
          <cell r="CB59">
            <v>0</v>
          </cell>
          <cell r="CC59">
            <v>0</v>
          </cell>
          <cell r="CD59">
            <v>0</v>
          </cell>
          <cell r="CE59">
            <v>4605</v>
          </cell>
          <cell r="CF59">
            <v>0</v>
          </cell>
          <cell r="CG59">
            <v>-239</v>
          </cell>
          <cell r="CH59">
            <v>0</v>
          </cell>
          <cell r="CI59">
            <v>18000</v>
          </cell>
          <cell r="CJ59">
            <v>0</v>
          </cell>
          <cell r="CK59">
            <v>0</v>
          </cell>
          <cell r="CL59">
            <v>0</v>
          </cell>
          <cell r="CM59">
            <v>0</v>
          </cell>
          <cell r="CN59">
            <v>0</v>
          </cell>
          <cell r="CO59">
            <v>29042</v>
          </cell>
          <cell r="CP59">
            <v>0</v>
          </cell>
          <cell r="CQ59">
            <v>4095</v>
          </cell>
          <cell r="CR59">
            <v>-2039</v>
          </cell>
          <cell r="CS59">
            <v>-651</v>
          </cell>
          <cell r="CT59">
            <v>0</v>
          </cell>
          <cell r="CU59">
            <v>0</v>
          </cell>
          <cell r="CV59">
            <v>7100</v>
          </cell>
          <cell r="CW59">
            <v>0</v>
          </cell>
          <cell r="CX59">
            <v>0</v>
          </cell>
          <cell r="CY59">
            <v>0</v>
          </cell>
          <cell r="CZ59">
            <v>0</v>
          </cell>
          <cell r="DA59">
            <v>0</v>
          </cell>
          <cell r="DB59">
            <v>0</v>
          </cell>
          <cell r="DC59">
            <v>0</v>
          </cell>
          <cell r="DD59">
            <v>0</v>
          </cell>
          <cell r="DE59">
            <v>0</v>
          </cell>
          <cell r="DF59">
            <v>258493</v>
          </cell>
          <cell r="DG59">
            <v>132764</v>
          </cell>
          <cell r="DH59">
            <v>47461</v>
          </cell>
          <cell r="DI59">
            <v>10744</v>
          </cell>
          <cell r="DJ59">
            <v>75270</v>
          </cell>
          <cell r="DK59">
            <v>26408</v>
          </cell>
          <cell r="DL59">
            <v>13557</v>
          </cell>
          <cell r="DM59">
            <v>0</v>
          </cell>
          <cell r="DN59">
            <v>88458</v>
          </cell>
          <cell r="DO59">
            <v>24</v>
          </cell>
          <cell r="DP59">
            <v>18839</v>
          </cell>
          <cell r="DQ59">
            <v>0</v>
          </cell>
          <cell r="DR59">
            <v>31916</v>
          </cell>
          <cell r="DS59">
            <v>4829</v>
          </cell>
          <cell r="DT59">
            <v>6196</v>
          </cell>
          <cell r="DU59">
            <v>-20</v>
          </cell>
          <cell r="DV59">
            <v>172368</v>
          </cell>
          <cell r="DW59">
            <v>686728</v>
          </cell>
          <cell r="DX59">
            <v>-510459</v>
          </cell>
          <cell r="DY59">
            <v>66053</v>
          </cell>
          <cell r="DZ59">
            <v>0</v>
          </cell>
          <cell r="EA59">
            <v>2743</v>
          </cell>
          <cell r="EB59">
            <v>0</v>
          </cell>
          <cell r="EC59">
            <v>0</v>
          </cell>
          <cell r="ED59">
            <v>0</v>
          </cell>
          <cell r="EE59">
            <v>2442</v>
          </cell>
          <cell r="EF59">
            <v>0</v>
          </cell>
          <cell r="EG59">
            <v>0</v>
          </cell>
          <cell r="EH59">
            <v>98931</v>
          </cell>
          <cell r="EI59">
            <v>2473</v>
          </cell>
          <cell r="EJ59">
            <v>14775</v>
          </cell>
          <cell r="EK59">
            <v>-33171</v>
          </cell>
          <cell r="EL59">
            <v>45461</v>
          </cell>
          <cell r="EM59">
            <v>17</v>
          </cell>
          <cell r="EN59">
            <v>11046</v>
          </cell>
          <cell r="EO59">
            <v>0</v>
          </cell>
          <cell r="EP59">
            <v>8513</v>
          </cell>
          <cell r="EQ59">
            <v>641</v>
          </cell>
          <cell r="ER59">
            <v>1722</v>
          </cell>
          <cell r="ES59">
            <v>0</v>
          </cell>
          <cell r="ET59">
            <v>0</v>
          </cell>
          <cell r="EU59">
            <v>19049</v>
          </cell>
          <cell r="EV59">
            <v>0</v>
          </cell>
          <cell r="EW59">
            <v>-985</v>
          </cell>
          <cell r="EX59">
            <v>0</v>
          </cell>
          <cell r="EY59">
            <v>3903</v>
          </cell>
          <cell r="EZ59">
            <v>0</v>
          </cell>
          <cell r="FA59">
            <v>-195</v>
          </cell>
          <cell r="FB59">
            <v>0</v>
          </cell>
          <cell r="FC59">
            <v>32601</v>
          </cell>
          <cell r="FD59">
            <v>0</v>
          </cell>
          <cell r="FE59">
            <v>-40</v>
          </cell>
          <cell r="FF59">
            <v>0</v>
          </cell>
          <cell r="FG59">
            <v>1888</v>
          </cell>
          <cell r="FH59">
            <v>0</v>
          </cell>
          <cell r="FI59">
            <v>0</v>
          </cell>
          <cell r="FJ59">
            <v>0</v>
          </cell>
          <cell r="FK59">
            <v>13187</v>
          </cell>
          <cell r="FL59">
            <v>0</v>
          </cell>
          <cell r="FM59">
            <v>-95</v>
          </cell>
          <cell r="FN59">
            <v>0</v>
          </cell>
          <cell r="FO59">
            <v>0</v>
          </cell>
          <cell r="FP59">
            <v>15467</v>
          </cell>
          <cell r="FQ59">
            <v>0</v>
          </cell>
          <cell r="FR59">
            <v>15483</v>
          </cell>
          <cell r="FS59">
            <v>0</v>
          </cell>
          <cell r="FT59">
            <v>0</v>
          </cell>
          <cell r="FU59">
            <v>0</v>
          </cell>
          <cell r="FV59">
            <v>259048</v>
          </cell>
          <cell r="FW59">
            <v>0</v>
          </cell>
          <cell r="FX59">
            <v>0</v>
          </cell>
          <cell r="FY59">
            <v>0</v>
          </cell>
          <cell r="FZ59">
            <v>410249</v>
          </cell>
          <cell r="GA59">
            <v>0</v>
          </cell>
          <cell r="GB59">
            <v>-176</v>
          </cell>
          <cell r="GC59">
            <v>0</v>
          </cell>
          <cell r="GD59">
            <v>0</v>
          </cell>
          <cell r="GE59">
            <v>0</v>
          </cell>
          <cell r="GF59">
            <v>52837</v>
          </cell>
          <cell r="GG59">
            <v>0</v>
          </cell>
          <cell r="GH59">
            <v>0</v>
          </cell>
          <cell r="GI59">
            <v>0</v>
          </cell>
          <cell r="GJ59">
            <v>72408</v>
          </cell>
          <cell r="GK59">
            <v>0</v>
          </cell>
          <cell r="GL59">
            <v>0</v>
          </cell>
          <cell r="GM59">
            <v>0</v>
          </cell>
          <cell r="GN59">
            <v>0</v>
          </cell>
          <cell r="GO59">
            <v>0</v>
          </cell>
          <cell r="GP59">
            <v>0</v>
          </cell>
          <cell r="GQ59">
            <v>0</v>
          </cell>
          <cell r="GR59">
            <v>0</v>
          </cell>
          <cell r="GS59">
            <v>0</v>
          </cell>
          <cell r="GT59">
            <v>0</v>
          </cell>
          <cell r="GU59">
            <v>128698</v>
          </cell>
          <cell r="GV59">
            <v>0</v>
          </cell>
          <cell r="GW59">
            <v>0</v>
          </cell>
          <cell r="GX59">
            <v>684780</v>
          </cell>
          <cell r="GY59">
            <v>128698</v>
          </cell>
          <cell r="GZ59">
            <v>125069</v>
          </cell>
          <cell r="HA59">
            <v>0</v>
          </cell>
          <cell r="HB59">
            <v>187067</v>
          </cell>
          <cell r="HC59">
            <v>0</v>
          </cell>
          <cell r="HD59">
            <v>0</v>
          </cell>
          <cell r="HE59">
            <v>-1255</v>
          </cell>
          <cell r="HF59">
            <v>359558</v>
          </cell>
          <cell r="HG59">
            <v>0</v>
          </cell>
          <cell r="HH59">
            <v>0</v>
          </cell>
          <cell r="HI59">
            <v>0</v>
          </cell>
          <cell r="HJ59">
            <v>403669</v>
          </cell>
          <cell r="HK59">
            <v>0</v>
          </cell>
          <cell r="HL59">
            <v>0</v>
          </cell>
          <cell r="HM59">
            <v>0</v>
          </cell>
          <cell r="HN59">
            <v>0</v>
          </cell>
          <cell r="HO59">
            <v>0</v>
          </cell>
          <cell r="HP59">
            <v>73344</v>
          </cell>
          <cell r="HQ59">
            <v>-97</v>
          </cell>
          <cell r="HR59">
            <v>0</v>
          </cell>
          <cell r="HS59">
            <v>0</v>
          </cell>
          <cell r="HT59">
            <v>98514</v>
          </cell>
          <cell r="HU59">
            <v>-129</v>
          </cell>
          <cell r="HV59">
            <v>0</v>
          </cell>
          <cell r="HW59">
            <v>0</v>
          </cell>
          <cell r="HX59">
            <v>0</v>
          </cell>
          <cell r="HY59">
            <v>0</v>
          </cell>
          <cell r="HZ59">
            <v>0</v>
          </cell>
          <cell r="IA59">
            <v>0</v>
          </cell>
          <cell r="IB59">
            <v>0</v>
          </cell>
          <cell r="IC59">
            <v>0</v>
          </cell>
          <cell r="ID59">
            <v>0</v>
          </cell>
          <cell r="IE59">
            <v>50384</v>
          </cell>
          <cell r="IF59">
            <v>0</v>
          </cell>
          <cell r="IG59">
            <v>0</v>
          </cell>
          <cell r="IH59">
            <v>950294</v>
          </cell>
          <cell r="II59">
            <v>50384</v>
          </cell>
          <cell r="IJ59">
            <v>171858</v>
          </cell>
          <cell r="IK59">
            <v>-1481</v>
          </cell>
        </row>
        <row r="60">
          <cell r="A60" t="str">
            <v>12630000</v>
          </cell>
          <cell r="B60" t="str">
            <v>2001</v>
          </cell>
          <cell r="C60">
            <v>37526</v>
          </cell>
          <cell r="D60" t="str">
            <v>13:20:58</v>
          </cell>
          <cell r="E60" t="str">
            <v>BRIAN CENTER HEALTH &amp; REHAB/ WILSON</v>
          </cell>
          <cell r="F60">
            <v>0</v>
          </cell>
          <cell r="G60">
            <v>237953</v>
          </cell>
          <cell r="H60">
            <v>-10981</v>
          </cell>
          <cell r="I60">
            <v>-71413</v>
          </cell>
          <cell r="J60">
            <v>19938</v>
          </cell>
          <cell r="K60">
            <v>182722</v>
          </cell>
          <cell r="L60">
            <v>3351</v>
          </cell>
          <cell r="M60">
            <v>-4948</v>
          </cell>
          <cell r="N60">
            <v>110684</v>
          </cell>
          <cell r="O60">
            <v>24664</v>
          </cell>
          <cell r="P60">
            <v>18604</v>
          </cell>
          <cell r="Q60">
            <v>0</v>
          </cell>
          <cell r="R60">
            <v>175370</v>
          </cell>
          <cell r="S60">
            <v>206921</v>
          </cell>
          <cell r="T60">
            <v>29477</v>
          </cell>
          <cell r="U60">
            <v>-232</v>
          </cell>
          <cell r="V60">
            <v>76606</v>
          </cell>
          <cell r="W60">
            <v>0</v>
          </cell>
          <cell r="X60">
            <v>0</v>
          </cell>
          <cell r="Y60">
            <v>0</v>
          </cell>
          <cell r="Z60">
            <v>0</v>
          </cell>
          <cell r="AA60">
            <v>0</v>
          </cell>
          <cell r="AB60">
            <v>0</v>
          </cell>
          <cell r="AC60">
            <v>0</v>
          </cell>
          <cell r="AD60">
            <v>0</v>
          </cell>
          <cell r="AE60">
            <v>0</v>
          </cell>
          <cell r="AF60">
            <v>0</v>
          </cell>
          <cell r="AG60">
            <v>0</v>
          </cell>
          <cell r="AH60">
            <v>157598</v>
          </cell>
          <cell r="AI60">
            <v>0</v>
          </cell>
          <cell r="AJ60">
            <v>-681</v>
          </cell>
          <cell r="AK60">
            <v>0</v>
          </cell>
          <cell r="AL60">
            <v>30003</v>
          </cell>
          <cell r="AM60">
            <v>0</v>
          </cell>
          <cell r="AN60">
            <v>-3982</v>
          </cell>
          <cell r="AO60">
            <v>0</v>
          </cell>
          <cell r="AP60">
            <v>0</v>
          </cell>
          <cell r="AQ60">
            <v>0</v>
          </cell>
          <cell r="AR60">
            <v>0</v>
          </cell>
          <cell r="AS60">
            <v>0</v>
          </cell>
          <cell r="AT60">
            <v>0</v>
          </cell>
          <cell r="AU60">
            <v>0</v>
          </cell>
          <cell r="AV60">
            <v>20138</v>
          </cell>
          <cell r="AW60">
            <v>0</v>
          </cell>
          <cell r="AX60">
            <v>0</v>
          </cell>
          <cell r="AY60">
            <v>0</v>
          </cell>
          <cell r="AZ60">
            <v>23488</v>
          </cell>
          <cell r="BA60">
            <v>0</v>
          </cell>
          <cell r="BB60">
            <v>0</v>
          </cell>
          <cell r="BC60">
            <v>540</v>
          </cell>
          <cell r="BD60">
            <v>0</v>
          </cell>
          <cell r="BE60">
            <v>0</v>
          </cell>
          <cell r="BF60">
            <v>0</v>
          </cell>
          <cell r="BG60">
            <v>53536</v>
          </cell>
          <cell r="BH60">
            <v>0</v>
          </cell>
          <cell r="BI60">
            <v>-1517</v>
          </cell>
          <cell r="BJ60">
            <v>0</v>
          </cell>
          <cell r="BK60">
            <v>0</v>
          </cell>
          <cell r="BL60">
            <v>0</v>
          </cell>
          <cell r="BM60">
            <v>0</v>
          </cell>
          <cell r="BN60">
            <v>0</v>
          </cell>
          <cell r="BO60">
            <v>7787</v>
          </cell>
          <cell r="BP60">
            <v>0</v>
          </cell>
          <cell r="BQ60">
            <v>0</v>
          </cell>
          <cell r="BR60">
            <v>0</v>
          </cell>
          <cell r="BS60">
            <v>13634</v>
          </cell>
          <cell r="BT60">
            <v>0</v>
          </cell>
          <cell r="BU60">
            <v>-10996</v>
          </cell>
          <cell r="BV60">
            <v>0</v>
          </cell>
          <cell r="BW60">
            <v>0</v>
          </cell>
          <cell r="BX60">
            <v>0</v>
          </cell>
          <cell r="BY60">
            <v>0</v>
          </cell>
          <cell r="BZ60">
            <v>0</v>
          </cell>
          <cell r="CA60">
            <v>8250</v>
          </cell>
          <cell r="CB60">
            <v>0</v>
          </cell>
          <cell r="CC60">
            <v>0</v>
          </cell>
          <cell r="CD60">
            <v>0</v>
          </cell>
          <cell r="CE60">
            <v>6526</v>
          </cell>
          <cell r="CF60">
            <v>0</v>
          </cell>
          <cell r="CG60">
            <v>-330</v>
          </cell>
          <cell r="CH60">
            <v>0</v>
          </cell>
          <cell r="CI60">
            <v>1100</v>
          </cell>
          <cell r="CJ60">
            <v>0</v>
          </cell>
          <cell r="CK60">
            <v>0</v>
          </cell>
          <cell r="CL60">
            <v>0</v>
          </cell>
          <cell r="CM60">
            <v>0</v>
          </cell>
          <cell r="CN60">
            <v>0</v>
          </cell>
          <cell r="CO60">
            <v>19447</v>
          </cell>
          <cell r="CP60">
            <v>0</v>
          </cell>
          <cell r="CQ60">
            <v>9989</v>
          </cell>
          <cell r="CR60">
            <v>-2304</v>
          </cell>
          <cell r="CS60">
            <v>0</v>
          </cell>
          <cell r="CT60">
            <v>0</v>
          </cell>
          <cell r="CU60">
            <v>0</v>
          </cell>
          <cell r="CV60">
            <v>5588</v>
          </cell>
          <cell r="CW60">
            <v>0</v>
          </cell>
          <cell r="CX60">
            <v>0</v>
          </cell>
          <cell r="CY60">
            <v>0</v>
          </cell>
          <cell r="CZ60">
            <v>0</v>
          </cell>
          <cell r="DA60">
            <v>0</v>
          </cell>
          <cell r="DB60">
            <v>0</v>
          </cell>
          <cell r="DC60">
            <v>0</v>
          </cell>
          <cell r="DD60">
            <v>0</v>
          </cell>
          <cell r="DE60">
            <v>0</v>
          </cell>
          <cell r="DF60">
            <v>264207</v>
          </cell>
          <cell r="DG60">
            <v>101362</v>
          </cell>
          <cell r="DH60">
            <v>42247</v>
          </cell>
          <cell r="DI60">
            <v>6604</v>
          </cell>
          <cell r="DJ60">
            <v>71212</v>
          </cell>
          <cell r="DK60">
            <v>22161</v>
          </cell>
          <cell r="DL60">
            <v>11969</v>
          </cell>
          <cell r="DM60">
            <v>0</v>
          </cell>
          <cell r="DN60">
            <v>81406</v>
          </cell>
          <cell r="DO60">
            <v>1257</v>
          </cell>
          <cell r="DP60">
            <v>13667</v>
          </cell>
          <cell r="DQ60">
            <v>0</v>
          </cell>
          <cell r="DR60">
            <v>30246</v>
          </cell>
          <cell r="DS60">
            <v>5688</v>
          </cell>
          <cell r="DT60">
            <v>3978</v>
          </cell>
          <cell r="DU60">
            <v>0</v>
          </cell>
          <cell r="DV60">
            <v>148477</v>
          </cell>
          <cell r="DW60">
            <v>481983</v>
          </cell>
          <cell r="DX60">
            <v>-348136</v>
          </cell>
          <cell r="DY60">
            <v>72660</v>
          </cell>
          <cell r="DZ60">
            <v>0</v>
          </cell>
          <cell r="EA60">
            <v>1832</v>
          </cell>
          <cell r="EB60">
            <v>0</v>
          </cell>
          <cell r="EC60">
            <v>0</v>
          </cell>
          <cell r="ED60">
            <v>0</v>
          </cell>
          <cell r="EE60">
            <v>8551</v>
          </cell>
          <cell r="EF60">
            <v>0</v>
          </cell>
          <cell r="EG60">
            <v>0</v>
          </cell>
          <cell r="EH60">
            <v>115500</v>
          </cell>
          <cell r="EI60">
            <v>-13964</v>
          </cell>
          <cell r="EJ60">
            <v>17095</v>
          </cell>
          <cell r="EK60">
            <v>-36238</v>
          </cell>
          <cell r="EL60">
            <v>56223</v>
          </cell>
          <cell r="EM60">
            <v>-9502</v>
          </cell>
          <cell r="EN60">
            <v>11757</v>
          </cell>
          <cell r="EO60">
            <v>0</v>
          </cell>
          <cell r="EP60">
            <v>194</v>
          </cell>
          <cell r="EQ60">
            <v>626</v>
          </cell>
          <cell r="ER60">
            <v>45</v>
          </cell>
          <cell r="ES60">
            <v>0</v>
          </cell>
          <cell r="ET60">
            <v>0</v>
          </cell>
          <cell r="EU60">
            <v>13175</v>
          </cell>
          <cell r="EV60">
            <v>-13175</v>
          </cell>
          <cell r="EW60">
            <v>-657</v>
          </cell>
          <cell r="EX60">
            <v>0</v>
          </cell>
          <cell r="EY60">
            <v>14989</v>
          </cell>
          <cell r="EZ60">
            <v>0</v>
          </cell>
          <cell r="FA60">
            <v>-685</v>
          </cell>
          <cell r="FB60">
            <v>0</v>
          </cell>
          <cell r="FC60">
            <v>18880</v>
          </cell>
          <cell r="FD60">
            <v>0</v>
          </cell>
          <cell r="FE60">
            <v>-194</v>
          </cell>
          <cell r="FF60">
            <v>0</v>
          </cell>
          <cell r="FG60">
            <v>2098</v>
          </cell>
          <cell r="FH60">
            <v>0</v>
          </cell>
          <cell r="FI60">
            <v>0</v>
          </cell>
          <cell r="FJ60">
            <v>0</v>
          </cell>
          <cell r="FK60">
            <v>16854</v>
          </cell>
          <cell r="FL60">
            <v>13175</v>
          </cell>
          <cell r="FM60">
            <v>0</v>
          </cell>
          <cell r="FN60">
            <v>0</v>
          </cell>
          <cell r="FO60">
            <v>0</v>
          </cell>
          <cell r="FP60">
            <v>10344</v>
          </cell>
          <cell r="FQ60">
            <v>0</v>
          </cell>
          <cell r="FR60">
            <v>23519</v>
          </cell>
          <cell r="FS60">
            <v>0</v>
          </cell>
          <cell r="FT60">
            <v>0</v>
          </cell>
          <cell r="FU60">
            <v>0</v>
          </cell>
          <cell r="FV60">
            <v>66395</v>
          </cell>
          <cell r="FW60">
            <v>0</v>
          </cell>
          <cell r="FX60">
            <v>0</v>
          </cell>
          <cell r="FY60">
            <v>0</v>
          </cell>
          <cell r="FZ60">
            <v>173718</v>
          </cell>
          <cell r="GA60">
            <v>0</v>
          </cell>
          <cell r="GB60">
            <v>-8</v>
          </cell>
          <cell r="GC60">
            <v>0</v>
          </cell>
          <cell r="GD60">
            <v>0</v>
          </cell>
          <cell r="GE60">
            <v>0</v>
          </cell>
          <cell r="GF60">
            <v>20454</v>
          </cell>
          <cell r="GG60">
            <v>0</v>
          </cell>
          <cell r="GH60">
            <v>0</v>
          </cell>
          <cell r="GI60">
            <v>0</v>
          </cell>
          <cell r="GJ60">
            <v>23860</v>
          </cell>
          <cell r="GK60">
            <v>0</v>
          </cell>
          <cell r="GL60">
            <v>0</v>
          </cell>
          <cell r="GM60">
            <v>0</v>
          </cell>
          <cell r="GN60">
            <v>0</v>
          </cell>
          <cell r="GO60">
            <v>0</v>
          </cell>
          <cell r="GP60">
            <v>0</v>
          </cell>
          <cell r="GQ60">
            <v>0</v>
          </cell>
          <cell r="GR60">
            <v>0</v>
          </cell>
          <cell r="GS60">
            <v>0</v>
          </cell>
          <cell r="GT60">
            <v>0</v>
          </cell>
          <cell r="GU60">
            <v>226</v>
          </cell>
          <cell r="GV60">
            <v>0</v>
          </cell>
          <cell r="GW60">
            <v>0</v>
          </cell>
          <cell r="GX60">
            <v>263632</v>
          </cell>
          <cell r="GY60">
            <v>226</v>
          </cell>
          <cell r="GZ60">
            <v>44306</v>
          </cell>
          <cell r="HA60">
            <v>0</v>
          </cell>
          <cell r="HB60">
            <v>230835</v>
          </cell>
          <cell r="HC60">
            <v>0</v>
          </cell>
          <cell r="HD60">
            <v>0</v>
          </cell>
          <cell r="HE60">
            <v>0</v>
          </cell>
          <cell r="HF60">
            <v>190192</v>
          </cell>
          <cell r="HG60">
            <v>0</v>
          </cell>
          <cell r="HH60">
            <v>-4</v>
          </cell>
          <cell r="HI60">
            <v>0</v>
          </cell>
          <cell r="HJ60">
            <v>428793</v>
          </cell>
          <cell r="HK60">
            <v>0</v>
          </cell>
          <cell r="HL60">
            <v>0</v>
          </cell>
          <cell r="HM60">
            <v>0</v>
          </cell>
          <cell r="HN60">
            <v>0</v>
          </cell>
          <cell r="HO60">
            <v>0</v>
          </cell>
          <cell r="HP60">
            <v>65936</v>
          </cell>
          <cell r="HQ60">
            <v>0</v>
          </cell>
          <cell r="HR60">
            <v>0</v>
          </cell>
          <cell r="HS60">
            <v>0</v>
          </cell>
          <cell r="HT60">
            <v>76928</v>
          </cell>
          <cell r="HU60">
            <v>0</v>
          </cell>
          <cell r="HV60">
            <v>0</v>
          </cell>
          <cell r="HW60">
            <v>0</v>
          </cell>
          <cell r="HX60">
            <v>0</v>
          </cell>
          <cell r="HY60">
            <v>0</v>
          </cell>
          <cell r="HZ60">
            <v>0</v>
          </cell>
          <cell r="IA60">
            <v>0</v>
          </cell>
          <cell r="IB60">
            <v>0</v>
          </cell>
          <cell r="IC60">
            <v>0</v>
          </cell>
          <cell r="ID60">
            <v>0</v>
          </cell>
          <cell r="IE60">
            <v>3827</v>
          </cell>
          <cell r="IF60">
            <v>0</v>
          </cell>
          <cell r="IG60">
            <v>0</v>
          </cell>
          <cell r="IH60">
            <v>849820</v>
          </cell>
          <cell r="II60">
            <v>3827</v>
          </cell>
          <cell r="IJ60">
            <v>142860</v>
          </cell>
          <cell r="IK60">
            <v>0</v>
          </cell>
        </row>
        <row r="61">
          <cell r="A61" t="str">
            <v>12635000</v>
          </cell>
          <cell r="B61" t="str">
            <v>2001</v>
          </cell>
          <cell r="C61">
            <v>37438</v>
          </cell>
          <cell r="D61" t="str">
            <v>11:28:51</v>
          </cell>
          <cell r="E61" t="str">
            <v>BRIAN CENTER HEALTH &amp; REHAB/ WINDSOR</v>
          </cell>
          <cell r="F61">
            <v>0</v>
          </cell>
          <cell r="G61">
            <v>134158</v>
          </cell>
          <cell r="H61">
            <v>-12732</v>
          </cell>
          <cell r="I61">
            <v>0</v>
          </cell>
          <cell r="J61">
            <v>29687</v>
          </cell>
          <cell r="K61">
            <v>132447</v>
          </cell>
          <cell r="L61">
            <v>4840</v>
          </cell>
          <cell r="M61">
            <v>-3500</v>
          </cell>
          <cell r="N61">
            <v>90475</v>
          </cell>
          <cell r="O61">
            <v>35679</v>
          </cell>
          <cell r="P61">
            <v>15936</v>
          </cell>
          <cell r="Q61">
            <v>0</v>
          </cell>
          <cell r="R61">
            <v>153956</v>
          </cell>
          <cell r="S61">
            <v>156123</v>
          </cell>
          <cell r="T61">
            <v>27118</v>
          </cell>
          <cell r="U61">
            <v>0</v>
          </cell>
          <cell r="V61">
            <v>70120</v>
          </cell>
          <cell r="W61">
            <v>0</v>
          </cell>
          <cell r="X61">
            <v>0</v>
          </cell>
          <cell r="Y61">
            <v>0</v>
          </cell>
          <cell r="Z61">
            <v>0</v>
          </cell>
          <cell r="AA61">
            <v>0</v>
          </cell>
          <cell r="AB61">
            <v>0</v>
          </cell>
          <cell r="AC61">
            <v>0</v>
          </cell>
          <cell r="AD61">
            <v>0</v>
          </cell>
          <cell r="AE61">
            <v>0</v>
          </cell>
          <cell r="AF61">
            <v>0</v>
          </cell>
          <cell r="AG61">
            <v>0</v>
          </cell>
          <cell r="AH61">
            <v>10069</v>
          </cell>
          <cell r="AI61">
            <v>0</v>
          </cell>
          <cell r="AJ61">
            <v>0</v>
          </cell>
          <cell r="AK61">
            <v>0</v>
          </cell>
          <cell r="AL61">
            <v>19396</v>
          </cell>
          <cell r="AM61">
            <v>0</v>
          </cell>
          <cell r="AN61">
            <v>-1125</v>
          </cell>
          <cell r="AO61">
            <v>0</v>
          </cell>
          <cell r="AP61">
            <v>0</v>
          </cell>
          <cell r="AQ61">
            <v>0</v>
          </cell>
          <cell r="AR61">
            <v>0</v>
          </cell>
          <cell r="AS61">
            <v>0</v>
          </cell>
          <cell r="AT61">
            <v>0</v>
          </cell>
          <cell r="AU61">
            <v>0</v>
          </cell>
          <cell r="AV61">
            <v>7798</v>
          </cell>
          <cell r="AW61">
            <v>0</v>
          </cell>
          <cell r="AX61">
            <v>0</v>
          </cell>
          <cell r="AY61">
            <v>0</v>
          </cell>
          <cell r="AZ61">
            <v>9545</v>
          </cell>
          <cell r="BA61">
            <v>0</v>
          </cell>
          <cell r="BB61">
            <v>0</v>
          </cell>
          <cell r="BC61">
            <v>97</v>
          </cell>
          <cell r="BD61">
            <v>0</v>
          </cell>
          <cell r="BE61">
            <v>0</v>
          </cell>
          <cell r="BF61">
            <v>0</v>
          </cell>
          <cell r="BG61">
            <v>83494</v>
          </cell>
          <cell r="BH61">
            <v>0</v>
          </cell>
          <cell r="BI61">
            <v>0</v>
          </cell>
          <cell r="BJ61">
            <v>0</v>
          </cell>
          <cell r="BK61">
            <v>0</v>
          </cell>
          <cell r="BL61">
            <v>0</v>
          </cell>
          <cell r="BM61">
            <v>0</v>
          </cell>
          <cell r="BN61">
            <v>0</v>
          </cell>
          <cell r="BO61">
            <v>5148</v>
          </cell>
          <cell r="BP61">
            <v>0</v>
          </cell>
          <cell r="BQ61">
            <v>0</v>
          </cell>
          <cell r="BR61">
            <v>0</v>
          </cell>
          <cell r="BS61">
            <v>4955</v>
          </cell>
          <cell r="BT61">
            <v>0</v>
          </cell>
          <cell r="BU61">
            <v>-3726</v>
          </cell>
          <cell r="BV61">
            <v>0</v>
          </cell>
          <cell r="BW61">
            <v>0</v>
          </cell>
          <cell r="BX61">
            <v>0</v>
          </cell>
          <cell r="BY61">
            <v>0</v>
          </cell>
          <cell r="BZ61">
            <v>0</v>
          </cell>
          <cell r="CA61">
            <v>20400</v>
          </cell>
          <cell r="CB61">
            <v>0</v>
          </cell>
          <cell r="CC61">
            <v>0</v>
          </cell>
          <cell r="CD61">
            <v>0</v>
          </cell>
          <cell r="CE61">
            <v>5481</v>
          </cell>
          <cell r="CF61">
            <v>0</v>
          </cell>
          <cell r="CG61">
            <v>0</v>
          </cell>
          <cell r="CH61">
            <v>0</v>
          </cell>
          <cell r="CI61">
            <v>1500</v>
          </cell>
          <cell r="CJ61">
            <v>0</v>
          </cell>
          <cell r="CK61">
            <v>0</v>
          </cell>
          <cell r="CL61">
            <v>0</v>
          </cell>
          <cell r="CM61">
            <v>720</v>
          </cell>
          <cell r="CN61">
            <v>0</v>
          </cell>
          <cell r="CO61">
            <v>15161</v>
          </cell>
          <cell r="CP61">
            <v>0</v>
          </cell>
          <cell r="CQ61">
            <v>3221</v>
          </cell>
          <cell r="CR61">
            <v>-876</v>
          </cell>
          <cell r="CS61">
            <v>0</v>
          </cell>
          <cell r="CT61">
            <v>0</v>
          </cell>
          <cell r="CU61">
            <v>0</v>
          </cell>
          <cell r="CV61">
            <v>4993</v>
          </cell>
          <cell r="CW61">
            <v>0</v>
          </cell>
          <cell r="CX61">
            <v>0</v>
          </cell>
          <cell r="CY61">
            <v>0</v>
          </cell>
          <cell r="CZ61">
            <v>0</v>
          </cell>
          <cell r="DA61">
            <v>0</v>
          </cell>
          <cell r="DB61">
            <v>0</v>
          </cell>
          <cell r="DC61">
            <v>0</v>
          </cell>
          <cell r="DD61">
            <v>0</v>
          </cell>
          <cell r="DE61">
            <v>0</v>
          </cell>
          <cell r="DF61">
            <v>99585</v>
          </cell>
          <cell r="DG61">
            <v>125016</v>
          </cell>
          <cell r="DH61">
            <v>20335</v>
          </cell>
          <cell r="DI61">
            <v>11435</v>
          </cell>
          <cell r="DJ61">
            <v>64010</v>
          </cell>
          <cell r="DK61">
            <v>25456</v>
          </cell>
          <cell r="DL61">
            <v>11274</v>
          </cell>
          <cell r="DM61">
            <v>0</v>
          </cell>
          <cell r="DN61">
            <v>49969</v>
          </cell>
          <cell r="DO61">
            <v>97</v>
          </cell>
          <cell r="DP61">
            <v>4469</v>
          </cell>
          <cell r="DQ61">
            <v>0</v>
          </cell>
          <cell r="DR61">
            <v>23499</v>
          </cell>
          <cell r="DS61">
            <v>4150</v>
          </cell>
          <cell r="DT61">
            <v>4528</v>
          </cell>
          <cell r="DU61">
            <v>-2217</v>
          </cell>
          <cell r="DV61">
            <v>83575</v>
          </cell>
          <cell r="DW61">
            <v>484596</v>
          </cell>
          <cell r="DX61">
            <v>-320485</v>
          </cell>
          <cell r="DY61">
            <v>87634</v>
          </cell>
          <cell r="DZ61">
            <v>0</v>
          </cell>
          <cell r="EA61">
            <v>0</v>
          </cell>
          <cell r="EB61">
            <v>1049</v>
          </cell>
          <cell r="EC61">
            <v>0</v>
          </cell>
          <cell r="ED61">
            <v>0</v>
          </cell>
          <cell r="EE61">
            <v>20800</v>
          </cell>
          <cell r="EF61">
            <v>-1049</v>
          </cell>
          <cell r="EG61">
            <v>0</v>
          </cell>
          <cell r="EH61">
            <v>45875</v>
          </cell>
          <cell r="EI61">
            <v>347</v>
          </cell>
          <cell r="EJ61">
            <v>4697</v>
          </cell>
          <cell r="EK61">
            <v>0</v>
          </cell>
          <cell r="EL61">
            <v>37907</v>
          </cell>
          <cell r="EM61">
            <v>524</v>
          </cell>
          <cell r="EN61">
            <v>9734</v>
          </cell>
          <cell r="EO61">
            <v>0</v>
          </cell>
          <cell r="EP61">
            <v>7582</v>
          </cell>
          <cell r="EQ61">
            <v>59</v>
          </cell>
          <cell r="ER61">
            <v>1661</v>
          </cell>
          <cell r="ES61">
            <v>0</v>
          </cell>
          <cell r="ET61">
            <v>0</v>
          </cell>
          <cell r="EU61">
            <v>18280</v>
          </cell>
          <cell r="EV61">
            <v>0</v>
          </cell>
          <cell r="EW61">
            <v>0</v>
          </cell>
          <cell r="EX61">
            <v>0</v>
          </cell>
          <cell r="EY61">
            <v>8034</v>
          </cell>
          <cell r="EZ61">
            <v>0</v>
          </cell>
          <cell r="FA61">
            <v>0</v>
          </cell>
          <cell r="FB61">
            <v>0</v>
          </cell>
          <cell r="FC61">
            <v>65995</v>
          </cell>
          <cell r="FD61">
            <v>0</v>
          </cell>
          <cell r="FE61">
            <v>0</v>
          </cell>
          <cell r="FF61">
            <v>0</v>
          </cell>
          <cell r="FG61">
            <v>20546</v>
          </cell>
          <cell r="FH61">
            <v>0</v>
          </cell>
          <cell r="FI61">
            <v>0</v>
          </cell>
          <cell r="FJ61">
            <v>0</v>
          </cell>
          <cell r="FK61">
            <v>43412</v>
          </cell>
          <cell r="FL61">
            <v>0</v>
          </cell>
          <cell r="FM61">
            <v>0</v>
          </cell>
          <cell r="FN61">
            <v>0</v>
          </cell>
          <cell r="FO61">
            <v>0</v>
          </cell>
          <cell r="FP61">
            <v>15686</v>
          </cell>
          <cell r="FQ61">
            <v>0</v>
          </cell>
          <cell r="FR61">
            <v>150666</v>
          </cell>
          <cell r="FS61">
            <v>0</v>
          </cell>
          <cell r="FT61">
            <v>0</v>
          </cell>
          <cell r="FU61">
            <v>0</v>
          </cell>
          <cell r="FV61">
            <v>41454</v>
          </cell>
          <cell r="FW61">
            <v>0</v>
          </cell>
          <cell r="FX61">
            <v>0</v>
          </cell>
          <cell r="FY61">
            <v>0</v>
          </cell>
          <cell r="FZ61">
            <v>91537</v>
          </cell>
          <cell r="GA61">
            <v>0</v>
          </cell>
          <cell r="GB61">
            <v>-114</v>
          </cell>
          <cell r="GC61">
            <v>0</v>
          </cell>
          <cell r="GD61">
            <v>0</v>
          </cell>
          <cell r="GE61">
            <v>0</v>
          </cell>
          <cell r="GF61">
            <v>22455</v>
          </cell>
          <cell r="GG61">
            <v>0</v>
          </cell>
          <cell r="GH61">
            <v>0</v>
          </cell>
          <cell r="GI61">
            <v>0</v>
          </cell>
          <cell r="GJ61">
            <v>27488</v>
          </cell>
          <cell r="GK61">
            <v>0</v>
          </cell>
          <cell r="GL61">
            <v>0</v>
          </cell>
          <cell r="GM61">
            <v>0</v>
          </cell>
          <cell r="GN61">
            <v>0</v>
          </cell>
          <cell r="GO61">
            <v>0</v>
          </cell>
          <cell r="GP61">
            <v>0</v>
          </cell>
          <cell r="GQ61">
            <v>0</v>
          </cell>
          <cell r="GR61">
            <v>0</v>
          </cell>
          <cell r="GS61">
            <v>0</v>
          </cell>
          <cell r="GT61">
            <v>0</v>
          </cell>
          <cell r="GU61">
            <v>0</v>
          </cell>
          <cell r="GV61">
            <v>0</v>
          </cell>
          <cell r="GW61">
            <v>0</v>
          </cell>
          <cell r="GX61">
            <v>283657</v>
          </cell>
          <cell r="GY61">
            <v>0</v>
          </cell>
          <cell r="GZ61">
            <v>49829</v>
          </cell>
          <cell r="HA61">
            <v>0</v>
          </cell>
          <cell r="HB61">
            <v>316106</v>
          </cell>
          <cell r="HC61">
            <v>0</v>
          </cell>
          <cell r="HD61">
            <v>0</v>
          </cell>
          <cell r="HE61">
            <v>0</v>
          </cell>
          <cell r="HF61">
            <v>164896</v>
          </cell>
          <cell r="HG61">
            <v>0</v>
          </cell>
          <cell r="HH61">
            <v>0</v>
          </cell>
          <cell r="HI61">
            <v>0</v>
          </cell>
          <cell r="HJ61">
            <v>421977</v>
          </cell>
          <cell r="HK61">
            <v>0</v>
          </cell>
          <cell r="HL61">
            <v>-4169</v>
          </cell>
          <cell r="HM61">
            <v>0</v>
          </cell>
          <cell r="HN61">
            <v>0</v>
          </cell>
          <cell r="HO61">
            <v>0</v>
          </cell>
          <cell r="HP61">
            <v>71182</v>
          </cell>
          <cell r="HQ61">
            <v>0</v>
          </cell>
          <cell r="HR61">
            <v>0</v>
          </cell>
          <cell r="HS61">
            <v>0</v>
          </cell>
          <cell r="HT61">
            <v>87136</v>
          </cell>
          <cell r="HU61">
            <v>0</v>
          </cell>
          <cell r="HV61">
            <v>0</v>
          </cell>
          <cell r="HW61">
            <v>0</v>
          </cell>
          <cell r="HX61">
            <v>0</v>
          </cell>
          <cell r="HY61">
            <v>0</v>
          </cell>
          <cell r="HZ61">
            <v>0</v>
          </cell>
          <cell r="IA61">
            <v>0</v>
          </cell>
          <cell r="IB61">
            <v>0</v>
          </cell>
          <cell r="IC61">
            <v>0</v>
          </cell>
          <cell r="ID61">
            <v>0</v>
          </cell>
          <cell r="IE61">
            <v>1890</v>
          </cell>
          <cell r="IF61">
            <v>0</v>
          </cell>
          <cell r="IG61">
            <v>0</v>
          </cell>
          <cell r="IH61">
            <v>902979</v>
          </cell>
          <cell r="II61">
            <v>1890</v>
          </cell>
          <cell r="IJ61">
            <v>154149</v>
          </cell>
          <cell r="IK61">
            <v>0</v>
          </cell>
        </row>
        <row r="62">
          <cell r="A62" t="str">
            <v>12643000</v>
          </cell>
          <cell r="B62" t="str">
            <v>2001</v>
          </cell>
          <cell r="C62">
            <v>37494</v>
          </cell>
          <cell r="D62" t="str">
            <v>15:18:34</v>
          </cell>
          <cell r="E62" t="str">
            <v>BRIAN CENTER HEALTH &amp; RETIRE/ CABARRUS</v>
          </cell>
          <cell r="F62">
            <v>0</v>
          </cell>
          <cell r="G62">
            <v>219694</v>
          </cell>
          <cell r="H62">
            <v>-5344</v>
          </cell>
          <cell r="I62">
            <v>-76615</v>
          </cell>
          <cell r="J62">
            <v>21690</v>
          </cell>
          <cell r="K62">
            <v>205336</v>
          </cell>
          <cell r="L62">
            <v>1638</v>
          </cell>
          <cell r="M62">
            <v>-2510</v>
          </cell>
          <cell r="N62">
            <v>131627</v>
          </cell>
          <cell r="O62">
            <v>20653</v>
          </cell>
          <cell r="P62">
            <v>21348</v>
          </cell>
          <cell r="Q62">
            <v>0</v>
          </cell>
          <cell r="R62">
            <v>186203</v>
          </cell>
          <cell r="S62">
            <v>204395</v>
          </cell>
          <cell r="T62">
            <v>30201</v>
          </cell>
          <cell r="U62">
            <v>-509</v>
          </cell>
          <cell r="V62">
            <v>71919</v>
          </cell>
          <cell r="W62">
            <v>0</v>
          </cell>
          <cell r="X62">
            <v>0</v>
          </cell>
          <cell r="Y62">
            <v>0</v>
          </cell>
          <cell r="Z62">
            <v>57280</v>
          </cell>
          <cell r="AA62">
            <v>0</v>
          </cell>
          <cell r="AB62">
            <v>0</v>
          </cell>
          <cell r="AC62">
            <v>0</v>
          </cell>
          <cell r="AD62">
            <v>0</v>
          </cell>
          <cell r="AE62">
            <v>0</v>
          </cell>
          <cell r="AF62">
            <v>0</v>
          </cell>
          <cell r="AG62">
            <v>0</v>
          </cell>
          <cell r="AH62">
            <v>86290</v>
          </cell>
          <cell r="AI62">
            <v>0</v>
          </cell>
          <cell r="AJ62">
            <v>0</v>
          </cell>
          <cell r="AK62">
            <v>0</v>
          </cell>
          <cell r="AL62">
            <v>28340</v>
          </cell>
          <cell r="AM62">
            <v>0</v>
          </cell>
          <cell r="AN62">
            <v>0</v>
          </cell>
          <cell r="AO62">
            <v>0</v>
          </cell>
          <cell r="AP62">
            <v>0</v>
          </cell>
          <cell r="AQ62">
            <v>0</v>
          </cell>
          <cell r="AR62">
            <v>0</v>
          </cell>
          <cell r="AS62">
            <v>0</v>
          </cell>
          <cell r="AT62">
            <v>0</v>
          </cell>
          <cell r="AU62">
            <v>0</v>
          </cell>
          <cell r="AV62">
            <v>18852</v>
          </cell>
          <cell r="AW62">
            <v>0</v>
          </cell>
          <cell r="AX62">
            <v>0</v>
          </cell>
          <cell r="AY62">
            <v>0</v>
          </cell>
          <cell r="AZ62">
            <v>20695</v>
          </cell>
          <cell r="BA62">
            <v>0</v>
          </cell>
          <cell r="BB62">
            <v>0</v>
          </cell>
          <cell r="BC62">
            <v>3852</v>
          </cell>
          <cell r="BD62">
            <v>0</v>
          </cell>
          <cell r="BE62">
            <v>0</v>
          </cell>
          <cell r="BF62">
            <v>0</v>
          </cell>
          <cell r="BG62">
            <v>146648</v>
          </cell>
          <cell r="BH62">
            <v>0</v>
          </cell>
          <cell r="BI62">
            <v>-1916</v>
          </cell>
          <cell r="BJ62">
            <v>0</v>
          </cell>
          <cell r="BK62">
            <v>0</v>
          </cell>
          <cell r="BL62">
            <v>0</v>
          </cell>
          <cell r="BM62">
            <v>0</v>
          </cell>
          <cell r="BN62">
            <v>0</v>
          </cell>
          <cell r="BO62">
            <v>15395</v>
          </cell>
          <cell r="BP62">
            <v>0</v>
          </cell>
          <cell r="BQ62">
            <v>0</v>
          </cell>
          <cell r="BR62">
            <v>0</v>
          </cell>
          <cell r="BS62">
            <v>18479</v>
          </cell>
          <cell r="BT62">
            <v>0</v>
          </cell>
          <cell r="BU62">
            <v>-18479</v>
          </cell>
          <cell r="BV62">
            <v>0</v>
          </cell>
          <cell r="BW62">
            <v>0</v>
          </cell>
          <cell r="BX62">
            <v>0</v>
          </cell>
          <cell r="BY62">
            <v>0</v>
          </cell>
          <cell r="BZ62">
            <v>0</v>
          </cell>
          <cell r="CA62">
            <v>26400</v>
          </cell>
          <cell r="CB62">
            <v>0</v>
          </cell>
          <cell r="CC62">
            <v>0</v>
          </cell>
          <cell r="CD62">
            <v>0</v>
          </cell>
          <cell r="CE62">
            <v>2655</v>
          </cell>
          <cell r="CF62">
            <v>0</v>
          </cell>
          <cell r="CG62">
            <v>-204</v>
          </cell>
          <cell r="CH62">
            <v>0</v>
          </cell>
          <cell r="CI62">
            <v>5100</v>
          </cell>
          <cell r="CJ62">
            <v>0</v>
          </cell>
          <cell r="CK62">
            <v>0</v>
          </cell>
          <cell r="CL62">
            <v>0</v>
          </cell>
          <cell r="CM62">
            <v>0</v>
          </cell>
          <cell r="CN62">
            <v>0</v>
          </cell>
          <cell r="CO62">
            <v>14225</v>
          </cell>
          <cell r="CP62">
            <v>0</v>
          </cell>
          <cell r="CQ62">
            <v>7065</v>
          </cell>
          <cell r="CR62">
            <v>-6480</v>
          </cell>
          <cell r="CS62">
            <v>0</v>
          </cell>
          <cell r="CT62">
            <v>0</v>
          </cell>
          <cell r="CU62">
            <v>0</v>
          </cell>
          <cell r="CV62">
            <v>5297</v>
          </cell>
          <cell r="CW62">
            <v>0</v>
          </cell>
          <cell r="CX62">
            <v>0</v>
          </cell>
          <cell r="CY62">
            <v>0</v>
          </cell>
          <cell r="CZ62">
            <v>0</v>
          </cell>
          <cell r="DA62">
            <v>0</v>
          </cell>
          <cell r="DB62">
            <v>0</v>
          </cell>
          <cell r="DC62">
            <v>0</v>
          </cell>
          <cell r="DD62">
            <v>0</v>
          </cell>
          <cell r="DE62">
            <v>0</v>
          </cell>
          <cell r="DF62">
            <v>243829</v>
          </cell>
          <cell r="DG62">
            <v>225594</v>
          </cell>
          <cell r="DH62">
            <v>38364</v>
          </cell>
          <cell r="DI62">
            <v>-6374</v>
          </cell>
          <cell r="DJ62">
            <v>47058</v>
          </cell>
          <cell r="DK62">
            <v>12151</v>
          </cell>
          <cell r="DL62">
            <v>7632</v>
          </cell>
          <cell r="DM62">
            <v>0</v>
          </cell>
          <cell r="DN62">
            <v>71513</v>
          </cell>
          <cell r="DO62">
            <v>6269</v>
          </cell>
          <cell r="DP62">
            <v>11598</v>
          </cell>
          <cell r="DQ62">
            <v>0</v>
          </cell>
          <cell r="DR62">
            <v>32748</v>
          </cell>
          <cell r="DS62">
            <v>21706</v>
          </cell>
          <cell r="DT62">
            <v>5724</v>
          </cell>
          <cell r="DU62">
            <v>0</v>
          </cell>
          <cell r="DV62">
            <v>188402</v>
          </cell>
          <cell r="DW62">
            <v>515323</v>
          </cell>
          <cell r="DX62">
            <v>-359012</v>
          </cell>
          <cell r="DY62">
            <v>81753</v>
          </cell>
          <cell r="DZ62">
            <v>0</v>
          </cell>
          <cell r="EA62">
            <v>3369</v>
          </cell>
          <cell r="EB62">
            <v>0</v>
          </cell>
          <cell r="EC62">
            <v>0</v>
          </cell>
          <cell r="ED62">
            <v>0</v>
          </cell>
          <cell r="EE62">
            <v>19236</v>
          </cell>
          <cell r="EF62">
            <v>0</v>
          </cell>
          <cell r="EG62">
            <v>0</v>
          </cell>
          <cell r="EH62">
            <v>47992</v>
          </cell>
          <cell r="EI62">
            <v>-1353</v>
          </cell>
          <cell r="EJ62">
            <v>7155</v>
          </cell>
          <cell r="EK62">
            <v>9</v>
          </cell>
          <cell r="EL62">
            <v>27688</v>
          </cell>
          <cell r="EM62">
            <v>883</v>
          </cell>
          <cell r="EN62">
            <v>5021</v>
          </cell>
          <cell r="EO62">
            <v>0</v>
          </cell>
          <cell r="EP62">
            <v>7956</v>
          </cell>
          <cell r="EQ62">
            <v>-3430</v>
          </cell>
          <cell r="ER62">
            <v>1389</v>
          </cell>
          <cell r="ES62">
            <v>3540</v>
          </cell>
          <cell r="ET62">
            <v>0</v>
          </cell>
          <cell r="EU62">
            <v>13264</v>
          </cell>
          <cell r="EV62">
            <v>-13264</v>
          </cell>
          <cell r="EW62">
            <v>-427</v>
          </cell>
          <cell r="EX62">
            <v>0</v>
          </cell>
          <cell r="EY62">
            <v>3662</v>
          </cell>
          <cell r="EZ62">
            <v>0</v>
          </cell>
          <cell r="FA62">
            <v>-148</v>
          </cell>
          <cell r="FB62">
            <v>0</v>
          </cell>
          <cell r="FC62">
            <v>16278</v>
          </cell>
          <cell r="FD62">
            <v>13264</v>
          </cell>
          <cell r="FE62">
            <v>-167</v>
          </cell>
          <cell r="FF62">
            <v>0</v>
          </cell>
          <cell r="FG62">
            <v>7312</v>
          </cell>
          <cell r="FH62">
            <v>0</v>
          </cell>
          <cell r="FI62">
            <v>0</v>
          </cell>
          <cell r="FJ62">
            <v>0</v>
          </cell>
          <cell r="FK62">
            <v>11223</v>
          </cell>
          <cell r="FL62">
            <v>0</v>
          </cell>
          <cell r="FM62">
            <v>-145</v>
          </cell>
          <cell r="FN62">
            <v>0</v>
          </cell>
          <cell r="FO62">
            <v>0</v>
          </cell>
          <cell r="FP62">
            <v>8490</v>
          </cell>
          <cell r="FQ62">
            <v>0</v>
          </cell>
          <cell r="FR62">
            <v>22867</v>
          </cell>
          <cell r="FS62">
            <v>0</v>
          </cell>
          <cell r="FT62">
            <v>0</v>
          </cell>
          <cell r="FU62">
            <v>0</v>
          </cell>
          <cell r="FV62">
            <v>245242</v>
          </cell>
          <cell r="FW62">
            <v>0</v>
          </cell>
          <cell r="FX62">
            <v>0</v>
          </cell>
          <cell r="FY62">
            <v>0</v>
          </cell>
          <cell r="FZ62">
            <v>370054</v>
          </cell>
          <cell r="GA62">
            <v>0</v>
          </cell>
          <cell r="GB62">
            <v>0</v>
          </cell>
          <cell r="GC62">
            <v>0</v>
          </cell>
          <cell r="GD62">
            <v>0</v>
          </cell>
          <cell r="GE62">
            <v>0</v>
          </cell>
          <cell r="GF62">
            <v>49342</v>
          </cell>
          <cell r="GG62">
            <v>0</v>
          </cell>
          <cell r="GH62">
            <v>0</v>
          </cell>
          <cell r="GI62">
            <v>0</v>
          </cell>
          <cell r="GJ62">
            <v>54164</v>
          </cell>
          <cell r="GK62">
            <v>0</v>
          </cell>
          <cell r="GL62">
            <v>0</v>
          </cell>
          <cell r="GM62">
            <v>0</v>
          </cell>
          <cell r="GN62">
            <v>0</v>
          </cell>
          <cell r="GO62">
            <v>0</v>
          </cell>
          <cell r="GP62">
            <v>0</v>
          </cell>
          <cell r="GQ62">
            <v>0</v>
          </cell>
          <cell r="GR62">
            <v>0</v>
          </cell>
          <cell r="GS62">
            <v>0</v>
          </cell>
          <cell r="GT62">
            <v>0</v>
          </cell>
          <cell r="GU62">
            <v>0</v>
          </cell>
          <cell r="GV62">
            <v>0</v>
          </cell>
          <cell r="GW62">
            <v>0</v>
          </cell>
          <cell r="GX62">
            <v>638163</v>
          </cell>
          <cell r="GY62">
            <v>0</v>
          </cell>
          <cell r="GZ62">
            <v>103506</v>
          </cell>
          <cell r="HA62">
            <v>0</v>
          </cell>
          <cell r="HB62">
            <v>78067</v>
          </cell>
          <cell r="HC62">
            <v>0</v>
          </cell>
          <cell r="HD62">
            <v>0</v>
          </cell>
          <cell r="HE62">
            <v>0</v>
          </cell>
          <cell r="HF62">
            <v>260991</v>
          </cell>
          <cell r="HG62">
            <v>0</v>
          </cell>
          <cell r="HH62">
            <v>0</v>
          </cell>
          <cell r="HI62">
            <v>0</v>
          </cell>
          <cell r="HJ62">
            <v>324230</v>
          </cell>
          <cell r="HK62">
            <v>0</v>
          </cell>
          <cell r="HL62">
            <v>-1312</v>
          </cell>
          <cell r="HM62">
            <v>0</v>
          </cell>
          <cell r="HN62">
            <v>0</v>
          </cell>
          <cell r="HO62">
            <v>0</v>
          </cell>
          <cell r="HP62">
            <v>51183</v>
          </cell>
          <cell r="HQ62">
            <v>0</v>
          </cell>
          <cell r="HR62">
            <v>0</v>
          </cell>
          <cell r="HS62">
            <v>0</v>
          </cell>
          <cell r="HT62">
            <v>56185</v>
          </cell>
          <cell r="HU62">
            <v>0</v>
          </cell>
          <cell r="HV62">
            <v>0</v>
          </cell>
          <cell r="HW62">
            <v>0</v>
          </cell>
          <cell r="HX62">
            <v>0</v>
          </cell>
          <cell r="HY62">
            <v>0</v>
          </cell>
          <cell r="HZ62">
            <v>0</v>
          </cell>
          <cell r="IA62">
            <v>0</v>
          </cell>
          <cell r="IB62">
            <v>0</v>
          </cell>
          <cell r="IC62">
            <v>0</v>
          </cell>
          <cell r="ID62">
            <v>0</v>
          </cell>
          <cell r="IE62">
            <v>1570</v>
          </cell>
          <cell r="IF62">
            <v>0</v>
          </cell>
          <cell r="IG62">
            <v>0</v>
          </cell>
          <cell r="IH62">
            <v>663288</v>
          </cell>
          <cell r="II62">
            <v>1570</v>
          </cell>
          <cell r="IJ62">
            <v>106056</v>
          </cell>
          <cell r="IK62">
            <v>0</v>
          </cell>
        </row>
        <row r="63">
          <cell r="A63" t="str">
            <v>12634000</v>
          </cell>
          <cell r="B63" t="str">
            <v>2001</v>
          </cell>
          <cell r="C63">
            <v>37434</v>
          </cell>
          <cell r="D63" t="str">
            <v>15:27:23</v>
          </cell>
          <cell r="E63" t="str">
            <v>BRIAN CENTER HEALTH &amp; RETIRE/ CHARLOTTE</v>
          </cell>
          <cell r="F63">
            <v>0</v>
          </cell>
          <cell r="G63">
            <v>290014</v>
          </cell>
          <cell r="H63">
            <v>-5270</v>
          </cell>
          <cell r="I63">
            <v>-753</v>
          </cell>
          <cell r="J63">
            <v>41834</v>
          </cell>
          <cell r="K63">
            <v>211188</v>
          </cell>
          <cell r="L63">
            <v>6104</v>
          </cell>
          <cell r="M63">
            <v>0</v>
          </cell>
          <cell r="N63">
            <v>3220</v>
          </cell>
          <cell r="O63">
            <v>182068</v>
          </cell>
          <cell r="P63">
            <v>513</v>
          </cell>
          <cell r="Q63">
            <v>0</v>
          </cell>
          <cell r="R63">
            <v>269270</v>
          </cell>
          <cell r="S63">
            <v>307567</v>
          </cell>
          <cell r="T63">
            <v>42925</v>
          </cell>
          <cell r="U63">
            <v>0</v>
          </cell>
          <cell r="V63">
            <v>55234</v>
          </cell>
          <cell r="W63">
            <v>0</v>
          </cell>
          <cell r="X63">
            <v>0</v>
          </cell>
          <cell r="Y63">
            <v>0</v>
          </cell>
          <cell r="Z63">
            <v>46824</v>
          </cell>
          <cell r="AA63">
            <v>0</v>
          </cell>
          <cell r="AB63">
            <v>0</v>
          </cell>
          <cell r="AC63">
            <v>0</v>
          </cell>
          <cell r="AD63">
            <v>566</v>
          </cell>
          <cell r="AE63">
            <v>0</v>
          </cell>
          <cell r="AF63">
            <v>0</v>
          </cell>
          <cell r="AG63">
            <v>0</v>
          </cell>
          <cell r="AH63">
            <v>71888</v>
          </cell>
          <cell r="AI63">
            <v>0</v>
          </cell>
          <cell r="AJ63">
            <v>0</v>
          </cell>
          <cell r="AK63">
            <v>0</v>
          </cell>
          <cell r="AL63">
            <v>62346</v>
          </cell>
          <cell r="AM63">
            <v>0</v>
          </cell>
          <cell r="AN63">
            <v>1002</v>
          </cell>
          <cell r="AO63">
            <v>0</v>
          </cell>
          <cell r="AP63">
            <v>0</v>
          </cell>
          <cell r="AQ63">
            <v>0</v>
          </cell>
          <cell r="AR63">
            <v>0</v>
          </cell>
          <cell r="AS63">
            <v>0</v>
          </cell>
          <cell r="AT63">
            <v>0</v>
          </cell>
          <cell r="AU63">
            <v>0</v>
          </cell>
          <cell r="AV63">
            <v>18846</v>
          </cell>
          <cell r="AW63">
            <v>0</v>
          </cell>
          <cell r="AX63">
            <v>0</v>
          </cell>
          <cell r="AY63">
            <v>0</v>
          </cell>
          <cell r="AZ63">
            <v>19071</v>
          </cell>
          <cell r="BA63">
            <v>0</v>
          </cell>
          <cell r="BB63">
            <v>0</v>
          </cell>
          <cell r="BC63">
            <v>848</v>
          </cell>
          <cell r="BD63">
            <v>0</v>
          </cell>
          <cell r="BE63">
            <v>0</v>
          </cell>
          <cell r="BF63">
            <v>0</v>
          </cell>
          <cell r="BG63">
            <v>124230</v>
          </cell>
          <cell r="BH63">
            <v>0</v>
          </cell>
          <cell r="BI63">
            <v>0</v>
          </cell>
          <cell r="BJ63">
            <v>0</v>
          </cell>
          <cell r="BK63">
            <v>0</v>
          </cell>
          <cell r="BL63">
            <v>0</v>
          </cell>
          <cell r="BM63">
            <v>0</v>
          </cell>
          <cell r="BN63">
            <v>0</v>
          </cell>
          <cell r="BO63">
            <v>8873</v>
          </cell>
          <cell r="BP63">
            <v>0</v>
          </cell>
          <cell r="BQ63">
            <v>0</v>
          </cell>
          <cell r="BR63">
            <v>0</v>
          </cell>
          <cell r="BS63">
            <v>20173</v>
          </cell>
          <cell r="BT63">
            <v>0</v>
          </cell>
          <cell r="BU63">
            <v>-16738</v>
          </cell>
          <cell r="BV63">
            <v>0</v>
          </cell>
          <cell r="BW63">
            <v>0</v>
          </cell>
          <cell r="BX63">
            <v>0</v>
          </cell>
          <cell r="BY63">
            <v>0</v>
          </cell>
          <cell r="BZ63">
            <v>0</v>
          </cell>
          <cell r="CA63">
            <v>34200</v>
          </cell>
          <cell r="CB63">
            <v>0</v>
          </cell>
          <cell r="CC63">
            <v>0</v>
          </cell>
          <cell r="CD63">
            <v>0</v>
          </cell>
          <cell r="CE63">
            <v>7809</v>
          </cell>
          <cell r="CF63">
            <v>0</v>
          </cell>
          <cell r="CG63">
            <v>0</v>
          </cell>
          <cell r="CH63">
            <v>0</v>
          </cell>
          <cell r="CI63">
            <v>4200</v>
          </cell>
          <cell r="CJ63">
            <v>0</v>
          </cell>
          <cell r="CK63">
            <v>0</v>
          </cell>
          <cell r="CL63">
            <v>0</v>
          </cell>
          <cell r="CM63">
            <v>3510</v>
          </cell>
          <cell r="CN63">
            <v>0</v>
          </cell>
          <cell r="CO63">
            <v>19350</v>
          </cell>
          <cell r="CP63">
            <v>0</v>
          </cell>
          <cell r="CQ63">
            <v>76273</v>
          </cell>
          <cell r="CR63">
            <v>-72538</v>
          </cell>
          <cell r="CS63">
            <v>0</v>
          </cell>
          <cell r="CT63">
            <v>0</v>
          </cell>
          <cell r="CU63">
            <v>0</v>
          </cell>
          <cell r="CV63">
            <v>5270</v>
          </cell>
          <cell r="CW63">
            <v>0</v>
          </cell>
          <cell r="CX63">
            <v>0</v>
          </cell>
          <cell r="CY63">
            <v>0</v>
          </cell>
          <cell r="CZ63">
            <v>0</v>
          </cell>
          <cell r="DA63">
            <v>0</v>
          </cell>
          <cell r="DB63">
            <v>0</v>
          </cell>
          <cell r="DC63">
            <v>0</v>
          </cell>
          <cell r="DD63">
            <v>0</v>
          </cell>
          <cell r="DE63">
            <v>0</v>
          </cell>
          <cell r="DF63">
            <v>236858</v>
          </cell>
          <cell r="DG63">
            <v>280116</v>
          </cell>
          <cell r="DH63">
            <v>-28349</v>
          </cell>
          <cell r="DI63">
            <v>2612</v>
          </cell>
          <cell r="DJ63">
            <v>-679</v>
          </cell>
          <cell r="DK63">
            <v>96028</v>
          </cell>
          <cell r="DL63">
            <v>0</v>
          </cell>
          <cell r="DM63">
            <v>679</v>
          </cell>
          <cell r="DN63">
            <v>110226</v>
          </cell>
          <cell r="DO63">
            <v>169</v>
          </cell>
          <cell r="DP63">
            <v>19917</v>
          </cell>
          <cell r="DQ63">
            <v>0</v>
          </cell>
          <cell r="DR63">
            <v>48060</v>
          </cell>
          <cell r="DS63">
            <v>5816</v>
          </cell>
          <cell r="DT63">
            <v>8226</v>
          </cell>
          <cell r="DU63">
            <v>0</v>
          </cell>
          <cell r="DV63">
            <v>201160</v>
          </cell>
          <cell r="DW63">
            <v>748923</v>
          </cell>
          <cell r="DX63">
            <v>-456944</v>
          </cell>
          <cell r="DY63">
            <v>44606</v>
          </cell>
          <cell r="DZ63">
            <v>0</v>
          </cell>
          <cell r="EA63">
            <v>5157</v>
          </cell>
          <cell r="EB63">
            <v>0</v>
          </cell>
          <cell r="EC63">
            <v>0</v>
          </cell>
          <cell r="ED63">
            <v>0</v>
          </cell>
          <cell r="EE63">
            <v>4552</v>
          </cell>
          <cell r="EF63">
            <v>0</v>
          </cell>
          <cell r="EG63">
            <v>0</v>
          </cell>
          <cell r="EH63">
            <v>83097</v>
          </cell>
          <cell r="EI63">
            <v>-18935</v>
          </cell>
          <cell r="EJ63">
            <v>-2220</v>
          </cell>
          <cell r="EK63">
            <v>21170</v>
          </cell>
          <cell r="EL63">
            <v>29451</v>
          </cell>
          <cell r="EM63">
            <v>559</v>
          </cell>
          <cell r="EN63">
            <v>16743</v>
          </cell>
          <cell r="EO63">
            <v>106</v>
          </cell>
          <cell r="EP63">
            <v>11310</v>
          </cell>
          <cell r="EQ63">
            <v>-70</v>
          </cell>
          <cell r="ER63">
            <v>5223</v>
          </cell>
          <cell r="ES63">
            <v>116</v>
          </cell>
          <cell r="ET63">
            <v>0</v>
          </cell>
          <cell r="EU63">
            <v>31578</v>
          </cell>
          <cell r="EV63">
            <v>0</v>
          </cell>
          <cell r="EW63">
            <v>0</v>
          </cell>
          <cell r="EX63">
            <v>0</v>
          </cell>
          <cell r="EY63">
            <v>258</v>
          </cell>
          <cell r="EZ63">
            <v>38000</v>
          </cell>
          <cell r="FA63">
            <v>0</v>
          </cell>
          <cell r="FB63">
            <v>0</v>
          </cell>
          <cell r="FC63">
            <v>32883</v>
          </cell>
          <cell r="FD63">
            <v>0</v>
          </cell>
          <cell r="FE63">
            <v>0</v>
          </cell>
          <cell r="FF63">
            <v>0</v>
          </cell>
          <cell r="FG63">
            <v>4703</v>
          </cell>
          <cell r="FH63">
            <v>0</v>
          </cell>
          <cell r="FI63">
            <v>0</v>
          </cell>
          <cell r="FJ63">
            <v>0</v>
          </cell>
          <cell r="FK63">
            <v>29195</v>
          </cell>
          <cell r="FL63">
            <v>0</v>
          </cell>
          <cell r="FM63">
            <v>0</v>
          </cell>
          <cell r="FN63">
            <v>0</v>
          </cell>
          <cell r="FO63">
            <v>0</v>
          </cell>
          <cell r="FP63">
            <v>72538</v>
          </cell>
          <cell r="FQ63">
            <v>0</v>
          </cell>
          <cell r="FR63">
            <v>85648</v>
          </cell>
          <cell r="FS63">
            <v>0</v>
          </cell>
          <cell r="FT63">
            <v>0</v>
          </cell>
          <cell r="FU63">
            <v>0</v>
          </cell>
          <cell r="FV63">
            <v>161716</v>
          </cell>
          <cell r="FW63">
            <v>0</v>
          </cell>
          <cell r="FX63">
            <v>0</v>
          </cell>
          <cell r="FY63">
            <v>0</v>
          </cell>
          <cell r="FZ63">
            <v>330014</v>
          </cell>
          <cell r="GA63">
            <v>0</v>
          </cell>
          <cell r="GB63">
            <v>109935</v>
          </cell>
          <cell r="GC63">
            <v>0</v>
          </cell>
          <cell r="GD63">
            <v>0</v>
          </cell>
          <cell r="GE63">
            <v>0</v>
          </cell>
          <cell r="GF63">
            <v>54458</v>
          </cell>
          <cell r="GG63">
            <v>0</v>
          </cell>
          <cell r="GH63">
            <v>0</v>
          </cell>
          <cell r="GI63">
            <v>0</v>
          </cell>
          <cell r="GJ63">
            <v>58162</v>
          </cell>
          <cell r="GK63">
            <v>0</v>
          </cell>
          <cell r="GL63">
            <v>0</v>
          </cell>
          <cell r="GM63">
            <v>0</v>
          </cell>
          <cell r="GN63">
            <v>0</v>
          </cell>
          <cell r="GO63">
            <v>0</v>
          </cell>
          <cell r="GP63">
            <v>0</v>
          </cell>
          <cell r="GQ63">
            <v>0</v>
          </cell>
          <cell r="GR63">
            <v>0</v>
          </cell>
          <cell r="GS63">
            <v>0</v>
          </cell>
          <cell r="GT63">
            <v>0</v>
          </cell>
          <cell r="GU63">
            <v>191254</v>
          </cell>
          <cell r="GV63">
            <v>0</v>
          </cell>
          <cell r="GW63">
            <v>0</v>
          </cell>
          <cell r="GX63">
            <v>577378</v>
          </cell>
          <cell r="GY63">
            <v>191254</v>
          </cell>
          <cell r="GZ63">
            <v>222555</v>
          </cell>
          <cell r="HA63">
            <v>0</v>
          </cell>
          <cell r="HB63">
            <v>243716</v>
          </cell>
          <cell r="HC63">
            <v>0</v>
          </cell>
          <cell r="HD63">
            <v>0</v>
          </cell>
          <cell r="HE63">
            <v>0</v>
          </cell>
          <cell r="HF63">
            <v>261086</v>
          </cell>
          <cell r="HG63">
            <v>0</v>
          </cell>
          <cell r="HH63">
            <v>0</v>
          </cell>
          <cell r="HI63">
            <v>0</v>
          </cell>
          <cell r="HJ63">
            <v>541284</v>
          </cell>
          <cell r="HK63">
            <v>0</v>
          </cell>
          <cell r="HL63">
            <v>-67707</v>
          </cell>
          <cell r="HM63">
            <v>0</v>
          </cell>
          <cell r="HN63">
            <v>0</v>
          </cell>
          <cell r="HO63">
            <v>0</v>
          </cell>
          <cell r="HP63">
            <v>77520</v>
          </cell>
          <cell r="HQ63">
            <v>0</v>
          </cell>
          <cell r="HR63">
            <v>0</v>
          </cell>
          <cell r="HS63">
            <v>0</v>
          </cell>
          <cell r="HT63">
            <v>81462</v>
          </cell>
          <cell r="HU63">
            <v>0</v>
          </cell>
          <cell r="HV63">
            <v>0</v>
          </cell>
          <cell r="HW63">
            <v>0</v>
          </cell>
          <cell r="HX63">
            <v>0</v>
          </cell>
          <cell r="HY63">
            <v>0</v>
          </cell>
          <cell r="HZ63">
            <v>0</v>
          </cell>
          <cell r="IA63">
            <v>0</v>
          </cell>
          <cell r="IB63">
            <v>0</v>
          </cell>
          <cell r="IC63">
            <v>0</v>
          </cell>
          <cell r="ID63">
            <v>0</v>
          </cell>
          <cell r="IE63">
            <v>193038</v>
          </cell>
          <cell r="IF63">
            <v>0</v>
          </cell>
          <cell r="IG63">
            <v>0</v>
          </cell>
          <cell r="IH63">
            <v>1046086</v>
          </cell>
          <cell r="II63">
            <v>193038</v>
          </cell>
          <cell r="IJ63">
            <v>91275</v>
          </cell>
          <cell r="IK63">
            <v>0</v>
          </cell>
        </row>
        <row r="64">
          <cell r="A64" t="str">
            <v>12638000</v>
          </cell>
          <cell r="B64" t="str">
            <v>2001</v>
          </cell>
          <cell r="C64">
            <v>37533</v>
          </cell>
          <cell r="D64" t="str">
            <v>08:16:07</v>
          </cell>
          <cell r="E64" t="str">
            <v>BRIAN CENTER HEALTH &amp; RETIRE/ LINCOLNTON</v>
          </cell>
          <cell r="F64">
            <v>0</v>
          </cell>
          <cell r="G64">
            <v>635873</v>
          </cell>
          <cell r="H64">
            <v>-15302</v>
          </cell>
          <cell r="I64">
            <v>-62712</v>
          </cell>
          <cell r="J64">
            <v>45348</v>
          </cell>
          <cell r="K64">
            <v>245491</v>
          </cell>
          <cell r="L64">
            <v>7476</v>
          </cell>
          <cell r="M64">
            <v>-980</v>
          </cell>
          <cell r="N64">
            <v>205882</v>
          </cell>
          <cell r="O64">
            <v>26971</v>
          </cell>
          <cell r="P64">
            <v>35504</v>
          </cell>
          <cell r="Q64">
            <v>0</v>
          </cell>
          <cell r="R64">
            <v>271803</v>
          </cell>
          <cell r="S64">
            <v>247166</v>
          </cell>
          <cell r="T64">
            <v>46871</v>
          </cell>
          <cell r="U64">
            <v>-438</v>
          </cell>
          <cell r="V64">
            <v>55374</v>
          </cell>
          <cell r="W64">
            <v>0</v>
          </cell>
          <cell r="X64">
            <v>0</v>
          </cell>
          <cell r="Y64">
            <v>0</v>
          </cell>
          <cell r="Z64">
            <v>23470</v>
          </cell>
          <cell r="AA64">
            <v>0</v>
          </cell>
          <cell r="AB64">
            <v>0</v>
          </cell>
          <cell r="AC64">
            <v>0</v>
          </cell>
          <cell r="AD64">
            <v>0</v>
          </cell>
          <cell r="AE64">
            <v>0</v>
          </cell>
          <cell r="AF64">
            <v>0</v>
          </cell>
          <cell r="AG64">
            <v>0</v>
          </cell>
          <cell r="AH64">
            <v>54392</v>
          </cell>
          <cell r="AI64">
            <v>0</v>
          </cell>
          <cell r="AJ64">
            <v>-1439</v>
          </cell>
          <cell r="AK64">
            <v>0</v>
          </cell>
          <cell r="AL64">
            <v>99962</v>
          </cell>
          <cell r="AM64">
            <v>0</v>
          </cell>
          <cell r="AN64">
            <v>1406</v>
          </cell>
          <cell r="AO64">
            <v>0</v>
          </cell>
          <cell r="AP64">
            <v>0</v>
          </cell>
          <cell r="AQ64">
            <v>0</v>
          </cell>
          <cell r="AR64">
            <v>0</v>
          </cell>
          <cell r="AS64">
            <v>0</v>
          </cell>
          <cell r="AT64">
            <v>0</v>
          </cell>
          <cell r="AU64">
            <v>0</v>
          </cell>
          <cell r="AV64">
            <v>17832</v>
          </cell>
          <cell r="AW64">
            <v>0</v>
          </cell>
          <cell r="AX64">
            <v>0</v>
          </cell>
          <cell r="AY64">
            <v>0</v>
          </cell>
          <cell r="AZ64">
            <v>22378</v>
          </cell>
          <cell r="BA64">
            <v>0</v>
          </cell>
          <cell r="BB64">
            <v>0</v>
          </cell>
          <cell r="BC64">
            <v>134</v>
          </cell>
          <cell r="BD64">
            <v>0</v>
          </cell>
          <cell r="BE64">
            <v>0</v>
          </cell>
          <cell r="BF64">
            <v>0</v>
          </cell>
          <cell r="BG64">
            <v>42022</v>
          </cell>
          <cell r="BH64">
            <v>0</v>
          </cell>
          <cell r="BI64">
            <v>-622</v>
          </cell>
          <cell r="BJ64">
            <v>0</v>
          </cell>
          <cell r="BK64">
            <v>0</v>
          </cell>
          <cell r="BL64">
            <v>0</v>
          </cell>
          <cell r="BM64">
            <v>0</v>
          </cell>
          <cell r="BN64">
            <v>0</v>
          </cell>
          <cell r="BO64">
            <v>25441</v>
          </cell>
          <cell r="BP64">
            <v>0</v>
          </cell>
          <cell r="BQ64">
            <v>0</v>
          </cell>
          <cell r="BR64">
            <v>0</v>
          </cell>
          <cell r="BS64">
            <v>18878</v>
          </cell>
          <cell r="BT64">
            <v>0</v>
          </cell>
          <cell r="BU64">
            <v>-18878</v>
          </cell>
          <cell r="BV64">
            <v>0</v>
          </cell>
          <cell r="BW64">
            <v>0</v>
          </cell>
          <cell r="BX64">
            <v>0</v>
          </cell>
          <cell r="BY64">
            <v>0</v>
          </cell>
          <cell r="BZ64">
            <v>0</v>
          </cell>
          <cell r="CA64">
            <v>12000</v>
          </cell>
          <cell r="CB64">
            <v>0</v>
          </cell>
          <cell r="CC64">
            <v>0</v>
          </cell>
          <cell r="CD64">
            <v>0</v>
          </cell>
          <cell r="CE64">
            <v>4586</v>
          </cell>
          <cell r="CF64">
            <v>0</v>
          </cell>
          <cell r="CG64">
            <v>-214</v>
          </cell>
          <cell r="CH64">
            <v>0</v>
          </cell>
          <cell r="CI64">
            <v>2400</v>
          </cell>
          <cell r="CJ64">
            <v>0</v>
          </cell>
          <cell r="CK64">
            <v>0</v>
          </cell>
          <cell r="CL64">
            <v>0</v>
          </cell>
          <cell r="CM64">
            <v>0</v>
          </cell>
          <cell r="CN64">
            <v>0</v>
          </cell>
          <cell r="CO64">
            <v>29730</v>
          </cell>
          <cell r="CP64">
            <v>0</v>
          </cell>
          <cell r="CQ64">
            <v>16549</v>
          </cell>
          <cell r="CR64">
            <v>-10786</v>
          </cell>
          <cell r="CS64">
            <v>0</v>
          </cell>
          <cell r="CT64">
            <v>0</v>
          </cell>
          <cell r="CU64">
            <v>0</v>
          </cell>
          <cell r="CV64">
            <v>12533</v>
          </cell>
          <cell r="CW64">
            <v>0</v>
          </cell>
          <cell r="CX64">
            <v>0</v>
          </cell>
          <cell r="CY64">
            <v>0</v>
          </cell>
          <cell r="CZ64">
            <v>0</v>
          </cell>
          <cell r="DA64">
            <v>0</v>
          </cell>
          <cell r="DB64">
            <v>0</v>
          </cell>
          <cell r="DC64">
            <v>0</v>
          </cell>
          <cell r="DD64">
            <v>0</v>
          </cell>
          <cell r="DE64">
            <v>0</v>
          </cell>
          <cell r="DF64">
            <v>233198</v>
          </cell>
          <cell r="DG64">
            <v>122010</v>
          </cell>
          <cell r="DH64">
            <v>41924</v>
          </cell>
          <cell r="DI64">
            <v>10016</v>
          </cell>
          <cell r="DJ64">
            <v>90497</v>
          </cell>
          <cell r="DK64">
            <v>34229</v>
          </cell>
          <cell r="DL64">
            <v>15606</v>
          </cell>
          <cell r="DM64">
            <v>0</v>
          </cell>
          <cell r="DN64">
            <v>65094</v>
          </cell>
          <cell r="DO64">
            <v>564</v>
          </cell>
          <cell r="DP64">
            <v>11225</v>
          </cell>
          <cell r="DQ64">
            <v>0</v>
          </cell>
          <cell r="DR64">
            <v>38966</v>
          </cell>
          <cell r="DS64">
            <v>5133</v>
          </cell>
          <cell r="DT64">
            <v>5876</v>
          </cell>
          <cell r="DU64">
            <v>0</v>
          </cell>
          <cell r="DV64">
            <v>216678</v>
          </cell>
          <cell r="DW64">
            <v>609209</v>
          </cell>
          <cell r="DX64">
            <v>-458817</v>
          </cell>
          <cell r="DY64">
            <v>106946</v>
          </cell>
          <cell r="DZ64">
            <v>0</v>
          </cell>
          <cell r="EA64">
            <v>9679</v>
          </cell>
          <cell r="EB64">
            <v>0</v>
          </cell>
          <cell r="EC64">
            <v>0</v>
          </cell>
          <cell r="ED64">
            <v>0</v>
          </cell>
          <cell r="EE64">
            <v>18300</v>
          </cell>
          <cell r="EF64">
            <v>0</v>
          </cell>
          <cell r="EG64">
            <v>0</v>
          </cell>
          <cell r="EH64">
            <v>86639</v>
          </cell>
          <cell r="EI64">
            <v>9623</v>
          </cell>
          <cell r="EJ64">
            <v>13447</v>
          </cell>
          <cell r="EK64">
            <v>-26792</v>
          </cell>
          <cell r="EL64">
            <v>31546</v>
          </cell>
          <cell r="EM64">
            <v>6240</v>
          </cell>
          <cell r="EN64">
            <v>6732</v>
          </cell>
          <cell r="EO64">
            <v>0</v>
          </cell>
          <cell r="EP64">
            <v>3644</v>
          </cell>
          <cell r="EQ64">
            <v>8535</v>
          </cell>
          <cell r="ER64">
            <v>830</v>
          </cell>
          <cell r="ES64">
            <v>0</v>
          </cell>
          <cell r="ET64">
            <v>0</v>
          </cell>
          <cell r="EU64">
            <v>15471</v>
          </cell>
          <cell r="EV64">
            <v>0</v>
          </cell>
          <cell r="EW64">
            <v>-735</v>
          </cell>
          <cell r="EX64">
            <v>0</v>
          </cell>
          <cell r="EY64">
            <v>0</v>
          </cell>
          <cell r="EZ64">
            <v>0</v>
          </cell>
          <cell r="FA64">
            <v>0</v>
          </cell>
          <cell r="FB64">
            <v>0</v>
          </cell>
          <cell r="FC64">
            <v>22166</v>
          </cell>
          <cell r="FD64">
            <v>12766</v>
          </cell>
          <cell r="FE64">
            <v>-18</v>
          </cell>
          <cell r="FF64">
            <v>0</v>
          </cell>
          <cell r="FG64">
            <v>6907</v>
          </cell>
          <cell r="FH64">
            <v>0</v>
          </cell>
          <cell r="FI64">
            <v>0</v>
          </cell>
          <cell r="FJ64">
            <v>0</v>
          </cell>
          <cell r="FK64">
            <v>12766</v>
          </cell>
          <cell r="FL64">
            <v>-12766</v>
          </cell>
          <cell r="FM64">
            <v>-288</v>
          </cell>
          <cell r="FN64">
            <v>0</v>
          </cell>
          <cell r="FO64">
            <v>0</v>
          </cell>
          <cell r="FP64">
            <v>17286</v>
          </cell>
          <cell r="FQ64">
            <v>0</v>
          </cell>
          <cell r="FR64">
            <v>83598</v>
          </cell>
          <cell r="FS64">
            <v>0</v>
          </cell>
          <cell r="FT64">
            <v>0</v>
          </cell>
          <cell r="FU64">
            <v>0</v>
          </cell>
          <cell r="FV64">
            <v>162145</v>
          </cell>
          <cell r="FW64">
            <v>0</v>
          </cell>
          <cell r="FX64">
            <v>0</v>
          </cell>
          <cell r="FY64">
            <v>0</v>
          </cell>
          <cell r="FZ64">
            <v>196150</v>
          </cell>
          <cell r="GA64">
            <v>0</v>
          </cell>
          <cell r="GB64">
            <v>0</v>
          </cell>
          <cell r="GC64">
            <v>0</v>
          </cell>
          <cell r="GD64">
            <v>0</v>
          </cell>
          <cell r="GE64">
            <v>0</v>
          </cell>
          <cell r="GF64">
            <v>33794</v>
          </cell>
          <cell r="GG64">
            <v>0</v>
          </cell>
          <cell r="GH64">
            <v>0</v>
          </cell>
          <cell r="GI64">
            <v>0</v>
          </cell>
          <cell r="GJ64">
            <v>42407</v>
          </cell>
          <cell r="GK64">
            <v>0</v>
          </cell>
          <cell r="GL64">
            <v>0</v>
          </cell>
          <cell r="GM64">
            <v>0</v>
          </cell>
          <cell r="GN64">
            <v>0</v>
          </cell>
          <cell r="GO64">
            <v>0</v>
          </cell>
          <cell r="GP64">
            <v>0</v>
          </cell>
          <cell r="GQ64">
            <v>0</v>
          </cell>
          <cell r="GR64">
            <v>0</v>
          </cell>
          <cell r="GS64">
            <v>0</v>
          </cell>
          <cell r="GT64">
            <v>0</v>
          </cell>
          <cell r="GU64">
            <v>116</v>
          </cell>
          <cell r="GV64">
            <v>0</v>
          </cell>
          <cell r="GW64">
            <v>0</v>
          </cell>
          <cell r="GX64">
            <v>441893</v>
          </cell>
          <cell r="GY64">
            <v>116</v>
          </cell>
          <cell r="GZ64">
            <v>76201</v>
          </cell>
          <cell r="HA64">
            <v>0</v>
          </cell>
          <cell r="HB64">
            <v>217810</v>
          </cell>
          <cell r="HC64">
            <v>0</v>
          </cell>
          <cell r="HD64">
            <v>0</v>
          </cell>
          <cell r="HE64">
            <v>0</v>
          </cell>
          <cell r="HF64">
            <v>268652</v>
          </cell>
          <cell r="HG64">
            <v>0</v>
          </cell>
          <cell r="HH64">
            <v>0</v>
          </cell>
          <cell r="HI64">
            <v>0</v>
          </cell>
          <cell r="HJ64">
            <v>562036</v>
          </cell>
          <cell r="HK64">
            <v>0</v>
          </cell>
          <cell r="HL64">
            <v>0</v>
          </cell>
          <cell r="HM64">
            <v>0</v>
          </cell>
          <cell r="HN64">
            <v>0</v>
          </cell>
          <cell r="HO64">
            <v>0</v>
          </cell>
          <cell r="HP64">
            <v>80183</v>
          </cell>
          <cell r="HQ64">
            <v>0</v>
          </cell>
          <cell r="HR64">
            <v>0</v>
          </cell>
          <cell r="HS64">
            <v>0</v>
          </cell>
          <cell r="HT64">
            <v>100626</v>
          </cell>
          <cell r="HU64">
            <v>0</v>
          </cell>
          <cell r="HV64">
            <v>0</v>
          </cell>
          <cell r="HW64">
            <v>0</v>
          </cell>
          <cell r="HX64">
            <v>0</v>
          </cell>
          <cell r="HY64">
            <v>0</v>
          </cell>
          <cell r="HZ64">
            <v>0</v>
          </cell>
          <cell r="IA64">
            <v>0</v>
          </cell>
          <cell r="IB64">
            <v>0</v>
          </cell>
          <cell r="IC64">
            <v>0</v>
          </cell>
          <cell r="ID64">
            <v>0</v>
          </cell>
          <cell r="IE64">
            <v>5704</v>
          </cell>
          <cell r="IF64">
            <v>0</v>
          </cell>
          <cell r="IG64">
            <v>0</v>
          </cell>
          <cell r="IH64">
            <v>1048498</v>
          </cell>
          <cell r="II64">
            <v>5704</v>
          </cell>
          <cell r="IJ64">
            <v>180809</v>
          </cell>
          <cell r="IK64">
            <v>0</v>
          </cell>
        </row>
        <row r="65">
          <cell r="A65" t="str">
            <v>12639000</v>
          </cell>
          <cell r="B65" t="str">
            <v>2001</v>
          </cell>
          <cell r="C65">
            <v>37510</v>
          </cell>
          <cell r="D65" t="str">
            <v>07:49:01</v>
          </cell>
          <cell r="E65" t="str">
            <v>BRIAN CENTER HEALTH &amp; RETIRE/ WALLACE</v>
          </cell>
          <cell r="F65">
            <v>0</v>
          </cell>
          <cell r="G65">
            <v>90232</v>
          </cell>
          <cell r="H65">
            <v>-19001</v>
          </cell>
          <cell r="I65">
            <v>14487</v>
          </cell>
          <cell r="J65">
            <v>32515</v>
          </cell>
          <cell r="K65">
            <v>82752</v>
          </cell>
          <cell r="L65">
            <v>4531</v>
          </cell>
          <cell r="M65">
            <v>-1620</v>
          </cell>
          <cell r="N65">
            <v>50543</v>
          </cell>
          <cell r="O65">
            <v>13127</v>
          </cell>
          <cell r="P65">
            <v>9002</v>
          </cell>
          <cell r="Q65">
            <v>0</v>
          </cell>
          <cell r="R65">
            <v>110750</v>
          </cell>
          <cell r="S65">
            <v>82431</v>
          </cell>
          <cell r="T65">
            <v>19728</v>
          </cell>
          <cell r="U65">
            <v>0</v>
          </cell>
          <cell r="V65">
            <v>83048</v>
          </cell>
          <cell r="W65">
            <v>0</v>
          </cell>
          <cell r="X65">
            <v>0</v>
          </cell>
          <cell r="Y65">
            <v>0</v>
          </cell>
          <cell r="Z65">
            <v>331</v>
          </cell>
          <cell r="AA65">
            <v>0</v>
          </cell>
          <cell r="AB65">
            <v>0</v>
          </cell>
          <cell r="AC65">
            <v>0</v>
          </cell>
          <cell r="AD65">
            <v>583</v>
          </cell>
          <cell r="AE65">
            <v>0</v>
          </cell>
          <cell r="AF65">
            <v>0</v>
          </cell>
          <cell r="AG65">
            <v>0</v>
          </cell>
          <cell r="AH65">
            <v>24852</v>
          </cell>
          <cell r="AI65">
            <v>0</v>
          </cell>
          <cell r="AJ65">
            <v>0</v>
          </cell>
          <cell r="AK65">
            <v>0</v>
          </cell>
          <cell r="AL65">
            <v>22262</v>
          </cell>
          <cell r="AM65">
            <v>0</v>
          </cell>
          <cell r="AN65">
            <v>276</v>
          </cell>
          <cell r="AO65">
            <v>0</v>
          </cell>
          <cell r="AP65">
            <v>0</v>
          </cell>
          <cell r="AQ65">
            <v>0</v>
          </cell>
          <cell r="AR65">
            <v>0</v>
          </cell>
          <cell r="AS65">
            <v>0</v>
          </cell>
          <cell r="AT65">
            <v>0</v>
          </cell>
          <cell r="AU65">
            <v>0</v>
          </cell>
          <cell r="AV65">
            <v>10282</v>
          </cell>
          <cell r="AW65">
            <v>0</v>
          </cell>
          <cell r="AX65">
            <v>0</v>
          </cell>
          <cell r="AY65">
            <v>0</v>
          </cell>
          <cell r="AZ65">
            <v>13115</v>
          </cell>
          <cell r="BA65">
            <v>0</v>
          </cell>
          <cell r="BB65">
            <v>0</v>
          </cell>
          <cell r="BC65">
            <v>1378</v>
          </cell>
          <cell r="BD65">
            <v>0</v>
          </cell>
          <cell r="BE65">
            <v>0</v>
          </cell>
          <cell r="BF65">
            <v>0</v>
          </cell>
          <cell r="BG65">
            <v>46221</v>
          </cell>
          <cell r="BH65">
            <v>0</v>
          </cell>
          <cell r="BI65">
            <v>0</v>
          </cell>
          <cell r="BJ65">
            <v>0</v>
          </cell>
          <cell r="BK65">
            <v>0</v>
          </cell>
          <cell r="BL65">
            <v>0</v>
          </cell>
          <cell r="BM65">
            <v>0</v>
          </cell>
          <cell r="BN65">
            <v>0</v>
          </cell>
          <cell r="BO65">
            <v>9351</v>
          </cell>
          <cell r="BP65">
            <v>0</v>
          </cell>
          <cell r="BQ65">
            <v>0</v>
          </cell>
          <cell r="BR65">
            <v>0</v>
          </cell>
          <cell r="BS65">
            <v>2570</v>
          </cell>
          <cell r="BT65">
            <v>0</v>
          </cell>
          <cell r="BU65">
            <v>-943</v>
          </cell>
          <cell r="BV65">
            <v>0</v>
          </cell>
          <cell r="BW65">
            <v>0</v>
          </cell>
          <cell r="BX65">
            <v>0</v>
          </cell>
          <cell r="BY65">
            <v>0</v>
          </cell>
          <cell r="BZ65">
            <v>0</v>
          </cell>
          <cell r="CA65">
            <v>9900</v>
          </cell>
          <cell r="CB65">
            <v>0</v>
          </cell>
          <cell r="CC65">
            <v>0</v>
          </cell>
          <cell r="CD65">
            <v>0</v>
          </cell>
          <cell r="CE65">
            <v>1854</v>
          </cell>
          <cell r="CF65">
            <v>0</v>
          </cell>
          <cell r="CG65">
            <v>0</v>
          </cell>
          <cell r="CH65">
            <v>0</v>
          </cell>
          <cell r="CI65">
            <v>89</v>
          </cell>
          <cell r="CJ65">
            <v>0</v>
          </cell>
          <cell r="CK65">
            <v>0</v>
          </cell>
          <cell r="CL65">
            <v>0</v>
          </cell>
          <cell r="CM65">
            <v>0</v>
          </cell>
          <cell r="CN65">
            <v>0</v>
          </cell>
          <cell r="CO65">
            <v>5918</v>
          </cell>
          <cell r="CP65">
            <v>0</v>
          </cell>
          <cell r="CQ65">
            <v>5739</v>
          </cell>
          <cell r="CR65">
            <v>0</v>
          </cell>
          <cell r="CS65">
            <v>0</v>
          </cell>
          <cell r="CT65">
            <v>0</v>
          </cell>
          <cell r="CU65">
            <v>0</v>
          </cell>
          <cell r="CV65">
            <v>10189</v>
          </cell>
          <cell r="CW65">
            <v>0</v>
          </cell>
          <cell r="CX65">
            <v>0</v>
          </cell>
          <cell r="CY65">
            <v>0</v>
          </cell>
          <cell r="CZ65">
            <v>0</v>
          </cell>
          <cell r="DA65">
            <v>0</v>
          </cell>
          <cell r="DB65">
            <v>0</v>
          </cell>
          <cell r="DC65">
            <v>0</v>
          </cell>
          <cell r="DD65">
            <v>0</v>
          </cell>
          <cell r="DE65">
            <v>0</v>
          </cell>
          <cell r="DF65">
            <v>131076</v>
          </cell>
          <cell r="DG65">
            <v>77102</v>
          </cell>
          <cell r="DH65">
            <v>33862</v>
          </cell>
          <cell r="DI65">
            <v>4975</v>
          </cell>
          <cell r="DJ65">
            <v>42081</v>
          </cell>
          <cell r="DK65">
            <v>5897</v>
          </cell>
          <cell r="DL65">
            <v>7496</v>
          </cell>
          <cell r="DM65">
            <v>0</v>
          </cell>
          <cell r="DN65">
            <v>34383</v>
          </cell>
          <cell r="DO65">
            <v>84</v>
          </cell>
          <cell r="DP65">
            <v>11296</v>
          </cell>
          <cell r="DQ65">
            <v>0</v>
          </cell>
          <cell r="DR65">
            <v>19377</v>
          </cell>
          <cell r="DS65">
            <v>5848</v>
          </cell>
          <cell r="DT65">
            <v>3772</v>
          </cell>
          <cell r="DU65">
            <v>-54</v>
          </cell>
          <cell r="DV65">
            <v>120590</v>
          </cell>
          <cell r="DW65">
            <v>322248</v>
          </cell>
          <cell r="DX65">
            <v>-191562</v>
          </cell>
          <cell r="DY65">
            <v>19469</v>
          </cell>
          <cell r="DZ65">
            <v>0</v>
          </cell>
          <cell r="EA65">
            <v>824</v>
          </cell>
          <cell r="EB65">
            <v>0</v>
          </cell>
          <cell r="EC65">
            <v>0</v>
          </cell>
          <cell r="ED65">
            <v>0</v>
          </cell>
          <cell r="EE65">
            <v>6186</v>
          </cell>
          <cell r="EF65">
            <v>0</v>
          </cell>
          <cell r="EG65">
            <v>0</v>
          </cell>
          <cell r="EH65">
            <v>63471</v>
          </cell>
          <cell r="EI65">
            <v>6976</v>
          </cell>
          <cell r="EJ65">
            <v>-8836</v>
          </cell>
          <cell r="EK65">
            <v>0</v>
          </cell>
          <cell r="EL65">
            <v>26441</v>
          </cell>
          <cell r="EM65">
            <v>7119</v>
          </cell>
          <cell r="EN65">
            <v>20939</v>
          </cell>
          <cell r="EO65">
            <v>0</v>
          </cell>
          <cell r="EP65">
            <v>12182</v>
          </cell>
          <cell r="EQ65">
            <v>1018</v>
          </cell>
          <cell r="ER65">
            <v>6084</v>
          </cell>
          <cell r="ES65">
            <v>0</v>
          </cell>
          <cell r="ET65">
            <v>0</v>
          </cell>
          <cell r="EU65">
            <v>6670</v>
          </cell>
          <cell r="EV65">
            <v>0</v>
          </cell>
          <cell r="EW65">
            <v>0</v>
          </cell>
          <cell r="EX65">
            <v>0</v>
          </cell>
          <cell r="EY65">
            <v>325</v>
          </cell>
          <cell r="EZ65">
            <v>3315</v>
          </cell>
          <cell r="FA65">
            <v>0</v>
          </cell>
          <cell r="FB65">
            <v>0</v>
          </cell>
          <cell r="FC65">
            <v>25588</v>
          </cell>
          <cell r="FD65">
            <v>-1800</v>
          </cell>
          <cell r="FE65">
            <v>0</v>
          </cell>
          <cell r="FF65">
            <v>0</v>
          </cell>
          <cell r="FG65">
            <v>8833</v>
          </cell>
          <cell r="FH65">
            <v>0</v>
          </cell>
          <cell r="FI65">
            <v>0</v>
          </cell>
          <cell r="FJ65">
            <v>0</v>
          </cell>
          <cell r="FK65">
            <v>0</v>
          </cell>
          <cell r="FL65">
            <v>1800</v>
          </cell>
          <cell r="FM65">
            <v>0</v>
          </cell>
          <cell r="FN65">
            <v>0</v>
          </cell>
          <cell r="FO65">
            <v>0</v>
          </cell>
          <cell r="FP65">
            <v>17223</v>
          </cell>
          <cell r="FQ65">
            <v>0</v>
          </cell>
          <cell r="FR65">
            <v>0</v>
          </cell>
          <cell r="FS65">
            <v>0</v>
          </cell>
          <cell r="FT65">
            <v>0</v>
          </cell>
          <cell r="FU65">
            <v>0</v>
          </cell>
          <cell r="FV65">
            <v>50796</v>
          </cell>
          <cell r="FW65">
            <v>0</v>
          </cell>
          <cell r="FX65">
            <v>0</v>
          </cell>
          <cell r="FY65">
            <v>0</v>
          </cell>
          <cell r="FZ65">
            <v>37084</v>
          </cell>
          <cell r="GA65">
            <v>0</v>
          </cell>
          <cell r="GB65">
            <v>0</v>
          </cell>
          <cell r="GC65">
            <v>0</v>
          </cell>
          <cell r="GD65">
            <v>0</v>
          </cell>
          <cell r="GE65">
            <v>0</v>
          </cell>
          <cell r="GF65">
            <v>6879</v>
          </cell>
          <cell r="GG65">
            <v>0</v>
          </cell>
          <cell r="GH65">
            <v>0</v>
          </cell>
          <cell r="GI65">
            <v>0</v>
          </cell>
          <cell r="GJ65">
            <v>8775</v>
          </cell>
          <cell r="GK65">
            <v>0</v>
          </cell>
          <cell r="GL65">
            <v>0</v>
          </cell>
          <cell r="GM65">
            <v>0</v>
          </cell>
          <cell r="GN65">
            <v>0</v>
          </cell>
          <cell r="GO65">
            <v>0</v>
          </cell>
          <cell r="GP65">
            <v>0</v>
          </cell>
          <cell r="GQ65">
            <v>0</v>
          </cell>
          <cell r="GR65">
            <v>0</v>
          </cell>
          <cell r="GS65">
            <v>0</v>
          </cell>
          <cell r="GT65">
            <v>0</v>
          </cell>
          <cell r="GU65">
            <v>0</v>
          </cell>
          <cell r="GV65">
            <v>0</v>
          </cell>
          <cell r="GW65">
            <v>0</v>
          </cell>
          <cell r="GX65">
            <v>87880</v>
          </cell>
          <cell r="GY65">
            <v>0</v>
          </cell>
          <cell r="GZ65">
            <v>15654</v>
          </cell>
          <cell r="HA65">
            <v>0</v>
          </cell>
          <cell r="HB65">
            <v>144100</v>
          </cell>
          <cell r="HC65">
            <v>0</v>
          </cell>
          <cell r="HD65">
            <v>0</v>
          </cell>
          <cell r="HE65">
            <v>0</v>
          </cell>
          <cell r="HF65">
            <v>76415</v>
          </cell>
          <cell r="HG65">
            <v>0</v>
          </cell>
          <cell r="HH65">
            <v>-3843</v>
          </cell>
          <cell r="HI65">
            <v>0</v>
          </cell>
          <cell r="HJ65">
            <v>218613</v>
          </cell>
          <cell r="HK65">
            <v>0</v>
          </cell>
          <cell r="HL65">
            <v>-3293</v>
          </cell>
          <cell r="HM65">
            <v>0</v>
          </cell>
          <cell r="HN65">
            <v>0</v>
          </cell>
          <cell r="HO65">
            <v>0</v>
          </cell>
          <cell r="HP65">
            <v>33814</v>
          </cell>
          <cell r="HQ65">
            <v>0</v>
          </cell>
          <cell r="HR65">
            <v>0</v>
          </cell>
          <cell r="HS65">
            <v>0</v>
          </cell>
          <cell r="HT65">
            <v>43134</v>
          </cell>
          <cell r="HU65">
            <v>0</v>
          </cell>
          <cell r="HV65">
            <v>0</v>
          </cell>
          <cell r="HW65">
            <v>0</v>
          </cell>
          <cell r="HX65">
            <v>0</v>
          </cell>
          <cell r="HY65">
            <v>0</v>
          </cell>
          <cell r="HZ65">
            <v>0</v>
          </cell>
          <cell r="IA65">
            <v>0</v>
          </cell>
          <cell r="IB65">
            <v>0</v>
          </cell>
          <cell r="IC65">
            <v>0</v>
          </cell>
          <cell r="ID65">
            <v>0</v>
          </cell>
          <cell r="IE65">
            <v>2904</v>
          </cell>
          <cell r="IF65">
            <v>0</v>
          </cell>
          <cell r="IG65">
            <v>0</v>
          </cell>
          <cell r="IH65">
            <v>439128</v>
          </cell>
          <cell r="II65">
            <v>2904</v>
          </cell>
          <cell r="IJ65">
            <v>69812</v>
          </cell>
          <cell r="IK65">
            <v>0</v>
          </cell>
        </row>
        <row r="66">
          <cell r="A66" t="str">
            <v>12626000</v>
          </cell>
          <cell r="B66" t="str">
            <v>2001</v>
          </cell>
          <cell r="C66">
            <v>37434</v>
          </cell>
          <cell r="D66" t="str">
            <v>13:28:52</v>
          </cell>
          <cell r="E66" t="str">
            <v>BRIAN CENTER HEALTH &amp; RETIRE/MOORESVILLE</v>
          </cell>
          <cell r="F66">
            <v>0</v>
          </cell>
          <cell r="G66">
            <v>164800</v>
          </cell>
          <cell r="H66">
            <v>-9535</v>
          </cell>
          <cell r="I66">
            <v>0</v>
          </cell>
          <cell r="J66">
            <v>42591</v>
          </cell>
          <cell r="K66">
            <v>195761</v>
          </cell>
          <cell r="L66">
            <v>7180</v>
          </cell>
          <cell r="M66">
            <v>0</v>
          </cell>
          <cell r="N66">
            <v>143879</v>
          </cell>
          <cell r="O66">
            <v>19685</v>
          </cell>
          <cell r="P66">
            <v>24254</v>
          </cell>
          <cell r="Q66">
            <v>0</v>
          </cell>
          <cell r="R66">
            <v>246475</v>
          </cell>
          <cell r="S66">
            <v>225674</v>
          </cell>
          <cell r="T66">
            <v>41550</v>
          </cell>
          <cell r="U66">
            <v>0</v>
          </cell>
          <cell r="V66">
            <v>94306</v>
          </cell>
          <cell r="W66">
            <v>0</v>
          </cell>
          <cell r="X66">
            <v>0</v>
          </cell>
          <cell r="Y66">
            <v>0</v>
          </cell>
          <cell r="Z66">
            <v>0</v>
          </cell>
          <cell r="AA66">
            <v>0</v>
          </cell>
          <cell r="AB66">
            <v>0</v>
          </cell>
          <cell r="AC66">
            <v>0</v>
          </cell>
          <cell r="AD66">
            <v>0</v>
          </cell>
          <cell r="AE66">
            <v>0</v>
          </cell>
          <cell r="AF66">
            <v>0</v>
          </cell>
          <cell r="AG66">
            <v>0</v>
          </cell>
          <cell r="AH66">
            <v>78268</v>
          </cell>
          <cell r="AI66">
            <v>0</v>
          </cell>
          <cell r="AJ66">
            <v>0</v>
          </cell>
          <cell r="AK66">
            <v>0</v>
          </cell>
          <cell r="AL66">
            <v>56848</v>
          </cell>
          <cell r="AM66">
            <v>0</v>
          </cell>
          <cell r="AN66">
            <v>2366</v>
          </cell>
          <cell r="AO66">
            <v>0</v>
          </cell>
          <cell r="AP66">
            <v>0</v>
          </cell>
          <cell r="AQ66">
            <v>0</v>
          </cell>
          <cell r="AR66">
            <v>0</v>
          </cell>
          <cell r="AS66">
            <v>0</v>
          </cell>
          <cell r="AT66">
            <v>0</v>
          </cell>
          <cell r="AU66">
            <v>0</v>
          </cell>
          <cell r="AV66">
            <v>18279</v>
          </cell>
          <cell r="AW66">
            <v>0</v>
          </cell>
          <cell r="AX66">
            <v>0</v>
          </cell>
          <cell r="AY66">
            <v>0</v>
          </cell>
          <cell r="AZ66">
            <v>20795</v>
          </cell>
          <cell r="BA66">
            <v>0</v>
          </cell>
          <cell r="BB66">
            <v>0</v>
          </cell>
          <cell r="BC66">
            <v>2630</v>
          </cell>
          <cell r="BD66">
            <v>0</v>
          </cell>
          <cell r="BE66">
            <v>0</v>
          </cell>
          <cell r="BF66">
            <v>0</v>
          </cell>
          <cell r="BG66">
            <v>97128</v>
          </cell>
          <cell r="BH66">
            <v>0</v>
          </cell>
          <cell r="BI66">
            <v>0</v>
          </cell>
          <cell r="BJ66">
            <v>0</v>
          </cell>
          <cell r="BK66">
            <v>0</v>
          </cell>
          <cell r="BL66">
            <v>0</v>
          </cell>
          <cell r="BM66">
            <v>0</v>
          </cell>
          <cell r="BN66">
            <v>0</v>
          </cell>
          <cell r="BO66">
            <v>8781</v>
          </cell>
          <cell r="BP66">
            <v>0</v>
          </cell>
          <cell r="BQ66">
            <v>0</v>
          </cell>
          <cell r="BR66">
            <v>0</v>
          </cell>
          <cell r="BS66">
            <v>14578</v>
          </cell>
          <cell r="BT66">
            <v>0</v>
          </cell>
          <cell r="BU66">
            <v>-14578</v>
          </cell>
          <cell r="BV66">
            <v>0</v>
          </cell>
          <cell r="BW66">
            <v>0</v>
          </cell>
          <cell r="BX66">
            <v>0</v>
          </cell>
          <cell r="BY66">
            <v>0</v>
          </cell>
          <cell r="BZ66">
            <v>0</v>
          </cell>
          <cell r="CA66">
            <v>3600</v>
          </cell>
          <cell r="CB66">
            <v>0</v>
          </cell>
          <cell r="CC66">
            <v>0</v>
          </cell>
          <cell r="CD66">
            <v>0</v>
          </cell>
          <cell r="CE66">
            <v>7434</v>
          </cell>
          <cell r="CF66">
            <v>0</v>
          </cell>
          <cell r="CG66">
            <v>0</v>
          </cell>
          <cell r="CH66">
            <v>0</v>
          </cell>
          <cell r="CI66">
            <v>0</v>
          </cell>
          <cell r="CJ66">
            <v>0</v>
          </cell>
          <cell r="CK66">
            <v>0</v>
          </cell>
          <cell r="CL66">
            <v>0</v>
          </cell>
          <cell r="CM66">
            <v>0</v>
          </cell>
          <cell r="CN66">
            <v>0</v>
          </cell>
          <cell r="CO66">
            <v>28181</v>
          </cell>
          <cell r="CP66">
            <v>0</v>
          </cell>
          <cell r="CQ66">
            <v>5235</v>
          </cell>
          <cell r="CR66">
            <v>0</v>
          </cell>
          <cell r="CS66">
            <v>0</v>
          </cell>
          <cell r="CT66">
            <v>0</v>
          </cell>
          <cell r="CU66">
            <v>0</v>
          </cell>
          <cell r="CV66">
            <v>2290</v>
          </cell>
          <cell r="CW66">
            <v>0</v>
          </cell>
          <cell r="CX66">
            <v>0</v>
          </cell>
          <cell r="CY66">
            <v>0</v>
          </cell>
          <cell r="CZ66">
            <v>0</v>
          </cell>
          <cell r="DA66">
            <v>0</v>
          </cell>
          <cell r="DB66">
            <v>0</v>
          </cell>
          <cell r="DC66">
            <v>0</v>
          </cell>
          <cell r="DD66">
            <v>0</v>
          </cell>
          <cell r="DE66">
            <v>0</v>
          </cell>
          <cell r="DF66">
            <v>229422</v>
          </cell>
          <cell r="DG66">
            <v>139386</v>
          </cell>
          <cell r="DH66">
            <v>43730</v>
          </cell>
          <cell r="DI66">
            <v>13603</v>
          </cell>
          <cell r="DJ66">
            <v>55438</v>
          </cell>
          <cell r="DK66">
            <v>18917</v>
          </cell>
          <cell r="DL66">
            <v>9345</v>
          </cell>
          <cell r="DM66">
            <v>0</v>
          </cell>
          <cell r="DN66">
            <v>87136</v>
          </cell>
          <cell r="DO66">
            <v>208</v>
          </cell>
          <cell r="DP66">
            <v>15272</v>
          </cell>
          <cell r="DQ66">
            <v>0</v>
          </cell>
          <cell r="DR66">
            <v>38190</v>
          </cell>
          <cell r="DS66">
            <v>5739</v>
          </cell>
          <cell r="DT66">
            <v>6322</v>
          </cell>
          <cell r="DU66">
            <v>0</v>
          </cell>
          <cell r="DV66">
            <v>141706</v>
          </cell>
          <cell r="DW66">
            <v>707243</v>
          </cell>
          <cell r="DX66">
            <v>-407183</v>
          </cell>
          <cell r="DY66">
            <v>-19748</v>
          </cell>
          <cell r="DZ66">
            <v>0</v>
          </cell>
          <cell r="EA66">
            <v>4375</v>
          </cell>
          <cell r="EB66">
            <v>-4375</v>
          </cell>
          <cell r="EC66">
            <v>0</v>
          </cell>
          <cell r="ED66">
            <v>0</v>
          </cell>
          <cell r="EE66">
            <v>8244</v>
          </cell>
          <cell r="EF66">
            <v>4375</v>
          </cell>
          <cell r="EG66">
            <v>0</v>
          </cell>
          <cell r="EH66">
            <v>46999</v>
          </cell>
          <cell r="EI66">
            <v>935</v>
          </cell>
          <cell r="EJ66">
            <v>-220</v>
          </cell>
          <cell r="EK66">
            <v>0</v>
          </cell>
          <cell r="EL66">
            <v>50649</v>
          </cell>
          <cell r="EM66">
            <v>1554</v>
          </cell>
          <cell r="EN66">
            <v>14960</v>
          </cell>
          <cell r="EO66">
            <v>0</v>
          </cell>
          <cell r="EP66">
            <v>13096</v>
          </cell>
          <cell r="EQ66">
            <v>21</v>
          </cell>
          <cell r="ER66">
            <v>3930</v>
          </cell>
          <cell r="ES66">
            <v>0</v>
          </cell>
          <cell r="ET66">
            <v>0</v>
          </cell>
          <cell r="EU66">
            <v>5829</v>
          </cell>
          <cell r="EV66">
            <v>0</v>
          </cell>
          <cell r="EW66">
            <v>0</v>
          </cell>
          <cell r="EX66">
            <v>0</v>
          </cell>
          <cell r="EY66">
            <v>172</v>
          </cell>
          <cell r="EZ66">
            <v>0</v>
          </cell>
          <cell r="FA66">
            <v>0</v>
          </cell>
          <cell r="FB66">
            <v>0</v>
          </cell>
          <cell r="FC66">
            <v>42856</v>
          </cell>
          <cell r="FD66">
            <v>0</v>
          </cell>
          <cell r="FE66">
            <v>0</v>
          </cell>
          <cell r="FF66">
            <v>0</v>
          </cell>
          <cell r="FG66">
            <v>5863</v>
          </cell>
          <cell r="FH66">
            <v>0</v>
          </cell>
          <cell r="FI66">
            <v>0</v>
          </cell>
          <cell r="FJ66">
            <v>0</v>
          </cell>
          <cell r="FK66">
            <v>30737</v>
          </cell>
          <cell r="FL66">
            <v>0</v>
          </cell>
          <cell r="FM66">
            <v>0</v>
          </cell>
          <cell r="FN66">
            <v>0</v>
          </cell>
          <cell r="FO66">
            <v>0</v>
          </cell>
          <cell r="FP66">
            <v>15249</v>
          </cell>
          <cell r="FQ66">
            <v>0</v>
          </cell>
          <cell r="FR66">
            <v>85493</v>
          </cell>
          <cell r="FS66">
            <v>0</v>
          </cell>
          <cell r="FT66">
            <v>0</v>
          </cell>
          <cell r="FU66">
            <v>0</v>
          </cell>
          <cell r="FV66">
            <v>203833</v>
          </cell>
          <cell r="FW66">
            <v>0</v>
          </cell>
          <cell r="FX66">
            <v>0</v>
          </cell>
          <cell r="FY66">
            <v>0</v>
          </cell>
          <cell r="FZ66">
            <v>256882</v>
          </cell>
          <cell r="GA66">
            <v>0</v>
          </cell>
          <cell r="GB66">
            <v>-14</v>
          </cell>
          <cell r="GC66">
            <v>0</v>
          </cell>
          <cell r="GD66">
            <v>0</v>
          </cell>
          <cell r="GE66">
            <v>0</v>
          </cell>
          <cell r="GF66">
            <v>43073</v>
          </cell>
          <cell r="GG66">
            <v>0</v>
          </cell>
          <cell r="GH66">
            <v>0</v>
          </cell>
          <cell r="GI66">
            <v>0</v>
          </cell>
          <cell r="GJ66">
            <v>55856</v>
          </cell>
          <cell r="GK66">
            <v>0</v>
          </cell>
          <cell r="GL66">
            <v>0</v>
          </cell>
          <cell r="GM66">
            <v>0</v>
          </cell>
          <cell r="GN66">
            <v>0</v>
          </cell>
          <cell r="GO66">
            <v>0</v>
          </cell>
          <cell r="GP66">
            <v>0</v>
          </cell>
          <cell r="GQ66">
            <v>0</v>
          </cell>
          <cell r="GR66">
            <v>0</v>
          </cell>
          <cell r="GS66">
            <v>0</v>
          </cell>
          <cell r="GT66">
            <v>0</v>
          </cell>
          <cell r="GU66">
            <v>452915</v>
          </cell>
          <cell r="GV66">
            <v>0</v>
          </cell>
          <cell r="GW66">
            <v>0</v>
          </cell>
          <cell r="GX66">
            <v>546208</v>
          </cell>
          <cell r="GY66">
            <v>452915</v>
          </cell>
          <cell r="GZ66">
            <v>98915</v>
          </cell>
          <cell r="HA66">
            <v>0</v>
          </cell>
          <cell r="HB66">
            <v>166846</v>
          </cell>
          <cell r="HC66">
            <v>0</v>
          </cell>
          <cell r="HD66">
            <v>0</v>
          </cell>
          <cell r="HE66">
            <v>0</v>
          </cell>
          <cell r="HF66">
            <v>196908</v>
          </cell>
          <cell r="HG66">
            <v>0</v>
          </cell>
          <cell r="HH66">
            <v>0</v>
          </cell>
          <cell r="HI66">
            <v>0</v>
          </cell>
          <cell r="HJ66">
            <v>378161</v>
          </cell>
          <cell r="HK66">
            <v>0</v>
          </cell>
          <cell r="HL66">
            <v>-4970</v>
          </cell>
          <cell r="HM66">
            <v>0</v>
          </cell>
          <cell r="HN66">
            <v>0</v>
          </cell>
          <cell r="HO66">
            <v>0</v>
          </cell>
          <cell r="HP66">
            <v>58116</v>
          </cell>
          <cell r="HQ66">
            <v>0</v>
          </cell>
          <cell r="HR66">
            <v>0</v>
          </cell>
          <cell r="HS66">
            <v>0</v>
          </cell>
          <cell r="HT66">
            <v>71642</v>
          </cell>
          <cell r="HU66">
            <v>0</v>
          </cell>
          <cell r="HV66">
            <v>0</v>
          </cell>
          <cell r="HW66">
            <v>0</v>
          </cell>
          <cell r="HX66">
            <v>0</v>
          </cell>
          <cell r="HY66">
            <v>0</v>
          </cell>
          <cell r="HZ66">
            <v>0</v>
          </cell>
          <cell r="IA66">
            <v>0</v>
          </cell>
          <cell r="IB66">
            <v>0</v>
          </cell>
          <cell r="IC66">
            <v>0</v>
          </cell>
          <cell r="ID66">
            <v>0</v>
          </cell>
          <cell r="IE66">
            <v>367366</v>
          </cell>
          <cell r="IF66">
            <v>0</v>
          </cell>
          <cell r="IG66">
            <v>0</v>
          </cell>
          <cell r="IH66">
            <v>741915</v>
          </cell>
          <cell r="II66">
            <v>367366</v>
          </cell>
          <cell r="IJ66">
            <v>124788</v>
          </cell>
          <cell r="IK66">
            <v>0</v>
          </cell>
        </row>
        <row r="67">
          <cell r="A67" t="str">
            <v>12648000</v>
          </cell>
          <cell r="B67" t="str">
            <v>2001</v>
          </cell>
          <cell r="C67">
            <v>37504</v>
          </cell>
          <cell r="D67" t="str">
            <v>09:21:00</v>
          </cell>
          <cell r="E67" t="str">
            <v>BRIAN CENTER HEALTH &amp; RETIREMENT/CLAYTON</v>
          </cell>
          <cell r="F67">
            <v>0</v>
          </cell>
          <cell r="G67">
            <v>171741</v>
          </cell>
          <cell r="H67">
            <v>-11455</v>
          </cell>
          <cell r="I67">
            <v>-175</v>
          </cell>
          <cell r="J67">
            <v>35895</v>
          </cell>
          <cell r="K67">
            <v>199479</v>
          </cell>
          <cell r="L67">
            <v>4974</v>
          </cell>
          <cell r="M67">
            <v>0</v>
          </cell>
          <cell r="N67">
            <v>140941</v>
          </cell>
          <cell r="O67">
            <v>19613</v>
          </cell>
          <cell r="P67">
            <v>23888</v>
          </cell>
          <cell r="Q67">
            <v>0</v>
          </cell>
          <cell r="R67">
            <v>161958</v>
          </cell>
          <cell r="S67">
            <v>176620</v>
          </cell>
          <cell r="T67">
            <v>27449</v>
          </cell>
          <cell r="U67">
            <v>-388</v>
          </cell>
          <cell r="V67">
            <v>104606</v>
          </cell>
          <cell r="W67">
            <v>0</v>
          </cell>
          <cell r="X67">
            <v>0</v>
          </cell>
          <cell r="Y67">
            <v>0</v>
          </cell>
          <cell r="Z67">
            <v>25513</v>
          </cell>
          <cell r="AA67">
            <v>0</v>
          </cell>
          <cell r="AB67">
            <v>-7</v>
          </cell>
          <cell r="AC67">
            <v>0</v>
          </cell>
          <cell r="AD67">
            <v>0</v>
          </cell>
          <cell r="AE67">
            <v>0</v>
          </cell>
          <cell r="AF67">
            <v>0</v>
          </cell>
          <cell r="AG67">
            <v>0</v>
          </cell>
          <cell r="AH67">
            <v>154089</v>
          </cell>
          <cell r="AI67">
            <v>0</v>
          </cell>
          <cell r="AJ67">
            <v>-5777</v>
          </cell>
          <cell r="AK67">
            <v>0</v>
          </cell>
          <cell r="AL67">
            <v>43346</v>
          </cell>
          <cell r="AM67">
            <v>0</v>
          </cell>
          <cell r="AN67">
            <v>-293</v>
          </cell>
          <cell r="AO67">
            <v>0</v>
          </cell>
          <cell r="AP67">
            <v>0</v>
          </cell>
          <cell r="AQ67">
            <v>0</v>
          </cell>
          <cell r="AR67">
            <v>0</v>
          </cell>
          <cell r="AS67">
            <v>0</v>
          </cell>
          <cell r="AT67">
            <v>0</v>
          </cell>
          <cell r="AU67">
            <v>0</v>
          </cell>
          <cell r="AV67">
            <v>24761</v>
          </cell>
          <cell r="AW67">
            <v>0</v>
          </cell>
          <cell r="AX67">
            <v>0</v>
          </cell>
          <cell r="AY67">
            <v>0</v>
          </cell>
          <cell r="AZ67">
            <v>29725</v>
          </cell>
          <cell r="BA67">
            <v>0</v>
          </cell>
          <cell r="BB67">
            <v>0</v>
          </cell>
          <cell r="BC67">
            <v>3898</v>
          </cell>
          <cell r="BD67">
            <v>0</v>
          </cell>
          <cell r="BE67">
            <v>-18</v>
          </cell>
          <cell r="BF67">
            <v>0</v>
          </cell>
          <cell r="BG67">
            <v>61461</v>
          </cell>
          <cell r="BH67">
            <v>0</v>
          </cell>
          <cell r="BI67">
            <v>-1675</v>
          </cell>
          <cell r="BJ67">
            <v>0</v>
          </cell>
          <cell r="BK67">
            <v>0</v>
          </cell>
          <cell r="BL67">
            <v>0</v>
          </cell>
          <cell r="BM67">
            <v>0</v>
          </cell>
          <cell r="BN67">
            <v>0</v>
          </cell>
          <cell r="BO67">
            <v>9492</v>
          </cell>
          <cell r="BP67">
            <v>0</v>
          </cell>
          <cell r="BQ67">
            <v>-74</v>
          </cell>
          <cell r="BR67">
            <v>0</v>
          </cell>
          <cell r="BS67">
            <v>12599</v>
          </cell>
          <cell r="BT67">
            <v>0</v>
          </cell>
          <cell r="BU67">
            <v>-12599</v>
          </cell>
          <cell r="BV67">
            <v>0</v>
          </cell>
          <cell r="BW67">
            <v>0</v>
          </cell>
          <cell r="BX67">
            <v>0</v>
          </cell>
          <cell r="BY67">
            <v>0</v>
          </cell>
          <cell r="BZ67">
            <v>0</v>
          </cell>
          <cell r="CA67">
            <v>14400</v>
          </cell>
          <cell r="CB67">
            <v>0</v>
          </cell>
          <cell r="CC67">
            <v>0</v>
          </cell>
          <cell r="CD67">
            <v>0</v>
          </cell>
          <cell r="CE67">
            <v>6375</v>
          </cell>
          <cell r="CF67">
            <v>0</v>
          </cell>
          <cell r="CG67">
            <v>-273</v>
          </cell>
          <cell r="CH67">
            <v>0</v>
          </cell>
          <cell r="CI67">
            <v>6159</v>
          </cell>
          <cell r="CJ67">
            <v>0</v>
          </cell>
          <cell r="CK67">
            <v>0</v>
          </cell>
          <cell r="CL67">
            <v>0</v>
          </cell>
          <cell r="CM67">
            <v>0</v>
          </cell>
          <cell r="CN67">
            <v>0</v>
          </cell>
          <cell r="CO67">
            <v>17282</v>
          </cell>
          <cell r="CP67">
            <v>0</v>
          </cell>
          <cell r="CQ67">
            <v>441</v>
          </cell>
          <cell r="CR67">
            <v>-325</v>
          </cell>
          <cell r="CS67">
            <v>0</v>
          </cell>
          <cell r="CT67">
            <v>0</v>
          </cell>
          <cell r="CU67">
            <v>0</v>
          </cell>
          <cell r="CV67">
            <v>4739</v>
          </cell>
          <cell r="CW67">
            <v>0</v>
          </cell>
          <cell r="CX67">
            <v>0</v>
          </cell>
          <cell r="CY67">
            <v>0</v>
          </cell>
          <cell r="CZ67">
            <v>0</v>
          </cell>
          <cell r="DA67">
            <v>0</v>
          </cell>
          <cell r="DB67">
            <v>0</v>
          </cell>
          <cell r="DC67">
            <v>0</v>
          </cell>
          <cell r="DD67">
            <v>0</v>
          </cell>
          <cell r="DE67">
            <v>0</v>
          </cell>
          <cell r="DF67">
            <v>327554</v>
          </cell>
          <cell r="DG67">
            <v>114825</v>
          </cell>
          <cell r="DH67">
            <v>52823</v>
          </cell>
          <cell r="DI67">
            <v>2643</v>
          </cell>
          <cell r="DJ67">
            <v>60031</v>
          </cell>
          <cell r="DK67">
            <v>19383</v>
          </cell>
          <cell r="DL67">
            <v>10175</v>
          </cell>
          <cell r="DM67">
            <v>0</v>
          </cell>
          <cell r="DN67">
            <v>58882</v>
          </cell>
          <cell r="DO67">
            <v>233</v>
          </cell>
          <cell r="DP67">
            <v>12164</v>
          </cell>
          <cell r="DQ67">
            <v>0</v>
          </cell>
          <cell r="DR67">
            <v>39488</v>
          </cell>
          <cell r="DS67">
            <v>7914</v>
          </cell>
          <cell r="DT67">
            <v>6661</v>
          </cell>
          <cell r="DU67">
            <v>-7</v>
          </cell>
          <cell r="DV67">
            <v>206284</v>
          </cell>
          <cell r="DW67">
            <v>525212</v>
          </cell>
          <cell r="DX67">
            <v>-372038</v>
          </cell>
          <cell r="DY67">
            <v>72691</v>
          </cell>
          <cell r="DZ67">
            <v>0</v>
          </cell>
          <cell r="EA67">
            <v>3187</v>
          </cell>
          <cell r="EB67">
            <v>0</v>
          </cell>
          <cell r="EC67">
            <v>0</v>
          </cell>
          <cell r="ED67">
            <v>0</v>
          </cell>
          <cell r="EE67">
            <v>5547</v>
          </cell>
          <cell r="EF67">
            <v>0</v>
          </cell>
          <cell r="EG67">
            <v>0</v>
          </cell>
          <cell r="EH67">
            <v>73294</v>
          </cell>
          <cell r="EI67">
            <v>2490</v>
          </cell>
          <cell r="EJ67">
            <v>10845</v>
          </cell>
          <cell r="EK67">
            <v>-20928</v>
          </cell>
          <cell r="EL67">
            <v>41546</v>
          </cell>
          <cell r="EM67">
            <v>760</v>
          </cell>
          <cell r="EN67">
            <v>8527</v>
          </cell>
          <cell r="EO67">
            <v>0</v>
          </cell>
          <cell r="EP67">
            <v>4589</v>
          </cell>
          <cell r="EQ67">
            <v>21</v>
          </cell>
          <cell r="ER67">
            <v>868</v>
          </cell>
          <cell r="ES67">
            <v>0</v>
          </cell>
          <cell r="ET67">
            <v>0</v>
          </cell>
          <cell r="EU67">
            <v>9823</v>
          </cell>
          <cell r="EV67">
            <v>0</v>
          </cell>
          <cell r="EW67">
            <v>-486</v>
          </cell>
          <cell r="EX67">
            <v>0</v>
          </cell>
          <cell r="EY67">
            <v>16307</v>
          </cell>
          <cell r="EZ67">
            <v>0</v>
          </cell>
          <cell r="FA67">
            <v>-808</v>
          </cell>
          <cell r="FB67">
            <v>0</v>
          </cell>
          <cell r="FC67">
            <v>20317</v>
          </cell>
          <cell r="FD67">
            <v>0</v>
          </cell>
          <cell r="FE67">
            <v>-82</v>
          </cell>
          <cell r="FF67">
            <v>0</v>
          </cell>
          <cell r="FG67">
            <v>8702</v>
          </cell>
          <cell r="FH67">
            <v>0</v>
          </cell>
          <cell r="FI67">
            <v>0</v>
          </cell>
          <cell r="FJ67">
            <v>0</v>
          </cell>
          <cell r="FK67">
            <v>26059</v>
          </cell>
          <cell r="FL67">
            <v>0</v>
          </cell>
          <cell r="FM67">
            <v>-47</v>
          </cell>
          <cell r="FN67">
            <v>0</v>
          </cell>
          <cell r="FO67">
            <v>0</v>
          </cell>
          <cell r="FP67">
            <v>18294</v>
          </cell>
          <cell r="FQ67">
            <v>0</v>
          </cell>
          <cell r="FR67">
            <v>42689</v>
          </cell>
          <cell r="FS67">
            <v>0</v>
          </cell>
          <cell r="FT67">
            <v>0</v>
          </cell>
          <cell r="FU67">
            <v>0</v>
          </cell>
          <cell r="FV67">
            <v>135045</v>
          </cell>
          <cell r="FW67">
            <v>0</v>
          </cell>
          <cell r="FX67">
            <v>0</v>
          </cell>
          <cell r="FY67">
            <v>0</v>
          </cell>
          <cell r="FZ67">
            <v>217532</v>
          </cell>
          <cell r="GA67">
            <v>0</v>
          </cell>
          <cell r="GB67">
            <v>0</v>
          </cell>
          <cell r="GC67">
            <v>0</v>
          </cell>
          <cell r="GD67">
            <v>0</v>
          </cell>
          <cell r="GE67">
            <v>0</v>
          </cell>
          <cell r="GF67">
            <v>30444</v>
          </cell>
          <cell r="GG67">
            <v>0</v>
          </cell>
          <cell r="GH67">
            <v>0</v>
          </cell>
          <cell r="GI67">
            <v>0</v>
          </cell>
          <cell r="GJ67">
            <v>36548</v>
          </cell>
          <cell r="GK67">
            <v>0</v>
          </cell>
          <cell r="GL67">
            <v>0</v>
          </cell>
          <cell r="GM67">
            <v>0</v>
          </cell>
          <cell r="GN67">
            <v>0</v>
          </cell>
          <cell r="GO67">
            <v>0</v>
          </cell>
          <cell r="GP67">
            <v>0</v>
          </cell>
          <cell r="GQ67">
            <v>0</v>
          </cell>
          <cell r="GR67">
            <v>0</v>
          </cell>
          <cell r="GS67">
            <v>0</v>
          </cell>
          <cell r="GT67">
            <v>0</v>
          </cell>
          <cell r="GU67">
            <v>0</v>
          </cell>
          <cell r="GV67">
            <v>0</v>
          </cell>
          <cell r="GW67">
            <v>0</v>
          </cell>
          <cell r="GX67">
            <v>395266</v>
          </cell>
          <cell r="GY67">
            <v>0</v>
          </cell>
          <cell r="GZ67">
            <v>66992</v>
          </cell>
          <cell r="HA67">
            <v>0</v>
          </cell>
          <cell r="HB67">
            <v>147030</v>
          </cell>
          <cell r="HC67">
            <v>0</v>
          </cell>
          <cell r="HD67">
            <v>0</v>
          </cell>
          <cell r="HE67">
            <v>0</v>
          </cell>
          <cell r="HF67">
            <v>174623</v>
          </cell>
          <cell r="HG67">
            <v>0</v>
          </cell>
          <cell r="HH67">
            <v>0</v>
          </cell>
          <cell r="HI67">
            <v>0</v>
          </cell>
          <cell r="HJ67">
            <v>467611</v>
          </cell>
          <cell r="HK67">
            <v>0</v>
          </cell>
          <cell r="HL67">
            <v>-493</v>
          </cell>
          <cell r="HM67">
            <v>0</v>
          </cell>
          <cell r="HN67">
            <v>0</v>
          </cell>
          <cell r="HO67">
            <v>0</v>
          </cell>
          <cell r="HP67">
            <v>60753</v>
          </cell>
          <cell r="HQ67">
            <v>0</v>
          </cell>
          <cell r="HR67">
            <v>0</v>
          </cell>
          <cell r="HS67">
            <v>0</v>
          </cell>
          <cell r="HT67">
            <v>72932</v>
          </cell>
          <cell r="HU67">
            <v>0</v>
          </cell>
          <cell r="HV67">
            <v>0</v>
          </cell>
          <cell r="HW67">
            <v>0</v>
          </cell>
          <cell r="HX67">
            <v>0</v>
          </cell>
          <cell r="HY67">
            <v>0</v>
          </cell>
          <cell r="HZ67">
            <v>0</v>
          </cell>
          <cell r="IA67">
            <v>0</v>
          </cell>
          <cell r="IB67">
            <v>0</v>
          </cell>
          <cell r="IC67">
            <v>0</v>
          </cell>
          <cell r="ID67">
            <v>0</v>
          </cell>
          <cell r="IE67">
            <v>3264</v>
          </cell>
          <cell r="IF67">
            <v>0</v>
          </cell>
          <cell r="IG67">
            <v>0</v>
          </cell>
          <cell r="IH67">
            <v>789264</v>
          </cell>
          <cell r="II67">
            <v>3264</v>
          </cell>
          <cell r="IJ67">
            <v>133192</v>
          </cell>
          <cell r="IK67">
            <v>0</v>
          </cell>
        </row>
        <row r="68">
          <cell r="A68" t="str">
            <v>12640000</v>
          </cell>
          <cell r="B68" t="str">
            <v>2001</v>
          </cell>
          <cell r="C68">
            <v>37530</v>
          </cell>
          <cell r="D68" t="str">
            <v>14:23:16</v>
          </cell>
          <cell r="E68" t="str">
            <v>BRIAN CENTER HEALTH &amp; RETIREMENT/MONROE</v>
          </cell>
          <cell r="F68">
            <v>0</v>
          </cell>
          <cell r="G68">
            <v>120845</v>
          </cell>
          <cell r="H68">
            <v>-2132</v>
          </cell>
          <cell r="I68">
            <v>-41</v>
          </cell>
          <cell r="J68">
            <v>31845</v>
          </cell>
          <cell r="K68">
            <v>143285</v>
          </cell>
          <cell r="L68">
            <v>5074</v>
          </cell>
          <cell r="M68">
            <v>-2312</v>
          </cell>
          <cell r="N68">
            <v>64417</v>
          </cell>
          <cell r="O68">
            <v>44905</v>
          </cell>
          <cell r="P68">
            <v>11227</v>
          </cell>
          <cell r="Q68">
            <v>0</v>
          </cell>
          <cell r="R68">
            <v>147349</v>
          </cell>
          <cell r="S68">
            <v>149971</v>
          </cell>
          <cell r="T68">
            <v>25728</v>
          </cell>
          <cell r="U68">
            <v>-272</v>
          </cell>
          <cell r="V68">
            <v>96802</v>
          </cell>
          <cell r="W68">
            <v>0</v>
          </cell>
          <cell r="X68">
            <v>0</v>
          </cell>
          <cell r="Y68">
            <v>0</v>
          </cell>
          <cell r="Z68">
            <v>0</v>
          </cell>
          <cell r="AA68">
            <v>0</v>
          </cell>
          <cell r="AB68">
            <v>0</v>
          </cell>
          <cell r="AC68">
            <v>0</v>
          </cell>
          <cell r="AD68">
            <v>0</v>
          </cell>
          <cell r="AE68">
            <v>0</v>
          </cell>
          <cell r="AF68">
            <v>0</v>
          </cell>
          <cell r="AG68">
            <v>0</v>
          </cell>
          <cell r="AH68">
            <v>82645</v>
          </cell>
          <cell r="AI68">
            <v>0</v>
          </cell>
          <cell r="AJ68">
            <v>0</v>
          </cell>
          <cell r="AK68">
            <v>0</v>
          </cell>
          <cell r="AL68">
            <v>14114</v>
          </cell>
          <cell r="AM68">
            <v>0</v>
          </cell>
          <cell r="AN68">
            <v>338</v>
          </cell>
          <cell r="AO68">
            <v>0</v>
          </cell>
          <cell r="AP68">
            <v>0</v>
          </cell>
          <cell r="AQ68">
            <v>0</v>
          </cell>
          <cell r="AR68">
            <v>0</v>
          </cell>
          <cell r="AS68">
            <v>0</v>
          </cell>
          <cell r="AT68">
            <v>0</v>
          </cell>
          <cell r="AU68">
            <v>0</v>
          </cell>
          <cell r="AV68">
            <v>15173</v>
          </cell>
          <cell r="AW68">
            <v>0</v>
          </cell>
          <cell r="AX68">
            <v>0</v>
          </cell>
          <cell r="AY68">
            <v>0</v>
          </cell>
          <cell r="AZ68">
            <v>18689</v>
          </cell>
          <cell r="BA68">
            <v>0</v>
          </cell>
          <cell r="BB68">
            <v>0</v>
          </cell>
          <cell r="BC68">
            <v>1184</v>
          </cell>
          <cell r="BD68">
            <v>0</v>
          </cell>
          <cell r="BE68">
            <v>0</v>
          </cell>
          <cell r="BF68">
            <v>0</v>
          </cell>
          <cell r="BG68">
            <v>36659</v>
          </cell>
          <cell r="BH68">
            <v>0</v>
          </cell>
          <cell r="BI68">
            <v>-1001</v>
          </cell>
          <cell r="BJ68">
            <v>0</v>
          </cell>
          <cell r="BK68">
            <v>0</v>
          </cell>
          <cell r="BL68">
            <v>0</v>
          </cell>
          <cell r="BM68">
            <v>0</v>
          </cell>
          <cell r="BN68">
            <v>0</v>
          </cell>
          <cell r="BO68">
            <v>8618</v>
          </cell>
          <cell r="BP68">
            <v>0</v>
          </cell>
          <cell r="BQ68">
            <v>0</v>
          </cell>
          <cell r="BR68">
            <v>0</v>
          </cell>
          <cell r="BS68">
            <v>6623</v>
          </cell>
          <cell r="BT68">
            <v>0</v>
          </cell>
          <cell r="BU68">
            <v>-6623</v>
          </cell>
          <cell r="BV68">
            <v>0</v>
          </cell>
          <cell r="BW68">
            <v>0</v>
          </cell>
          <cell r="BX68">
            <v>0</v>
          </cell>
          <cell r="BY68">
            <v>0</v>
          </cell>
          <cell r="BZ68">
            <v>0</v>
          </cell>
          <cell r="CA68">
            <v>7800</v>
          </cell>
          <cell r="CB68">
            <v>0</v>
          </cell>
          <cell r="CC68">
            <v>0</v>
          </cell>
          <cell r="CD68">
            <v>0</v>
          </cell>
          <cell r="CE68">
            <v>1490</v>
          </cell>
          <cell r="CF68">
            <v>0</v>
          </cell>
          <cell r="CG68">
            <v>-87</v>
          </cell>
          <cell r="CH68">
            <v>0</v>
          </cell>
          <cell r="CI68">
            <v>0</v>
          </cell>
          <cell r="CJ68">
            <v>0</v>
          </cell>
          <cell r="CK68">
            <v>0</v>
          </cell>
          <cell r="CL68">
            <v>0</v>
          </cell>
          <cell r="CM68">
            <v>2084</v>
          </cell>
          <cell r="CN68">
            <v>0</v>
          </cell>
          <cell r="CO68">
            <v>10834</v>
          </cell>
          <cell r="CP68">
            <v>0</v>
          </cell>
          <cell r="CQ68">
            <v>913</v>
          </cell>
          <cell r="CR68">
            <v>0</v>
          </cell>
          <cell r="CS68">
            <v>0</v>
          </cell>
          <cell r="CT68">
            <v>0</v>
          </cell>
          <cell r="CU68">
            <v>0</v>
          </cell>
          <cell r="CV68">
            <v>2066</v>
          </cell>
          <cell r="CW68">
            <v>0</v>
          </cell>
          <cell r="CX68">
            <v>0</v>
          </cell>
          <cell r="CY68">
            <v>0</v>
          </cell>
          <cell r="CZ68">
            <v>0</v>
          </cell>
          <cell r="DA68">
            <v>0</v>
          </cell>
          <cell r="DB68">
            <v>0</v>
          </cell>
          <cell r="DC68">
            <v>0</v>
          </cell>
          <cell r="DD68">
            <v>0</v>
          </cell>
          <cell r="DE68">
            <v>0</v>
          </cell>
          <cell r="DF68">
            <v>193561</v>
          </cell>
          <cell r="DG68">
            <v>65371</v>
          </cell>
          <cell r="DH68">
            <v>36266</v>
          </cell>
          <cell r="DI68">
            <v>3123</v>
          </cell>
          <cell r="DJ68">
            <v>24999</v>
          </cell>
          <cell r="DK68">
            <v>28971</v>
          </cell>
          <cell r="DL68">
            <v>4366</v>
          </cell>
          <cell r="DM68">
            <v>0</v>
          </cell>
          <cell r="DN68">
            <v>65817</v>
          </cell>
          <cell r="DO68">
            <v>345</v>
          </cell>
          <cell r="DP68">
            <v>11494</v>
          </cell>
          <cell r="DQ68">
            <v>0</v>
          </cell>
          <cell r="DR68">
            <v>36479</v>
          </cell>
          <cell r="DS68">
            <v>8078</v>
          </cell>
          <cell r="DT68">
            <v>6627</v>
          </cell>
          <cell r="DU68">
            <v>0</v>
          </cell>
          <cell r="DV68">
            <v>115955</v>
          </cell>
          <cell r="DW68">
            <v>389782</v>
          </cell>
          <cell r="DX68">
            <v>-277367</v>
          </cell>
          <cell r="DY68">
            <v>52889</v>
          </cell>
          <cell r="DZ68">
            <v>0</v>
          </cell>
          <cell r="EA68">
            <v>859</v>
          </cell>
          <cell r="EB68">
            <v>0</v>
          </cell>
          <cell r="EC68">
            <v>0</v>
          </cell>
          <cell r="ED68">
            <v>0</v>
          </cell>
          <cell r="EE68">
            <v>3063</v>
          </cell>
          <cell r="EF68">
            <v>0</v>
          </cell>
          <cell r="EG68">
            <v>0</v>
          </cell>
          <cell r="EH68">
            <v>62288</v>
          </cell>
          <cell r="EI68">
            <v>-10709</v>
          </cell>
          <cell r="EJ68">
            <v>9577</v>
          </cell>
          <cell r="EK68">
            <v>-17165</v>
          </cell>
          <cell r="EL68">
            <v>38823</v>
          </cell>
          <cell r="EM68">
            <v>-4319</v>
          </cell>
          <cell r="EN68">
            <v>8019</v>
          </cell>
          <cell r="EO68">
            <v>0</v>
          </cell>
          <cell r="EP68">
            <v>963</v>
          </cell>
          <cell r="EQ68">
            <v>-3499</v>
          </cell>
          <cell r="ER68">
            <v>227</v>
          </cell>
          <cell r="ES68">
            <v>0</v>
          </cell>
          <cell r="ET68">
            <v>0</v>
          </cell>
          <cell r="EU68">
            <v>2031</v>
          </cell>
          <cell r="EV68">
            <v>0</v>
          </cell>
          <cell r="EW68">
            <v>-19</v>
          </cell>
          <cell r="EX68">
            <v>0</v>
          </cell>
          <cell r="EY68">
            <v>606</v>
          </cell>
          <cell r="EZ68">
            <v>0</v>
          </cell>
          <cell r="FA68">
            <v>-72</v>
          </cell>
          <cell r="FB68">
            <v>0</v>
          </cell>
          <cell r="FC68">
            <v>9140</v>
          </cell>
          <cell r="FD68">
            <v>0</v>
          </cell>
          <cell r="FE68">
            <v>-26</v>
          </cell>
          <cell r="FF68">
            <v>0</v>
          </cell>
          <cell r="FG68">
            <v>1863</v>
          </cell>
          <cell r="FH68">
            <v>0</v>
          </cell>
          <cell r="FI68">
            <v>0</v>
          </cell>
          <cell r="FJ68">
            <v>0</v>
          </cell>
          <cell r="FK68">
            <v>2900</v>
          </cell>
          <cell r="FL68">
            <v>0</v>
          </cell>
          <cell r="FM68">
            <v>-47</v>
          </cell>
          <cell r="FN68">
            <v>0</v>
          </cell>
          <cell r="FO68">
            <v>0</v>
          </cell>
          <cell r="FP68">
            <v>3277</v>
          </cell>
          <cell r="FQ68">
            <v>0</v>
          </cell>
          <cell r="FR68">
            <v>59518</v>
          </cell>
          <cell r="FS68">
            <v>0</v>
          </cell>
          <cell r="FT68">
            <v>0</v>
          </cell>
          <cell r="FU68">
            <v>0</v>
          </cell>
          <cell r="FV68">
            <v>129461</v>
          </cell>
          <cell r="FW68">
            <v>0</v>
          </cell>
          <cell r="FX68">
            <v>0</v>
          </cell>
          <cell r="FY68">
            <v>0</v>
          </cell>
          <cell r="FZ68">
            <v>162657</v>
          </cell>
          <cell r="GA68">
            <v>0</v>
          </cell>
          <cell r="GB68">
            <v>-9734</v>
          </cell>
          <cell r="GC68">
            <v>0</v>
          </cell>
          <cell r="GD68">
            <v>0</v>
          </cell>
          <cell r="GE68">
            <v>0</v>
          </cell>
          <cell r="GF68">
            <v>26752</v>
          </cell>
          <cell r="GG68">
            <v>0</v>
          </cell>
          <cell r="GH68">
            <v>0</v>
          </cell>
          <cell r="GI68">
            <v>0</v>
          </cell>
          <cell r="GJ68">
            <v>32954</v>
          </cell>
          <cell r="GK68">
            <v>0</v>
          </cell>
          <cell r="GL68">
            <v>0</v>
          </cell>
          <cell r="GM68">
            <v>0</v>
          </cell>
          <cell r="GN68">
            <v>0</v>
          </cell>
          <cell r="GO68">
            <v>0</v>
          </cell>
          <cell r="GP68">
            <v>0</v>
          </cell>
          <cell r="GQ68">
            <v>0</v>
          </cell>
          <cell r="GR68">
            <v>0</v>
          </cell>
          <cell r="GS68">
            <v>0</v>
          </cell>
          <cell r="GT68">
            <v>0</v>
          </cell>
          <cell r="GU68">
            <v>0</v>
          </cell>
          <cell r="GV68">
            <v>0</v>
          </cell>
          <cell r="GW68">
            <v>0</v>
          </cell>
          <cell r="GX68">
            <v>351636</v>
          </cell>
          <cell r="GY68">
            <v>0</v>
          </cell>
          <cell r="GZ68">
            <v>49972</v>
          </cell>
          <cell r="HA68">
            <v>0</v>
          </cell>
          <cell r="HB68">
            <v>96070</v>
          </cell>
          <cell r="HC68">
            <v>0</v>
          </cell>
          <cell r="HD68">
            <v>0</v>
          </cell>
          <cell r="HE68">
            <v>0</v>
          </cell>
          <cell r="HF68">
            <v>160873</v>
          </cell>
          <cell r="HG68">
            <v>0</v>
          </cell>
          <cell r="HH68">
            <v>0</v>
          </cell>
          <cell r="HI68">
            <v>0</v>
          </cell>
          <cell r="HJ68">
            <v>286525</v>
          </cell>
          <cell r="HK68">
            <v>0</v>
          </cell>
          <cell r="HL68">
            <v>-17971</v>
          </cell>
          <cell r="HM68">
            <v>0</v>
          </cell>
          <cell r="HN68">
            <v>0</v>
          </cell>
          <cell r="HO68">
            <v>0</v>
          </cell>
          <cell r="HP68">
            <v>41118</v>
          </cell>
          <cell r="HQ68">
            <v>0</v>
          </cell>
          <cell r="HR68">
            <v>0</v>
          </cell>
          <cell r="HS68">
            <v>0</v>
          </cell>
          <cell r="HT68">
            <v>50650</v>
          </cell>
          <cell r="HU68">
            <v>0</v>
          </cell>
          <cell r="HV68">
            <v>0</v>
          </cell>
          <cell r="HW68">
            <v>0</v>
          </cell>
          <cell r="HX68">
            <v>0</v>
          </cell>
          <cell r="HY68">
            <v>0</v>
          </cell>
          <cell r="HZ68">
            <v>0</v>
          </cell>
          <cell r="IA68">
            <v>0</v>
          </cell>
          <cell r="IB68">
            <v>0</v>
          </cell>
          <cell r="IC68">
            <v>0</v>
          </cell>
          <cell r="ID68">
            <v>0</v>
          </cell>
          <cell r="IE68">
            <v>743</v>
          </cell>
          <cell r="IF68">
            <v>0</v>
          </cell>
          <cell r="IG68">
            <v>0</v>
          </cell>
          <cell r="IH68">
            <v>543468</v>
          </cell>
          <cell r="II68">
            <v>743</v>
          </cell>
          <cell r="IJ68">
            <v>73797</v>
          </cell>
          <cell r="IK68">
            <v>0</v>
          </cell>
        </row>
        <row r="69">
          <cell r="A69" t="str">
            <v>12629000</v>
          </cell>
          <cell r="B69" t="str">
            <v>2001</v>
          </cell>
          <cell r="C69">
            <v>37435</v>
          </cell>
          <cell r="D69" t="str">
            <v>14:13:31</v>
          </cell>
          <cell r="E69" t="str">
            <v>BRIAN CENTER HLTH &amp; REHAB/ HICKORY EAST</v>
          </cell>
          <cell r="F69">
            <v>0</v>
          </cell>
          <cell r="G69">
            <v>232286</v>
          </cell>
          <cell r="H69">
            <v>-12866</v>
          </cell>
          <cell r="I69">
            <v>-149</v>
          </cell>
          <cell r="J69">
            <v>35616</v>
          </cell>
          <cell r="K69">
            <v>181351</v>
          </cell>
          <cell r="L69">
            <v>4382</v>
          </cell>
          <cell r="M69">
            <v>-2810</v>
          </cell>
          <cell r="N69">
            <v>230118</v>
          </cell>
          <cell r="O69">
            <v>33423</v>
          </cell>
          <cell r="P69">
            <v>35907</v>
          </cell>
          <cell r="Q69">
            <v>0</v>
          </cell>
          <cell r="R69">
            <v>308316</v>
          </cell>
          <cell r="S69">
            <v>347757</v>
          </cell>
          <cell r="T69">
            <v>48109</v>
          </cell>
          <cell r="U69">
            <v>0</v>
          </cell>
          <cell r="V69">
            <v>86883</v>
          </cell>
          <cell r="W69">
            <v>0</v>
          </cell>
          <cell r="X69">
            <v>0</v>
          </cell>
          <cell r="Y69">
            <v>0</v>
          </cell>
          <cell r="Z69">
            <v>0</v>
          </cell>
          <cell r="AA69">
            <v>0</v>
          </cell>
          <cell r="AB69">
            <v>0</v>
          </cell>
          <cell r="AC69">
            <v>0</v>
          </cell>
          <cell r="AD69">
            <v>0</v>
          </cell>
          <cell r="AE69">
            <v>0</v>
          </cell>
          <cell r="AF69">
            <v>0</v>
          </cell>
          <cell r="AG69">
            <v>0</v>
          </cell>
          <cell r="AH69">
            <v>138754</v>
          </cell>
          <cell r="AI69">
            <v>0</v>
          </cell>
          <cell r="AJ69">
            <v>-10690</v>
          </cell>
          <cell r="AK69">
            <v>-7395</v>
          </cell>
          <cell r="AL69">
            <v>84654</v>
          </cell>
          <cell r="AM69">
            <v>0</v>
          </cell>
          <cell r="AN69">
            <v>1362</v>
          </cell>
          <cell r="AO69">
            <v>0</v>
          </cell>
          <cell r="AP69">
            <v>0</v>
          </cell>
          <cell r="AQ69">
            <v>0</v>
          </cell>
          <cell r="AR69">
            <v>0</v>
          </cell>
          <cell r="AS69">
            <v>0</v>
          </cell>
          <cell r="AT69">
            <v>0</v>
          </cell>
          <cell r="AU69">
            <v>0</v>
          </cell>
          <cell r="AV69">
            <v>23364</v>
          </cell>
          <cell r="AW69">
            <v>-574</v>
          </cell>
          <cell r="AX69">
            <v>0</v>
          </cell>
          <cell r="AY69">
            <v>0</v>
          </cell>
          <cell r="AZ69">
            <v>23598</v>
          </cell>
          <cell r="BA69">
            <v>-585</v>
          </cell>
          <cell r="BB69">
            <v>0</v>
          </cell>
          <cell r="BC69">
            <v>4093</v>
          </cell>
          <cell r="BD69">
            <v>0</v>
          </cell>
          <cell r="BE69">
            <v>-181</v>
          </cell>
          <cell r="BF69">
            <v>0</v>
          </cell>
          <cell r="BG69">
            <v>206032</v>
          </cell>
          <cell r="BH69">
            <v>0</v>
          </cell>
          <cell r="BI69">
            <v>0</v>
          </cell>
          <cell r="BJ69">
            <v>0</v>
          </cell>
          <cell r="BK69">
            <v>0</v>
          </cell>
          <cell r="BL69">
            <v>0</v>
          </cell>
          <cell r="BM69">
            <v>0</v>
          </cell>
          <cell r="BN69">
            <v>0</v>
          </cell>
          <cell r="BO69">
            <v>20166</v>
          </cell>
          <cell r="BP69">
            <v>0</v>
          </cell>
          <cell r="BQ69">
            <v>0</v>
          </cell>
          <cell r="BR69">
            <v>0</v>
          </cell>
          <cell r="BS69">
            <v>7002</v>
          </cell>
          <cell r="BT69">
            <v>0</v>
          </cell>
          <cell r="BU69">
            <v>-7002</v>
          </cell>
          <cell r="BV69">
            <v>0</v>
          </cell>
          <cell r="BW69">
            <v>0</v>
          </cell>
          <cell r="BX69">
            <v>0</v>
          </cell>
          <cell r="BY69">
            <v>0</v>
          </cell>
          <cell r="BZ69">
            <v>0</v>
          </cell>
          <cell r="CA69">
            <v>2000</v>
          </cell>
          <cell r="CB69">
            <v>0</v>
          </cell>
          <cell r="CC69">
            <v>0</v>
          </cell>
          <cell r="CD69">
            <v>0</v>
          </cell>
          <cell r="CE69">
            <v>7785</v>
          </cell>
          <cell r="CF69">
            <v>0</v>
          </cell>
          <cell r="CG69">
            <v>0</v>
          </cell>
          <cell r="CH69">
            <v>0</v>
          </cell>
          <cell r="CI69">
            <v>2400</v>
          </cell>
          <cell r="CJ69">
            <v>0</v>
          </cell>
          <cell r="CK69">
            <v>0</v>
          </cell>
          <cell r="CL69">
            <v>0</v>
          </cell>
          <cell r="CM69">
            <v>565</v>
          </cell>
          <cell r="CN69">
            <v>0</v>
          </cell>
          <cell r="CO69">
            <v>30752</v>
          </cell>
          <cell r="CP69">
            <v>0</v>
          </cell>
          <cell r="CQ69">
            <v>-10082</v>
          </cell>
          <cell r="CR69">
            <v>-3791</v>
          </cell>
          <cell r="CS69">
            <v>18362</v>
          </cell>
          <cell r="CT69">
            <v>0</v>
          </cell>
          <cell r="CU69">
            <v>0</v>
          </cell>
          <cell r="CV69">
            <v>4477</v>
          </cell>
          <cell r="CW69">
            <v>0</v>
          </cell>
          <cell r="CX69">
            <v>0</v>
          </cell>
          <cell r="CY69">
            <v>0</v>
          </cell>
          <cell r="CZ69">
            <v>0</v>
          </cell>
          <cell r="DA69">
            <v>0</v>
          </cell>
          <cell r="DB69">
            <v>0</v>
          </cell>
          <cell r="DC69">
            <v>0</v>
          </cell>
          <cell r="DD69">
            <v>0</v>
          </cell>
          <cell r="DE69">
            <v>0</v>
          </cell>
          <cell r="DF69">
            <v>310291</v>
          </cell>
          <cell r="DG69">
            <v>239961</v>
          </cell>
          <cell r="DH69">
            <v>38320</v>
          </cell>
          <cell r="DI69">
            <v>33377</v>
          </cell>
          <cell r="DJ69">
            <v>69661</v>
          </cell>
          <cell r="DK69">
            <v>31388</v>
          </cell>
          <cell r="DL69">
            <v>10870</v>
          </cell>
          <cell r="DM69">
            <v>0</v>
          </cell>
          <cell r="DN69">
            <v>104665</v>
          </cell>
          <cell r="DO69">
            <v>528</v>
          </cell>
          <cell r="DP69">
            <v>21451</v>
          </cell>
          <cell r="DQ69">
            <v>0</v>
          </cell>
          <cell r="DR69">
            <v>59855</v>
          </cell>
          <cell r="DS69">
            <v>7009</v>
          </cell>
          <cell r="DT69">
            <v>9652</v>
          </cell>
          <cell r="DU69">
            <v>0</v>
          </cell>
          <cell r="DV69">
            <v>178575</v>
          </cell>
          <cell r="DW69">
            <v>858150</v>
          </cell>
          <cell r="DX69">
            <v>-621971</v>
          </cell>
          <cell r="DY69">
            <v>117386</v>
          </cell>
          <cell r="DZ69">
            <v>0</v>
          </cell>
          <cell r="EA69">
            <v>11986</v>
          </cell>
          <cell r="EB69">
            <v>0</v>
          </cell>
          <cell r="EC69">
            <v>0</v>
          </cell>
          <cell r="ED69">
            <v>0</v>
          </cell>
          <cell r="EE69">
            <v>32378</v>
          </cell>
          <cell r="EF69">
            <v>0</v>
          </cell>
          <cell r="EG69">
            <v>0</v>
          </cell>
          <cell r="EH69">
            <v>110510</v>
          </cell>
          <cell r="EI69">
            <v>-25185</v>
          </cell>
          <cell r="EJ69">
            <v>-11120</v>
          </cell>
          <cell r="EK69">
            <v>28772</v>
          </cell>
          <cell r="EL69">
            <v>81086</v>
          </cell>
          <cell r="EM69">
            <v>-23718</v>
          </cell>
          <cell r="EN69">
            <v>35080</v>
          </cell>
          <cell r="EO69">
            <v>25754</v>
          </cell>
          <cell r="EP69">
            <v>31427</v>
          </cell>
          <cell r="EQ69">
            <v>-4960</v>
          </cell>
          <cell r="ER69">
            <v>10839</v>
          </cell>
          <cell r="ES69">
            <v>5322</v>
          </cell>
          <cell r="ET69">
            <v>0</v>
          </cell>
          <cell r="EU69">
            <v>5227</v>
          </cell>
          <cell r="EV69">
            <v>0</v>
          </cell>
          <cell r="EW69">
            <v>0</v>
          </cell>
          <cell r="EX69">
            <v>0</v>
          </cell>
          <cell r="EY69">
            <v>11713</v>
          </cell>
          <cell r="EZ69">
            <v>0</v>
          </cell>
          <cell r="FA69">
            <v>0</v>
          </cell>
          <cell r="FB69">
            <v>0</v>
          </cell>
          <cell r="FC69">
            <v>67555</v>
          </cell>
          <cell r="FD69">
            <v>0</v>
          </cell>
          <cell r="FE69">
            <v>0</v>
          </cell>
          <cell r="FF69">
            <v>0</v>
          </cell>
          <cell r="FG69">
            <v>12094</v>
          </cell>
          <cell r="FH69">
            <v>0</v>
          </cell>
          <cell r="FI69">
            <v>0</v>
          </cell>
          <cell r="FJ69">
            <v>0</v>
          </cell>
          <cell r="FK69">
            <v>11439</v>
          </cell>
          <cell r="FL69">
            <v>0</v>
          </cell>
          <cell r="FM69">
            <v>0</v>
          </cell>
          <cell r="FN69">
            <v>0</v>
          </cell>
          <cell r="FO69">
            <v>0</v>
          </cell>
          <cell r="FP69">
            <v>46635</v>
          </cell>
          <cell r="FQ69">
            <v>0</v>
          </cell>
          <cell r="FR69">
            <v>33837</v>
          </cell>
          <cell r="FS69">
            <v>0</v>
          </cell>
          <cell r="FT69">
            <v>0</v>
          </cell>
          <cell r="FU69">
            <v>0</v>
          </cell>
          <cell r="FV69">
            <v>289584</v>
          </cell>
          <cell r="FW69">
            <v>0</v>
          </cell>
          <cell r="FX69">
            <v>0</v>
          </cell>
          <cell r="FY69">
            <v>0</v>
          </cell>
          <cell r="FZ69">
            <v>533677</v>
          </cell>
          <cell r="GA69">
            <v>0</v>
          </cell>
          <cell r="GB69">
            <v>-94</v>
          </cell>
          <cell r="GC69">
            <v>0</v>
          </cell>
          <cell r="GD69">
            <v>0</v>
          </cell>
          <cell r="GE69">
            <v>0</v>
          </cell>
          <cell r="GF69">
            <v>66532</v>
          </cell>
          <cell r="GG69">
            <v>0</v>
          </cell>
          <cell r="GH69">
            <v>0</v>
          </cell>
          <cell r="GI69">
            <v>0</v>
          </cell>
          <cell r="GJ69">
            <v>67948</v>
          </cell>
          <cell r="GK69">
            <v>0</v>
          </cell>
          <cell r="GL69">
            <v>0</v>
          </cell>
          <cell r="GM69">
            <v>0</v>
          </cell>
          <cell r="GN69">
            <v>0</v>
          </cell>
          <cell r="GO69">
            <v>0</v>
          </cell>
          <cell r="GP69">
            <v>0</v>
          </cell>
          <cell r="GQ69">
            <v>0</v>
          </cell>
          <cell r="GR69">
            <v>0</v>
          </cell>
          <cell r="GS69">
            <v>0</v>
          </cell>
          <cell r="GT69">
            <v>0</v>
          </cell>
          <cell r="GU69">
            <v>56876</v>
          </cell>
          <cell r="GV69">
            <v>0</v>
          </cell>
          <cell r="GW69">
            <v>0</v>
          </cell>
          <cell r="GX69">
            <v>857098</v>
          </cell>
          <cell r="GY69">
            <v>56876</v>
          </cell>
          <cell r="GZ69">
            <v>134386</v>
          </cell>
          <cell r="HA69">
            <v>0</v>
          </cell>
          <cell r="HB69">
            <v>194823</v>
          </cell>
          <cell r="HC69">
            <v>0</v>
          </cell>
          <cell r="HD69">
            <v>0</v>
          </cell>
          <cell r="HE69">
            <v>0</v>
          </cell>
          <cell r="HF69">
            <v>455423</v>
          </cell>
          <cell r="HG69">
            <v>0</v>
          </cell>
          <cell r="HH69">
            <v>-719</v>
          </cell>
          <cell r="HI69">
            <v>0</v>
          </cell>
          <cell r="HJ69">
            <v>938229</v>
          </cell>
          <cell r="HK69">
            <v>0</v>
          </cell>
          <cell r="HL69">
            <v>-14806</v>
          </cell>
          <cell r="HM69">
            <v>0</v>
          </cell>
          <cell r="HN69">
            <v>0</v>
          </cell>
          <cell r="HO69">
            <v>0</v>
          </cell>
          <cell r="HP69">
            <v>122111</v>
          </cell>
          <cell r="HQ69">
            <v>0</v>
          </cell>
          <cell r="HR69">
            <v>0</v>
          </cell>
          <cell r="HS69">
            <v>0</v>
          </cell>
          <cell r="HT69">
            <v>125184</v>
          </cell>
          <cell r="HU69">
            <v>0</v>
          </cell>
          <cell r="HV69">
            <v>0</v>
          </cell>
          <cell r="HW69">
            <v>0</v>
          </cell>
          <cell r="HX69">
            <v>0</v>
          </cell>
          <cell r="HY69">
            <v>0</v>
          </cell>
          <cell r="HZ69">
            <v>0</v>
          </cell>
          <cell r="IA69">
            <v>0</v>
          </cell>
          <cell r="IB69">
            <v>0</v>
          </cell>
          <cell r="IC69">
            <v>0</v>
          </cell>
          <cell r="ID69">
            <v>0</v>
          </cell>
          <cell r="IE69">
            <v>143724</v>
          </cell>
          <cell r="IF69">
            <v>0</v>
          </cell>
          <cell r="IG69">
            <v>0</v>
          </cell>
          <cell r="IH69">
            <v>1588475</v>
          </cell>
          <cell r="II69">
            <v>143724</v>
          </cell>
          <cell r="IJ69">
            <v>231770</v>
          </cell>
          <cell r="IK69">
            <v>0</v>
          </cell>
        </row>
        <row r="70">
          <cell r="A70" t="str">
            <v>12653000</v>
          </cell>
          <cell r="B70" t="str">
            <v>2001</v>
          </cell>
          <cell r="C70">
            <v>37532</v>
          </cell>
          <cell r="D70" t="str">
            <v>14:55:12</v>
          </cell>
          <cell r="E70" t="str">
            <v>BRIAN CENTER HLTH &amp; REHAB/HENDERSONVILLE</v>
          </cell>
          <cell r="F70">
            <v>0</v>
          </cell>
          <cell r="G70">
            <v>168656</v>
          </cell>
          <cell r="H70">
            <v>-10711</v>
          </cell>
          <cell r="I70">
            <v>-9019</v>
          </cell>
          <cell r="J70">
            <v>38706</v>
          </cell>
          <cell r="K70">
            <v>150036</v>
          </cell>
          <cell r="L70">
            <v>5725</v>
          </cell>
          <cell r="M70">
            <v>0</v>
          </cell>
          <cell r="N70">
            <v>142019</v>
          </cell>
          <cell r="O70">
            <v>35298</v>
          </cell>
          <cell r="P70">
            <v>23177</v>
          </cell>
          <cell r="Q70">
            <v>0</v>
          </cell>
          <cell r="R70">
            <v>223386</v>
          </cell>
          <cell r="S70">
            <v>256097</v>
          </cell>
          <cell r="T70">
            <v>36818</v>
          </cell>
          <cell r="U70">
            <v>-206</v>
          </cell>
          <cell r="V70">
            <v>103067</v>
          </cell>
          <cell r="W70">
            <v>0</v>
          </cell>
          <cell r="X70">
            <v>0</v>
          </cell>
          <cell r="Y70">
            <v>0</v>
          </cell>
          <cell r="Z70">
            <v>0</v>
          </cell>
          <cell r="AA70">
            <v>0</v>
          </cell>
          <cell r="AB70">
            <v>0</v>
          </cell>
          <cell r="AC70">
            <v>0</v>
          </cell>
          <cell r="AD70">
            <v>0</v>
          </cell>
          <cell r="AE70">
            <v>0</v>
          </cell>
          <cell r="AF70">
            <v>0</v>
          </cell>
          <cell r="AG70">
            <v>0</v>
          </cell>
          <cell r="AH70">
            <v>162956</v>
          </cell>
          <cell r="AI70">
            <v>0</v>
          </cell>
          <cell r="AJ70">
            <v>-3685</v>
          </cell>
          <cell r="AK70">
            <v>-9499</v>
          </cell>
          <cell r="AL70">
            <v>49519</v>
          </cell>
          <cell r="AM70">
            <v>0</v>
          </cell>
          <cell r="AN70">
            <v>1064</v>
          </cell>
          <cell r="AO70">
            <v>0</v>
          </cell>
          <cell r="AP70">
            <v>0</v>
          </cell>
          <cell r="AQ70">
            <v>0</v>
          </cell>
          <cell r="AR70">
            <v>0</v>
          </cell>
          <cell r="AS70">
            <v>0</v>
          </cell>
          <cell r="AT70">
            <v>0</v>
          </cell>
          <cell r="AU70">
            <v>0</v>
          </cell>
          <cell r="AV70">
            <v>24128</v>
          </cell>
          <cell r="AW70">
            <v>-732</v>
          </cell>
          <cell r="AX70">
            <v>0</v>
          </cell>
          <cell r="AY70">
            <v>0</v>
          </cell>
          <cell r="AZ70">
            <v>27452</v>
          </cell>
          <cell r="BA70">
            <v>-833</v>
          </cell>
          <cell r="BB70">
            <v>0</v>
          </cell>
          <cell r="BC70">
            <v>2970</v>
          </cell>
          <cell r="BD70">
            <v>0</v>
          </cell>
          <cell r="BE70">
            <v>-2328</v>
          </cell>
          <cell r="BF70">
            <v>0</v>
          </cell>
          <cell r="BG70">
            <v>53193</v>
          </cell>
          <cell r="BH70">
            <v>0</v>
          </cell>
          <cell r="BI70">
            <v>-825</v>
          </cell>
          <cell r="BJ70">
            <v>0</v>
          </cell>
          <cell r="BK70">
            <v>0</v>
          </cell>
          <cell r="BL70">
            <v>0</v>
          </cell>
          <cell r="BM70">
            <v>0</v>
          </cell>
          <cell r="BN70">
            <v>0</v>
          </cell>
          <cell r="BO70">
            <v>6211</v>
          </cell>
          <cell r="BP70">
            <v>0</v>
          </cell>
          <cell r="BQ70">
            <v>-26</v>
          </cell>
          <cell r="BR70">
            <v>0</v>
          </cell>
          <cell r="BS70">
            <v>5342</v>
          </cell>
          <cell r="BT70">
            <v>0</v>
          </cell>
          <cell r="BU70">
            <v>-5342</v>
          </cell>
          <cell r="BV70">
            <v>0</v>
          </cell>
          <cell r="BW70">
            <v>0</v>
          </cell>
          <cell r="BX70">
            <v>0</v>
          </cell>
          <cell r="BY70">
            <v>0</v>
          </cell>
          <cell r="BZ70">
            <v>0</v>
          </cell>
          <cell r="CA70">
            <v>24423</v>
          </cell>
          <cell r="CB70">
            <v>0</v>
          </cell>
          <cell r="CC70">
            <v>0</v>
          </cell>
          <cell r="CD70">
            <v>0</v>
          </cell>
          <cell r="CE70">
            <v>4050</v>
          </cell>
          <cell r="CF70">
            <v>0</v>
          </cell>
          <cell r="CG70">
            <v>-193</v>
          </cell>
          <cell r="CH70">
            <v>0</v>
          </cell>
          <cell r="CI70">
            <v>585</v>
          </cell>
          <cell r="CJ70">
            <v>0</v>
          </cell>
          <cell r="CK70">
            <v>0</v>
          </cell>
          <cell r="CL70">
            <v>0</v>
          </cell>
          <cell r="CM70">
            <v>282</v>
          </cell>
          <cell r="CN70">
            <v>0</v>
          </cell>
          <cell r="CO70">
            <v>23617</v>
          </cell>
          <cell r="CP70">
            <v>0</v>
          </cell>
          <cell r="CQ70">
            <v>1457</v>
          </cell>
          <cell r="CR70">
            <v>-7545</v>
          </cell>
          <cell r="CS70">
            <v>-32</v>
          </cell>
          <cell r="CT70">
            <v>0</v>
          </cell>
          <cell r="CU70">
            <v>0</v>
          </cell>
          <cell r="CV70">
            <v>3361</v>
          </cell>
          <cell r="CW70">
            <v>0</v>
          </cell>
          <cell r="CX70">
            <v>0</v>
          </cell>
          <cell r="CY70">
            <v>0</v>
          </cell>
          <cell r="CZ70">
            <v>0</v>
          </cell>
          <cell r="DA70">
            <v>0</v>
          </cell>
          <cell r="DB70">
            <v>0</v>
          </cell>
          <cell r="DC70">
            <v>0</v>
          </cell>
          <cell r="DD70">
            <v>0</v>
          </cell>
          <cell r="DE70">
            <v>0</v>
          </cell>
          <cell r="DF70">
            <v>315542</v>
          </cell>
          <cell r="DG70">
            <v>98513</v>
          </cell>
          <cell r="DH70">
            <v>44775</v>
          </cell>
          <cell r="DI70">
            <v>3807</v>
          </cell>
          <cell r="DJ70">
            <v>108426</v>
          </cell>
          <cell r="DK70">
            <v>19982</v>
          </cell>
          <cell r="DL70">
            <v>17871</v>
          </cell>
          <cell r="DM70">
            <v>0</v>
          </cell>
          <cell r="DN70">
            <v>66126</v>
          </cell>
          <cell r="DO70">
            <v>139</v>
          </cell>
          <cell r="DP70">
            <v>13216</v>
          </cell>
          <cell r="DQ70">
            <v>0</v>
          </cell>
          <cell r="DR70">
            <v>56575</v>
          </cell>
          <cell r="DS70">
            <v>9704</v>
          </cell>
          <cell r="DT70">
            <v>9314</v>
          </cell>
          <cell r="DU70">
            <v>-211</v>
          </cell>
          <cell r="DV70">
            <v>195783</v>
          </cell>
          <cell r="DW70">
            <v>679430</v>
          </cell>
          <cell r="DX70">
            <v>-533891</v>
          </cell>
          <cell r="DY70">
            <v>123333</v>
          </cell>
          <cell r="DZ70">
            <v>0</v>
          </cell>
          <cell r="EA70">
            <v>904</v>
          </cell>
          <cell r="EB70">
            <v>0</v>
          </cell>
          <cell r="EC70">
            <v>0</v>
          </cell>
          <cell r="ED70">
            <v>0</v>
          </cell>
          <cell r="EE70">
            <v>18214</v>
          </cell>
          <cell r="EF70">
            <v>0</v>
          </cell>
          <cell r="EG70">
            <v>0</v>
          </cell>
          <cell r="EH70">
            <v>131298</v>
          </cell>
          <cell r="EI70">
            <v>3633</v>
          </cell>
          <cell r="EJ70">
            <v>20694</v>
          </cell>
          <cell r="EK70">
            <v>-14776</v>
          </cell>
          <cell r="EL70">
            <v>33736</v>
          </cell>
          <cell r="EM70">
            <v>220</v>
          </cell>
          <cell r="EN70">
            <v>6274</v>
          </cell>
          <cell r="EO70">
            <v>0</v>
          </cell>
          <cell r="EP70">
            <v>22780</v>
          </cell>
          <cell r="EQ70">
            <v>1405</v>
          </cell>
          <cell r="ER70">
            <v>3988</v>
          </cell>
          <cell r="ES70">
            <v>0</v>
          </cell>
          <cell r="ET70">
            <v>0</v>
          </cell>
          <cell r="EU70">
            <v>12217</v>
          </cell>
          <cell r="EV70">
            <v>-12217</v>
          </cell>
          <cell r="EW70">
            <v>-731</v>
          </cell>
          <cell r="EX70">
            <v>0</v>
          </cell>
          <cell r="EY70">
            <v>17551</v>
          </cell>
          <cell r="EZ70">
            <v>0</v>
          </cell>
          <cell r="FA70">
            <v>-1080</v>
          </cell>
          <cell r="FB70">
            <v>0</v>
          </cell>
          <cell r="FC70">
            <v>25694</v>
          </cell>
          <cell r="FD70">
            <v>12217</v>
          </cell>
          <cell r="FE70">
            <v>-231</v>
          </cell>
          <cell r="FF70">
            <v>0</v>
          </cell>
          <cell r="FG70">
            <v>3363</v>
          </cell>
          <cell r="FH70">
            <v>0</v>
          </cell>
          <cell r="FI70">
            <v>0</v>
          </cell>
          <cell r="FJ70">
            <v>0</v>
          </cell>
          <cell r="FK70">
            <v>6429</v>
          </cell>
          <cell r="FL70">
            <v>0</v>
          </cell>
          <cell r="FM70">
            <v>-389</v>
          </cell>
          <cell r="FN70">
            <v>0</v>
          </cell>
          <cell r="FO70">
            <v>0</v>
          </cell>
          <cell r="FP70">
            <v>26418</v>
          </cell>
          <cell r="FQ70">
            <v>0</v>
          </cell>
          <cell r="FR70">
            <v>157949</v>
          </cell>
          <cell r="FS70">
            <v>0</v>
          </cell>
          <cell r="FT70">
            <v>0</v>
          </cell>
          <cell r="FU70">
            <v>0</v>
          </cell>
          <cell r="FV70">
            <v>142608</v>
          </cell>
          <cell r="FW70">
            <v>0</v>
          </cell>
          <cell r="FX70">
            <v>0</v>
          </cell>
          <cell r="FY70">
            <v>0</v>
          </cell>
          <cell r="FZ70">
            <v>202412</v>
          </cell>
          <cell r="GA70">
            <v>0</v>
          </cell>
          <cell r="GB70">
            <v>-71</v>
          </cell>
          <cell r="GC70">
            <v>0</v>
          </cell>
          <cell r="GD70">
            <v>0</v>
          </cell>
          <cell r="GE70">
            <v>0</v>
          </cell>
          <cell r="GF70">
            <v>38777</v>
          </cell>
          <cell r="GG70">
            <v>0</v>
          </cell>
          <cell r="GH70">
            <v>0</v>
          </cell>
          <cell r="GI70">
            <v>0</v>
          </cell>
          <cell r="GJ70">
            <v>44113</v>
          </cell>
          <cell r="GK70">
            <v>0</v>
          </cell>
          <cell r="GL70">
            <v>0</v>
          </cell>
          <cell r="GM70">
            <v>0</v>
          </cell>
          <cell r="GN70">
            <v>0</v>
          </cell>
          <cell r="GO70">
            <v>0</v>
          </cell>
          <cell r="GP70">
            <v>0</v>
          </cell>
          <cell r="GQ70">
            <v>0</v>
          </cell>
          <cell r="GR70">
            <v>0</v>
          </cell>
          <cell r="GS70">
            <v>0</v>
          </cell>
          <cell r="GT70">
            <v>0</v>
          </cell>
          <cell r="GU70">
            <v>0</v>
          </cell>
          <cell r="GV70">
            <v>0</v>
          </cell>
          <cell r="GW70">
            <v>0</v>
          </cell>
          <cell r="GX70">
            <v>502969</v>
          </cell>
          <cell r="GY70">
            <v>0</v>
          </cell>
          <cell r="GZ70">
            <v>82819</v>
          </cell>
          <cell r="HA70">
            <v>0</v>
          </cell>
          <cell r="HB70">
            <v>135176</v>
          </cell>
          <cell r="HC70">
            <v>0</v>
          </cell>
          <cell r="HD70">
            <v>0</v>
          </cell>
          <cell r="HE70">
            <v>0</v>
          </cell>
          <cell r="HF70">
            <v>491919</v>
          </cell>
          <cell r="HG70">
            <v>0</v>
          </cell>
          <cell r="HH70">
            <v>0</v>
          </cell>
          <cell r="HI70">
            <v>0</v>
          </cell>
          <cell r="HJ70">
            <v>828929</v>
          </cell>
          <cell r="HK70">
            <v>0</v>
          </cell>
          <cell r="HL70">
            <v>-1207</v>
          </cell>
          <cell r="HM70">
            <v>0</v>
          </cell>
          <cell r="HN70">
            <v>0</v>
          </cell>
          <cell r="HO70">
            <v>0</v>
          </cell>
          <cell r="HP70">
            <v>112175</v>
          </cell>
          <cell r="HQ70">
            <v>0</v>
          </cell>
          <cell r="HR70">
            <v>0</v>
          </cell>
          <cell r="HS70">
            <v>0</v>
          </cell>
          <cell r="HT70">
            <v>127612</v>
          </cell>
          <cell r="HU70">
            <v>0</v>
          </cell>
          <cell r="HV70">
            <v>0</v>
          </cell>
          <cell r="HW70">
            <v>0</v>
          </cell>
          <cell r="HX70">
            <v>0</v>
          </cell>
          <cell r="HY70">
            <v>0</v>
          </cell>
          <cell r="HZ70">
            <v>0</v>
          </cell>
          <cell r="IA70">
            <v>0</v>
          </cell>
          <cell r="IB70">
            <v>0</v>
          </cell>
          <cell r="IC70">
            <v>0</v>
          </cell>
          <cell r="ID70">
            <v>0</v>
          </cell>
          <cell r="IE70">
            <v>4222</v>
          </cell>
          <cell r="IF70">
            <v>0</v>
          </cell>
          <cell r="IG70">
            <v>0</v>
          </cell>
          <cell r="IH70">
            <v>1456024</v>
          </cell>
          <cell r="II70">
            <v>4222</v>
          </cell>
          <cell r="IJ70">
            <v>238580</v>
          </cell>
          <cell r="IK70">
            <v>0</v>
          </cell>
        </row>
        <row r="71">
          <cell r="A71" t="str">
            <v>12632000</v>
          </cell>
          <cell r="B71" t="str">
            <v>2001</v>
          </cell>
          <cell r="C71">
            <v>37435</v>
          </cell>
          <cell r="D71" t="str">
            <v>15:11:44</v>
          </cell>
          <cell r="E71" t="str">
            <v>BRIAN CENTER HLTH &amp; RETIRE/WINSTON-SALEM</v>
          </cell>
          <cell r="F71">
            <v>0</v>
          </cell>
          <cell r="G71">
            <v>212868</v>
          </cell>
          <cell r="H71">
            <v>-1643</v>
          </cell>
          <cell r="I71">
            <v>-61062</v>
          </cell>
          <cell r="J71">
            <v>27543</v>
          </cell>
          <cell r="K71">
            <v>124339</v>
          </cell>
          <cell r="L71">
            <v>2619</v>
          </cell>
          <cell r="M71">
            <v>-4062</v>
          </cell>
          <cell r="N71">
            <v>133688</v>
          </cell>
          <cell r="O71">
            <v>15126</v>
          </cell>
          <cell r="P71">
            <v>20770</v>
          </cell>
          <cell r="Q71">
            <v>0</v>
          </cell>
          <cell r="R71">
            <v>167410</v>
          </cell>
          <cell r="S71">
            <v>139917</v>
          </cell>
          <cell r="T71">
            <v>26060</v>
          </cell>
          <cell r="U71">
            <v>0</v>
          </cell>
          <cell r="V71">
            <v>89335</v>
          </cell>
          <cell r="W71">
            <v>0</v>
          </cell>
          <cell r="X71">
            <v>0</v>
          </cell>
          <cell r="Y71">
            <v>0</v>
          </cell>
          <cell r="Z71">
            <v>0</v>
          </cell>
          <cell r="AA71">
            <v>0</v>
          </cell>
          <cell r="AB71">
            <v>0</v>
          </cell>
          <cell r="AC71">
            <v>0</v>
          </cell>
          <cell r="AD71">
            <v>0</v>
          </cell>
          <cell r="AE71">
            <v>0</v>
          </cell>
          <cell r="AF71">
            <v>0</v>
          </cell>
          <cell r="AG71">
            <v>0</v>
          </cell>
          <cell r="AH71">
            <v>24201</v>
          </cell>
          <cell r="AI71">
            <v>0</v>
          </cell>
          <cell r="AJ71">
            <v>0</v>
          </cell>
          <cell r="AK71">
            <v>0</v>
          </cell>
          <cell r="AL71">
            <v>37283</v>
          </cell>
          <cell r="AM71">
            <v>0</v>
          </cell>
          <cell r="AN71">
            <v>2123</v>
          </cell>
          <cell r="AO71">
            <v>0</v>
          </cell>
          <cell r="AP71">
            <v>0</v>
          </cell>
          <cell r="AQ71">
            <v>0</v>
          </cell>
          <cell r="AR71">
            <v>0</v>
          </cell>
          <cell r="AS71">
            <v>0</v>
          </cell>
          <cell r="AT71">
            <v>0</v>
          </cell>
          <cell r="AU71">
            <v>0</v>
          </cell>
          <cell r="AV71">
            <v>11983</v>
          </cell>
          <cell r="AW71">
            <v>0</v>
          </cell>
          <cell r="AX71">
            <v>0</v>
          </cell>
          <cell r="AY71">
            <v>0</v>
          </cell>
          <cell r="AZ71">
            <v>11824</v>
          </cell>
          <cell r="BA71">
            <v>0</v>
          </cell>
          <cell r="BB71">
            <v>0</v>
          </cell>
          <cell r="BC71">
            <v>878</v>
          </cell>
          <cell r="BD71">
            <v>0</v>
          </cell>
          <cell r="BE71">
            <v>0</v>
          </cell>
          <cell r="BF71">
            <v>0</v>
          </cell>
          <cell r="BG71">
            <v>22108</v>
          </cell>
          <cell r="BH71">
            <v>0</v>
          </cell>
          <cell r="BI71">
            <v>0</v>
          </cell>
          <cell r="BJ71">
            <v>0</v>
          </cell>
          <cell r="BK71">
            <v>0</v>
          </cell>
          <cell r="BL71">
            <v>0</v>
          </cell>
          <cell r="BM71">
            <v>0</v>
          </cell>
          <cell r="BN71">
            <v>0</v>
          </cell>
          <cell r="BO71">
            <v>4434</v>
          </cell>
          <cell r="BP71">
            <v>0</v>
          </cell>
          <cell r="BQ71">
            <v>0</v>
          </cell>
          <cell r="BR71">
            <v>0</v>
          </cell>
          <cell r="BS71">
            <v>7645</v>
          </cell>
          <cell r="BT71">
            <v>0</v>
          </cell>
          <cell r="BU71">
            <v>-7645</v>
          </cell>
          <cell r="BV71">
            <v>0</v>
          </cell>
          <cell r="BW71">
            <v>0</v>
          </cell>
          <cell r="BX71">
            <v>0</v>
          </cell>
          <cell r="BY71">
            <v>0</v>
          </cell>
          <cell r="BZ71">
            <v>0</v>
          </cell>
          <cell r="CA71">
            <v>10800</v>
          </cell>
          <cell r="CB71">
            <v>0</v>
          </cell>
          <cell r="CC71">
            <v>0</v>
          </cell>
          <cell r="CD71">
            <v>0</v>
          </cell>
          <cell r="CE71">
            <v>4320</v>
          </cell>
          <cell r="CF71">
            <v>0</v>
          </cell>
          <cell r="CG71">
            <v>0</v>
          </cell>
          <cell r="CH71">
            <v>0</v>
          </cell>
          <cell r="CI71">
            <v>1100</v>
          </cell>
          <cell r="CJ71">
            <v>0</v>
          </cell>
          <cell r="CK71">
            <v>0</v>
          </cell>
          <cell r="CL71">
            <v>0</v>
          </cell>
          <cell r="CM71">
            <v>1864</v>
          </cell>
          <cell r="CN71">
            <v>0</v>
          </cell>
          <cell r="CO71">
            <v>16612</v>
          </cell>
          <cell r="CP71">
            <v>0</v>
          </cell>
          <cell r="CQ71">
            <v>5582</v>
          </cell>
          <cell r="CR71">
            <v>-2845</v>
          </cell>
          <cell r="CS71">
            <v>0</v>
          </cell>
          <cell r="CT71">
            <v>0</v>
          </cell>
          <cell r="CU71">
            <v>0</v>
          </cell>
          <cell r="CV71">
            <v>1571</v>
          </cell>
          <cell r="CW71">
            <v>0</v>
          </cell>
          <cell r="CX71">
            <v>0</v>
          </cell>
          <cell r="CY71">
            <v>0</v>
          </cell>
          <cell r="CZ71">
            <v>0</v>
          </cell>
          <cell r="DA71">
            <v>0</v>
          </cell>
          <cell r="DB71">
            <v>0</v>
          </cell>
          <cell r="DC71">
            <v>0</v>
          </cell>
          <cell r="DD71">
            <v>0</v>
          </cell>
          <cell r="DE71">
            <v>0</v>
          </cell>
          <cell r="DF71">
            <v>150819</v>
          </cell>
          <cell r="DG71">
            <v>58731</v>
          </cell>
          <cell r="DH71">
            <v>24656</v>
          </cell>
          <cell r="DI71">
            <v>8967</v>
          </cell>
          <cell r="DJ71">
            <v>41972</v>
          </cell>
          <cell r="DK71">
            <v>13217</v>
          </cell>
          <cell r="DL71">
            <v>6534</v>
          </cell>
          <cell r="DM71">
            <v>0</v>
          </cell>
          <cell r="DN71">
            <v>90647</v>
          </cell>
          <cell r="DO71">
            <v>360</v>
          </cell>
          <cell r="DP71">
            <v>18338</v>
          </cell>
          <cell r="DQ71">
            <v>0</v>
          </cell>
          <cell r="DR71">
            <v>28569</v>
          </cell>
          <cell r="DS71">
            <v>7431</v>
          </cell>
          <cell r="DT71">
            <v>4864</v>
          </cell>
          <cell r="DU71">
            <v>0</v>
          </cell>
          <cell r="DV71">
            <v>146201</v>
          </cell>
          <cell r="DW71">
            <v>356436</v>
          </cell>
          <cell r="DX71">
            <v>-241536</v>
          </cell>
          <cell r="DY71">
            <v>3478</v>
          </cell>
          <cell r="DZ71">
            <v>0</v>
          </cell>
          <cell r="EA71">
            <v>1952</v>
          </cell>
          <cell r="EB71">
            <v>0</v>
          </cell>
          <cell r="EC71">
            <v>0</v>
          </cell>
          <cell r="ED71">
            <v>0</v>
          </cell>
          <cell r="EE71">
            <v>4261</v>
          </cell>
          <cell r="EF71">
            <v>0</v>
          </cell>
          <cell r="EG71">
            <v>0</v>
          </cell>
          <cell r="EH71">
            <v>64272</v>
          </cell>
          <cell r="EI71">
            <v>3735</v>
          </cell>
          <cell r="EJ71">
            <v>-6877</v>
          </cell>
          <cell r="EK71">
            <v>0</v>
          </cell>
          <cell r="EL71">
            <v>24294</v>
          </cell>
          <cell r="EM71">
            <v>1236</v>
          </cell>
          <cell r="EN71">
            <v>16322</v>
          </cell>
          <cell r="EO71">
            <v>0</v>
          </cell>
          <cell r="EP71">
            <v>5767</v>
          </cell>
          <cell r="EQ71">
            <v>1552</v>
          </cell>
          <cell r="ER71">
            <v>5239</v>
          </cell>
          <cell r="ES71">
            <v>0</v>
          </cell>
          <cell r="ET71">
            <v>0</v>
          </cell>
          <cell r="EU71">
            <v>1258</v>
          </cell>
          <cell r="EV71">
            <v>-1258</v>
          </cell>
          <cell r="EW71">
            <v>0</v>
          </cell>
          <cell r="EX71">
            <v>0</v>
          </cell>
          <cell r="EY71">
            <v>26859</v>
          </cell>
          <cell r="EZ71">
            <v>0</v>
          </cell>
          <cell r="FA71">
            <v>0</v>
          </cell>
          <cell r="FB71">
            <v>0</v>
          </cell>
          <cell r="FC71">
            <v>15982</v>
          </cell>
          <cell r="FD71">
            <v>0</v>
          </cell>
          <cell r="FE71">
            <v>0</v>
          </cell>
          <cell r="FF71">
            <v>0</v>
          </cell>
          <cell r="FG71">
            <v>2098</v>
          </cell>
          <cell r="FH71">
            <v>0</v>
          </cell>
          <cell r="FI71">
            <v>0</v>
          </cell>
          <cell r="FJ71">
            <v>0</v>
          </cell>
          <cell r="FK71">
            <v>3553</v>
          </cell>
          <cell r="FL71">
            <v>1258</v>
          </cell>
          <cell r="FM71">
            <v>0</v>
          </cell>
          <cell r="FN71">
            <v>0</v>
          </cell>
          <cell r="FO71">
            <v>0</v>
          </cell>
          <cell r="FP71">
            <v>7456</v>
          </cell>
          <cell r="FQ71">
            <v>0</v>
          </cell>
          <cell r="FR71">
            <v>1147</v>
          </cell>
          <cell r="FS71">
            <v>0</v>
          </cell>
          <cell r="FT71">
            <v>0</v>
          </cell>
          <cell r="FU71">
            <v>0</v>
          </cell>
          <cell r="FV71">
            <v>39059</v>
          </cell>
          <cell r="FW71">
            <v>0</v>
          </cell>
          <cell r="FX71">
            <v>0</v>
          </cell>
          <cell r="FY71">
            <v>0</v>
          </cell>
          <cell r="FZ71">
            <v>117070</v>
          </cell>
          <cell r="GA71">
            <v>0</v>
          </cell>
          <cell r="GB71">
            <v>33374</v>
          </cell>
          <cell r="GC71">
            <v>0</v>
          </cell>
          <cell r="GD71">
            <v>0</v>
          </cell>
          <cell r="GE71">
            <v>0</v>
          </cell>
          <cell r="GF71">
            <v>14938</v>
          </cell>
          <cell r="GG71">
            <v>0</v>
          </cell>
          <cell r="GH71">
            <v>0</v>
          </cell>
          <cell r="GI71">
            <v>0</v>
          </cell>
          <cell r="GJ71">
            <v>14740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157276</v>
          </cell>
          <cell r="GY71">
            <v>0</v>
          </cell>
          <cell r="GZ71">
            <v>63052</v>
          </cell>
          <cell r="HA71">
            <v>0</v>
          </cell>
          <cell r="HB71">
            <v>72916</v>
          </cell>
          <cell r="HC71">
            <v>0</v>
          </cell>
          <cell r="HD71">
            <v>0</v>
          </cell>
          <cell r="HE71">
            <v>0</v>
          </cell>
          <cell r="HF71">
            <v>154232</v>
          </cell>
          <cell r="HG71">
            <v>0</v>
          </cell>
          <cell r="HH71">
            <v>0</v>
          </cell>
          <cell r="HI71">
            <v>0</v>
          </cell>
          <cell r="HJ71">
            <v>149364</v>
          </cell>
          <cell r="HK71">
            <v>0</v>
          </cell>
          <cell r="HL71">
            <v>-33391</v>
          </cell>
          <cell r="HM71">
            <v>0</v>
          </cell>
          <cell r="HN71">
            <v>0</v>
          </cell>
          <cell r="HO71">
            <v>0</v>
          </cell>
          <cell r="HP71">
            <v>26885</v>
          </cell>
          <cell r="HQ71">
            <v>0</v>
          </cell>
          <cell r="HR71">
            <v>0</v>
          </cell>
          <cell r="HS71">
            <v>0</v>
          </cell>
          <cell r="HT71">
            <v>29063</v>
          </cell>
          <cell r="HU71">
            <v>0</v>
          </cell>
          <cell r="HV71">
            <v>0</v>
          </cell>
          <cell r="HW71">
            <v>0</v>
          </cell>
          <cell r="HX71">
            <v>0</v>
          </cell>
          <cell r="HY71">
            <v>0</v>
          </cell>
          <cell r="HZ71">
            <v>0</v>
          </cell>
          <cell r="IA71">
            <v>0</v>
          </cell>
          <cell r="IB71">
            <v>0</v>
          </cell>
          <cell r="IC71">
            <v>0</v>
          </cell>
          <cell r="ID71">
            <v>0</v>
          </cell>
          <cell r="IE71">
            <v>177907</v>
          </cell>
          <cell r="IF71">
            <v>0</v>
          </cell>
          <cell r="IG71">
            <v>0</v>
          </cell>
          <cell r="IH71">
            <v>376512</v>
          </cell>
          <cell r="II71">
            <v>177907</v>
          </cell>
          <cell r="IJ71">
            <v>22557</v>
          </cell>
          <cell r="IK71">
            <v>0</v>
          </cell>
        </row>
        <row r="72">
          <cell r="A72" t="str">
            <v>12646000</v>
          </cell>
          <cell r="B72" t="str">
            <v>2001</v>
          </cell>
          <cell r="C72">
            <v>37529</v>
          </cell>
          <cell r="D72" t="str">
            <v>11:53:42</v>
          </cell>
          <cell r="E72" t="str">
            <v>BRIAN CENTER NRSG CARE/HICKORY VIEWMONT</v>
          </cell>
          <cell r="F72">
            <v>0</v>
          </cell>
          <cell r="G72">
            <v>104989</v>
          </cell>
          <cell r="H72">
            <v>-13372</v>
          </cell>
          <cell r="I72">
            <v>43331</v>
          </cell>
          <cell r="J72">
            <v>42414</v>
          </cell>
          <cell r="K72">
            <v>138610</v>
          </cell>
          <cell r="L72">
            <v>5393</v>
          </cell>
          <cell r="M72">
            <v>0</v>
          </cell>
          <cell r="N72">
            <v>109959</v>
          </cell>
          <cell r="O72">
            <v>26760</v>
          </cell>
          <cell r="P72">
            <v>18650</v>
          </cell>
          <cell r="Q72">
            <v>0</v>
          </cell>
          <cell r="R72">
            <v>218157</v>
          </cell>
          <cell r="S72">
            <v>159397</v>
          </cell>
          <cell r="T72">
            <v>37000</v>
          </cell>
          <cell r="U72">
            <v>-180</v>
          </cell>
          <cell r="V72">
            <v>58084</v>
          </cell>
          <cell r="W72">
            <v>0</v>
          </cell>
          <cell r="X72">
            <v>0</v>
          </cell>
          <cell r="Y72">
            <v>0</v>
          </cell>
          <cell r="Z72">
            <v>0</v>
          </cell>
          <cell r="AA72">
            <v>0</v>
          </cell>
          <cell r="AB72">
            <v>0</v>
          </cell>
          <cell r="AC72">
            <v>0</v>
          </cell>
          <cell r="AD72">
            <v>0</v>
          </cell>
          <cell r="AE72">
            <v>0</v>
          </cell>
          <cell r="AF72">
            <v>0</v>
          </cell>
          <cell r="AG72">
            <v>0</v>
          </cell>
          <cell r="AH72">
            <v>64159</v>
          </cell>
          <cell r="AI72">
            <v>0</v>
          </cell>
          <cell r="AJ72">
            <v>0</v>
          </cell>
          <cell r="AK72">
            <v>0</v>
          </cell>
          <cell r="AL72">
            <v>81162</v>
          </cell>
          <cell r="AM72">
            <v>0</v>
          </cell>
          <cell r="AN72">
            <v>1891</v>
          </cell>
          <cell r="AO72">
            <v>0</v>
          </cell>
          <cell r="AP72">
            <v>0</v>
          </cell>
          <cell r="AQ72">
            <v>0</v>
          </cell>
          <cell r="AR72">
            <v>0</v>
          </cell>
          <cell r="AS72">
            <v>0</v>
          </cell>
          <cell r="AT72">
            <v>0</v>
          </cell>
          <cell r="AU72">
            <v>0</v>
          </cell>
          <cell r="AV72">
            <v>15734</v>
          </cell>
          <cell r="AW72">
            <v>0</v>
          </cell>
          <cell r="AX72">
            <v>0</v>
          </cell>
          <cell r="AY72">
            <v>0</v>
          </cell>
          <cell r="AZ72">
            <v>19086</v>
          </cell>
          <cell r="BA72">
            <v>0</v>
          </cell>
          <cell r="BB72">
            <v>0</v>
          </cell>
          <cell r="BC72">
            <v>694</v>
          </cell>
          <cell r="BD72">
            <v>0</v>
          </cell>
          <cell r="BE72">
            <v>0</v>
          </cell>
          <cell r="BF72">
            <v>0</v>
          </cell>
          <cell r="BG72">
            <v>72726</v>
          </cell>
          <cell r="BH72">
            <v>-2850</v>
          </cell>
          <cell r="BI72">
            <v>-2000</v>
          </cell>
          <cell r="BJ72">
            <v>0</v>
          </cell>
          <cell r="BK72">
            <v>0</v>
          </cell>
          <cell r="BL72">
            <v>0</v>
          </cell>
          <cell r="BM72">
            <v>0</v>
          </cell>
          <cell r="BN72">
            <v>0</v>
          </cell>
          <cell r="BO72">
            <v>10974</v>
          </cell>
          <cell r="BP72">
            <v>0</v>
          </cell>
          <cell r="BQ72">
            <v>0</v>
          </cell>
          <cell r="BR72">
            <v>0</v>
          </cell>
          <cell r="BS72">
            <v>6846</v>
          </cell>
          <cell r="BT72">
            <v>0</v>
          </cell>
          <cell r="BU72">
            <v>-6846</v>
          </cell>
          <cell r="BV72">
            <v>0</v>
          </cell>
          <cell r="BW72">
            <v>0</v>
          </cell>
          <cell r="BX72">
            <v>0</v>
          </cell>
          <cell r="BY72">
            <v>0</v>
          </cell>
          <cell r="BZ72">
            <v>0</v>
          </cell>
          <cell r="CA72">
            <v>12000</v>
          </cell>
          <cell r="CB72">
            <v>0</v>
          </cell>
          <cell r="CC72">
            <v>0</v>
          </cell>
          <cell r="CD72">
            <v>0</v>
          </cell>
          <cell r="CE72">
            <v>4680</v>
          </cell>
          <cell r="CF72">
            <v>0</v>
          </cell>
          <cell r="CG72">
            <v>-262</v>
          </cell>
          <cell r="CH72">
            <v>0</v>
          </cell>
          <cell r="CI72">
            <v>1875</v>
          </cell>
          <cell r="CJ72">
            <v>0</v>
          </cell>
          <cell r="CK72">
            <v>0</v>
          </cell>
          <cell r="CL72">
            <v>0</v>
          </cell>
          <cell r="CM72">
            <v>1260</v>
          </cell>
          <cell r="CN72">
            <v>0</v>
          </cell>
          <cell r="CO72">
            <v>22338</v>
          </cell>
          <cell r="CP72">
            <v>0</v>
          </cell>
          <cell r="CQ72">
            <v>22313</v>
          </cell>
          <cell r="CR72">
            <v>-23765</v>
          </cell>
          <cell r="CS72">
            <v>0</v>
          </cell>
          <cell r="CT72">
            <v>0</v>
          </cell>
          <cell r="CU72">
            <v>0</v>
          </cell>
          <cell r="CV72">
            <v>3723</v>
          </cell>
          <cell r="CW72">
            <v>0</v>
          </cell>
          <cell r="CX72">
            <v>0</v>
          </cell>
          <cell r="CY72">
            <v>0</v>
          </cell>
          <cell r="CZ72">
            <v>0</v>
          </cell>
          <cell r="DA72">
            <v>0</v>
          </cell>
          <cell r="DB72">
            <v>0</v>
          </cell>
          <cell r="DC72">
            <v>0</v>
          </cell>
          <cell r="DD72">
            <v>0</v>
          </cell>
          <cell r="DE72">
            <v>0</v>
          </cell>
          <cell r="DF72">
            <v>203405</v>
          </cell>
          <cell r="DG72">
            <v>133368</v>
          </cell>
          <cell r="DH72">
            <v>13819</v>
          </cell>
          <cell r="DI72">
            <v>13230</v>
          </cell>
          <cell r="DJ72">
            <v>90670</v>
          </cell>
          <cell r="DK72">
            <v>21841</v>
          </cell>
          <cell r="DL72">
            <v>15378</v>
          </cell>
          <cell r="DM72">
            <v>0</v>
          </cell>
          <cell r="DN72">
            <v>88351</v>
          </cell>
          <cell r="DO72">
            <v>576</v>
          </cell>
          <cell r="DP72">
            <v>16276</v>
          </cell>
          <cell r="DQ72">
            <v>0</v>
          </cell>
          <cell r="DR72">
            <v>45294</v>
          </cell>
          <cell r="DS72">
            <v>2572</v>
          </cell>
          <cell r="DT72">
            <v>7681</v>
          </cell>
          <cell r="DU72">
            <v>0</v>
          </cell>
          <cell r="DV72">
            <v>150307</v>
          </cell>
          <cell r="DW72">
            <v>606221</v>
          </cell>
          <cell r="DX72">
            <v>-441723</v>
          </cell>
          <cell r="DY72">
            <v>115944</v>
          </cell>
          <cell r="DZ72">
            <v>0</v>
          </cell>
          <cell r="EA72">
            <v>14417</v>
          </cell>
          <cell r="EB72">
            <v>0</v>
          </cell>
          <cell r="EC72">
            <v>0</v>
          </cell>
          <cell r="ED72">
            <v>0</v>
          </cell>
          <cell r="EE72">
            <v>13196</v>
          </cell>
          <cell r="EF72">
            <v>0</v>
          </cell>
          <cell r="EG72">
            <v>0</v>
          </cell>
          <cell r="EH72">
            <v>104897</v>
          </cell>
          <cell r="EI72">
            <v>1291</v>
          </cell>
          <cell r="EJ72">
            <v>14928</v>
          </cell>
          <cell r="EK72">
            <v>-32718</v>
          </cell>
          <cell r="EL72">
            <v>56761</v>
          </cell>
          <cell r="EM72">
            <v>8408</v>
          </cell>
          <cell r="EN72">
            <v>11848</v>
          </cell>
          <cell r="EO72">
            <v>0</v>
          </cell>
          <cell r="EP72">
            <v>26268</v>
          </cell>
          <cell r="EQ72">
            <v>1841</v>
          </cell>
          <cell r="ER72">
            <v>5077</v>
          </cell>
          <cell r="ES72">
            <v>0</v>
          </cell>
          <cell r="ET72">
            <v>0</v>
          </cell>
          <cell r="EU72">
            <v>44310</v>
          </cell>
          <cell r="EV72">
            <v>0</v>
          </cell>
          <cell r="EW72">
            <v>-2132</v>
          </cell>
          <cell r="EX72">
            <v>0</v>
          </cell>
          <cell r="EY72">
            <v>13863</v>
          </cell>
          <cell r="EZ72">
            <v>0</v>
          </cell>
          <cell r="FA72">
            <v>-1327</v>
          </cell>
          <cell r="FB72">
            <v>0</v>
          </cell>
          <cell r="FC72">
            <v>32946</v>
          </cell>
          <cell r="FD72">
            <v>0</v>
          </cell>
          <cell r="FE72">
            <v>-199</v>
          </cell>
          <cell r="FF72">
            <v>0</v>
          </cell>
          <cell r="FG72">
            <v>8584</v>
          </cell>
          <cell r="FH72">
            <v>0</v>
          </cell>
          <cell r="FI72">
            <v>0</v>
          </cell>
          <cell r="FJ72">
            <v>0</v>
          </cell>
          <cell r="FK72">
            <v>0</v>
          </cell>
          <cell r="FL72">
            <v>2850</v>
          </cell>
          <cell r="FM72">
            <v>0</v>
          </cell>
          <cell r="FN72">
            <v>0</v>
          </cell>
          <cell r="FO72">
            <v>0</v>
          </cell>
          <cell r="FP72">
            <v>40469</v>
          </cell>
          <cell r="FQ72">
            <v>0</v>
          </cell>
          <cell r="FR72">
            <v>69717</v>
          </cell>
          <cell r="FS72">
            <v>0</v>
          </cell>
          <cell r="FT72">
            <v>0</v>
          </cell>
          <cell r="FU72">
            <v>0</v>
          </cell>
          <cell r="FV72">
            <v>35181</v>
          </cell>
          <cell r="FW72">
            <v>0</v>
          </cell>
          <cell r="FX72">
            <v>0</v>
          </cell>
          <cell r="FY72">
            <v>0</v>
          </cell>
          <cell r="FZ72">
            <v>151229</v>
          </cell>
          <cell r="GA72">
            <v>0</v>
          </cell>
          <cell r="GB72">
            <v>0</v>
          </cell>
          <cell r="GC72">
            <v>0</v>
          </cell>
          <cell r="GD72">
            <v>0</v>
          </cell>
          <cell r="GE72">
            <v>0</v>
          </cell>
          <cell r="GF72">
            <v>19628</v>
          </cell>
          <cell r="GG72">
            <v>0</v>
          </cell>
          <cell r="GH72">
            <v>0</v>
          </cell>
          <cell r="GI72">
            <v>0</v>
          </cell>
          <cell r="GJ72">
            <v>23808</v>
          </cell>
          <cell r="GK72">
            <v>0</v>
          </cell>
          <cell r="GL72">
            <v>0</v>
          </cell>
          <cell r="GM72">
            <v>0</v>
          </cell>
          <cell r="GN72">
            <v>0</v>
          </cell>
          <cell r="GO72">
            <v>0</v>
          </cell>
          <cell r="GP72">
            <v>0</v>
          </cell>
          <cell r="GQ72">
            <v>0</v>
          </cell>
          <cell r="GR72">
            <v>0</v>
          </cell>
          <cell r="GS72">
            <v>0</v>
          </cell>
          <cell r="GT72">
            <v>0</v>
          </cell>
          <cell r="GU72">
            <v>0</v>
          </cell>
          <cell r="GV72">
            <v>0</v>
          </cell>
          <cell r="GW72">
            <v>0</v>
          </cell>
          <cell r="GX72">
            <v>256127</v>
          </cell>
          <cell r="GY72">
            <v>0</v>
          </cell>
          <cell r="GZ72">
            <v>43436</v>
          </cell>
          <cell r="HA72">
            <v>0</v>
          </cell>
          <cell r="HB72">
            <v>267753</v>
          </cell>
          <cell r="HC72">
            <v>0</v>
          </cell>
          <cell r="HD72">
            <v>0</v>
          </cell>
          <cell r="HE72">
            <v>0</v>
          </cell>
          <cell r="HF72">
            <v>279022</v>
          </cell>
          <cell r="HG72">
            <v>0</v>
          </cell>
          <cell r="HH72">
            <v>0</v>
          </cell>
          <cell r="HI72">
            <v>0</v>
          </cell>
          <cell r="HJ72">
            <v>783807</v>
          </cell>
          <cell r="HK72">
            <v>0</v>
          </cell>
          <cell r="HL72">
            <v>-2925</v>
          </cell>
          <cell r="HM72">
            <v>0</v>
          </cell>
          <cell r="HN72">
            <v>0</v>
          </cell>
          <cell r="HO72">
            <v>0</v>
          </cell>
          <cell r="HP72">
            <v>101749</v>
          </cell>
          <cell r="HQ72">
            <v>0</v>
          </cell>
          <cell r="HR72">
            <v>0</v>
          </cell>
          <cell r="HS72">
            <v>0</v>
          </cell>
          <cell r="HT72">
            <v>123466</v>
          </cell>
          <cell r="HU72">
            <v>0</v>
          </cell>
          <cell r="HV72">
            <v>0</v>
          </cell>
          <cell r="HW72">
            <v>0</v>
          </cell>
          <cell r="HX72">
            <v>0</v>
          </cell>
          <cell r="HY72">
            <v>0</v>
          </cell>
          <cell r="HZ72">
            <v>0</v>
          </cell>
          <cell r="IA72">
            <v>0</v>
          </cell>
          <cell r="IB72">
            <v>0</v>
          </cell>
          <cell r="IC72">
            <v>0</v>
          </cell>
          <cell r="ID72">
            <v>0</v>
          </cell>
          <cell r="IE72">
            <v>5799</v>
          </cell>
          <cell r="IF72">
            <v>0</v>
          </cell>
          <cell r="IG72">
            <v>0</v>
          </cell>
          <cell r="IH72">
            <v>1330582</v>
          </cell>
          <cell r="II72">
            <v>5799</v>
          </cell>
          <cell r="IJ72">
            <v>222290</v>
          </cell>
          <cell r="IK72">
            <v>0</v>
          </cell>
        </row>
        <row r="73">
          <cell r="A73" t="str">
            <v>12628000</v>
          </cell>
          <cell r="B73" t="str">
            <v>2001</v>
          </cell>
          <cell r="C73">
            <v>37481</v>
          </cell>
          <cell r="D73" t="str">
            <v>11:19:11</v>
          </cell>
          <cell r="E73" t="str">
            <v>BRIAN CENTER NURSING CARE/ LEXINGTON</v>
          </cell>
          <cell r="F73">
            <v>0</v>
          </cell>
          <cell r="G73">
            <v>281415</v>
          </cell>
          <cell r="H73">
            <v>-19021</v>
          </cell>
          <cell r="I73">
            <v>29752</v>
          </cell>
          <cell r="J73">
            <v>34961</v>
          </cell>
          <cell r="K73">
            <v>167938</v>
          </cell>
          <cell r="L73">
            <v>5532</v>
          </cell>
          <cell r="M73">
            <v>-338</v>
          </cell>
          <cell r="N73">
            <v>146936</v>
          </cell>
          <cell r="O73">
            <v>35185</v>
          </cell>
          <cell r="P73">
            <v>23325</v>
          </cell>
          <cell r="Q73">
            <v>0</v>
          </cell>
          <cell r="R73">
            <v>194079</v>
          </cell>
          <cell r="S73">
            <v>165054</v>
          </cell>
          <cell r="T73">
            <v>33799</v>
          </cell>
          <cell r="U73">
            <v>-212</v>
          </cell>
          <cell r="V73">
            <v>87463</v>
          </cell>
          <cell r="W73">
            <v>0</v>
          </cell>
          <cell r="X73">
            <v>0</v>
          </cell>
          <cell r="Y73">
            <v>0</v>
          </cell>
          <cell r="Z73">
            <v>0</v>
          </cell>
          <cell r="AA73">
            <v>0</v>
          </cell>
          <cell r="AB73">
            <v>0</v>
          </cell>
          <cell r="AC73">
            <v>0</v>
          </cell>
          <cell r="AD73">
            <v>0</v>
          </cell>
          <cell r="AE73">
            <v>0</v>
          </cell>
          <cell r="AF73">
            <v>0</v>
          </cell>
          <cell r="AG73">
            <v>0</v>
          </cell>
          <cell r="AH73">
            <v>118925</v>
          </cell>
          <cell r="AI73">
            <v>0</v>
          </cell>
          <cell r="AJ73">
            <v>0</v>
          </cell>
          <cell r="AK73">
            <v>0</v>
          </cell>
          <cell r="AL73">
            <v>67219</v>
          </cell>
          <cell r="AM73">
            <v>0</v>
          </cell>
          <cell r="AN73">
            <v>-1015</v>
          </cell>
          <cell r="AO73">
            <v>0</v>
          </cell>
          <cell r="AP73">
            <v>0</v>
          </cell>
          <cell r="AQ73">
            <v>0</v>
          </cell>
          <cell r="AR73">
            <v>0</v>
          </cell>
          <cell r="AS73">
            <v>0</v>
          </cell>
          <cell r="AT73">
            <v>0</v>
          </cell>
          <cell r="AU73">
            <v>0</v>
          </cell>
          <cell r="AV73">
            <v>21503</v>
          </cell>
          <cell r="AW73">
            <v>0</v>
          </cell>
          <cell r="AX73">
            <v>0</v>
          </cell>
          <cell r="AY73">
            <v>0</v>
          </cell>
          <cell r="AZ73">
            <v>25969</v>
          </cell>
          <cell r="BA73">
            <v>0</v>
          </cell>
          <cell r="BB73">
            <v>0</v>
          </cell>
          <cell r="BC73">
            <v>4406</v>
          </cell>
          <cell r="BD73">
            <v>0</v>
          </cell>
          <cell r="BE73">
            <v>-2940</v>
          </cell>
          <cell r="BF73">
            <v>0</v>
          </cell>
          <cell r="BG73">
            <v>80537</v>
          </cell>
          <cell r="BH73">
            <v>0</v>
          </cell>
          <cell r="BI73">
            <v>-1217</v>
          </cell>
          <cell r="BJ73">
            <v>0</v>
          </cell>
          <cell r="BK73">
            <v>0</v>
          </cell>
          <cell r="BL73">
            <v>0</v>
          </cell>
          <cell r="BM73">
            <v>0</v>
          </cell>
          <cell r="BN73">
            <v>0</v>
          </cell>
          <cell r="BO73">
            <v>17451</v>
          </cell>
          <cell r="BP73">
            <v>0</v>
          </cell>
          <cell r="BQ73">
            <v>0</v>
          </cell>
          <cell r="BR73">
            <v>0</v>
          </cell>
          <cell r="BS73">
            <v>8139</v>
          </cell>
          <cell r="BT73">
            <v>0</v>
          </cell>
          <cell r="BU73">
            <v>-7698</v>
          </cell>
          <cell r="BV73">
            <v>0</v>
          </cell>
          <cell r="BW73">
            <v>0</v>
          </cell>
          <cell r="BX73">
            <v>0</v>
          </cell>
          <cell r="BY73">
            <v>0</v>
          </cell>
          <cell r="BZ73">
            <v>0</v>
          </cell>
          <cell r="CA73">
            <v>9600</v>
          </cell>
          <cell r="CB73">
            <v>0</v>
          </cell>
          <cell r="CC73">
            <v>0</v>
          </cell>
          <cell r="CD73">
            <v>0</v>
          </cell>
          <cell r="CE73">
            <v>3141</v>
          </cell>
          <cell r="CF73">
            <v>0</v>
          </cell>
          <cell r="CG73">
            <v>-136</v>
          </cell>
          <cell r="CH73">
            <v>0</v>
          </cell>
          <cell r="CI73">
            <v>1243</v>
          </cell>
          <cell r="CJ73">
            <v>0</v>
          </cell>
          <cell r="CK73">
            <v>0</v>
          </cell>
          <cell r="CL73">
            <v>0</v>
          </cell>
          <cell r="CM73">
            <v>0</v>
          </cell>
          <cell r="CN73">
            <v>0</v>
          </cell>
          <cell r="CO73">
            <v>13942</v>
          </cell>
          <cell r="CP73">
            <v>0</v>
          </cell>
          <cell r="CQ73">
            <v>13459</v>
          </cell>
          <cell r="CR73">
            <v>-200</v>
          </cell>
          <cell r="CS73">
            <v>0</v>
          </cell>
          <cell r="CT73">
            <v>0</v>
          </cell>
          <cell r="CU73">
            <v>0</v>
          </cell>
          <cell r="CV73">
            <v>13216</v>
          </cell>
          <cell r="CW73">
            <v>0</v>
          </cell>
          <cell r="CX73">
            <v>0</v>
          </cell>
          <cell r="CY73">
            <v>0</v>
          </cell>
          <cell r="CZ73">
            <v>0</v>
          </cell>
          <cell r="DA73">
            <v>0</v>
          </cell>
          <cell r="DB73">
            <v>0</v>
          </cell>
          <cell r="DC73">
            <v>0</v>
          </cell>
          <cell r="DD73">
            <v>0</v>
          </cell>
          <cell r="DE73">
            <v>0</v>
          </cell>
          <cell r="DF73">
            <v>273607</v>
          </cell>
          <cell r="DG73">
            <v>137976</v>
          </cell>
          <cell r="DH73">
            <v>59473</v>
          </cell>
          <cell r="DI73">
            <v>1951</v>
          </cell>
          <cell r="DJ73">
            <v>40833</v>
          </cell>
          <cell r="DK73">
            <v>16047</v>
          </cell>
          <cell r="DL73">
            <v>7111</v>
          </cell>
          <cell r="DM73">
            <v>0</v>
          </cell>
          <cell r="DN73">
            <v>61579</v>
          </cell>
          <cell r="DO73">
            <v>100</v>
          </cell>
          <cell r="DP73">
            <v>10724</v>
          </cell>
          <cell r="DQ73">
            <v>0</v>
          </cell>
          <cell r="DR73">
            <v>42748</v>
          </cell>
          <cell r="DS73">
            <v>6617</v>
          </cell>
          <cell r="DT73">
            <v>7445</v>
          </cell>
          <cell r="DU73">
            <v>-4</v>
          </cell>
          <cell r="DV73">
            <v>203692</v>
          </cell>
          <cell r="DW73">
            <v>623126</v>
          </cell>
          <cell r="DX73">
            <v>-422258</v>
          </cell>
          <cell r="DY73">
            <v>93858</v>
          </cell>
          <cell r="DZ73">
            <v>0</v>
          </cell>
          <cell r="EA73">
            <v>2629</v>
          </cell>
          <cell r="EB73">
            <v>0</v>
          </cell>
          <cell r="EC73">
            <v>0</v>
          </cell>
          <cell r="ED73">
            <v>0</v>
          </cell>
          <cell r="EE73">
            <v>12045</v>
          </cell>
          <cell r="EF73">
            <v>0</v>
          </cell>
          <cell r="EG73">
            <v>0</v>
          </cell>
          <cell r="EH73">
            <v>60332</v>
          </cell>
          <cell r="EI73">
            <v>4742</v>
          </cell>
          <cell r="EJ73">
            <v>8689</v>
          </cell>
          <cell r="EK73">
            <v>-25365</v>
          </cell>
          <cell r="EL73">
            <v>23502</v>
          </cell>
          <cell r="EM73">
            <v>1447</v>
          </cell>
          <cell r="EN73">
            <v>5351</v>
          </cell>
          <cell r="EO73">
            <v>0</v>
          </cell>
          <cell r="EP73">
            <v>7356</v>
          </cell>
          <cell r="EQ73">
            <v>241</v>
          </cell>
          <cell r="ER73">
            <v>1841</v>
          </cell>
          <cell r="ES73">
            <v>0</v>
          </cell>
          <cell r="ET73">
            <v>0</v>
          </cell>
          <cell r="EU73">
            <v>10107</v>
          </cell>
          <cell r="EV73">
            <v>0</v>
          </cell>
          <cell r="EW73">
            <v>-371</v>
          </cell>
          <cell r="EX73">
            <v>0</v>
          </cell>
          <cell r="EY73">
            <v>2016</v>
          </cell>
          <cell r="EZ73">
            <v>0</v>
          </cell>
          <cell r="FA73">
            <v>-94</v>
          </cell>
          <cell r="FB73">
            <v>0</v>
          </cell>
          <cell r="FC73">
            <v>35742</v>
          </cell>
          <cell r="FD73">
            <v>0</v>
          </cell>
          <cell r="FE73">
            <v>-554</v>
          </cell>
          <cell r="FF73">
            <v>0</v>
          </cell>
          <cell r="FG73">
            <v>1937</v>
          </cell>
          <cell r="FH73">
            <v>0</v>
          </cell>
          <cell r="FI73">
            <v>0</v>
          </cell>
          <cell r="FJ73">
            <v>0</v>
          </cell>
          <cell r="FK73">
            <v>27071</v>
          </cell>
          <cell r="FL73">
            <v>0</v>
          </cell>
          <cell r="FM73">
            <v>-306</v>
          </cell>
          <cell r="FN73">
            <v>0</v>
          </cell>
          <cell r="FO73">
            <v>0</v>
          </cell>
          <cell r="FP73">
            <v>12436</v>
          </cell>
          <cell r="FQ73">
            <v>0</v>
          </cell>
          <cell r="FR73">
            <v>45521</v>
          </cell>
          <cell r="FS73">
            <v>0</v>
          </cell>
          <cell r="FT73">
            <v>0</v>
          </cell>
          <cell r="FU73">
            <v>0</v>
          </cell>
          <cell r="FV73">
            <v>102272</v>
          </cell>
          <cell r="FW73">
            <v>0</v>
          </cell>
          <cell r="FX73">
            <v>0</v>
          </cell>
          <cell r="FY73">
            <v>0</v>
          </cell>
          <cell r="FZ73">
            <v>155705</v>
          </cell>
          <cell r="GA73">
            <v>0</v>
          </cell>
          <cell r="GB73">
            <v>0</v>
          </cell>
          <cell r="GC73">
            <v>0</v>
          </cell>
          <cell r="GD73">
            <v>0</v>
          </cell>
          <cell r="GE73">
            <v>0</v>
          </cell>
          <cell r="GF73">
            <v>23941</v>
          </cell>
          <cell r="GG73">
            <v>0</v>
          </cell>
          <cell r="GH73">
            <v>0</v>
          </cell>
          <cell r="GI73">
            <v>0</v>
          </cell>
          <cell r="GJ73">
            <v>29700</v>
          </cell>
          <cell r="GK73">
            <v>0</v>
          </cell>
          <cell r="GL73">
            <v>0</v>
          </cell>
          <cell r="GM73">
            <v>0</v>
          </cell>
          <cell r="GN73">
            <v>0</v>
          </cell>
          <cell r="GO73">
            <v>0</v>
          </cell>
          <cell r="GP73">
            <v>0</v>
          </cell>
          <cell r="GQ73">
            <v>0</v>
          </cell>
          <cell r="GR73">
            <v>0</v>
          </cell>
          <cell r="GS73">
            <v>0</v>
          </cell>
          <cell r="GT73">
            <v>0</v>
          </cell>
          <cell r="GU73">
            <v>42504</v>
          </cell>
          <cell r="GV73">
            <v>19830</v>
          </cell>
          <cell r="GW73">
            <v>0</v>
          </cell>
          <cell r="GX73">
            <v>303498</v>
          </cell>
          <cell r="GY73">
            <v>42504</v>
          </cell>
          <cell r="GZ73">
            <v>73471</v>
          </cell>
          <cell r="HA73">
            <v>0</v>
          </cell>
          <cell r="HB73">
            <v>243728</v>
          </cell>
          <cell r="HC73">
            <v>0</v>
          </cell>
          <cell r="HD73">
            <v>-5</v>
          </cell>
          <cell r="HE73">
            <v>0</v>
          </cell>
          <cell r="HF73">
            <v>225487</v>
          </cell>
          <cell r="HG73">
            <v>0</v>
          </cell>
          <cell r="HH73">
            <v>0</v>
          </cell>
          <cell r="HI73">
            <v>0</v>
          </cell>
          <cell r="HJ73">
            <v>738250</v>
          </cell>
          <cell r="HK73">
            <v>0</v>
          </cell>
          <cell r="HL73">
            <v>-85</v>
          </cell>
          <cell r="HM73">
            <v>0</v>
          </cell>
          <cell r="HN73">
            <v>0</v>
          </cell>
          <cell r="HO73">
            <v>0</v>
          </cell>
          <cell r="HP73">
            <v>95242</v>
          </cell>
          <cell r="HQ73">
            <v>0</v>
          </cell>
          <cell r="HR73">
            <v>0</v>
          </cell>
          <cell r="HS73">
            <v>0</v>
          </cell>
          <cell r="HT73">
            <v>116760</v>
          </cell>
          <cell r="HU73">
            <v>0</v>
          </cell>
          <cell r="HV73">
            <v>0</v>
          </cell>
          <cell r="HW73">
            <v>0</v>
          </cell>
          <cell r="HX73">
            <v>0</v>
          </cell>
          <cell r="HY73">
            <v>0</v>
          </cell>
          <cell r="HZ73">
            <v>0</v>
          </cell>
          <cell r="IA73">
            <v>0</v>
          </cell>
          <cell r="IB73">
            <v>0</v>
          </cell>
          <cell r="IC73">
            <v>0</v>
          </cell>
          <cell r="ID73">
            <v>0</v>
          </cell>
          <cell r="IE73">
            <v>138791</v>
          </cell>
          <cell r="IF73">
            <v>0</v>
          </cell>
          <cell r="IG73">
            <v>0</v>
          </cell>
          <cell r="IH73">
            <v>1207465</v>
          </cell>
          <cell r="II73">
            <v>138791</v>
          </cell>
          <cell r="IJ73">
            <v>211912</v>
          </cell>
          <cell r="IK73">
            <v>0</v>
          </cell>
        </row>
        <row r="74">
          <cell r="A74" t="str">
            <v>12644000</v>
          </cell>
          <cell r="B74" t="str">
            <v>2001</v>
          </cell>
          <cell r="C74">
            <v>37438</v>
          </cell>
          <cell r="D74" t="str">
            <v>14:25:13</v>
          </cell>
          <cell r="E74" t="str">
            <v>BRIAN CENTER NURSING CARE/SHAMROCK</v>
          </cell>
          <cell r="F74">
            <v>0</v>
          </cell>
          <cell r="G74">
            <v>160975</v>
          </cell>
          <cell r="H74">
            <v>-8590</v>
          </cell>
          <cell r="I74">
            <v>0</v>
          </cell>
          <cell r="J74">
            <v>18424</v>
          </cell>
          <cell r="K74">
            <v>129024</v>
          </cell>
          <cell r="L74">
            <v>1350</v>
          </cell>
          <cell r="M74">
            <v>0</v>
          </cell>
          <cell r="N74">
            <v>84734</v>
          </cell>
          <cell r="O74">
            <v>36077</v>
          </cell>
          <cell r="P74">
            <v>14935</v>
          </cell>
          <cell r="Q74">
            <v>0</v>
          </cell>
          <cell r="R74">
            <v>189811</v>
          </cell>
          <cell r="S74">
            <v>217350</v>
          </cell>
          <cell r="T74">
            <v>33458</v>
          </cell>
          <cell r="U74">
            <v>0</v>
          </cell>
          <cell r="V74">
            <v>60196</v>
          </cell>
          <cell r="W74">
            <v>0</v>
          </cell>
          <cell r="X74">
            <v>0</v>
          </cell>
          <cell r="Y74">
            <v>0</v>
          </cell>
          <cell r="Z74">
            <v>600</v>
          </cell>
          <cell r="AA74">
            <v>0</v>
          </cell>
          <cell r="AB74">
            <v>0</v>
          </cell>
          <cell r="AC74">
            <v>0</v>
          </cell>
          <cell r="AD74">
            <v>0</v>
          </cell>
          <cell r="AE74">
            <v>0</v>
          </cell>
          <cell r="AF74">
            <v>0</v>
          </cell>
          <cell r="AG74">
            <v>0</v>
          </cell>
          <cell r="AH74">
            <v>104059</v>
          </cell>
          <cell r="AI74">
            <v>0</v>
          </cell>
          <cell r="AJ74">
            <v>-1560</v>
          </cell>
          <cell r="AK74">
            <v>0</v>
          </cell>
          <cell r="AL74">
            <v>54054</v>
          </cell>
          <cell r="AM74">
            <v>0</v>
          </cell>
          <cell r="AN74">
            <v>0</v>
          </cell>
          <cell r="AO74">
            <v>0</v>
          </cell>
          <cell r="AP74">
            <v>0</v>
          </cell>
          <cell r="AQ74">
            <v>0</v>
          </cell>
          <cell r="AR74">
            <v>0</v>
          </cell>
          <cell r="AS74">
            <v>0</v>
          </cell>
          <cell r="AT74">
            <v>0</v>
          </cell>
          <cell r="AU74">
            <v>0</v>
          </cell>
          <cell r="AV74">
            <v>17061</v>
          </cell>
          <cell r="AW74">
            <v>0</v>
          </cell>
          <cell r="AX74">
            <v>0</v>
          </cell>
          <cell r="AY74">
            <v>0</v>
          </cell>
          <cell r="AZ74">
            <v>21252</v>
          </cell>
          <cell r="BA74">
            <v>0</v>
          </cell>
          <cell r="BB74">
            <v>0</v>
          </cell>
          <cell r="BC74">
            <v>1556</v>
          </cell>
          <cell r="BD74">
            <v>0</v>
          </cell>
          <cell r="BE74">
            <v>0</v>
          </cell>
          <cell r="BF74">
            <v>0</v>
          </cell>
          <cell r="BG74">
            <v>87056</v>
          </cell>
          <cell r="BH74">
            <v>0</v>
          </cell>
          <cell r="BI74">
            <v>0</v>
          </cell>
          <cell r="BJ74">
            <v>0</v>
          </cell>
          <cell r="BK74">
            <v>0</v>
          </cell>
          <cell r="BL74">
            <v>0</v>
          </cell>
          <cell r="BM74">
            <v>0</v>
          </cell>
          <cell r="BN74">
            <v>0</v>
          </cell>
          <cell r="BO74">
            <v>9245</v>
          </cell>
          <cell r="BP74">
            <v>0</v>
          </cell>
          <cell r="BQ74">
            <v>0</v>
          </cell>
          <cell r="BR74">
            <v>0</v>
          </cell>
          <cell r="BS74">
            <v>1311</v>
          </cell>
          <cell r="BT74">
            <v>0</v>
          </cell>
          <cell r="BU74">
            <v>-333</v>
          </cell>
          <cell r="BV74">
            <v>0</v>
          </cell>
          <cell r="BW74">
            <v>0</v>
          </cell>
          <cell r="BX74">
            <v>0</v>
          </cell>
          <cell r="BY74">
            <v>0</v>
          </cell>
          <cell r="BZ74">
            <v>0</v>
          </cell>
          <cell r="CA74">
            <v>24000</v>
          </cell>
          <cell r="CB74">
            <v>0</v>
          </cell>
          <cell r="CC74">
            <v>0</v>
          </cell>
          <cell r="CD74">
            <v>0</v>
          </cell>
          <cell r="CE74">
            <v>4500</v>
          </cell>
          <cell r="CF74">
            <v>0</v>
          </cell>
          <cell r="CG74">
            <v>0</v>
          </cell>
          <cell r="CH74">
            <v>0</v>
          </cell>
          <cell r="CI74">
            <v>4800</v>
          </cell>
          <cell r="CJ74">
            <v>0</v>
          </cell>
          <cell r="CK74">
            <v>0</v>
          </cell>
          <cell r="CL74">
            <v>0</v>
          </cell>
          <cell r="CM74">
            <v>2085</v>
          </cell>
          <cell r="CN74">
            <v>0</v>
          </cell>
          <cell r="CO74">
            <v>12832</v>
          </cell>
          <cell r="CP74">
            <v>0</v>
          </cell>
          <cell r="CQ74">
            <v>60642</v>
          </cell>
          <cell r="CR74">
            <v>-57685</v>
          </cell>
          <cell r="CS74">
            <v>0</v>
          </cell>
          <cell r="CT74">
            <v>0</v>
          </cell>
          <cell r="CU74">
            <v>0</v>
          </cell>
          <cell r="CV74">
            <v>2264</v>
          </cell>
          <cell r="CW74">
            <v>0</v>
          </cell>
          <cell r="CX74">
            <v>0</v>
          </cell>
          <cell r="CY74">
            <v>0</v>
          </cell>
          <cell r="CZ74">
            <v>0</v>
          </cell>
          <cell r="DA74">
            <v>0</v>
          </cell>
          <cell r="DB74">
            <v>0</v>
          </cell>
          <cell r="DC74">
            <v>0</v>
          </cell>
          <cell r="DD74">
            <v>0</v>
          </cell>
          <cell r="DE74">
            <v>0</v>
          </cell>
          <cell r="DF74">
            <v>218909</v>
          </cell>
          <cell r="DG74">
            <v>195195</v>
          </cell>
          <cell r="DH74">
            <v>-18668</v>
          </cell>
          <cell r="DI74">
            <v>12499</v>
          </cell>
          <cell r="DJ74">
            <v>35960</v>
          </cell>
          <cell r="DK74">
            <v>36270</v>
          </cell>
          <cell r="DL74">
            <v>6339</v>
          </cell>
          <cell r="DM74">
            <v>0</v>
          </cell>
          <cell r="DN74">
            <v>74532</v>
          </cell>
          <cell r="DO74">
            <v>47</v>
          </cell>
          <cell r="DP74">
            <v>13137</v>
          </cell>
          <cell r="DQ74">
            <v>0</v>
          </cell>
          <cell r="DR74">
            <v>25419</v>
          </cell>
          <cell r="DS74">
            <v>5181</v>
          </cell>
          <cell r="DT74">
            <v>4580</v>
          </cell>
          <cell r="DU74">
            <v>0</v>
          </cell>
          <cell r="DV74">
            <v>121119</v>
          </cell>
          <cell r="DW74">
            <v>597407</v>
          </cell>
          <cell r="DX74">
            <v>-375196</v>
          </cell>
          <cell r="DY74">
            <v>61281</v>
          </cell>
          <cell r="DZ74">
            <v>0</v>
          </cell>
          <cell r="EA74">
            <v>0</v>
          </cell>
          <cell r="EB74">
            <v>0</v>
          </cell>
          <cell r="EC74">
            <v>0</v>
          </cell>
          <cell r="ED74">
            <v>0</v>
          </cell>
          <cell r="EE74">
            <v>908</v>
          </cell>
          <cell r="EF74">
            <v>0</v>
          </cell>
          <cell r="EG74">
            <v>0</v>
          </cell>
          <cell r="EH74">
            <v>62881</v>
          </cell>
          <cell r="EI74">
            <v>-1286</v>
          </cell>
          <cell r="EJ74">
            <v>-2925</v>
          </cell>
          <cell r="EK74">
            <v>1943</v>
          </cell>
          <cell r="EL74">
            <v>21409</v>
          </cell>
          <cell r="EM74">
            <v>489</v>
          </cell>
          <cell r="EN74">
            <v>15691</v>
          </cell>
          <cell r="EO74">
            <v>0</v>
          </cell>
          <cell r="EP74">
            <v>8292</v>
          </cell>
          <cell r="EQ74">
            <v>803</v>
          </cell>
          <cell r="ER74">
            <v>3553</v>
          </cell>
          <cell r="ES74">
            <v>0</v>
          </cell>
          <cell r="ET74">
            <v>0</v>
          </cell>
          <cell r="EU74">
            <v>593</v>
          </cell>
          <cell r="EV74">
            <v>0</v>
          </cell>
          <cell r="EW74">
            <v>0</v>
          </cell>
          <cell r="EX74">
            <v>0</v>
          </cell>
          <cell r="EY74">
            <v>4139</v>
          </cell>
          <cell r="EZ74">
            <v>0</v>
          </cell>
          <cell r="FA74">
            <v>0</v>
          </cell>
          <cell r="FB74">
            <v>0</v>
          </cell>
          <cell r="FC74">
            <v>30279</v>
          </cell>
          <cell r="FD74">
            <v>0</v>
          </cell>
          <cell r="FE74">
            <v>0</v>
          </cell>
          <cell r="FF74">
            <v>0</v>
          </cell>
          <cell r="FG74">
            <v>6622</v>
          </cell>
          <cell r="FH74">
            <v>0</v>
          </cell>
          <cell r="FI74">
            <v>0</v>
          </cell>
          <cell r="FJ74">
            <v>0</v>
          </cell>
          <cell r="FK74">
            <v>55756</v>
          </cell>
          <cell r="FL74">
            <v>0</v>
          </cell>
          <cell r="FM74">
            <v>0</v>
          </cell>
          <cell r="FN74">
            <v>0</v>
          </cell>
          <cell r="FO74">
            <v>0</v>
          </cell>
          <cell r="FP74">
            <v>79593</v>
          </cell>
          <cell r="FQ74">
            <v>0</v>
          </cell>
          <cell r="FR74">
            <v>67347</v>
          </cell>
          <cell r="FS74">
            <v>0</v>
          </cell>
          <cell r="FT74">
            <v>0</v>
          </cell>
          <cell r="FU74">
            <v>0</v>
          </cell>
          <cell r="FV74">
            <v>181654</v>
          </cell>
          <cell r="FW74">
            <v>0</v>
          </cell>
          <cell r="FX74">
            <v>0</v>
          </cell>
          <cell r="FY74">
            <v>0</v>
          </cell>
          <cell r="FZ74">
            <v>258065</v>
          </cell>
          <cell r="GA74">
            <v>0</v>
          </cell>
          <cell r="GB74">
            <v>-3815</v>
          </cell>
          <cell r="GC74">
            <v>0</v>
          </cell>
          <cell r="GD74">
            <v>0</v>
          </cell>
          <cell r="GE74">
            <v>0</v>
          </cell>
          <cell r="GF74">
            <v>39502</v>
          </cell>
          <cell r="GG74">
            <v>0</v>
          </cell>
          <cell r="GH74">
            <v>0</v>
          </cell>
          <cell r="GI74">
            <v>0</v>
          </cell>
          <cell r="GJ74">
            <v>50029</v>
          </cell>
          <cell r="GK74">
            <v>0</v>
          </cell>
          <cell r="GL74">
            <v>0</v>
          </cell>
          <cell r="GM74">
            <v>0</v>
          </cell>
          <cell r="GN74">
            <v>0</v>
          </cell>
          <cell r="GO74">
            <v>0</v>
          </cell>
          <cell r="GP74">
            <v>0</v>
          </cell>
          <cell r="GQ74">
            <v>0</v>
          </cell>
          <cell r="GR74">
            <v>0</v>
          </cell>
          <cell r="GS74">
            <v>0</v>
          </cell>
          <cell r="GT74">
            <v>0</v>
          </cell>
          <cell r="GU74">
            <v>57919</v>
          </cell>
          <cell r="GV74">
            <v>0</v>
          </cell>
          <cell r="GW74">
            <v>0</v>
          </cell>
          <cell r="GX74">
            <v>507066</v>
          </cell>
          <cell r="GY74">
            <v>57919</v>
          </cell>
          <cell r="GZ74">
            <v>85716</v>
          </cell>
          <cell r="HA74">
            <v>0</v>
          </cell>
          <cell r="HB74">
            <v>251681</v>
          </cell>
          <cell r="HC74">
            <v>0</v>
          </cell>
          <cell r="HD74">
            <v>0</v>
          </cell>
          <cell r="HE74">
            <v>0</v>
          </cell>
          <cell r="HF74">
            <v>150292</v>
          </cell>
          <cell r="HG74">
            <v>0</v>
          </cell>
          <cell r="HH74">
            <v>0</v>
          </cell>
          <cell r="HI74">
            <v>0</v>
          </cell>
          <cell r="HJ74">
            <v>458398</v>
          </cell>
          <cell r="HK74">
            <v>0</v>
          </cell>
          <cell r="HL74">
            <v>-4563</v>
          </cell>
          <cell r="HM74">
            <v>0</v>
          </cell>
          <cell r="HN74">
            <v>0</v>
          </cell>
          <cell r="HO74">
            <v>0</v>
          </cell>
          <cell r="HP74">
            <v>67175</v>
          </cell>
          <cell r="HQ74">
            <v>0</v>
          </cell>
          <cell r="HR74">
            <v>0</v>
          </cell>
          <cell r="HS74">
            <v>0</v>
          </cell>
          <cell r="HT74">
            <v>84415</v>
          </cell>
          <cell r="HU74">
            <v>0</v>
          </cell>
          <cell r="HV74">
            <v>0</v>
          </cell>
          <cell r="HW74">
            <v>0</v>
          </cell>
          <cell r="HX74">
            <v>0</v>
          </cell>
          <cell r="HY74">
            <v>0</v>
          </cell>
          <cell r="HZ74">
            <v>0</v>
          </cell>
          <cell r="IA74">
            <v>0</v>
          </cell>
          <cell r="IB74">
            <v>0</v>
          </cell>
          <cell r="IC74">
            <v>0</v>
          </cell>
          <cell r="ID74">
            <v>0</v>
          </cell>
          <cell r="IE74">
            <v>53658</v>
          </cell>
          <cell r="IF74">
            <v>0</v>
          </cell>
          <cell r="IG74">
            <v>0</v>
          </cell>
          <cell r="IH74">
            <v>860371</v>
          </cell>
          <cell r="II74">
            <v>53658</v>
          </cell>
          <cell r="IJ74">
            <v>147027</v>
          </cell>
          <cell r="IK74">
            <v>0</v>
          </cell>
        </row>
        <row r="75">
          <cell r="A75" t="str">
            <v>12650000</v>
          </cell>
          <cell r="B75" t="str">
            <v>2001</v>
          </cell>
          <cell r="C75">
            <v>37480</v>
          </cell>
          <cell r="D75" t="str">
            <v>14:01:54</v>
          </cell>
          <cell r="E75" t="str">
            <v>BRIAN CENTER NURSING CARE/YANCEYVILLE</v>
          </cell>
          <cell r="F75">
            <v>0</v>
          </cell>
          <cell r="G75">
            <v>172768</v>
          </cell>
          <cell r="H75">
            <v>-12936</v>
          </cell>
          <cell r="I75">
            <v>-87</v>
          </cell>
          <cell r="J75">
            <v>36765</v>
          </cell>
          <cell r="K75">
            <v>163627</v>
          </cell>
          <cell r="L75">
            <v>5353</v>
          </cell>
          <cell r="M75">
            <v>0</v>
          </cell>
          <cell r="N75">
            <v>151976</v>
          </cell>
          <cell r="O75">
            <v>19727</v>
          </cell>
          <cell r="P75">
            <v>23290</v>
          </cell>
          <cell r="Q75">
            <v>0</v>
          </cell>
          <cell r="R75">
            <v>177704</v>
          </cell>
          <cell r="S75">
            <v>221322</v>
          </cell>
          <cell r="T75">
            <v>27701</v>
          </cell>
          <cell r="U75">
            <v>-596</v>
          </cell>
          <cell r="V75">
            <v>86455</v>
          </cell>
          <cell r="W75">
            <v>0</v>
          </cell>
          <cell r="X75">
            <v>-6</v>
          </cell>
          <cell r="Y75">
            <v>0</v>
          </cell>
          <cell r="Z75">
            <v>28242</v>
          </cell>
          <cell r="AA75">
            <v>0</v>
          </cell>
          <cell r="AB75">
            <v>0</v>
          </cell>
          <cell r="AC75">
            <v>0</v>
          </cell>
          <cell r="AD75">
            <v>0</v>
          </cell>
          <cell r="AE75">
            <v>0</v>
          </cell>
          <cell r="AF75">
            <v>0</v>
          </cell>
          <cell r="AG75">
            <v>0</v>
          </cell>
          <cell r="AH75">
            <v>95351</v>
          </cell>
          <cell r="AI75">
            <v>0</v>
          </cell>
          <cell r="AJ75">
            <v>0</v>
          </cell>
          <cell r="AK75">
            <v>-11063</v>
          </cell>
          <cell r="AL75">
            <v>28894</v>
          </cell>
          <cell r="AM75">
            <v>0</v>
          </cell>
          <cell r="AN75">
            <v>-2916</v>
          </cell>
          <cell r="AO75">
            <v>0</v>
          </cell>
          <cell r="AP75">
            <v>0</v>
          </cell>
          <cell r="AQ75">
            <v>0</v>
          </cell>
          <cell r="AR75">
            <v>0</v>
          </cell>
          <cell r="AS75">
            <v>0</v>
          </cell>
          <cell r="AT75">
            <v>0</v>
          </cell>
          <cell r="AU75">
            <v>0</v>
          </cell>
          <cell r="AV75">
            <v>18717</v>
          </cell>
          <cell r="AW75">
            <v>-877</v>
          </cell>
          <cell r="AX75">
            <v>0</v>
          </cell>
          <cell r="AY75">
            <v>0</v>
          </cell>
          <cell r="AZ75">
            <v>18075</v>
          </cell>
          <cell r="BA75">
            <v>-850</v>
          </cell>
          <cell r="BB75">
            <v>0</v>
          </cell>
          <cell r="BC75">
            <v>3278</v>
          </cell>
          <cell r="BD75">
            <v>0</v>
          </cell>
          <cell r="BE75">
            <v>-2277</v>
          </cell>
          <cell r="BF75">
            <v>0</v>
          </cell>
          <cell r="BG75">
            <v>155610</v>
          </cell>
          <cell r="BH75">
            <v>0</v>
          </cell>
          <cell r="BI75">
            <v>-3836</v>
          </cell>
          <cell r="BJ75">
            <v>0</v>
          </cell>
          <cell r="BK75">
            <v>0</v>
          </cell>
          <cell r="BL75">
            <v>0</v>
          </cell>
          <cell r="BM75">
            <v>0</v>
          </cell>
          <cell r="BN75">
            <v>0</v>
          </cell>
          <cell r="BO75">
            <v>6661</v>
          </cell>
          <cell r="BP75">
            <v>0</v>
          </cell>
          <cell r="BQ75">
            <v>-61</v>
          </cell>
          <cell r="BR75">
            <v>0</v>
          </cell>
          <cell r="BS75">
            <v>8604</v>
          </cell>
          <cell r="BT75">
            <v>0</v>
          </cell>
          <cell r="BU75">
            <v>-8604</v>
          </cell>
          <cell r="BV75">
            <v>0</v>
          </cell>
          <cell r="BW75">
            <v>0</v>
          </cell>
          <cell r="BX75">
            <v>0</v>
          </cell>
          <cell r="BY75">
            <v>0</v>
          </cell>
          <cell r="BZ75">
            <v>0</v>
          </cell>
          <cell r="CA75">
            <v>19950</v>
          </cell>
          <cell r="CB75">
            <v>0</v>
          </cell>
          <cell r="CC75">
            <v>0</v>
          </cell>
          <cell r="CD75">
            <v>0</v>
          </cell>
          <cell r="CE75">
            <v>7025</v>
          </cell>
          <cell r="CF75">
            <v>0</v>
          </cell>
          <cell r="CG75">
            <v>-420</v>
          </cell>
          <cell r="CH75">
            <v>0</v>
          </cell>
          <cell r="CI75">
            <v>5500</v>
          </cell>
          <cell r="CJ75">
            <v>0</v>
          </cell>
          <cell r="CK75">
            <v>0</v>
          </cell>
          <cell r="CL75">
            <v>0</v>
          </cell>
          <cell r="CM75">
            <v>938</v>
          </cell>
          <cell r="CN75">
            <v>0</v>
          </cell>
          <cell r="CO75">
            <v>20667</v>
          </cell>
          <cell r="CP75">
            <v>0</v>
          </cell>
          <cell r="CQ75">
            <v>26667</v>
          </cell>
          <cell r="CR75">
            <v>-9231</v>
          </cell>
          <cell r="CS75">
            <v>0</v>
          </cell>
          <cell r="CT75">
            <v>0</v>
          </cell>
          <cell r="CU75">
            <v>0</v>
          </cell>
          <cell r="CV75">
            <v>6403</v>
          </cell>
          <cell r="CW75">
            <v>0</v>
          </cell>
          <cell r="CX75">
            <v>0</v>
          </cell>
          <cell r="CY75">
            <v>0</v>
          </cell>
          <cell r="CZ75">
            <v>0</v>
          </cell>
          <cell r="DA75">
            <v>0</v>
          </cell>
          <cell r="DB75">
            <v>0</v>
          </cell>
          <cell r="DC75">
            <v>0</v>
          </cell>
          <cell r="DD75">
            <v>0</v>
          </cell>
          <cell r="DE75">
            <v>0</v>
          </cell>
          <cell r="DF75">
            <v>238942</v>
          </cell>
          <cell r="DG75">
            <v>234233</v>
          </cell>
          <cell r="DH75">
            <v>31042</v>
          </cell>
          <cell r="DI75">
            <v>-7321</v>
          </cell>
          <cell r="DJ75">
            <v>38956</v>
          </cell>
          <cell r="DK75">
            <v>11401</v>
          </cell>
          <cell r="DL75">
            <v>6072</v>
          </cell>
          <cell r="DM75">
            <v>0</v>
          </cell>
          <cell r="DN75">
            <v>66892</v>
          </cell>
          <cell r="DO75">
            <v>1767</v>
          </cell>
          <cell r="DP75">
            <v>10181</v>
          </cell>
          <cell r="DQ75">
            <v>0</v>
          </cell>
          <cell r="DR75">
            <v>41145</v>
          </cell>
          <cell r="DS75">
            <v>4504</v>
          </cell>
          <cell r="DT75">
            <v>2229</v>
          </cell>
          <cell r="DU75">
            <v>0</v>
          </cell>
          <cell r="DV75">
            <v>159554</v>
          </cell>
          <cell r="DW75">
            <v>608971</v>
          </cell>
          <cell r="DX75">
            <v>-363416</v>
          </cell>
          <cell r="DY75">
            <v>10309</v>
          </cell>
          <cell r="DZ75">
            <v>0</v>
          </cell>
          <cell r="EA75">
            <v>1320</v>
          </cell>
          <cell r="EB75">
            <v>0</v>
          </cell>
          <cell r="EC75">
            <v>0</v>
          </cell>
          <cell r="ED75">
            <v>0</v>
          </cell>
          <cell r="EE75">
            <v>6895</v>
          </cell>
          <cell r="EF75">
            <v>0</v>
          </cell>
          <cell r="EG75">
            <v>0</v>
          </cell>
          <cell r="EH75">
            <v>89667</v>
          </cell>
          <cell r="EI75">
            <v>5979</v>
          </cell>
          <cell r="EJ75">
            <v>11228</v>
          </cell>
          <cell r="EK75">
            <v>-37312</v>
          </cell>
          <cell r="EL75">
            <v>16980</v>
          </cell>
          <cell r="EM75">
            <v>-2329</v>
          </cell>
          <cell r="EN75">
            <v>4869</v>
          </cell>
          <cell r="EO75">
            <v>2412</v>
          </cell>
          <cell r="EP75">
            <v>1137</v>
          </cell>
          <cell r="EQ75">
            <v>8440</v>
          </cell>
          <cell r="ER75">
            <v>704</v>
          </cell>
          <cell r="ES75">
            <v>0</v>
          </cell>
          <cell r="ET75">
            <v>0</v>
          </cell>
          <cell r="EU75">
            <v>27647</v>
          </cell>
          <cell r="EV75">
            <v>0</v>
          </cell>
          <cell r="EW75">
            <v>-1226</v>
          </cell>
          <cell r="EX75">
            <v>0</v>
          </cell>
          <cell r="EY75">
            <v>523</v>
          </cell>
          <cell r="EZ75">
            <v>26300</v>
          </cell>
          <cell r="FA75">
            <v>-24</v>
          </cell>
          <cell r="FB75">
            <v>0</v>
          </cell>
          <cell r="FC75">
            <v>49662</v>
          </cell>
          <cell r="FD75">
            <v>0</v>
          </cell>
          <cell r="FE75">
            <v>-285</v>
          </cell>
          <cell r="FF75">
            <v>0</v>
          </cell>
          <cell r="FG75">
            <v>11393</v>
          </cell>
          <cell r="FH75">
            <v>0</v>
          </cell>
          <cell r="FI75">
            <v>0</v>
          </cell>
          <cell r="FJ75">
            <v>0</v>
          </cell>
          <cell r="FK75">
            <v>0</v>
          </cell>
          <cell r="FL75">
            <v>0</v>
          </cell>
          <cell r="FM75">
            <v>0</v>
          </cell>
          <cell r="FN75">
            <v>0</v>
          </cell>
          <cell r="FO75">
            <v>0</v>
          </cell>
          <cell r="FP75">
            <v>25462</v>
          </cell>
          <cell r="FQ75">
            <v>0</v>
          </cell>
          <cell r="FR75">
            <v>77468</v>
          </cell>
          <cell r="FS75">
            <v>0</v>
          </cell>
          <cell r="FT75">
            <v>-50</v>
          </cell>
          <cell r="FU75">
            <v>0</v>
          </cell>
          <cell r="FV75">
            <v>320333</v>
          </cell>
          <cell r="FW75">
            <v>0</v>
          </cell>
          <cell r="FX75">
            <v>0</v>
          </cell>
          <cell r="FY75">
            <v>0</v>
          </cell>
          <cell r="FZ75">
            <v>401908</v>
          </cell>
          <cell r="GA75">
            <v>0</v>
          </cell>
          <cell r="GB75">
            <v>-1902</v>
          </cell>
          <cell r="GC75">
            <v>0</v>
          </cell>
          <cell r="GD75">
            <v>0</v>
          </cell>
          <cell r="GE75">
            <v>0</v>
          </cell>
          <cell r="GF75">
            <v>63263</v>
          </cell>
          <cell r="GG75">
            <v>0</v>
          </cell>
          <cell r="GH75">
            <v>0</v>
          </cell>
          <cell r="GI75">
            <v>0</v>
          </cell>
          <cell r="GJ75">
            <v>61254</v>
          </cell>
          <cell r="GK75">
            <v>0</v>
          </cell>
          <cell r="GL75">
            <v>0</v>
          </cell>
          <cell r="GM75">
            <v>0</v>
          </cell>
          <cell r="GN75">
            <v>0</v>
          </cell>
          <cell r="GO75">
            <v>0</v>
          </cell>
          <cell r="GP75">
            <v>0</v>
          </cell>
          <cell r="GQ75">
            <v>0</v>
          </cell>
          <cell r="GR75">
            <v>0</v>
          </cell>
          <cell r="GS75">
            <v>0</v>
          </cell>
          <cell r="GT75">
            <v>0</v>
          </cell>
          <cell r="GU75">
            <v>8669</v>
          </cell>
          <cell r="GV75">
            <v>0</v>
          </cell>
          <cell r="GW75">
            <v>0</v>
          </cell>
          <cell r="GX75">
            <v>799709</v>
          </cell>
          <cell r="GY75">
            <v>8669</v>
          </cell>
          <cell r="GZ75">
            <v>122565</v>
          </cell>
          <cell r="HA75">
            <v>0</v>
          </cell>
          <cell r="HB75">
            <v>79308</v>
          </cell>
          <cell r="HC75">
            <v>0</v>
          </cell>
          <cell r="HD75">
            <v>0</v>
          </cell>
          <cell r="HE75">
            <v>0</v>
          </cell>
          <cell r="HF75">
            <v>224815</v>
          </cell>
          <cell r="HG75">
            <v>0</v>
          </cell>
          <cell r="HH75">
            <v>0</v>
          </cell>
          <cell r="HI75">
            <v>0</v>
          </cell>
          <cell r="HJ75">
            <v>368919</v>
          </cell>
          <cell r="HK75">
            <v>0</v>
          </cell>
          <cell r="HL75">
            <v>0</v>
          </cell>
          <cell r="HM75">
            <v>0</v>
          </cell>
          <cell r="HN75">
            <v>0</v>
          </cell>
          <cell r="HO75">
            <v>0</v>
          </cell>
          <cell r="HP75">
            <v>53489</v>
          </cell>
          <cell r="HQ75">
            <v>0</v>
          </cell>
          <cell r="HR75">
            <v>0</v>
          </cell>
          <cell r="HS75">
            <v>0</v>
          </cell>
          <cell r="HT75">
            <v>52167</v>
          </cell>
          <cell r="HU75">
            <v>0</v>
          </cell>
          <cell r="HV75">
            <v>0</v>
          </cell>
          <cell r="HW75">
            <v>0</v>
          </cell>
          <cell r="HX75">
            <v>0</v>
          </cell>
          <cell r="HY75">
            <v>0</v>
          </cell>
          <cell r="HZ75">
            <v>0</v>
          </cell>
          <cell r="IA75">
            <v>0</v>
          </cell>
          <cell r="IB75">
            <v>0</v>
          </cell>
          <cell r="IC75">
            <v>0</v>
          </cell>
          <cell r="ID75">
            <v>0</v>
          </cell>
          <cell r="IE75">
            <v>32966</v>
          </cell>
          <cell r="IF75">
            <v>1458</v>
          </cell>
          <cell r="IG75">
            <v>0</v>
          </cell>
          <cell r="IH75">
            <v>673042</v>
          </cell>
          <cell r="II75">
            <v>32966</v>
          </cell>
          <cell r="IJ75">
            <v>107114</v>
          </cell>
          <cell r="IK75">
            <v>0</v>
          </cell>
        </row>
        <row r="76">
          <cell r="A76" t="str">
            <v>78989965</v>
          </cell>
          <cell r="B76" t="str">
            <v>2001</v>
          </cell>
          <cell r="C76">
            <v>37411</v>
          </cell>
          <cell r="D76" t="str">
            <v>15:18:18</v>
          </cell>
          <cell r="E76" t="str">
            <v>BRIGHTMOOR NURSING CENTER</v>
          </cell>
          <cell r="F76">
            <v>0</v>
          </cell>
          <cell r="G76">
            <v>379479</v>
          </cell>
          <cell r="H76">
            <v>0</v>
          </cell>
          <cell r="I76">
            <v>17377</v>
          </cell>
          <cell r="J76">
            <v>26960</v>
          </cell>
          <cell r="K76">
            <v>114848</v>
          </cell>
          <cell r="L76">
            <v>2033</v>
          </cell>
          <cell r="M76">
            <v>-611</v>
          </cell>
          <cell r="N76">
            <v>126199</v>
          </cell>
          <cell r="O76">
            <v>29532</v>
          </cell>
          <cell r="P76">
            <v>9521</v>
          </cell>
          <cell r="Q76">
            <v>9000</v>
          </cell>
          <cell r="R76">
            <v>151229</v>
          </cell>
          <cell r="S76">
            <v>189952</v>
          </cell>
          <cell r="T76">
            <v>11410</v>
          </cell>
          <cell r="U76">
            <v>8939</v>
          </cell>
          <cell r="V76">
            <v>0</v>
          </cell>
          <cell r="W76">
            <v>0</v>
          </cell>
          <cell r="X76">
            <v>0</v>
          </cell>
          <cell r="Y76">
            <v>0</v>
          </cell>
          <cell r="Z76">
            <v>110640</v>
          </cell>
          <cell r="AA76">
            <v>0</v>
          </cell>
          <cell r="AB76">
            <v>0</v>
          </cell>
          <cell r="AC76">
            <v>0</v>
          </cell>
          <cell r="AD76">
            <v>387438</v>
          </cell>
          <cell r="AE76">
            <v>0</v>
          </cell>
          <cell r="AF76">
            <v>0</v>
          </cell>
          <cell r="AG76">
            <v>0</v>
          </cell>
          <cell r="AH76">
            <v>480115</v>
          </cell>
          <cell r="AI76">
            <v>0</v>
          </cell>
          <cell r="AJ76">
            <v>0</v>
          </cell>
          <cell r="AK76">
            <v>39000</v>
          </cell>
          <cell r="AL76">
            <v>27414</v>
          </cell>
          <cell r="AM76">
            <v>0</v>
          </cell>
          <cell r="AN76">
            <v>0</v>
          </cell>
          <cell r="AO76">
            <v>0</v>
          </cell>
          <cell r="AP76">
            <v>0</v>
          </cell>
          <cell r="AQ76">
            <v>0</v>
          </cell>
          <cell r="AR76">
            <v>0</v>
          </cell>
          <cell r="AS76">
            <v>0</v>
          </cell>
          <cell r="AT76">
            <v>0</v>
          </cell>
          <cell r="AU76">
            <v>61763</v>
          </cell>
          <cell r="AV76">
            <v>5731</v>
          </cell>
          <cell r="AW76">
            <v>0</v>
          </cell>
          <cell r="AX76">
            <v>0</v>
          </cell>
          <cell r="AY76">
            <v>14579</v>
          </cell>
          <cell r="AZ76">
            <v>70137</v>
          </cell>
          <cell r="BA76">
            <v>0</v>
          </cell>
          <cell r="BB76">
            <v>0</v>
          </cell>
          <cell r="BC76">
            <v>267</v>
          </cell>
          <cell r="BD76">
            <v>0</v>
          </cell>
          <cell r="BE76">
            <v>0</v>
          </cell>
          <cell r="BF76">
            <v>0</v>
          </cell>
          <cell r="BG76">
            <v>105287</v>
          </cell>
          <cell r="BH76">
            <v>0</v>
          </cell>
          <cell r="BI76">
            <v>0</v>
          </cell>
          <cell r="BJ76">
            <v>0</v>
          </cell>
          <cell r="BK76">
            <v>10906</v>
          </cell>
          <cell r="BL76">
            <v>0</v>
          </cell>
          <cell r="BM76">
            <v>0</v>
          </cell>
          <cell r="BN76">
            <v>0</v>
          </cell>
          <cell r="BO76">
            <v>4565</v>
          </cell>
          <cell r="BP76">
            <v>0</v>
          </cell>
          <cell r="BQ76">
            <v>0</v>
          </cell>
          <cell r="BR76">
            <v>0</v>
          </cell>
          <cell r="BS76">
            <v>1784</v>
          </cell>
          <cell r="BT76">
            <v>0</v>
          </cell>
          <cell r="BU76">
            <v>-1784</v>
          </cell>
          <cell r="BV76">
            <v>0</v>
          </cell>
          <cell r="BW76">
            <v>0</v>
          </cell>
          <cell r="BX76">
            <v>0</v>
          </cell>
          <cell r="BY76">
            <v>0</v>
          </cell>
          <cell r="BZ76">
            <v>0</v>
          </cell>
          <cell r="CA76">
            <v>10800</v>
          </cell>
          <cell r="CB76">
            <v>0</v>
          </cell>
          <cell r="CC76">
            <v>0</v>
          </cell>
          <cell r="CD76">
            <v>0</v>
          </cell>
          <cell r="CE76">
            <v>0</v>
          </cell>
          <cell r="CF76">
            <v>0</v>
          </cell>
          <cell r="CG76">
            <v>0</v>
          </cell>
          <cell r="CH76">
            <v>0</v>
          </cell>
          <cell r="CI76">
            <v>1244</v>
          </cell>
          <cell r="CJ76">
            <v>0</v>
          </cell>
          <cell r="CK76">
            <v>0</v>
          </cell>
          <cell r="CL76">
            <v>0</v>
          </cell>
          <cell r="CM76">
            <v>1694</v>
          </cell>
          <cell r="CN76">
            <v>0</v>
          </cell>
          <cell r="CO76">
            <v>0</v>
          </cell>
          <cell r="CP76">
            <v>0</v>
          </cell>
          <cell r="CQ76">
            <v>244</v>
          </cell>
          <cell r="CR76">
            <v>0</v>
          </cell>
          <cell r="CS76">
            <v>0</v>
          </cell>
          <cell r="CT76">
            <v>0</v>
          </cell>
          <cell r="CU76">
            <v>1001</v>
          </cell>
          <cell r="CV76">
            <v>0</v>
          </cell>
          <cell r="CW76">
            <v>76</v>
          </cell>
          <cell r="CX76">
            <v>0</v>
          </cell>
          <cell r="CY76">
            <v>0</v>
          </cell>
          <cell r="CZ76">
            <v>0</v>
          </cell>
          <cell r="DA76">
            <v>0</v>
          </cell>
          <cell r="DB76">
            <v>0</v>
          </cell>
          <cell r="DC76">
            <v>0</v>
          </cell>
          <cell r="DD76">
            <v>0</v>
          </cell>
          <cell r="DE76">
            <v>0</v>
          </cell>
          <cell r="DF76">
            <v>1005607</v>
          </cell>
          <cell r="DG76">
            <v>214134</v>
          </cell>
          <cell r="DH76">
            <v>75868</v>
          </cell>
          <cell r="DI76">
            <v>37292</v>
          </cell>
          <cell r="DJ76">
            <v>48921</v>
          </cell>
          <cell r="DK76">
            <v>8844</v>
          </cell>
          <cell r="DL76">
            <v>3691</v>
          </cell>
          <cell r="DM76">
            <v>3000</v>
          </cell>
          <cell r="DN76">
            <v>24400</v>
          </cell>
          <cell r="DO76">
            <v>2300</v>
          </cell>
          <cell r="DP76">
            <v>1841</v>
          </cell>
          <cell r="DQ76">
            <v>6000</v>
          </cell>
          <cell r="DR76">
            <v>35922</v>
          </cell>
          <cell r="DS76">
            <v>5214</v>
          </cell>
          <cell r="DT76">
            <v>2710</v>
          </cell>
          <cell r="DU76">
            <v>6000</v>
          </cell>
          <cell r="DV76">
            <v>56999</v>
          </cell>
          <cell r="DW76">
            <v>255797</v>
          </cell>
          <cell r="DX76">
            <v>-107074</v>
          </cell>
          <cell r="DY76">
            <v>-63141</v>
          </cell>
          <cell r="DZ76">
            <v>0</v>
          </cell>
          <cell r="EA76">
            <v>0</v>
          </cell>
          <cell r="EB76">
            <v>0</v>
          </cell>
          <cell r="EC76">
            <v>0</v>
          </cell>
          <cell r="ED76">
            <v>0</v>
          </cell>
          <cell r="EE76">
            <v>14689</v>
          </cell>
          <cell r="EF76">
            <v>0</v>
          </cell>
          <cell r="EG76">
            <v>0</v>
          </cell>
          <cell r="EH76">
            <v>0</v>
          </cell>
          <cell r="EI76">
            <v>9578</v>
          </cell>
          <cell r="EJ76">
            <v>0</v>
          </cell>
          <cell r="EK76">
            <v>0</v>
          </cell>
          <cell r="EL76">
            <v>0</v>
          </cell>
          <cell r="EM76">
            <v>0</v>
          </cell>
          <cell r="EN76">
            <v>0</v>
          </cell>
          <cell r="EO76">
            <v>0</v>
          </cell>
          <cell r="EP76">
            <v>0</v>
          </cell>
          <cell r="EQ76">
            <v>1787</v>
          </cell>
          <cell r="ER76">
            <v>0</v>
          </cell>
          <cell r="ES76">
            <v>0</v>
          </cell>
          <cell r="ET76">
            <v>0</v>
          </cell>
          <cell r="EU76">
            <v>5011</v>
          </cell>
          <cell r="EV76">
            <v>0</v>
          </cell>
          <cell r="EW76">
            <v>0</v>
          </cell>
          <cell r="EX76">
            <v>0</v>
          </cell>
          <cell r="EY76">
            <v>0</v>
          </cell>
          <cell r="EZ76">
            <v>0</v>
          </cell>
          <cell r="FA76">
            <v>0</v>
          </cell>
          <cell r="FB76">
            <v>0</v>
          </cell>
          <cell r="FC76">
            <v>0</v>
          </cell>
          <cell r="FD76">
            <v>0</v>
          </cell>
          <cell r="FE76">
            <v>0</v>
          </cell>
          <cell r="FF76">
            <v>0</v>
          </cell>
          <cell r="FG76">
            <v>9428</v>
          </cell>
          <cell r="FH76">
            <v>0</v>
          </cell>
          <cell r="FI76">
            <v>0</v>
          </cell>
          <cell r="FJ76">
            <v>0</v>
          </cell>
          <cell r="FK76">
            <v>0</v>
          </cell>
          <cell r="FL76">
            <v>0</v>
          </cell>
          <cell r="FM76">
            <v>0</v>
          </cell>
          <cell r="FN76">
            <v>0</v>
          </cell>
          <cell r="FO76">
            <v>15713</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row>
        <row r="77">
          <cell r="A77" t="str">
            <v>48153479</v>
          </cell>
          <cell r="B77" t="str">
            <v>2001</v>
          </cell>
          <cell r="C77">
            <v>37406</v>
          </cell>
          <cell r="D77" t="str">
            <v>10:52:54</v>
          </cell>
          <cell r="E77" t="str">
            <v>Brighton Manor</v>
          </cell>
          <cell r="F77">
            <v>0</v>
          </cell>
          <cell r="G77">
            <v>261557</v>
          </cell>
          <cell r="H77">
            <v>0</v>
          </cell>
          <cell r="I77">
            <v>-215376</v>
          </cell>
          <cell r="J77">
            <v>30035</v>
          </cell>
          <cell r="K77">
            <v>110880</v>
          </cell>
          <cell r="L77">
            <v>0</v>
          </cell>
          <cell r="M77">
            <v>0</v>
          </cell>
          <cell r="N77">
            <v>66904</v>
          </cell>
          <cell r="O77">
            <v>26800</v>
          </cell>
          <cell r="P77">
            <v>0</v>
          </cell>
          <cell r="Q77">
            <v>0</v>
          </cell>
          <cell r="R77">
            <v>113915</v>
          </cell>
          <cell r="S77">
            <v>141112</v>
          </cell>
          <cell r="T77">
            <v>0</v>
          </cell>
          <cell r="U77">
            <v>-3162</v>
          </cell>
          <cell r="V77">
            <v>55333</v>
          </cell>
          <cell r="W77">
            <v>0</v>
          </cell>
          <cell r="X77">
            <v>0</v>
          </cell>
          <cell r="Y77">
            <v>0</v>
          </cell>
          <cell r="Z77">
            <v>0</v>
          </cell>
          <cell r="AA77">
            <v>0</v>
          </cell>
          <cell r="AB77">
            <v>0</v>
          </cell>
          <cell r="AC77">
            <v>6657</v>
          </cell>
          <cell r="AD77">
            <v>0</v>
          </cell>
          <cell r="AE77">
            <v>0</v>
          </cell>
          <cell r="AF77">
            <v>0</v>
          </cell>
          <cell r="AG77">
            <v>0</v>
          </cell>
          <cell r="AH77">
            <v>0</v>
          </cell>
          <cell r="AI77">
            <v>0</v>
          </cell>
          <cell r="AJ77">
            <v>0</v>
          </cell>
          <cell r="AK77">
            <v>0</v>
          </cell>
          <cell r="AL77">
            <v>21845</v>
          </cell>
          <cell r="AM77">
            <v>0</v>
          </cell>
          <cell r="AN77">
            <v>0</v>
          </cell>
          <cell r="AO77">
            <v>0</v>
          </cell>
          <cell r="AP77">
            <v>0</v>
          </cell>
          <cell r="AQ77">
            <v>0</v>
          </cell>
          <cell r="AR77">
            <v>0</v>
          </cell>
          <cell r="AS77">
            <v>0</v>
          </cell>
          <cell r="AT77">
            <v>0</v>
          </cell>
          <cell r="AU77">
            <v>1353</v>
          </cell>
          <cell r="AV77">
            <v>0</v>
          </cell>
          <cell r="AW77">
            <v>509</v>
          </cell>
          <cell r="AX77">
            <v>0</v>
          </cell>
          <cell r="AY77">
            <v>3706</v>
          </cell>
          <cell r="AZ77">
            <v>0</v>
          </cell>
          <cell r="BA77">
            <v>82</v>
          </cell>
          <cell r="BB77">
            <v>0</v>
          </cell>
          <cell r="BC77">
            <v>876</v>
          </cell>
          <cell r="BD77">
            <v>0</v>
          </cell>
          <cell r="BE77">
            <v>2352</v>
          </cell>
          <cell r="BF77">
            <v>0</v>
          </cell>
          <cell r="BG77">
            <v>0</v>
          </cell>
          <cell r="BH77">
            <v>0</v>
          </cell>
          <cell r="BI77">
            <v>0</v>
          </cell>
          <cell r="BJ77">
            <v>0</v>
          </cell>
          <cell r="BK77">
            <v>0</v>
          </cell>
          <cell r="BL77">
            <v>0</v>
          </cell>
          <cell r="BM77">
            <v>0</v>
          </cell>
          <cell r="BN77">
            <v>0</v>
          </cell>
          <cell r="BO77">
            <v>2198</v>
          </cell>
          <cell r="BP77">
            <v>0</v>
          </cell>
          <cell r="BQ77">
            <v>0</v>
          </cell>
          <cell r="BR77">
            <v>0</v>
          </cell>
          <cell r="BS77">
            <v>0</v>
          </cell>
          <cell r="BT77">
            <v>0</v>
          </cell>
          <cell r="BU77">
            <v>0</v>
          </cell>
          <cell r="BV77">
            <v>0</v>
          </cell>
          <cell r="BW77">
            <v>0</v>
          </cell>
          <cell r="BX77">
            <v>0</v>
          </cell>
          <cell r="BY77">
            <v>0</v>
          </cell>
          <cell r="BZ77">
            <v>0</v>
          </cell>
          <cell r="CA77">
            <v>11000</v>
          </cell>
          <cell r="CB77">
            <v>0</v>
          </cell>
          <cell r="CC77">
            <v>0</v>
          </cell>
          <cell r="CD77">
            <v>0</v>
          </cell>
          <cell r="CE77">
            <v>4520</v>
          </cell>
          <cell r="CF77">
            <v>0</v>
          </cell>
          <cell r="CG77">
            <v>0</v>
          </cell>
          <cell r="CH77">
            <v>0</v>
          </cell>
          <cell r="CI77">
            <v>2149</v>
          </cell>
          <cell r="CJ77">
            <v>0</v>
          </cell>
          <cell r="CK77">
            <v>0</v>
          </cell>
          <cell r="CL77">
            <v>0</v>
          </cell>
          <cell r="CM77">
            <v>737</v>
          </cell>
          <cell r="CN77">
            <v>0</v>
          </cell>
          <cell r="CO77">
            <v>0</v>
          </cell>
          <cell r="CP77">
            <v>0</v>
          </cell>
          <cell r="CQ77">
            <v>515</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77178</v>
          </cell>
          <cell r="DG77">
            <v>27054</v>
          </cell>
          <cell r="DH77">
            <v>0</v>
          </cell>
          <cell r="DI77">
            <v>9600</v>
          </cell>
          <cell r="DJ77">
            <v>34260</v>
          </cell>
          <cell r="DK77">
            <v>19411</v>
          </cell>
          <cell r="DL77">
            <v>0</v>
          </cell>
          <cell r="DM77">
            <v>0</v>
          </cell>
          <cell r="DN77">
            <v>80556</v>
          </cell>
          <cell r="DO77">
            <v>-36411</v>
          </cell>
          <cell r="DP77">
            <v>0</v>
          </cell>
          <cell r="DQ77">
            <v>0</v>
          </cell>
          <cell r="DR77">
            <v>18933</v>
          </cell>
          <cell r="DS77">
            <v>4180</v>
          </cell>
          <cell r="DT77">
            <v>0</v>
          </cell>
          <cell r="DU77">
            <v>0</v>
          </cell>
          <cell r="DV77">
            <v>76580</v>
          </cell>
          <cell r="DW77">
            <v>225965</v>
          </cell>
          <cell r="DX77">
            <v>0</v>
          </cell>
          <cell r="DY77">
            <v>-75277</v>
          </cell>
          <cell r="DZ77">
            <v>0</v>
          </cell>
          <cell r="EA77">
            <v>0</v>
          </cell>
          <cell r="EB77">
            <v>358</v>
          </cell>
          <cell r="EC77">
            <v>0</v>
          </cell>
          <cell r="ED77">
            <v>0</v>
          </cell>
          <cell r="EE77">
            <v>4535</v>
          </cell>
          <cell r="EF77">
            <v>0</v>
          </cell>
          <cell r="EG77">
            <v>0</v>
          </cell>
          <cell r="EH77">
            <v>0</v>
          </cell>
          <cell r="EI77">
            <v>70417</v>
          </cell>
          <cell r="EJ77">
            <v>0</v>
          </cell>
          <cell r="EK77">
            <v>0</v>
          </cell>
          <cell r="EL77">
            <v>0</v>
          </cell>
          <cell r="EM77">
            <v>37344</v>
          </cell>
          <cell r="EN77">
            <v>0</v>
          </cell>
          <cell r="EO77">
            <v>0</v>
          </cell>
          <cell r="EP77">
            <v>0</v>
          </cell>
          <cell r="EQ77">
            <v>7565</v>
          </cell>
          <cell r="ER77">
            <v>0</v>
          </cell>
          <cell r="ES77">
            <v>0</v>
          </cell>
          <cell r="ET77">
            <v>0</v>
          </cell>
          <cell r="EU77">
            <v>5085</v>
          </cell>
          <cell r="EV77">
            <v>-5085</v>
          </cell>
          <cell r="EW77">
            <v>0</v>
          </cell>
          <cell r="EX77">
            <v>0</v>
          </cell>
          <cell r="EY77">
            <v>0</v>
          </cell>
          <cell r="EZ77">
            <v>0</v>
          </cell>
          <cell r="FA77">
            <v>0</v>
          </cell>
          <cell r="FB77">
            <v>0</v>
          </cell>
          <cell r="FC77">
            <v>0</v>
          </cell>
          <cell r="FD77">
            <v>27866</v>
          </cell>
          <cell r="FE77">
            <v>0</v>
          </cell>
          <cell r="FF77">
            <v>0</v>
          </cell>
          <cell r="FG77">
            <v>0</v>
          </cell>
          <cell r="FH77">
            <v>0</v>
          </cell>
          <cell r="FI77">
            <v>0</v>
          </cell>
          <cell r="FJ77">
            <v>0</v>
          </cell>
          <cell r="FK77">
            <v>0</v>
          </cell>
          <cell r="FL77">
            <v>0</v>
          </cell>
          <cell r="FM77">
            <v>0</v>
          </cell>
          <cell r="FN77">
            <v>0</v>
          </cell>
          <cell r="FO77">
            <v>0</v>
          </cell>
          <cell r="FP77">
            <v>6038</v>
          </cell>
          <cell r="FQ77">
            <v>0</v>
          </cell>
          <cell r="FR77">
            <v>0</v>
          </cell>
          <cell r="FS77">
            <v>0</v>
          </cell>
          <cell r="FT77">
            <v>19721</v>
          </cell>
          <cell r="FU77">
            <v>0</v>
          </cell>
          <cell r="FV77">
            <v>0</v>
          </cell>
          <cell r="FW77">
            <v>0</v>
          </cell>
          <cell r="FX77">
            <v>83850</v>
          </cell>
          <cell r="FY77">
            <v>0</v>
          </cell>
          <cell r="FZ77">
            <v>0</v>
          </cell>
          <cell r="GA77">
            <v>0</v>
          </cell>
          <cell r="GB77">
            <v>81249</v>
          </cell>
          <cell r="GC77">
            <v>0</v>
          </cell>
          <cell r="GD77">
            <v>0</v>
          </cell>
          <cell r="GE77">
            <v>0</v>
          </cell>
          <cell r="GF77">
            <v>17475</v>
          </cell>
          <cell r="GG77">
            <v>0</v>
          </cell>
          <cell r="GH77">
            <v>0</v>
          </cell>
          <cell r="GI77">
            <v>0</v>
          </cell>
          <cell r="GJ77">
            <v>11254</v>
          </cell>
          <cell r="GK77">
            <v>0</v>
          </cell>
          <cell r="GL77">
            <v>0</v>
          </cell>
          <cell r="GM77">
            <v>0</v>
          </cell>
          <cell r="GN77">
            <v>0</v>
          </cell>
          <cell r="GO77">
            <v>0</v>
          </cell>
          <cell r="GP77">
            <v>0</v>
          </cell>
          <cell r="GQ77">
            <v>0</v>
          </cell>
          <cell r="GR77">
            <v>15739</v>
          </cell>
          <cell r="GS77">
            <v>0</v>
          </cell>
          <cell r="GT77">
            <v>0</v>
          </cell>
          <cell r="GU77">
            <v>0</v>
          </cell>
          <cell r="GV77">
            <v>19944</v>
          </cell>
          <cell r="GW77">
            <v>0</v>
          </cell>
          <cell r="GX77">
            <v>0</v>
          </cell>
          <cell r="GY77">
            <v>0</v>
          </cell>
          <cell r="GZ77">
            <v>249232</v>
          </cell>
          <cell r="HA77">
            <v>0</v>
          </cell>
          <cell r="HB77">
            <v>86841</v>
          </cell>
          <cell r="HC77">
            <v>0</v>
          </cell>
          <cell r="HD77">
            <v>-19789</v>
          </cell>
          <cell r="HE77">
            <v>0</v>
          </cell>
          <cell r="HF77">
            <v>338750</v>
          </cell>
          <cell r="HG77">
            <v>0</v>
          </cell>
          <cell r="HH77">
            <v>-84920</v>
          </cell>
          <cell r="HI77">
            <v>0</v>
          </cell>
          <cell r="HJ77">
            <v>516082</v>
          </cell>
          <cell r="HK77">
            <v>0</v>
          </cell>
          <cell r="HL77">
            <v>-252880</v>
          </cell>
          <cell r="HM77">
            <v>0</v>
          </cell>
          <cell r="HN77">
            <v>0</v>
          </cell>
          <cell r="HO77">
            <v>89035</v>
          </cell>
          <cell r="HP77">
            <v>-33809</v>
          </cell>
          <cell r="HQ77">
            <v>0</v>
          </cell>
          <cell r="HR77">
            <v>0</v>
          </cell>
          <cell r="HS77">
            <v>57342</v>
          </cell>
          <cell r="HT77">
            <v>-21774</v>
          </cell>
          <cell r="HU77">
            <v>0</v>
          </cell>
          <cell r="HV77">
            <v>0</v>
          </cell>
          <cell r="HW77">
            <v>0</v>
          </cell>
          <cell r="HX77">
            <v>0</v>
          </cell>
          <cell r="HY77">
            <v>0</v>
          </cell>
          <cell r="HZ77">
            <v>0</v>
          </cell>
          <cell r="IA77">
            <v>103331</v>
          </cell>
          <cell r="IB77">
            <v>-53591</v>
          </cell>
          <cell r="IC77">
            <v>0</v>
          </cell>
          <cell r="ID77">
            <v>0</v>
          </cell>
          <cell r="IE77">
            <v>91609</v>
          </cell>
          <cell r="IF77">
            <v>-38343</v>
          </cell>
          <cell r="IG77">
            <v>0</v>
          </cell>
          <cell r="IH77">
            <v>941673</v>
          </cell>
          <cell r="II77">
            <v>341317</v>
          </cell>
          <cell r="IJ77">
            <v>-505106</v>
          </cell>
          <cell r="IK77">
            <v>0</v>
          </cell>
        </row>
        <row r="78">
          <cell r="A78" t="str">
            <v>46086800</v>
          </cell>
          <cell r="B78" t="str">
            <v>2001</v>
          </cell>
          <cell r="C78">
            <v>37454</v>
          </cell>
          <cell r="D78" t="str">
            <v>11:24:56</v>
          </cell>
          <cell r="E78" t="str">
            <v>BRITTHAVEN OF AYDEN</v>
          </cell>
          <cell r="F78">
            <v>0</v>
          </cell>
          <cell r="G78">
            <v>320884</v>
          </cell>
          <cell r="H78">
            <v>-6541</v>
          </cell>
          <cell r="I78">
            <v>-780</v>
          </cell>
          <cell r="J78">
            <v>25501</v>
          </cell>
          <cell r="K78">
            <v>106189</v>
          </cell>
          <cell r="L78">
            <v>1797</v>
          </cell>
          <cell r="M78">
            <v>0</v>
          </cell>
          <cell r="N78">
            <v>85368</v>
          </cell>
          <cell r="O78">
            <v>32494</v>
          </cell>
          <cell r="P78">
            <v>5846</v>
          </cell>
          <cell r="Q78">
            <v>0</v>
          </cell>
          <cell r="R78">
            <v>88443</v>
          </cell>
          <cell r="S78">
            <v>147317</v>
          </cell>
          <cell r="T78">
            <v>6013</v>
          </cell>
          <cell r="U78">
            <v>-2297</v>
          </cell>
          <cell r="V78">
            <v>192629</v>
          </cell>
          <cell r="W78">
            <v>0</v>
          </cell>
          <cell r="X78">
            <v>0</v>
          </cell>
          <cell r="Y78">
            <v>0</v>
          </cell>
          <cell r="Z78">
            <v>96099</v>
          </cell>
          <cell r="AA78">
            <v>0</v>
          </cell>
          <cell r="AB78">
            <v>-96099</v>
          </cell>
          <cell r="AC78">
            <v>0</v>
          </cell>
          <cell r="AD78">
            <v>249017</v>
          </cell>
          <cell r="AE78">
            <v>0</v>
          </cell>
          <cell r="AF78">
            <v>-249017</v>
          </cell>
          <cell r="AG78">
            <v>0</v>
          </cell>
          <cell r="AH78">
            <v>303685</v>
          </cell>
          <cell r="AI78">
            <v>0</v>
          </cell>
          <cell r="AJ78">
            <v>-303685</v>
          </cell>
          <cell r="AK78">
            <v>0</v>
          </cell>
          <cell r="AL78">
            <v>15921</v>
          </cell>
          <cell r="AM78">
            <v>0</v>
          </cell>
          <cell r="AN78">
            <v>0</v>
          </cell>
          <cell r="AO78">
            <v>0</v>
          </cell>
          <cell r="AP78">
            <v>0</v>
          </cell>
          <cell r="AQ78">
            <v>0</v>
          </cell>
          <cell r="AR78">
            <v>0</v>
          </cell>
          <cell r="AS78">
            <v>0</v>
          </cell>
          <cell r="AT78">
            <v>0</v>
          </cell>
          <cell r="AU78">
            <v>72135</v>
          </cell>
          <cell r="AV78">
            <v>-54568</v>
          </cell>
          <cell r="AW78">
            <v>0</v>
          </cell>
          <cell r="AX78">
            <v>0</v>
          </cell>
          <cell r="AY78">
            <v>80923</v>
          </cell>
          <cell r="AZ78">
            <v>-39323</v>
          </cell>
          <cell r="BA78">
            <v>0</v>
          </cell>
          <cell r="BB78">
            <v>0</v>
          </cell>
          <cell r="BC78">
            <v>669</v>
          </cell>
          <cell r="BD78">
            <v>0</v>
          </cell>
          <cell r="BE78">
            <v>0</v>
          </cell>
          <cell r="BF78">
            <v>0</v>
          </cell>
          <cell r="BG78">
            <v>96638</v>
          </cell>
          <cell r="BH78">
            <v>-27241</v>
          </cell>
          <cell r="BI78">
            <v>0</v>
          </cell>
          <cell r="BJ78">
            <v>0</v>
          </cell>
          <cell r="BK78">
            <v>6299</v>
          </cell>
          <cell r="BL78">
            <v>0</v>
          </cell>
          <cell r="BM78">
            <v>0</v>
          </cell>
          <cell r="BN78">
            <v>0</v>
          </cell>
          <cell r="BO78">
            <v>12828</v>
          </cell>
          <cell r="BP78">
            <v>0</v>
          </cell>
          <cell r="BQ78">
            <v>0</v>
          </cell>
          <cell r="BR78">
            <v>0</v>
          </cell>
          <cell r="BS78">
            <v>0</v>
          </cell>
          <cell r="BT78">
            <v>0</v>
          </cell>
          <cell r="BU78">
            <v>0</v>
          </cell>
          <cell r="BV78">
            <v>0</v>
          </cell>
          <cell r="BW78">
            <v>2673</v>
          </cell>
          <cell r="BX78">
            <v>0</v>
          </cell>
          <cell r="BY78">
            <v>0</v>
          </cell>
          <cell r="BZ78">
            <v>0</v>
          </cell>
          <cell r="CA78">
            <v>12000</v>
          </cell>
          <cell r="CB78">
            <v>0</v>
          </cell>
          <cell r="CC78">
            <v>0</v>
          </cell>
          <cell r="CD78">
            <v>0</v>
          </cell>
          <cell r="CE78">
            <v>5373</v>
          </cell>
          <cell r="CF78">
            <v>0</v>
          </cell>
          <cell r="CG78">
            <v>0</v>
          </cell>
          <cell r="CH78">
            <v>0</v>
          </cell>
          <cell r="CI78">
            <v>4200</v>
          </cell>
          <cell r="CJ78">
            <v>0</v>
          </cell>
          <cell r="CK78">
            <v>0</v>
          </cell>
          <cell r="CL78">
            <v>0</v>
          </cell>
          <cell r="CM78">
            <v>212668</v>
          </cell>
          <cell r="CN78">
            <v>0</v>
          </cell>
          <cell r="CO78">
            <v>-488</v>
          </cell>
          <cell r="CP78">
            <v>0</v>
          </cell>
          <cell r="CQ78">
            <v>9038</v>
          </cell>
          <cell r="CR78">
            <v>0</v>
          </cell>
          <cell r="CS78">
            <v>0</v>
          </cell>
          <cell r="CT78">
            <v>0</v>
          </cell>
          <cell r="CU78">
            <v>0</v>
          </cell>
          <cell r="CV78">
            <v>6541</v>
          </cell>
          <cell r="CW78">
            <v>0</v>
          </cell>
          <cell r="CX78">
            <v>0</v>
          </cell>
          <cell r="CY78">
            <v>0</v>
          </cell>
          <cell r="CZ78">
            <v>0</v>
          </cell>
          <cell r="DA78">
            <v>0</v>
          </cell>
          <cell r="DB78">
            <v>0</v>
          </cell>
          <cell r="DC78">
            <v>0</v>
          </cell>
          <cell r="DD78">
            <v>0</v>
          </cell>
          <cell r="DE78">
            <v>0</v>
          </cell>
          <cell r="DF78">
            <v>857351</v>
          </cell>
          <cell r="DG78">
            <v>515444</v>
          </cell>
          <cell r="DH78">
            <v>-763392</v>
          </cell>
          <cell r="DI78">
            <v>-488</v>
          </cell>
          <cell r="DJ78">
            <v>21308</v>
          </cell>
          <cell r="DK78">
            <v>10515</v>
          </cell>
          <cell r="DL78">
            <v>1440</v>
          </cell>
          <cell r="DM78">
            <v>0</v>
          </cell>
          <cell r="DN78">
            <v>44831</v>
          </cell>
          <cell r="DO78">
            <v>11922</v>
          </cell>
          <cell r="DP78">
            <v>3079</v>
          </cell>
          <cell r="DQ78">
            <v>-1289</v>
          </cell>
          <cell r="DR78">
            <v>26487</v>
          </cell>
          <cell r="DS78">
            <v>10914</v>
          </cell>
          <cell r="DT78">
            <v>1813</v>
          </cell>
          <cell r="DU78">
            <v>-311</v>
          </cell>
          <cell r="DV78">
            <v>100879</v>
          </cell>
          <cell r="DW78">
            <v>372836</v>
          </cell>
          <cell r="DX78">
            <v>-86213</v>
          </cell>
          <cell r="DY78">
            <v>-43828</v>
          </cell>
          <cell r="DZ78">
            <v>0</v>
          </cell>
          <cell r="EA78">
            <v>1439</v>
          </cell>
          <cell r="EB78">
            <v>0</v>
          </cell>
          <cell r="EC78">
            <v>0</v>
          </cell>
          <cell r="ED78">
            <v>0</v>
          </cell>
          <cell r="EE78">
            <v>3572</v>
          </cell>
          <cell r="EF78">
            <v>0</v>
          </cell>
          <cell r="EG78">
            <v>0</v>
          </cell>
          <cell r="EH78">
            <v>0</v>
          </cell>
          <cell r="EI78">
            <v>55255</v>
          </cell>
          <cell r="EJ78">
            <v>1541</v>
          </cell>
          <cell r="EK78">
            <v>0</v>
          </cell>
          <cell r="EL78">
            <v>0</v>
          </cell>
          <cell r="EM78">
            <v>21243</v>
          </cell>
          <cell r="EN78">
            <v>592</v>
          </cell>
          <cell r="EO78">
            <v>0</v>
          </cell>
          <cell r="EP78">
            <v>0</v>
          </cell>
          <cell r="EQ78">
            <v>9261</v>
          </cell>
          <cell r="ER78">
            <v>258</v>
          </cell>
          <cell r="ES78">
            <v>0</v>
          </cell>
          <cell r="ET78">
            <v>0</v>
          </cell>
          <cell r="EU78">
            <v>0</v>
          </cell>
          <cell r="EV78">
            <v>0</v>
          </cell>
          <cell r="EW78">
            <v>0</v>
          </cell>
          <cell r="EX78">
            <v>0</v>
          </cell>
          <cell r="EY78">
            <v>0</v>
          </cell>
          <cell r="EZ78">
            <v>0</v>
          </cell>
          <cell r="FA78">
            <v>0</v>
          </cell>
          <cell r="FB78">
            <v>0</v>
          </cell>
          <cell r="FC78">
            <v>0</v>
          </cell>
          <cell r="FD78">
            <v>27241</v>
          </cell>
          <cell r="FE78">
            <v>0</v>
          </cell>
          <cell r="FF78">
            <v>0</v>
          </cell>
          <cell r="FG78">
            <v>0</v>
          </cell>
          <cell r="FH78">
            <v>0</v>
          </cell>
          <cell r="FI78">
            <v>0</v>
          </cell>
          <cell r="FJ78">
            <v>0</v>
          </cell>
          <cell r="FK78">
            <v>0</v>
          </cell>
          <cell r="FL78">
            <v>0</v>
          </cell>
          <cell r="FM78">
            <v>0</v>
          </cell>
          <cell r="FN78">
            <v>0</v>
          </cell>
          <cell r="FO78">
            <v>4370</v>
          </cell>
          <cell r="FP78">
            <v>0</v>
          </cell>
          <cell r="FQ78">
            <v>0</v>
          </cell>
          <cell r="FR78">
            <v>0</v>
          </cell>
          <cell r="FS78">
            <v>0</v>
          </cell>
          <cell r="FT78">
            <v>32806</v>
          </cell>
          <cell r="FU78">
            <v>0</v>
          </cell>
          <cell r="FV78">
            <v>0</v>
          </cell>
          <cell r="FW78">
            <v>0</v>
          </cell>
          <cell r="FX78">
            <v>106757</v>
          </cell>
          <cell r="FY78">
            <v>0</v>
          </cell>
          <cell r="FZ78">
            <v>0</v>
          </cell>
          <cell r="GA78">
            <v>0</v>
          </cell>
          <cell r="GB78">
            <v>126341</v>
          </cell>
          <cell r="GC78">
            <v>0</v>
          </cell>
          <cell r="GD78">
            <v>0</v>
          </cell>
          <cell r="GE78">
            <v>0</v>
          </cell>
          <cell r="GF78">
            <v>22364</v>
          </cell>
          <cell r="GG78">
            <v>0</v>
          </cell>
          <cell r="GH78">
            <v>0</v>
          </cell>
          <cell r="GI78">
            <v>0</v>
          </cell>
          <cell r="GJ78">
            <v>42277</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330545</v>
          </cell>
          <cell r="HA78">
            <v>0</v>
          </cell>
          <cell r="HB78">
            <v>0</v>
          </cell>
          <cell r="HC78">
            <v>0</v>
          </cell>
          <cell r="HD78">
            <v>63293</v>
          </cell>
          <cell r="HE78">
            <v>0</v>
          </cell>
          <cell r="HF78">
            <v>0</v>
          </cell>
          <cell r="HG78">
            <v>0</v>
          </cell>
          <cell r="HH78">
            <v>142260</v>
          </cell>
          <cell r="HI78">
            <v>0</v>
          </cell>
          <cell r="HJ78">
            <v>0</v>
          </cell>
          <cell r="HK78">
            <v>0</v>
          </cell>
          <cell r="HL78">
            <v>177344</v>
          </cell>
          <cell r="HM78">
            <v>0</v>
          </cell>
          <cell r="HN78">
            <v>0</v>
          </cell>
          <cell r="HO78">
            <v>0</v>
          </cell>
          <cell r="HP78">
            <v>32204</v>
          </cell>
          <cell r="HQ78">
            <v>0</v>
          </cell>
          <cell r="HR78">
            <v>0</v>
          </cell>
          <cell r="HS78">
            <v>0</v>
          </cell>
          <cell r="HT78">
            <v>60880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475981</v>
          </cell>
          <cell r="IK78">
            <v>0</v>
          </cell>
        </row>
        <row r="79">
          <cell r="A79" t="str">
            <v>48185225</v>
          </cell>
          <cell r="B79" t="str">
            <v>2001</v>
          </cell>
          <cell r="C79">
            <v>37454</v>
          </cell>
          <cell r="D79" t="str">
            <v>13:52:58</v>
          </cell>
          <cell r="E79" t="str">
            <v>BRITTHAVEN OF CHAPEL HILL</v>
          </cell>
          <cell r="F79">
            <v>0</v>
          </cell>
          <cell r="G79">
            <v>696281</v>
          </cell>
          <cell r="H79">
            <v>-1333</v>
          </cell>
          <cell r="I79">
            <v>-1765</v>
          </cell>
          <cell r="J79">
            <v>27920</v>
          </cell>
          <cell r="K79">
            <v>201403</v>
          </cell>
          <cell r="L79">
            <v>1812</v>
          </cell>
          <cell r="M79">
            <v>-4495</v>
          </cell>
          <cell r="N79">
            <v>195046</v>
          </cell>
          <cell r="O79">
            <v>63364</v>
          </cell>
          <cell r="P79">
            <v>12655</v>
          </cell>
          <cell r="Q79">
            <v>0</v>
          </cell>
          <cell r="R79">
            <v>248482</v>
          </cell>
          <cell r="S79">
            <v>301253</v>
          </cell>
          <cell r="T79">
            <v>16186</v>
          </cell>
          <cell r="U79">
            <v>-2438</v>
          </cell>
          <cell r="V79">
            <v>271137</v>
          </cell>
          <cell r="W79">
            <v>0</v>
          </cell>
          <cell r="X79">
            <v>0</v>
          </cell>
          <cell r="Y79">
            <v>-9383</v>
          </cell>
          <cell r="Z79">
            <v>456029</v>
          </cell>
          <cell r="AA79">
            <v>0</v>
          </cell>
          <cell r="AB79">
            <v>-456029</v>
          </cell>
          <cell r="AC79">
            <v>0</v>
          </cell>
          <cell r="AD79">
            <v>379874</v>
          </cell>
          <cell r="AE79">
            <v>0</v>
          </cell>
          <cell r="AF79">
            <v>-379875</v>
          </cell>
          <cell r="AG79">
            <v>0</v>
          </cell>
          <cell r="AH79">
            <v>874114</v>
          </cell>
          <cell r="AI79">
            <v>0</v>
          </cell>
          <cell r="AJ79">
            <v>-874114</v>
          </cell>
          <cell r="AK79">
            <v>0</v>
          </cell>
          <cell r="AL79">
            <v>26527</v>
          </cell>
          <cell r="AM79">
            <v>0</v>
          </cell>
          <cell r="AN79">
            <v>0</v>
          </cell>
          <cell r="AO79">
            <v>0</v>
          </cell>
          <cell r="AP79">
            <v>0</v>
          </cell>
          <cell r="AQ79">
            <v>0</v>
          </cell>
          <cell r="AR79">
            <v>0</v>
          </cell>
          <cell r="AS79">
            <v>0</v>
          </cell>
          <cell r="AT79">
            <v>0</v>
          </cell>
          <cell r="AU79">
            <v>167694</v>
          </cell>
          <cell r="AV79">
            <v>-142487</v>
          </cell>
          <cell r="AW79">
            <v>-830</v>
          </cell>
          <cell r="AX79">
            <v>0</v>
          </cell>
          <cell r="AY79">
            <v>129238</v>
          </cell>
          <cell r="AZ79">
            <v>-73181</v>
          </cell>
          <cell r="BA79">
            <v>-519</v>
          </cell>
          <cell r="BB79">
            <v>0</v>
          </cell>
          <cell r="BC79">
            <v>2510</v>
          </cell>
          <cell r="BD79">
            <v>0</v>
          </cell>
          <cell r="BE79">
            <v>0</v>
          </cell>
          <cell r="BF79">
            <v>0</v>
          </cell>
          <cell r="BG79">
            <v>195309</v>
          </cell>
          <cell r="BH79">
            <v>-18356</v>
          </cell>
          <cell r="BI79">
            <v>0</v>
          </cell>
          <cell r="BJ79">
            <v>0</v>
          </cell>
          <cell r="BK79">
            <v>29808</v>
          </cell>
          <cell r="BL79">
            <v>0</v>
          </cell>
          <cell r="BM79">
            <v>0</v>
          </cell>
          <cell r="BN79">
            <v>0</v>
          </cell>
          <cell r="BO79">
            <v>10737</v>
          </cell>
          <cell r="BP79">
            <v>0</v>
          </cell>
          <cell r="BQ79">
            <v>0</v>
          </cell>
          <cell r="BR79">
            <v>0</v>
          </cell>
          <cell r="BS79">
            <v>22759</v>
          </cell>
          <cell r="BT79">
            <v>0</v>
          </cell>
          <cell r="BU79">
            <v>0</v>
          </cell>
          <cell r="BV79">
            <v>0</v>
          </cell>
          <cell r="BW79">
            <v>2677</v>
          </cell>
          <cell r="BX79">
            <v>0</v>
          </cell>
          <cell r="BY79">
            <v>0</v>
          </cell>
          <cell r="BZ79">
            <v>0</v>
          </cell>
          <cell r="CA79">
            <v>17400</v>
          </cell>
          <cell r="CB79">
            <v>0</v>
          </cell>
          <cell r="CC79">
            <v>0</v>
          </cell>
          <cell r="CD79">
            <v>0</v>
          </cell>
          <cell r="CE79">
            <v>5425</v>
          </cell>
          <cell r="CF79">
            <v>0</v>
          </cell>
          <cell r="CG79">
            <v>0</v>
          </cell>
          <cell r="CH79">
            <v>0</v>
          </cell>
          <cell r="CI79">
            <v>200</v>
          </cell>
          <cell r="CJ79">
            <v>0</v>
          </cell>
          <cell r="CK79">
            <v>0</v>
          </cell>
          <cell r="CL79">
            <v>0</v>
          </cell>
          <cell r="CM79">
            <v>623502</v>
          </cell>
          <cell r="CN79">
            <v>0</v>
          </cell>
          <cell r="CO79">
            <v>-2674</v>
          </cell>
          <cell r="CP79">
            <v>0</v>
          </cell>
          <cell r="CQ79">
            <v>1871</v>
          </cell>
          <cell r="CR79">
            <v>0</v>
          </cell>
          <cell r="CS79">
            <v>0</v>
          </cell>
          <cell r="CT79">
            <v>0</v>
          </cell>
          <cell r="CU79">
            <v>0</v>
          </cell>
          <cell r="CV79">
            <v>1333</v>
          </cell>
          <cell r="CW79">
            <v>0</v>
          </cell>
          <cell r="CX79">
            <v>0</v>
          </cell>
          <cell r="CY79">
            <v>580</v>
          </cell>
          <cell r="CZ79">
            <v>0</v>
          </cell>
          <cell r="DA79">
            <v>0</v>
          </cell>
          <cell r="DB79">
            <v>0</v>
          </cell>
          <cell r="DC79">
            <v>0</v>
          </cell>
          <cell r="DD79">
            <v>0</v>
          </cell>
          <cell r="DE79">
            <v>-22759</v>
          </cell>
          <cell r="DF79">
            <v>2007681</v>
          </cell>
          <cell r="DG79">
            <v>1209710</v>
          </cell>
          <cell r="DH79">
            <v>-1942709</v>
          </cell>
          <cell r="DI79">
            <v>-36165</v>
          </cell>
          <cell r="DJ79">
            <v>63158</v>
          </cell>
          <cell r="DK79">
            <v>41720</v>
          </cell>
          <cell r="DL79">
            <v>4189</v>
          </cell>
          <cell r="DM79">
            <v>0</v>
          </cell>
          <cell r="DN79">
            <v>52033</v>
          </cell>
          <cell r="DO79">
            <v>16120</v>
          </cell>
          <cell r="DP79">
            <v>3438</v>
          </cell>
          <cell r="DQ79">
            <v>-2768</v>
          </cell>
          <cell r="DR79">
            <v>60319</v>
          </cell>
          <cell r="DS79">
            <v>20205</v>
          </cell>
          <cell r="DT79">
            <v>4026</v>
          </cell>
          <cell r="DU79">
            <v>-662</v>
          </cell>
          <cell r="DV79">
            <v>115692</v>
          </cell>
          <cell r="DW79">
            <v>651726</v>
          </cell>
          <cell r="DX79">
            <v>-192400</v>
          </cell>
          <cell r="DY79">
            <v>-208996</v>
          </cell>
          <cell r="DZ79">
            <v>0</v>
          </cell>
          <cell r="EA79">
            <v>2444</v>
          </cell>
          <cell r="EB79">
            <v>0</v>
          </cell>
          <cell r="EC79">
            <v>0</v>
          </cell>
          <cell r="ED79">
            <v>0</v>
          </cell>
          <cell r="EE79">
            <v>9747</v>
          </cell>
          <cell r="EF79">
            <v>78</v>
          </cell>
          <cell r="EG79">
            <v>0</v>
          </cell>
          <cell r="EH79">
            <v>0</v>
          </cell>
          <cell r="EI79">
            <v>95685</v>
          </cell>
          <cell r="EJ79">
            <v>2508</v>
          </cell>
          <cell r="EK79">
            <v>0</v>
          </cell>
          <cell r="EL79">
            <v>0</v>
          </cell>
          <cell r="EM79">
            <v>98306</v>
          </cell>
          <cell r="EN79">
            <v>2577</v>
          </cell>
          <cell r="EO79">
            <v>0</v>
          </cell>
          <cell r="EP79">
            <v>0</v>
          </cell>
          <cell r="EQ79">
            <v>16486</v>
          </cell>
          <cell r="ER79">
            <v>432</v>
          </cell>
          <cell r="ES79">
            <v>0</v>
          </cell>
          <cell r="ET79">
            <v>0</v>
          </cell>
          <cell r="EU79">
            <v>0</v>
          </cell>
          <cell r="EV79">
            <v>0</v>
          </cell>
          <cell r="EW79">
            <v>0</v>
          </cell>
          <cell r="EX79">
            <v>0</v>
          </cell>
          <cell r="EY79">
            <v>0</v>
          </cell>
          <cell r="EZ79">
            <v>0</v>
          </cell>
          <cell r="FA79">
            <v>0</v>
          </cell>
          <cell r="FB79">
            <v>0</v>
          </cell>
          <cell r="FC79">
            <v>0</v>
          </cell>
          <cell r="FD79">
            <v>18278</v>
          </cell>
          <cell r="FE79">
            <v>0</v>
          </cell>
          <cell r="FF79">
            <v>0</v>
          </cell>
          <cell r="FG79">
            <v>0</v>
          </cell>
          <cell r="FH79">
            <v>0</v>
          </cell>
          <cell r="FI79">
            <v>0</v>
          </cell>
          <cell r="FJ79">
            <v>0</v>
          </cell>
          <cell r="FK79">
            <v>4749</v>
          </cell>
          <cell r="FL79">
            <v>0</v>
          </cell>
          <cell r="FM79">
            <v>0</v>
          </cell>
          <cell r="FN79">
            <v>0</v>
          </cell>
          <cell r="FO79">
            <v>10023</v>
          </cell>
          <cell r="FP79">
            <v>0</v>
          </cell>
          <cell r="FQ79">
            <v>0</v>
          </cell>
          <cell r="FR79">
            <v>0</v>
          </cell>
          <cell r="FS79">
            <v>0</v>
          </cell>
          <cell r="FT79">
            <v>177059</v>
          </cell>
          <cell r="FU79">
            <v>0</v>
          </cell>
          <cell r="FV79">
            <v>0</v>
          </cell>
          <cell r="FW79">
            <v>0</v>
          </cell>
          <cell r="FX79">
            <v>152316</v>
          </cell>
          <cell r="FY79">
            <v>0</v>
          </cell>
          <cell r="FZ79">
            <v>0</v>
          </cell>
          <cell r="GA79">
            <v>0</v>
          </cell>
          <cell r="GB79">
            <v>326201</v>
          </cell>
          <cell r="GC79">
            <v>0</v>
          </cell>
          <cell r="GD79">
            <v>0</v>
          </cell>
          <cell r="GE79">
            <v>0</v>
          </cell>
          <cell r="GF79">
            <v>54626</v>
          </cell>
          <cell r="GG79">
            <v>0</v>
          </cell>
          <cell r="GH79">
            <v>0</v>
          </cell>
          <cell r="GI79">
            <v>0</v>
          </cell>
          <cell r="GJ79">
            <v>83482</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793684</v>
          </cell>
          <cell r="HA79">
            <v>0</v>
          </cell>
          <cell r="HB79">
            <v>0</v>
          </cell>
          <cell r="HC79">
            <v>0</v>
          </cell>
          <cell r="HD79">
            <v>229708</v>
          </cell>
          <cell r="HE79">
            <v>0</v>
          </cell>
          <cell r="HF79">
            <v>0</v>
          </cell>
          <cell r="HG79">
            <v>0</v>
          </cell>
          <cell r="HH79">
            <v>114355</v>
          </cell>
          <cell r="HI79">
            <v>0</v>
          </cell>
          <cell r="HJ79">
            <v>0</v>
          </cell>
          <cell r="HK79">
            <v>0</v>
          </cell>
          <cell r="HL79">
            <v>381746</v>
          </cell>
          <cell r="HM79">
            <v>0</v>
          </cell>
          <cell r="HN79">
            <v>0</v>
          </cell>
          <cell r="HO79">
            <v>0</v>
          </cell>
          <cell r="HP79">
            <v>60478</v>
          </cell>
          <cell r="HQ79">
            <v>0</v>
          </cell>
          <cell r="HR79">
            <v>0</v>
          </cell>
          <cell r="HS79">
            <v>0</v>
          </cell>
          <cell r="HT79">
            <v>92427</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878714</v>
          </cell>
          <cell r="IK79">
            <v>0</v>
          </cell>
        </row>
        <row r="80">
          <cell r="A80" t="str">
            <v>47027394</v>
          </cell>
          <cell r="B80" t="str">
            <v>2001</v>
          </cell>
          <cell r="C80">
            <v>37453</v>
          </cell>
          <cell r="D80" t="str">
            <v>08:33:22</v>
          </cell>
          <cell r="E80" t="str">
            <v>BRITTHAVEN OF CHARLOTTE</v>
          </cell>
          <cell r="F80">
            <v>0</v>
          </cell>
          <cell r="G80">
            <v>952478</v>
          </cell>
          <cell r="H80">
            <v>-2727</v>
          </cell>
          <cell r="I80">
            <v>-650914</v>
          </cell>
          <cell r="J80">
            <v>54592</v>
          </cell>
          <cell r="K80">
            <v>230165</v>
          </cell>
          <cell r="L80">
            <v>3865</v>
          </cell>
          <cell r="M80">
            <v>-772</v>
          </cell>
          <cell r="N80">
            <v>0</v>
          </cell>
          <cell r="O80">
            <v>319943</v>
          </cell>
          <cell r="P80">
            <v>0</v>
          </cell>
          <cell r="Q80">
            <v>0</v>
          </cell>
          <cell r="R80">
            <v>323172</v>
          </cell>
          <cell r="S80">
            <v>485924</v>
          </cell>
          <cell r="T80">
            <v>22888</v>
          </cell>
          <cell r="U80">
            <v>-4875</v>
          </cell>
          <cell r="V80">
            <v>413999</v>
          </cell>
          <cell r="W80">
            <v>0</v>
          </cell>
          <cell r="X80">
            <v>25063</v>
          </cell>
          <cell r="Y80">
            <v>-1158</v>
          </cell>
          <cell r="Z80">
            <v>419647</v>
          </cell>
          <cell r="AA80">
            <v>0</v>
          </cell>
          <cell r="AB80">
            <v>-419647</v>
          </cell>
          <cell r="AC80">
            <v>0</v>
          </cell>
          <cell r="AD80">
            <v>860977</v>
          </cell>
          <cell r="AE80">
            <v>0</v>
          </cell>
          <cell r="AF80">
            <v>-860977</v>
          </cell>
          <cell r="AG80">
            <v>0</v>
          </cell>
          <cell r="AH80">
            <v>1533398</v>
          </cell>
          <cell r="AI80">
            <v>0</v>
          </cell>
          <cell r="AJ80">
            <v>-1533398</v>
          </cell>
          <cell r="AK80">
            <v>0</v>
          </cell>
          <cell r="AL80">
            <v>43914</v>
          </cell>
          <cell r="AM80">
            <v>0</v>
          </cell>
          <cell r="AN80">
            <v>0</v>
          </cell>
          <cell r="AO80">
            <v>0</v>
          </cell>
          <cell r="AP80">
            <v>0</v>
          </cell>
          <cell r="AQ80">
            <v>0</v>
          </cell>
          <cell r="AR80">
            <v>0</v>
          </cell>
          <cell r="AS80">
            <v>0</v>
          </cell>
          <cell r="AT80">
            <v>0</v>
          </cell>
          <cell r="AU80">
            <v>275965</v>
          </cell>
          <cell r="AV80">
            <v>-235739</v>
          </cell>
          <cell r="AW80">
            <v>-136</v>
          </cell>
          <cell r="AX80">
            <v>0</v>
          </cell>
          <cell r="AY80">
            <v>276028</v>
          </cell>
          <cell r="AZ80">
            <v>-177354</v>
          </cell>
          <cell r="BA80">
            <v>-34</v>
          </cell>
          <cell r="BB80">
            <v>0</v>
          </cell>
          <cell r="BC80">
            <v>5545</v>
          </cell>
          <cell r="BD80">
            <v>0</v>
          </cell>
          <cell r="BE80">
            <v>0</v>
          </cell>
          <cell r="BF80">
            <v>0</v>
          </cell>
          <cell r="BG80">
            <v>357412</v>
          </cell>
          <cell r="BH80">
            <v>-134461</v>
          </cell>
          <cell r="BI80">
            <v>0</v>
          </cell>
          <cell r="BJ80">
            <v>0</v>
          </cell>
          <cell r="BK80">
            <v>28284</v>
          </cell>
          <cell r="BL80">
            <v>0</v>
          </cell>
          <cell r="BM80">
            <v>0</v>
          </cell>
          <cell r="BN80">
            <v>0</v>
          </cell>
          <cell r="BO80">
            <v>22348</v>
          </cell>
          <cell r="BP80">
            <v>0</v>
          </cell>
          <cell r="BQ80">
            <v>0</v>
          </cell>
          <cell r="BR80">
            <v>0</v>
          </cell>
          <cell r="BS80">
            <v>12612</v>
          </cell>
          <cell r="BT80">
            <v>0</v>
          </cell>
          <cell r="BU80">
            <v>0</v>
          </cell>
          <cell r="BV80">
            <v>0</v>
          </cell>
          <cell r="BW80">
            <v>8712</v>
          </cell>
          <cell r="BX80">
            <v>0</v>
          </cell>
          <cell r="BY80">
            <v>0</v>
          </cell>
          <cell r="BZ80">
            <v>0</v>
          </cell>
          <cell r="CA80">
            <v>54500</v>
          </cell>
          <cell r="CB80">
            <v>0</v>
          </cell>
          <cell r="CC80">
            <v>0</v>
          </cell>
          <cell r="CD80">
            <v>0</v>
          </cell>
          <cell r="CE80">
            <v>17841</v>
          </cell>
          <cell r="CF80">
            <v>0</v>
          </cell>
          <cell r="CG80">
            <v>0</v>
          </cell>
          <cell r="CH80">
            <v>0</v>
          </cell>
          <cell r="CI80">
            <v>15100</v>
          </cell>
          <cell r="CJ80">
            <v>0</v>
          </cell>
          <cell r="CK80">
            <v>0</v>
          </cell>
          <cell r="CL80">
            <v>0</v>
          </cell>
          <cell r="CM80">
            <v>541475</v>
          </cell>
          <cell r="CN80">
            <v>0</v>
          </cell>
          <cell r="CO80">
            <v>-2355</v>
          </cell>
          <cell r="CP80">
            <v>0</v>
          </cell>
          <cell r="CQ80">
            <v>25212</v>
          </cell>
          <cell r="CR80">
            <v>0</v>
          </cell>
          <cell r="CS80">
            <v>0</v>
          </cell>
          <cell r="CT80">
            <v>0</v>
          </cell>
          <cell r="CU80">
            <v>0</v>
          </cell>
          <cell r="CV80">
            <v>2727</v>
          </cell>
          <cell r="CW80">
            <v>0</v>
          </cell>
          <cell r="CX80">
            <v>0</v>
          </cell>
          <cell r="CY80">
            <v>600</v>
          </cell>
          <cell r="CZ80">
            <v>0</v>
          </cell>
          <cell r="DA80">
            <v>0</v>
          </cell>
          <cell r="DB80">
            <v>0</v>
          </cell>
          <cell r="DC80">
            <v>0</v>
          </cell>
          <cell r="DD80">
            <v>0</v>
          </cell>
          <cell r="DE80">
            <v>-8889</v>
          </cell>
          <cell r="DF80">
            <v>3271935</v>
          </cell>
          <cell r="DG80">
            <v>1641634</v>
          </cell>
          <cell r="DH80">
            <v>-3333786</v>
          </cell>
          <cell r="DI80">
            <v>-12572</v>
          </cell>
          <cell r="DJ80">
            <v>0</v>
          </cell>
          <cell r="DK80">
            <v>147993</v>
          </cell>
          <cell r="DL80">
            <v>0</v>
          </cell>
          <cell r="DM80">
            <v>0</v>
          </cell>
          <cell r="DN80">
            <v>113409</v>
          </cell>
          <cell r="DO80">
            <v>24432</v>
          </cell>
          <cell r="DP80">
            <v>7750</v>
          </cell>
          <cell r="DQ80">
            <v>-4269</v>
          </cell>
          <cell r="DR80">
            <v>72294</v>
          </cell>
          <cell r="DS80">
            <v>31435</v>
          </cell>
          <cell r="DT80">
            <v>5034</v>
          </cell>
          <cell r="DU80">
            <v>-1023</v>
          </cell>
          <cell r="DV80">
            <v>221890</v>
          </cell>
          <cell r="DW80">
            <v>1156342</v>
          </cell>
          <cell r="DX80">
            <v>-291290</v>
          </cell>
          <cell r="DY80">
            <v>-413689</v>
          </cell>
          <cell r="DZ80">
            <v>0</v>
          </cell>
          <cell r="EA80">
            <v>2241</v>
          </cell>
          <cell r="EB80">
            <v>0</v>
          </cell>
          <cell r="EC80">
            <v>0</v>
          </cell>
          <cell r="ED80">
            <v>0</v>
          </cell>
          <cell r="EE80">
            <v>11680</v>
          </cell>
          <cell r="EF80">
            <v>1709</v>
          </cell>
          <cell r="EG80">
            <v>0</v>
          </cell>
          <cell r="EH80">
            <v>0</v>
          </cell>
          <cell r="EI80">
            <v>177181</v>
          </cell>
          <cell r="EJ80">
            <v>5141</v>
          </cell>
          <cell r="EK80">
            <v>0</v>
          </cell>
          <cell r="EL80">
            <v>0</v>
          </cell>
          <cell r="EM80">
            <v>131005</v>
          </cell>
          <cell r="EN80">
            <v>3796</v>
          </cell>
          <cell r="EO80">
            <v>0</v>
          </cell>
          <cell r="EP80">
            <v>0</v>
          </cell>
          <cell r="EQ80">
            <v>23507</v>
          </cell>
          <cell r="ER80">
            <v>682</v>
          </cell>
          <cell r="ES80">
            <v>0</v>
          </cell>
          <cell r="ET80">
            <v>0</v>
          </cell>
          <cell r="EU80">
            <v>0</v>
          </cell>
          <cell r="EV80">
            <v>0</v>
          </cell>
          <cell r="EW80">
            <v>0</v>
          </cell>
          <cell r="EX80">
            <v>0</v>
          </cell>
          <cell r="EY80">
            <v>0</v>
          </cell>
          <cell r="EZ80">
            <v>0</v>
          </cell>
          <cell r="FA80">
            <v>0</v>
          </cell>
          <cell r="FB80">
            <v>0</v>
          </cell>
          <cell r="FC80">
            <v>0</v>
          </cell>
          <cell r="FD80">
            <v>132752</v>
          </cell>
          <cell r="FE80">
            <v>0</v>
          </cell>
          <cell r="FF80">
            <v>0</v>
          </cell>
          <cell r="FG80">
            <v>0</v>
          </cell>
          <cell r="FH80">
            <v>0</v>
          </cell>
          <cell r="FI80">
            <v>0</v>
          </cell>
          <cell r="FJ80">
            <v>0</v>
          </cell>
          <cell r="FK80">
            <v>930</v>
          </cell>
          <cell r="FL80">
            <v>0</v>
          </cell>
          <cell r="FM80">
            <v>0</v>
          </cell>
          <cell r="FN80">
            <v>37965</v>
          </cell>
          <cell r="FO80">
            <v>8435</v>
          </cell>
          <cell r="FP80">
            <v>-31253</v>
          </cell>
          <cell r="FQ80">
            <v>2230</v>
          </cell>
          <cell r="FR80">
            <v>0</v>
          </cell>
          <cell r="FS80">
            <v>0</v>
          </cell>
          <cell r="FT80">
            <v>138570</v>
          </cell>
          <cell r="FU80">
            <v>0</v>
          </cell>
          <cell r="FV80">
            <v>0</v>
          </cell>
          <cell r="FW80">
            <v>0</v>
          </cell>
          <cell r="FX80">
            <v>320281</v>
          </cell>
          <cell r="FY80">
            <v>0</v>
          </cell>
          <cell r="FZ80">
            <v>0</v>
          </cell>
          <cell r="GA80">
            <v>0</v>
          </cell>
          <cell r="GB80">
            <v>588798</v>
          </cell>
          <cell r="GC80">
            <v>0</v>
          </cell>
          <cell r="GD80">
            <v>0</v>
          </cell>
          <cell r="GE80">
            <v>0</v>
          </cell>
          <cell r="GF80">
            <v>88383</v>
          </cell>
          <cell r="GG80">
            <v>0</v>
          </cell>
          <cell r="GH80">
            <v>0</v>
          </cell>
          <cell r="GI80">
            <v>0</v>
          </cell>
          <cell r="GJ80">
            <v>157859</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1293891</v>
          </cell>
          <cell r="HA80">
            <v>0</v>
          </cell>
          <cell r="HB80">
            <v>0</v>
          </cell>
          <cell r="HC80">
            <v>0</v>
          </cell>
          <cell r="HD80">
            <v>278902</v>
          </cell>
          <cell r="HE80">
            <v>0</v>
          </cell>
          <cell r="HF80">
            <v>0</v>
          </cell>
          <cell r="HG80">
            <v>0</v>
          </cell>
          <cell r="HH80">
            <v>524018</v>
          </cell>
          <cell r="HI80">
            <v>0</v>
          </cell>
          <cell r="HJ80">
            <v>0</v>
          </cell>
          <cell r="HK80">
            <v>0</v>
          </cell>
          <cell r="HL80">
            <v>919258</v>
          </cell>
          <cell r="HM80">
            <v>0</v>
          </cell>
          <cell r="HN80">
            <v>0</v>
          </cell>
          <cell r="HO80">
            <v>0</v>
          </cell>
          <cell r="HP80">
            <v>145288</v>
          </cell>
          <cell r="HQ80">
            <v>0</v>
          </cell>
          <cell r="HR80">
            <v>0</v>
          </cell>
          <cell r="HS80">
            <v>0</v>
          </cell>
          <cell r="HT80">
            <v>259497</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2126963</v>
          </cell>
          <cell r="IK80">
            <v>0</v>
          </cell>
        </row>
        <row r="81">
          <cell r="A81" t="str">
            <v>47199298</v>
          </cell>
          <cell r="B81" t="str">
            <v>2001</v>
          </cell>
          <cell r="C81">
            <v>37454</v>
          </cell>
          <cell r="D81" t="str">
            <v>14:12:19</v>
          </cell>
          <cell r="E81" t="str">
            <v>BRITTHAVEN OF CLYDE</v>
          </cell>
          <cell r="F81">
            <v>0</v>
          </cell>
          <cell r="G81">
            <v>58395</v>
          </cell>
          <cell r="H81">
            <v>-10</v>
          </cell>
          <cell r="I81">
            <v>-87</v>
          </cell>
          <cell r="J81">
            <v>14987</v>
          </cell>
          <cell r="K81">
            <v>75674</v>
          </cell>
          <cell r="L81">
            <v>1077</v>
          </cell>
          <cell r="M81">
            <v>0</v>
          </cell>
          <cell r="N81">
            <v>46930</v>
          </cell>
          <cell r="O81">
            <v>11952</v>
          </cell>
          <cell r="P81">
            <v>3076</v>
          </cell>
          <cell r="Q81">
            <v>0</v>
          </cell>
          <cell r="R81">
            <v>87694</v>
          </cell>
          <cell r="S81">
            <v>115978</v>
          </cell>
          <cell r="T81">
            <v>6110</v>
          </cell>
          <cell r="U81">
            <v>-3168</v>
          </cell>
          <cell r="V81">
            <v>105027</v>
          </cell>
          <cell r="W81">
            <v>0</v>
          </cell>
          <cell r="X81">
            <v>-517</v>
          </cell>
          <cell r="Y81">
            <v>0</v>
          </cell>
          <cell r="Z81">
            <v>94587</v>
          </cell>
          <cell r="AA81">
            <v>0</v>
          </cell>
          <cell r="AB81">
            <v>-94587</v>
          </cell>
          <cell r="AC81">
            <v>0</v>
          </cell>
          <cell r="AD81">
            <v>163967</v>
          </cell>
          <cell r="AE81">
            <v>0</v>
          </cell>
          <cell r="AF81">
            <v>-163967</v>
          </cell>
          <cell r="AG81">
            <v>0</v>
          </cell>
          <cell r="AH81">
            <v>238257</v>
          </cell>
          <cell r="AI81">
            <v>0</v>
          </cell>
          <cell r="AJ81">
            <v>-238257</v>
          </cell>
          <cell r="AK81">
            <v>0</v>
          </cell>
          <cell r="AL81">
            <v>16620</v>
          </cell>
          <cell r="AM81">
            <v>0</v>
          </cell>
          <cell r="AN81">
            <v>0</v>
          </cell>
          <cell r="AO81">
            <v>0</v>
          </cell>
          <cell r="AP81">
            <v>0</v>
          </cell>
          <cell r="AQ81">
            <v>0</v>
          </cell>
          <cell r="AR81">
            <v>0</v>
          </cell>
          <cell r="AS81">
            <v>0</v>
          </cell>
          <cell r="AT81">
            <v>0</v>
          </cell>
          <cell r="AU81">
            <v>53529</v>
          </cell>
          <cell r="AV81">
            <v>-43082</v>
          </cell>
          <cell r="AW81">
            <v>0</v>
          </cell>
          <cell r="AX81">
            <v>0</v>
          </cell>
          <cell r="AY81">
            <v>74160</v>
          </cell>
          <cell r="AZ81">
            <v>-45923</v>
          </cell>
          <cell r="BA81">
            <v>0</v>
          </cell>
          <cell r="BB81">
            <v>0</v>
          </cell>
          <cell r="BC81">
            <v>6088</v>
          </cell>
          <cell r="BD81">
            <v>0</v>
          </cell>
          <cell r="BE81">
            <v>0</v>
          </cell>
          <cell r="BF81">
            <v>0</v>
          </cell>
          <cell r="BG81">
            <v>63334</v>
          </cell>
          <cell r="BH81">
            <v>-11120</v>
          </cell>
          <cell r="BI81">
            <v>0</v>
          </cell>
          <cell r="BJ81">
            <v>0</v>
          </cell>
          <cell r="BK81">
            <v>3596</v>
          </cell>
          <cell r="BL81">
            <v>0</v>
          </cell>
          <cell r="BM81">
            <v>0</v>
          </cell>
          <cell r="BN81">
            <v>0</v>
          </cell>
          <cell r="BO81">
            <v>3852</v>
          </cell>
          <cell r="BP81">
            <v>0</v>
          </cell>
          <cell r="BQ81">
            <v>0</v>
          </cell>
          <cell r="BR81">
            <v>0</v>
          </cell>
          <cell r="BS81">
            <v>0</v>
          </cell>
          <cell r="BT81">
            <v>0</v>
          </cell>
          <cell r="BU81">
            <v>0</v>
          </cell>
          <cell r="BV81">
            <v>0</v>
          </cell>
          <cell r="BW81">
            <v>982</v>
          </cell>
          <cell r="BX81">
            <v>0</v>
          </cell>
          <cell r="BY81">
            <v>0</v>
          </cell>
          <cell r="BZ81">
            <v>0</v>
          </cell>
          <cell r="CA81">
            <v>10800</v>
          </cell>
          <cell r="CB81">
            <v>0</v>
          </cell>
          <cell r="CC81">
            <v>0</v>
          </cell>
          <cell r="CD81">
            <v>0</v>
          </cell>
          <cell r="CE81">
            <v>3894</v>
          </cell>
          <cell r="CF81">
            <v>0</v>
          </cell>
          <cell r="CG81">
            <v>0</v>
          </cell>
          <cell r="CH81">
            <v>0</v>
          </cell>
          <cell r="CI81">
            <v>2500</v>
          </cell>
          <cell r="CJ81">
            <v>0</v>
          </cell>
          <cell r="CK81">
            <v>0</v>
          </cell>
          <cell r="CL81">
            <v>0</v>
          </cell>
          <cell r="CM81">
            <v>59662</v>
          </cell>
          <cell r="CN81">
            <v>0</v>
          </cell>
          <cell r="CO81">
            <v>-310</v>
          </cell>
          <cell r="CP81">
            <v>0</v>
          </cell>
          <cell r="CQ81">
            <v>5662</v>
          </cell>
          <cell r="CR81">
            <v>0</v>
          </cell>
          <cell r="CS81">
            <v>0</v>
          </cell>
          <cell r="CT81">
            <v>0</v>
          </cell>
          <cell r="CU81">
            <v>0</v>
          </cell>
          <cell r="CV81">
            <v>10</v>
          </cell>
          <cell r="CW81">
            <v>0</v>
          </cell>
          <cell r="CX81">
            <v>0</v>
          </cell>
          <cell r="CY81">
            <v>0</v>
          </cell>
          <cell r="CZ81">
            <v>0</v>
          </cell>
          <cell r="DA81">
            <v>0</v>
          </cell>
          <cell r="DB81">
            <v>0</v>
          </cell>
          <cell r="DC81">
            <v>0</v>
          </cell>
          <cell r="DD81">
            <v>0</v>
          </cell>
          <cell r="DE81">
            <v>0</v>
          </cell>
          <cell r="DF81">
            <v>618458</v>
          </cell>
          <cell r="DG81">
            <v>288059</v>
          </cell>
          <cell r="DH81">
            <v>-597443</v>
          </cell>
          <cell r="DI81">
            <v>-310</v>
          </cell>
          <cell r="DJ81">
            <v>21024</v>
          </cell>
          <cell r="DK81">
            <v>11532</v>
          </cell>
          <cell r="DL81">
            <v>1439</v>
          </cell>
          <cell r="DM81">
            <v>0</v>
          </cell>
          <cell r="DN81">
            <v>25041</v>
          </cell>
          <cell r="DO81">
            <v>8901</v>
          </cell>
          <cell r="DP81">
            <v>1777</v>
          </cell>
          <cell r="DQ81">
            <v>-826</v>
          </cell>
          <cell r="DR81">
            <v>11848</v>
          </cell>
          <cell r="DS81">
            <v>8268</v>
          </cell>
          <cell r="DT81">
            <v>802</v>
          </cell>
          <cell r="DU81">
            <v>-196</v>
          </cell>
          <cell r="DV81">
            <v>86620</v>
          </cell>
          <cell r="DW81">
            <v>195042</v>
          </cell>
          <cell r="DX81">
            <v>-58961</v>
          </cell>
          <cell r="DY81">
            <v>-36419</v>
          </cell>
          <cell r="DZ81">
            <v>0</v>
          </cell>
          <cell r="EA81">
            <v>0</v>
          </cell>
          <cell r="EB81">
            <v>0</v>
          </cell>
          <cell r="EC81">
            <v>0</v>
          </cell>
          <cell r="ED81">
            <v>0</v>
          </cell>
          <cell r="EE81">
            <v>551</v>
          </cell>
          <cell r="EF81">
            <v>0</v>
          </cell>
          <cell r="EG81">
            <v>0</v>
          </cell>
          <cell r="EH81">
            <v>0</v>
          </cell>
          <cell r="EI81">
            <v>14238</v>
          </cell>
          <cell r="EJ81">
            <v>452</v>
          </cell>
          <cell r="EK81">
            <v>0</v>
          </cell>
          <cell r="EL81">
            <v>0</v>
          </cell>
          <cell r="EM81">
            <v>10552</v>
          </cell>
          <cell r="EN81">
            <v>323</v>
          </cell>
          <cell r="EO81">
            <v>0</v>
          </cell>
          <cell r="EP81">
            <v>0</v>
          </cell>
          <cell r="EQ81">
            <v>2494</v>
          </cell>
          <cell r="ER81">
            <v>82</v>
          </cell>
          <cell r="ES81">
            <v>0</v>
          </cell>
          <cell r="ET81">
            <v>0</v>
          </cell>
          <cell r="EU81">
            <v>0</v>
          </cell>
          <cell r="EV81">
            <v>0</v>
          </cell>
          <cell r="EW81">
            <v>0</v>
          </cell>
          <cell r="EX81">
            <v>0</v>
          </cell>
          <cell r="EY81">
            <v>0</v>
          </cell>
          <cell r="EZ81">
            <v>0</v>
          </cell>
          <cell r="FA81">
            <v>0</v>
          </cell>
          <cell r="FB81">
            <v>0</v>
          </cell>
          <cell r="FC81">
            <v>0</v>
          </cell>
          <cell r="FD81">
            <v>11120</v>
          </cell>
          <cell r="FE81">
            <v>0</v>
          </cell>
          <cell r="FF81">
            <v>0</v>
          </cell>
          <cell r="FG81">
            <v>454</v>
          </cell>
          <cell r="FH81">
            <v>0</v>
          </cell>
          <cell r="FI81">
            <v>0</v>
          </cell>
          <cell r="FJ81">
            <v>0</v>
          </cell>
          <cell r="FK81">
            <v>0</v>
          </cell>
          <cell r="FL81">
            <v>0</v>
          </cell>
          <cell r="FM81">
            <v>0</v>
          </cell>
          <cell r="FN81">
            <v>126</v>
          </cell>
          <cell r="FO81">
            <v>528</v>
          </cell>
          <cell r="FP81">
            <v>615</v>
          </cell>
          <cell r="FQ81">
            <v>96</v>
          </cell>
          <cell r="FR81">
            <v>0</v>
          </cell>
          <cell r="FS81">
            <v>0</v>
          </cell>
          <cell r="FT81">
            <v>56053</v>
          </cell>
          <cell r="FU81">
            <v>0</v>
          </cell>
          <cell r="FV81">
            <v>0</v>
          </cell>
          <cell r="FW81">
            <v>0</v>
          </cell>
          <cell r="FX81">
            <v>105719</v>
          </cell>
          <cell r="FY81">
            <v>0</v>
          </cell>
          <cell r="FZ81">
            <v>0</v>
          </cell>
          <cell r="GA81">
            <v>0</v>
          </cell>
          <cell r="GB81">
            <v>152898</v>
          </cell>
          <cell r="GC81">
            <v>0</v>
          </cell>
          <cell r="GD81">
            <v>0</v>
          </cell>
          <cell r="GE81">
            <v>0</v>
          </cell>
          <cell r="GF81">
            <v>27253</v>
          </cell>
          <cell r="GG81">
            <v>0</v>
          </cell>
          <cell r="GH81">
            <v>0</v>
          </cell>
          <cell r="GI81">
            <v>0</v>
          </cell>
          <cell r="GJ81">
            <v>56816</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398739</v>
          </cell>
          <cell r="HA81">
            <v>0</v>
          </cell>
          <cell r="HB81">
            <v>0</v>
          </cell>
          <cell r="HC81">
            <v>0</v>
          </cell>
          <cell r="HD81">
            <v>38534</v>
          </cell>
          <cell r="HE81">
            <v>0</v>
          </cell>
          <cell r="HF81">
            <v>0</v>
          </cell>
          <cell r="HG81">
            <v>0</v>
          </cell>
          <cell r="HH81">
            <v>58248</v>
          </cell>
          <cell r="HI81">
            <v>0</v>
          </cell>
          <cell r="HJ81">
            <v>0</v>
          </cell>
          <cell r="HK81">
            <v>0</v>
          </cell>
          <cell r="HL81">
            <v>85359</v>
          </cell>
          <cell r="HM81">
            <v>0</v>
          </cell>
          <cell r="HN81">
            <v>0</v>
          </cell>
          <cell r="HO81">
            <v>0</v>
          </cell>
          <cell r="HP81">
            <v>15775</v>
          </cell>
          <cell r="HQ81">
            <v>0</v>
          </cell>
          <cell r="HR81">
            <v>0</v>
          </cell>
          <cell r="HS81">
            <v>0</v>
          </cell>
          <cell r="HT81">
            <v>32886</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230802</v>
          </cell>
          <cell r="IK81">
            <v>0</v>
          </cell>
        </row>
        <row r="82">
          <cell r="A82" t="str">
            <v>47341507</v>
          </cell>
          <cell r="B82" t="str">
            <v>2001</v>
          </cell>
          <cell r="C82">
            <v>37454</v>
          </cell>
          <cell r="D82" t="str">
            <v>13:04:47</v>
          </cell>
          <cell r="E82" t="str">
            <v>BRITTHAVEN OF DAVIDSON</v>
          </cell>
          <cell r="F82">
            <v>0</v>
          </cell>
          <cell r="G82">
            <v>176999</v>
          </cell>
          <cell r="H82">
            <v>-1059</v>
          </cell>
          <cell r="I82">
            <v>-63396</v>
          </cell>
          <cell r="J82">
            <v>44817</v>
          </cell>
          <cell r="K82">
            <v>217876</v>
          </cell>
          <cell r="L82">
            <v>2918</v>
          </cell>
          <cell r="M82">
            <v>0</v>
          </cell>
          <cell r="N82">
            <v>189693</v>
          </cell>
          <cell r="O82">
            <v>72843</v>
          </cell>
          <cell r="P82">
            <v>11734</v>
          </cell>
          <cell r="Q82">
            <v>0</v>
          </cell>
          <cell r="R82">
            <v>265728</v>
          </cell>
          <cell r="S82">
            <v>360031</v>
          </cell>
          <cell r="T82">
            <v>16497</v>
          </cell>
          <cell r="U82">
            <v>-3783</v>
          </cell>
          <cell r="V82">
            <v>340286</v>
          </cell>
          <cell r="W82">
            <v>0</v>
          </cell>
          <cell r="X82">
            <v>-2219</v>
          </cell>
          <cell r="Y82">
            <v>0</v>
          </cell>
          <cell r="Z82">
            <v>713231</v>
          </cell>
          <cell r="AA82">
            <v>0</v>
          </cell>
          <cell r="AB82">
            <v>-713231</v>
          </cell>
          <cell r="AC82">
            <v>0</v>
          </cell>
          <cell r="AD82">
            <v>315415</v>
          </cell>
          <cell r="AE82">
            <v>0</v>
          </cell>
          <cell r="AF82">
            <v>-315415</v>
          </cell>
          <cell r="AG82">
            <v>0</v>
          </cell>
          <cell r="AH82">
            <v>1035874</v>
          </cell>
          <cell r="AI82">
            <v>0</v>
          </cell>
          <cell r="AJ82">
            <v>-1035875</v>
          </cell>
          <cell r="AK82">
            <v>0</v>
          </cell>
          <cell r="AL82">
            <v>20347</v>
          </cell>
          <cell r="AM82">
            <v>0</v>
          </cell>
          <cell r="AN82">
            <v>0</v>
          </cell>
          <cell r="AO82">
            <v>0</v>
          </cell>
          <cell r="AP82">
            <v>0</v>
          </cell>
          <cell r="AQ82">
            <v>0</v>
          </cell>
          <cell r="AR82">
            <v>0</v>
          </cell>
          <cell r="AS82">
            <v>0</v>
          </cell>
          <cell r="AT82">
            <v>0</v>
          </cell>
          <cell r="AU82">
            <v>199939</v>
          </cell>
          <cell r="AV82">
            <v>-170457</v>
          </cell>
          <cell r="AW82">
            <v>0</v>
          </cell>
          <cell r="AX82">
            <v>0</v>
          </cell>
          <cell r="AY82">
            <v>265374</v>
          </cell>
          <cell r="AZ82">
            <v>-194722</v>
          </cell>
          <cell r="BA82">
            <v>0</v>
          </cell>
          <cell r="BB82">
            <v>0</v>
          </cell>
          <cell r="BC82">
            <v>6669</v>
          </cell>
          <cell r="BD82">
            <v>0</v>
          </cell>
          <cell r="BE82">
            <v>0</v>
          </cell>
          <cell r="BF82">
            <v>0</v>
          </cell>
          <cell r="BG82">
            <v>252739</v>
          </cell>
          <cell r="BH82">
            <v>-61575</v>
          </cell>
          <cell r="BI82">
            <v>0</v>
          </cell>
          <cell r="BJ82">
            <v>0</v>
          </cell>
          <cell r="BK82">
            <v>9281</v>
          </cell>
          <cell r="BL82">
            <v>0</v>
          </cell>
          <cell r="BM82">
            <v>0</v>
          </cell>
          <cell r="BN82">
            <v>0</v>
          </cell>
          <cell r="BO82">
            <v>13083</v>
          </cell>
          <cell r="BP82">
            <v>0</v>
          </cell>
          <cell r="BQ82">
            <v>0</v>
          </cell>
          <cell r="BR82">
            <v>0</v>
          </cell>
          <cell r="BS82">
            <v>16825</v>
          </cell>
          <cell r="BT82">
            <v>0</v>
          </cell>
          <cell r="BU82">
            <v>0</v>
          </cell>
          <cell r="BV82">
            <v>0</v>
          </cell>
          <cell r="BW82">
            <v>6060</v>
          </cell>
          <cell r="BX82">
            <v>0</v>
          </cell>
          <cell r="BY82">
            <v>0</v>
          </cell>
          <cell r="BZ82">
            <v>0</v>
          </cell>
          <cell r="CA82">
            <v>22080</v>
          </cell>
          <cell r="CB82">
            <v>0</v>
          </cell>
          <cell r="CC82">
            <v>0</v>
          </cell>
          <cell r="CD82">
            <v>0</v>
          </cell>
          <cell r="CE82">
            <v>10019</v>
          </cell>
          <cell r="CF82">
            <v>0</v>
          </cell>
          <cell r="CG82">
            <v>0</v>
          </cell>
          <cell r="CH82">
            <v>0</v>
          </cell>
          <cell r="CI82">
            <v>1140</v>
          </cell>
          <cell r="CJ82">
            <v>0</v>
          </cell>
          <cell r="CK82">
            <v>0</v>
          </cell>
          <cell r="CL82">
            <v>0</v>
          </cell>
          <cell r="CM82">
            <v>42144</v>
          </cell>
          <cell r="CN82">
            <v>0</v>
          </cell>
          <cell r="CO82">
            <v>-1199</v>
          </cell>
          <cell r="CP82">
            <v>0</v>
          </cell>
          <cell r="CQ82">
            <v>5947</v>
          </cell>
          <cell r="CR82">
            <v>0</v>
          </cell>
          <cell r="CS82">
            <v>0</v>
          </cell>
          <cell r="CT82">
            <v>0</v>
          </cell>
          <cell r="CU82">
            <v>0</v>
          </cell>
          <cell r="CV82">
            <v>1059</v>
          </cell>
          <cell r="CW82">
            <v>0</v>
          </cell>
          <cell r="CX82">
            <v>0</v>
          </cell>
          <cell r="CY82">
            <v>0</v>
          </cell>
          <cell r="CZ82">
            <v>0</v>
          </cell>
          <cell r="DA82">
            <v>0</v>
          </cell>
          <cell r="DB82">
            <v>0</v>
          </cell>
          <cell r="DC82">
            <v>0</v>
          </cell>
          <cell r="DD82">
            <v>0</v>
          </cell>
          <cell r="DE82">
            <v>-16825</v>
          </cell>
          <cell r="DF82">
            <v>2425153</v>
          </cell>
          <cell r="DG82">
            <v>851300</v>
          </cell>
          <cell r="DH82">
            <v>-2492435</v>
          </cell>
          <cell r="DI82">
            <v>-18024</v>
          </cell>
          <cell r="DJ82">
            <v>51820</v>
          </cell>
          <cell r="DK82">
            <v>33100</v>
          </cell>
          <cell r="DL82">
            <v>3275</v>
          </cell>
          <cell r="DM82">
            <v>0</v>
          </cell>
          <cell r="DN82">
            <v>53777</v>
          </cell>
          <cell r="DO82">
            <v>17763</v>
          </cell>
          <cell r="DP82">
            <v>3516</v>
          </cell>
          <cell r="DQ82">
            <v>-2388</v>
          </cell>
          <cell r="DR82">
            <v>64855</v>
          </cell>
          <cell r="DS82">
            <v>32514</v>
          </cell>
          <cell r="DT82">
            <v>4370</v>
          </cell>
          <cell r="DU82">
            <v>-571</v>
          </cell>
          <cell r="DV82">
            <v>123445</v>
          </cell>
          <cell r="DW82">
            <v>529725</v>
          </cell>
          <cell r="DX82">
            <v>-196747</v>
          </cell>
          <cell r="DY82">
            <v>-71520</v>
          </cell>
          <cell r="DZ82">
            <v>0</v>
          </cell>
          <cell r="EA82">
            <v>4589</v>
          </cell>
          <cell r="EB82">
            <v>0</v>
          </cell>
          <cell r="EC82">
            <v>0</v>
          </cell>
          <cell r="ED82">
            <v>0</v>
          </cell>
          <cell r="EE82">
            <v>9454</v>
          </cell>
          <cell r="EF82">
            <v>1735</v>
          </cell>
          <cell r="EG82">
            <v>0</v>
          </cell>
          <cell r="EH82">
            <v>0</v>
          </cell>
          <cell r="EI82">
            <v>67957</v>
          </cell>
          <cell r="EJ82">
            <v>2027</v>
          </cell>
          <cell r="EK82">
            <v>0</v>
          </cell>
          <cell r="EL82">
            <v>0</v>
          </cell>
          <cell r="EM82">
            <v>39430</v>
          </cell>
          <cell r="EN82">
            <v>1176</v>
          </cell>
          <cell r="EO82">
            <v>0</v>
          </cell>
          <cell r="EP82">
            <v>0</v>
          </cell>
          <cell r="EQ82">
            <v>10279</v>
          </cell>
          <cell r="ER82">
            <v>307</v>
          </cell>
          <cell r="ES82">
            <v>0</v>
          </cell>
          <cell r="ET82">
            <v>0</v>
          </cell>
          <cell r="EU82">
            <v>0</v>
          </cell>
          <cell r="EV82">
            <v>0</v>
          </cell>
          <cell r="EW82">
            <v>0</v>
          </cell>
          <cell r="EX82">
            <v>0</v>
          </cell>
          <cell r="EY82">
            <v>0</v>
          </cell>
          <cell r="EZ82">
            <v>0</v>
          </cell>
          <cell r="FA82">
            <v>0</v>
          </cell>
          <cell r="FB82">
            <v>0</v>
          </cell>
          <cell r="FC82">
            <v>0</v>
          </cell>
          <cell r="FD82">
            <v>59840</v>
          </cell>
          <cell r="FE82">
            <v>0</v>
          </cell>
          <cell r="FF82">
            <v>0</v>
          </cell>
          <cell r="FG82">
            <v>0</v>
          </cell>
          <cell r="FH82">
            <v>0</v>
          </cell>
          <cell r="FI82">
            <v>0</v>
          </cell>
          <cell r="FJ82">
            <v>0</v>
          </cell>
          <cell r="FK82">
            <v>0</v>
          </cell>
          <cell r="FL82">
            <v>0</v>
          </cell>
          <cell r="FM82">
            <v>0</v>
          </cell>
          <cell r="FN82">
            <v>0</v>
          </cell>
          <cell r="FO82">
            <v>2037</v>
          </cell>
          <cell r="FP82">
            <v>2019</v>
          </cell>
          <cell r="FQ82">
            <v>281</v>
          </cell>
          <cell r="FR82">
            <v>0</v>
          </cell>
          <cell r="FS82">
            <v>0</v>
          </cell>
          <cell r="FT82">
            <v>260684</v>
          </cell>
          <cell r="FU82">
            <v>0</v>
          </cell>
          <cell r="FV82">
            <v>0</v>
          </cell>
          <cell r="FW82">
            <v>0</v>
          </cell>
          <cell r="FX82">
            <v>133004</v>
          </cell>
          <cell r="FY82">
            <v>0</v>
          </cell>
          <cell r="FZ82">
            <v>0</v>
          </cell>
          <cell r="GA82">
            <v>0</v>
          </cell>
          <cell r="GB82">
            <v>386722</v>
          </cell>
          <cell r="GC82">
            <v>0</v>
          </cell>
          <cell r="GD82">
            <v>0</v>
          </cell>
          <cell r="GE82">
            <v>0</v>
          </cell>
          <cell r="GF82">
            <v>64360</v>
          </cell>
          <cell r="GG82">
            <v>0</v>
          </cell>
          <cell r="GH82">
            <v>0</v>
          </cell>
          <cell r="GI82">
            <v>0</v>
          </cell>
          <cell r="GJ82">
            <v>130809</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975579</v>
          </cell>
          <cell r="HA82">
            <v>0</v>
          </cell>
          <cell r="HB82">
            <v>0</v>
          </cell>
          <cell r="HC82">
            <v>0</v>
          </cell>
          <cell r="HD82">
            <v>450149</v>
          </cell>
          <cell r="HE82">
            <v>0</v>
          </cell>
          <cell r="HF82">
            <v>0</v>
          </cell>
          <cell r="HG82">
            <v>0</v>
          </cell>
          <cell r="HH82">
            <v>176862</v>
          </cell>
          <cell r="HI82">
            <v>0</v>
          </cell>
          <cell r="HJ82">
            <v>0</v>
          </cell>
          <cell r="HK82">
            <v>0</v>
          </cell>
          <cell r="HL82">
            <v>588115</v>
          </cell>
          <cell r="HM82">
            <v>0</v>
          </cell>
          <cell r="HN82">
            <v>0</v>
          </cell>
          <cell r="HO82">
            <v>0</v>
          </cell>
          <cell r="HP82">
            <v>100211</v>
          </cell>
          <cell r="HQ82">
            <v>0</v>
          </cell>
          <cell r="HR82">
            <v>0</v>
          </cell>
          <cell r="HS82">
            <v>0</v>
          </cell>
          <cell r="HT82">
            <v>203674</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1519011</v>
          </cell>
          <cell r="IK82">
            <v>0</v>
          </cell>
        </row>
        <row r="83">
          <cell r="A83" t="str">
            <v>47493762</v>
          </cell>
          <cell r="B83" t="str">
            <v>2001</v>
          </cell>
          <cell r="C83">
            <v>37455</v>
          </cell>
          <cell r="D83" t="str">
            <v>08:04:45</v>
          </cell>
          <cell r="E83" t="str">
            <v>BRITTHAVEN OF EDENTON</v>
          </cell>
          <cell r="F83">
            <v>0</v>
          </cell>
          <cell r="G83">
            <v>308711</v>
          </cell>
          <cell r="H83">
            <v>-872</v>
          </cell>
          <cell r="I83">
            <v>-100916</v>
          </cell>
          <cell r="J83">
            <v>43562</v>
          </cell>
          <cell r="K83">
            <v>223654</v>
          </cell>
          <cell r="L83">
            <v>3803</v>
          </cell>
          <cell r="M83">
            <v>-2620</v>
          </cell>
          <cell r="N83">
            <v>170355</v>
          </cell>
          <cell r="O83">
            <v>88333</v>
          </cell>
          <cell r="P83">
            <v>14304</v>
          </cell>
          <cell r="Q83">
            <v>0</v>
          </cell>
          <cell r="R83">
            <v>198273</v>
          </cell>
          <cell r="S83">
            <v>370031</v>
          </cell>
          <cell r="T83">
            <v>16376</v>
          </cell>
          <cell r="U83">
            <v>-5021</v>
          </cell>
          <cell r="V83">
            <v>316055</v>
          </cell>
          <cell r="W83">
            <v>0</v>
          </cell>
          <cell r="X83">
            <v>-2443</v>
          </cell>
          <cell r="Y83">
            <v>-5073</v>
          </cell>
          <cell r="Z83">
            <v>92708</v>
          </cell>
          <cell r="AA83">
            <v>0</v>
          </cell>
          <cell r="AB83">
            <v>-92708</v>
          </cell>
          <cell r="AC83">
            <v>0</v>
          </cell>
          <cell r="AD83">
            <v>522213</v>
          </cell>
          <cell r="AE83">
            <v>0</v>
          </cell>
          <cell r="AF83">
            <v>-522213</v>
          </cell>
          <cell r="AG83">
            <v>0</v>
          </cell>
          <cell r="AH83">
            <v>720399</v>
          </cell>
          <cell r="AI83">
            <v>0</v>
          </cell>
          <cell r="AJ83">
            <v>-720399</v>
          </cell>
          <cell r="AK83">
            <v>0</v>
          </cell>
          <cell r="AL83">
            <v>22630</v>
          </cell>
          <cell r="AM83">
            <v>0</v>
          </cell>
          <cell r="AN83">
            <v>0</v>
          </cell>
          <cell r="AO83">
            <v>0</v>
          </cell>
          <cell r="AP83">
            <v>0</v>
          </cell>
          <cell r="AQ83">
            <v>0</v>
          </cell>
          <cell r="AR83">
            <v>0</v>
          </cell>
          <cell r="AS83">
            <v>0</v>
          </cell>
          <cell r="AT83">
            <v>0</v>
          </cell>
          <cell r="AU83">
            <v>136223</v>
          </cell>
          <cell r="AV83">
            <v>-108695</v>
          </cell>
          <cell r="AW83">
            <v>-597</v>
          </cell>
          <cell r="AX83">
            <v>0</v>
          </cell>
          <cell r="AY83">
            <v>242620</v>
          </cell>
          <cell r="AZ83">
            <v>-158679</v>
          </cell>
          <cell r="BA83">
            <v>-215</v>
          </cell>
          <cell r="BB83">
            <v>0</v>
          </cell>
          <cell r="BC83">
            <v>294</v>
          </cell>
          <cell r="BD83">
            <v>0</v>
          </cell>
          <cell r="BE83">
            <v>0</v>
          </cell>
          <cell r="BF83">
            <v>0</v>
          </cell>
          <cell r="BG83">
            <v>209158</v>
          </cell>
          <cell r="BH83">
            <v>-54393</v>
          </cell>
          <cell r="BI83">
            <v>0</v>
          </cell>
          <cell r="BJ83">
            <v>0</v>
          </cell>
          <cell r="BK83">
            <v>14231</v>
          </cell>
          <cell r="BL83">
            <v>0</v>
          </cell>
          <cell r="BM83">
            <v>0</v>
          </cell>
          <cell r="BN83">
            <v>0</v>
          </cell>
          <cell r="BO83">
            <v>21247</v>
          </cell>
          <cell r="BP83">
            <v>0</v>
          </cell>
          <cell r="BQ83">
            <v>0</v>
          </cell>
          <cell r="BR83">
            <v>0</v>
          </cell>
          <cell r="BS83">
            <v>0</v>
          </cell>
          <cell r="BT83">
            <v>0</v>
          </cell>
          <cell r="BU83">
            <v>0</v>
          </cell>
          <cell r="BV83">
            <v>0</v>
          </cell>
          <cell r="BW83">
            <v>4110</v>
          </cell>
          <cell r="BX83">
            <v>0</v>
          </cell>
          <cell r="BY83">
            <v>0</v>
          </cell>
          <cell r="BZ83">
            <v>0</v>
          </cell>
          <cell r="CA83">
            <v>16076</v>
          </cell>
          <cell r="CB83">
            <v>0</v>
          </cell>
          <cell r="CC83">
            <v>0</v>
          </cell>
          <cell r="CD83">
            <v>0</v>
          </cell>
          <cell r="CE83">
            <v>9258</v>
          </cell>
          <cell r="CF83">
            <v>0</v>
          </cell>
          <cell r="CG83">
            <v>0</v>
          </cell>
          <cell r="CH83">
            <v>0</v>
          </cell>
          <cell r="CI83">
            <v>1750</v>
          </cell>
          <cell r="CJ83">
            <v>0</v>
          </cell>
          <cell r="CK83">
            <v>0</v>
          </cell>
          <cell r="CL83">
            <v>0</v>
          </cell>
          <cell r="CM83">
            <v>58975</v>
          </cell>
          <cell r="CN83">
            <v>0</v>
          </cell>
          <cell r="CO83">
            <v>-2128</v>
          </cell>
          <cell r="CP83">
            <v>0</v>
          </cell>
          <cell r="CQ83">
            <v>14630</v>
          </cell>
          <cell r="CR83">
            <v>0</v>
          </cell>
          <cell r="CS83">
            <v>0</v>
          </cell>
          <cell r="CT83">
            <v>0</v>
          </cell>
          <cell r="CU83">
            <v>0</v>
          </cell>
          <cell r="CV83">
            <v>872</v>
          </cell>
          <cell r="CW83">
            <v>0</v>
          </cell>
          <cell r="CX83">
            <v>0</v>
          </cell>
          <cell r="CY83">
            <v>0</v>
          </cell>
          <cell r="CZ83">
            <v>0</v>
          </cell>
          <cell r="DA83">
            <v>0</v>
          </cell>
          <cell r="DB83">
            <v>0</v>
          </cell>
          <cell r="DC83">
            <v>0</v>
          </cell>
          <cell r="DD83">
            <v>0</v>
          </cell>
          <cell r="DE83">
            <v>0</v>
          </cell>
          <cell r="DF83">
            <v>1674005</v>
          </cell>
          <cell r="DG83">
            <v>728572</v>
          </cell>
          <cell r="DH83">
            <v>-1658658</v>
          </cell>
          <cell r="DI83">
            <v>-8013</v>
          </cell>
          <cell r="DJ83">
            <v>64081</v>
          </cell>
          <cell r="DK83">
            <v>45736</v>
          </cell>
          <cell r="DL83">
            <v>5427</v>
          </cell>
          <cell r="DM83">
            <v>0</v>
          </cell>
          <cell r="DN83">
            <v>43406</v>
          </cell>
          <cell r="DO83">
            <v>17101</v>
          </cell>
          <cell r="DP83">
            <v>3710</v>
          </cell>
          <cell r="DQ83">
            <v>-2176</v>
          </cell>
          <cell r="DR83">
            <v>35175</v>
          </cell>
          <cell r="DS83">
            <v>27682</v>
          </cell>
          <cell r="DT83">
            <v>2963</v>
          </cell>
          <cell r="DU83">
            <v>-521</v>
          </cell>
          <cell r="DV83">
            <v>115495</v>
          </cell>
          <cell r="DW83">
            <v>460711</v>
          </cell>
          <cell r="DX83">
            <v>-185079</v>
          </cell>
          <cell r="DY83">
            <v>-74484</v>
          </cell>
          <cell r="DZ83">
            <v>0</v>
          </cell>
          <cell r="EA83">
            <v>2099</v>
          </cell>
          <cell r="EB83">
            <v>0</v>
          </cell>
          <cell r="EC83">
            <v>0</v>
          </cell>
          <cell r="ED83">
            <v>0</v>
          </cell>
          <cell r="EE83">
            <v>3010</v>
          </cell>
          <cell r="EF83">
            <v>659</v>
          </cell>
          <cell r="EG83">
            <v>0</v>
          </cell>
          <cell r="EH83">
            <v>0</v>
          </cell>
          <cell r="EI83">
            <v>30812</v>
          </cell>
          <cell r="EJ83">
            <v>1272</v>
          </cell>
          <cell r="EK83">
            <v>0</v>
          </cell>
          <cell r="EL83">
            <v>0</v>
          </cell>
          <cell r="EM83">
            <v>16353</v>
          </cell>
          <cell r="EN83">
            <v>676</v>
          </cell>
          <cell r="EO83">
            <v>0</v>
          </cell>
          <cell r="EP83">
            <v>0</v>
          </cell>
          <cell r="EQ83">
            <v>1773</v>
          </cell>
          <cell r="ER83">
            <v>75</v>
          </cell>
          <cell r="ES83">
            <v>0</v>
          </cell>
          <cell r="ET83">
            <v>0</v>
          </cell>
          <cell r="EU83">
            <v>0</v>
          </cell>
          <cell r="EV83">
            <v>0</v>
          </cell>
          <cell r="EW83">
            <v>0</v>
          </cell>
          <cell r="EX83">
            <v>0</v>
          </cell>
          <cell r="EY83">
            <v>0</v>
          </cell>
          <cell r="EZ83">
            <v>0</v>
          </cell>
          <cell r="FA83">
            <v>0</v>
          </cell>
          <cell r="FB83">
            <v>0</v>
          </cell>
          <cell r="FC83">
            <v>0</v>
          </cell>
          <cell r="FD83">
            <v>53734</v>
          </cell>
          <cell r="FE83">
            <v>0</v>
          </cell>
          <cell r="FF83">
            <v>0</v>
          </cell>
          <cell r="FG83">
            <v>0</v>
          </cell>
          <cell r="FH83">
            <v>0</v>
          </cell>
          <cell r="FI83">
            <v>0</v>
          </cell>
          <cell r="FJ83">
            <v>0</v>
          </cell>
          <cell r="FK83">
            <v>0</v>
          </cell>
          <cell r="FL83">
            <v>0</v>
          </cell>
          <cell r="FM83">
            <v>0</v>
          </cell>
          <cell r="FN83">
            <v>0</v>
          </cell>
          <cell r="FO83">
            <v>48856</v>
          </cell>
          <cell r="FP83">
            <v>2956</v>
          </cell>
          <cell r="FQ83">
            <v>480</v>
          </cell>
          <cell r="FR83">
            <v>0</v>
          </cell>
          <cell r="FS83">
            <v>0</v>
          </cell>
          <cell r="FT83">
            <v>59573</v>
          </cell>
          <cell r="FU83">
            <v>0</v>
          </cell>
          <cell r="FV83">
            <v>0</v>
          </cell>
          <cell r="FW83">
            <v>0</v>
          </cell>
          <cell r="FX83">
            <v>337717</v>
          </cell>
          <cell r="FY83">
            <v>0</v>
          </cell>
          <cell r="FZ83">
            <v>0</v>
          </cell>
          <cell r="GA83">
            <v>0</v>
          </cell>
          <cell r="GB83">
            <v>469508</v>
          </cell>
          <cell r="GC83">
            <v>0</v>
          </cell>
          <cell r="GD83">
            <v>0</v>
          </cell>
          <cell r="GE83">
            <v>0</v>
          </cell>
          <cell r="GF83">
            <v>70416</v>
          </cell>
          <cell r="GG83">
            <v>0</v>
          </cell>
          <cell r="GH83">
            <v>0</v>
          </cell>
          <cell r="GI83">
            <v>0</v>
          </cell>
          <cell r="GJ83">
            <v>191402</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1128616</v>
          </cell>
          <cell r="HA83">
            <v>0</v>
          </cell>
          <cell r="HB83">
            <v>0</v>
          </cell>
          <cell r="HC83">
            <v>0</v>
          </cell>
          <cell r="HD83">
            <v>28215</v>
          </cell>
          <cell r="HE83">
            <v>0</v>
          </cell>
          <cell r="HF83">
            <v>0</v>
          </cell>
          <cell r="HG83">
            <v>0</v>
          </cell>
          <cell r="HH83">
            <v>128047</v>
          </cell>
          <cell r="HI83">
            <v>0</v>
          </cell>
          <cell r="HJ83">
            <v>0</v>
          </cell>
          <cell r="HK83">
            <v>0</v>
          </cell>
          <cell r="HL83">
            <v>178940</v>
          </cell>
          <cell r="HM83">
            <v>0</v>
          </cell>
          <cell r="HN83">
            <v>0</v>
          </cell>
          <cell r="HO83">
            <v>0</v>
          </cell>
          <cell r="HP83">
            <v>27231</v>
          </cell>
          <cell r="HQ83">
            <v>0</v>
          </cell>
          <cell r="HR83">
            <v>0</v>
          </cell>
          <cell r="HS83">
            <v>0</v>
          </cell>
          <cell r="HT83">
            <v>74018</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436451</v>
          </cell>
          <cell r="IK83">
            <v>0</v>
          </cell>
        </row>
        <row r="84">
          <cell r="A84" t="str">
            <v>47649346</v>
          </cell>
          <cell r="B84" t="str">
            <v>2001</v>
          </cell>
          <cell r="C84">
            <v>37455</v>
          </cell>
          <cell r="D84" t="str">
            <v>10:29:21</v>
          </cell>
          <cell r="E84" t="str">
            <v>BRITTHAVEN OF ENFIELD</v>
          </cell>
          <cell r="F84">
            <v>0</v>
          </cell>
          <cell r="G84">
            <v>242977</v>
          </cell>
          <cell r="H84">
            <v>-3806</v>
          </cell>
          <cell r="I84">
            <v>-207757</v>
          </cell>
          <cell r="J84">
            <v>26467</v>
          </cell>
          <cell r="K84">
            <v>96280</v>
          </cell>
          <cell r="L84">
            <v>2023</v>
          </cell>
          <cell r="M84">
            <v>0</v>
          </cell>
          <cell r="N84">
            <v>71949</v>
          </cell>
          <cell r="O84">
            <v>28337</v>
          </cell>
          <cell r="P84">
            <v>5466</v>
          </cell>
          <cell r="Q84">
            <v>0</v>
          </cell>
          <cell r="R84">
            <v>98789</v>
          </cell>
          <cell r="S84">
            <v>127528</v>
          </cell>
          <cell r="T84">
            <v>7523</v>
          </cell>
          <cell r="U84">
            <v>-810</v>
          </cell>
          <cell r="V84">
            <v>131068</v>
          </cell>
          <cell r="W84">
            <v>0</v>
          </cell>
          <cell r="X84">
            <v>-3607</v>
          </cell>
          <cell r="Y84">
            <v>0</v>
          </cell>
          <cell r="Z84">
            <v>138783</v>
          </cell>
          <cell r="AA84">
            <v>0</v>
          </cell>
          <cell r="AB84">
            <v>-138783</v>
          </cell>
          <cell r="AC84">
            <v>0</v>
          </cell>
          <cell r="AD84">
            <v>119931</v>
          </cell>
          <cell r="AE84">
            <v>0</v>
          </cell>
          <cell r="AF84">
            <v>-119931</v>
          </cell>
          <cell r="AG84">
            <v>0</v>
          </cell>
          <cell r="AH84">
            <v>254688</v>
          </cell>
          <cell r="AI84">
            <v>0</v>
          </cell>
          <cell r="AJ84">
            <v>-254688</v>
          </cell>
          <cell r="AK84">
            <v>0</v>
          </cell>
          <cell r="AL84">
            <v>17323</v>
          </cell>
          <cell r="AM84">
            <v>0</v>
          </cell>
          <cell r="AN84">
            <v>0</v>
          </cell>
          <cell r="AO84">
            <v>0</v>
          </cell>
          <cell r="AP84">
            <v>0</v>
          </cell>
          <cell r="AQ84">
            <v>0</v>
          </cell>
          <cell r="AR84">
            <v>0</v>
          </cell>
          <cell r="AS84">
            <v>0</v>
          </cell>
          <cell r="AT84">
            <v>0</v>
          </cell>
          <cell r="AU84">
            <v>57383</v>
          </cell>
          <cell r="AV84">
            <v>-44769</v>
          </cell>
          <cell r="AW84">
            <v>0</v>
          </cell>
          <cell r="AX84">
            <v>0</v>
          </cell>
          <cell r="AY84">
            <v>76194</v>
          </cell>
          <cell r="AZ84">
            <v>-40009</v>
          </cell>
          <cell r="BA84">
            <v>0</v>
          </cell>
          <cell r="BB84">
            <v>0</v>
          </cell>
          <cell r="BC84">
            <v>1361</v>
          </cell>
          <cell r="BD84">
            <v>0</v>
          </cell>
          <cell r="BE84">
            <v>0</v>
          </cell>
          <cell r="BF84">
            <v>0</v>
          </cell>
          <cell r="BG84">
            <v>89443</v>
          </cell>
          <cell r="BH84">
            <v>-29346</v>
          </cell>
          <cell r="BI84">
            <v>0</v>
          </cell>
          <cell r="BJ84">
            <v>0</v>
          </cell>
          <cell r="BK84">
            <v>15098</v>
          </cell>
          <cell r="BL84">
            <v>0</v>
          </cell>
          <cell r="BM84">
            <v>0</v>
          </cell>
          <cell r="BN84">
            <v>0</v>
          </cell>
          <cell r="BO84">
            <v>6780</v>
          </cell>
          <cell r="BP84">
            <v>0</v>
          </cell>
          <cell r="BQ84">
            <v>0</v>
          </cell>
          <cell r="BR84">
            <v>0</v>
          </cell>
          <cell r="BS84">
            <v>543</v>
          </cell>
          <cell r="BT84">
            <v>0</v>
          </cell>
          <cell r="BU84">
            <v>0</v>
          </cell>
          <cell r="BV84">
            <v>0</v>
          </cell>
          <cell r="BW84">
            <v>2537</v>
          </cell>
          <cell r="BX84">
            <v>0</v>
          </cell>
          <cell r="BY84">
            <v>0</v>
          </cell>
          <cell r="BZ84">
            <v>0</v>
          </cell>
          <cell r="CA84">
            <v>5029</v>
          </cell>
          <cell r="CB84">
            <v>0</v>
          </cell>
          <cell r="CC84">
            <v>0</v>
          </cell>
          <cell r="CD84">
            <v>0</v>
          </cell>
          <cell r="CE84">
            <v>3325</v>
          </cell>
          <cell r="CF84">
            <v>0</v>
          </cell>
          <cell r="CG84">
            <v>0</v>
          </cell>
          <cell r="CH84">
            <v>0</v>
          </cell>
          <cell r="CI84">
            <v>1596</v>
          </cell>
          <cell r="CJ84">
            <v>0</v>
          </cell>
          <cell r="CK84">
            <v>0</v>
          </cell>
          <cell r="CL84">
            <v>0</v>
          </cell>
          <cell r="CM84">
            <v>102064</v>
          </cell>
          <cell r="CN84">
            <v>0</v>
          </cell>
          <cell r="CO84">
            <v>-369</v>
          </cell>
          <cell r="CP84">
            <v>0</v>
          </cell>
          <cell r="CQ84">
            <v>10495</v>
          </cell>
          <cell r="CR84">
            <v>0</v>
          </cell>
          <cell r="CS84">
            <v>0</v>
          </cell>
          <cell r="CT84">
            <v>0</v>
          </cell>
          <cell r="CU84">
            <v>0</v>
          </cell>
          <cell r="CV84">
            <v>942</v>
          </cell>
          <cell r="CW84">
            <v>0</v>
          </cell>
          <cell r="CX84">
            <v>0</v>
          </cell>
          <cell r="CY84">
            <v>4904</v>
          </cell>
          <cell r="CZ84">
            <v>0</v>
          </cell>
          <cell r="DA84">
            <v>0</v>
          </cell>
          <cell r="DB84">
            <v>0</v>
          </cell>
          <cell r="DC84">
            <v>0</v>
          </cell>
          <cell r="DD84">
            <v>0</v>
          </cell>
          <cell r="DE84">
            <v>-48</v>
          </cell>
          <cell r="DF84">
            <v>661793</v>
          </cell>
          <cell r="DG84">
            <v>376752</v>
          </cell>
          <cell r="DH84">
            <v>-630191</v>
          </cell>
          <cell r="DI84">
            <v>-417</v>
          </cell>
          <cell r="DJ84">
            <v>19104</v>
          </cell>
          <cell r="DK84">
            <v>19823</v>
          </cell>
          <cell r="DL84">
            <v>1502</v>
          </cell>
          <cell r="DM84">
            <v>0</v>
          </cell>
          <cell r="DN84">
            <v>21963</v>
          </cell>
          <cell r="DO84">
            <v>8265</v>
          </cell>
          <cell r="DP84">
            <v>1705</v>
          </cell>
          <cell r="DQ84">
            <v>-986</v>
          </cell>
          <cell r="DR84">
            <v>20372</v>
          </cell>
          <cell r="DS84">
            <v>6416</v>
          </cell>
          <cell r="DT84">
            <v>1594</v>
          </cell>
          <cell r="DU84">
            <v>-238</v>
          </cell>
          <cell r="DV84">
            <v>70828</v>
          </cell>
          <cell r="DW84">
            <v>278770</v>
          </cell>
          <cell r="DX84">
            <v>-75068</v>
          </cell>
          <cell r="DY84">
            <v>-69917</v>
          </cell>
          <cell r="DZ84">
            <v>0</v>
          </cell>
          <cell r="EA84">
            <v>96</v>
          </cell>
          <cell r="EB84">
            <v>0</v>
          </cell>
          <cell r="EC84">
            <v>0</v>
          </cell>
          <cell r="ED84">
            <v>0</v>
          </cell>
          <cell r="EE84">
            <v>858</v>
          </cell>
          <cell r="EF84">
            <v>72</v>
          </cell>
          <cell r="EG84">
            <v>0</v>
          </cell>
          <cell r="EH84">
            <v>0</v>
          </cell>
          <cell r="EI84">
            <v>47104</v>
          </cell>
          <cell r="EJ84">
            <v>1656</v>
          </cell>
          <cell r="EK84">
            <v>0</v>
          </cell>
          <cell r="EL84">
            <v>0</v>
          </cell>
          <cell r="EM84">
            <v>30078</v>
          </cell>
          <cell r="EN84">
            <v>1057</v>
          </cell>
          <cell r="EO84">
            <v>0</v>
          </cell>
          <cell r="EP84">
            <v>0</v>
          </cell>
          <cell r="EQ84">
            <v>629</v>
          </cell>
          <cell r="ER84">
            <v>22</v>
          </cell>
          <cell r="ES84">
            <v>0</v>
          </cell>
          <cell r="ET84">
            <v>0</v>
          </cell>
          <cell r="EU84">
            <v>-112</v>
          </cell>
          <cell r="EV84">
            <v>0</v>
          </cell>
          <cell r="EW84">
            <v>0</v>
          </cell>
          <cell r="EX84">
            <v>0</v>
          </cell>
          <cell r="EY84">
            <v>0</v>
          </cell>
          <cell r="EZ84">
            <v>0</v>
          </cell>
          <cell r="FA84">
            <v>0</v>
          </cell>
          <cell r="FB84">
            <v>0</v>
          </cell>
          <cell r="FC84">
            <v>0</v>
          </cell>
          <cell r="FD84">
            <v>29274</v>
          </cell>
          <cell r="FE84">
            <v>0</v>
          </cell>
          <cell r="FF84">
            <v>0</v>
          </cell>
          <cell r="FG84">
            <v>-399</v>
          </cell>
          <cell r="FH84">
            <v>0</v>
          </cell>
          <cell r="FI84">
            <v>0</v>
          </cell>
          <cell r="FJ84">
            <v>0</v>
          </cell>
          <cell r="FK84">
            <v>0</v>
          </cell>
          <cell r="FL84">
            <v>0</v>
          </cell>
          <cell r="FM84">
            <v>0</v>
          </cell>
          <cell r="FN84">
            <v>0</v>
          </cell>
          <cell r="FO84">
            <v>2413</v>
          </cell>
          <cell r="FP84">
            <v>6876</v>
          </cell>
          <cell r="FQ84">
            <v>1349</v>
          </cell>
          <cell r="FR84">
            <v>0</v>
          </cell>
          <cell r="FS84">
            <v>0</v>
          </cell>
          <cell r="FT84">
            <v>51028</v>
          </cell>
          <cell r="FU84">
            <v>0</v>
          </cell>
          <cell r="FV84">
            <v>0</v>
          </cell>
          <cell r="FW84">
            <v>0</v>
          </cell>
          <cell r="FX84">
            <v>63678</v>
          </cell>
          <cell r="FY84">
            <v>0</v>
          </cell>
          <cell r="FZ84">
            <v>0</v>
          </cell>
          <cell r="GA84">
            <v>0</v>
          </cell>
          <cell r="GB84">
            <v>125055</v>
          </cell>
          <cell r="GC84">
            <v>0</v>
          </cell>
          <cell r="GD84">
            <v>0</v>
          </cell>
          <cell r="GE84">
            <v>0</v>
          </cell>
          <cell r="GF84">
            <v>20758</v>
          </cell>
          <cell r="GG84">
            <v>0</v>
          </cell>
          <cell r="GH84">
            <v>0</v>
          </cell>
          <cell r="GI84">
            <v>0</v>
          </cell>
          <cell r="GJ84">
            <v>43173</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303692</v>
          </cell>
          <cell r="HA84">
            <v>0</v>
          </cell>
          <cell r="HB84">
            <v>0</v>
          </cell>
          <cell r="HC84">
            <v>0</v>
          </cell>
          <cell r="HD84">
            <v>87755</v>
          </cell>
          <cell r="HE84">
            <v>0</v>
          </cell>
          <cell r="HF84">
            <v>0</v>
          </cell>
          <cell r="HG84">
            <v>0</v>
          </cell>
          <cell r="HH84">
            <v>56253</v>
          </cell>
          <cell r="HI84">
            <v>0</v>
          </cell>
          <cell r="HJ84">
            <v>0</v>
          </cell>
          <cell r="HK84">
            <v>0</v>
          </cell>
          <cell r="HL84">
            <v>129633</v>
          </cell>
          <cell r="HM84">
            <v>0</v>
          </cell>
          <cell r="HN84">
            <v>0</v>
          </cell>
          <cell r="HO84">
            <v>0</v>
          </cell>
          <cell r="HP84">
            <v>23691</v>
          </cell>
          <cell r="HQ84">
            <v>0</v>
          </cell>
          <cell r="HR84">
            <v>0</v>
          </cell>
          <cell r="HS84">
            <v>0</v>
          </cell>
          <cell r="HT84">
            <v>49271</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346603</v>
          </cell>
          <cell r="IK84">
            <v>0</v>
          </cell>
        </row>
        <row r="85">
          <cell r="A85" t="str">
            <v>47791746</v>
          </cell>
          <cell r="B85" t="str">
            <v>2001</v>
          </cell>
          <cell r="C85">
            <v>37454</v>
          </cell>
          <cell r="D85" t="str">
            <v>07:33:21</v>
          </cell>
          <cell r="E85" t="str">
            <v>BRITTHAVEN OF FORSYTH</v>
          </cell>
          <cell r="F85">
            <v>0</v>
          </cell>
          <cell r="G85">
            <v>100151</v>
          </cell>
          <cell r="H85">
            <v>0</v>
          </cell>
          <cell r="I85">
            <v>-35635</v>
          </cell>
          <cell r="J85">
            <v>25352</v>
          </cell>
          <cell r="K85">
            <v>45542</v>
          </cell>
          <cell r="L85">
            <v>1800</v>
          </cell>
          <cell r="M85">
            <v>0</v>
          </cell>
          <cell r="N85">
            <v>20340</v>
          </cell>
          <cell r="O85">
            <v>10378</v>
          </cell>
          <cell r="P85">
            <v>1394</v>
          </cell>
          <cell r="Q85">
            <v>0</v>
          </cell>
          <cell r="R85">
            <v>60516</v>
          </cell>
          <cell r="S85">
            <v>79301</v>
          </cell>
          <cell r="T85">
            <v>4203</v>
          </cell>
          <cell r="U85">
            <v>-1479</v>
          </cell>
          <cell r="V85">
            <v>71621</v>
          </cell>
          <cell r="W85">
            <v>0</v>
          </cell>
          <cell r="X85">
            <v>0</v>
          </cell>
          <cell r="Y85">
            <v>0</v>
          </cell>
          <cell r="Z85">
            <v>18657</v>
          </cell>
          <cell r="AA85">
            <v>0</v>
          </cell>
          <cell r="AB85">
            <v>-18657</v>
          </cell>
          <cell r="AC85">
            <v>0</v>
          </cell>
          <cell r="AD85">
            <v>107707</v>
          </cell>
          <cell r="AE85">
            <v>0</v>
          </cell>
          <cell r="AF85">
            <v>-107707</v>
          </cell>
          <cell r="AG85">
            <v>0</v>
          </cell>
          <cell r="AH85">
            <v>174778</v>
          </cell>
          <cell r="AI85">
            <v>0</v>
          </cell>
          <cell r="AJ85">
            <v>-174778</v>
          </cell>
          <cell r="AK85">
            <v>0</v>
          </cell>
          <cell r="AL85">
            <v>14633</v>
          </cell>
          <cell r="AM85">
            <v>0</v>
          </cell>
          <cell r="AN85">
            <v>0</v>
          </cell>
          <cell r="AO85">
            <v>0</v>
          </cell>
          <cell r="AP85">
            <v>0</v>
          </cell>
          <cell r="AQ85">
            <v>0</v>
          </cell>
          <cell r="AR85">
            <v>0</v>
          </cell>
          <cell r="AS85">
            <v>0</v>
          </cell>
          <cell r="AT85">
            <v>0</v>
          </cell>
          <cell r="AU85">
            <v>32923</v>
          </cell>
          <cell r="AV85">
            <v>-25552</v>
          </cell>
          <cell r="AW85">
            <v>0</v>
          </cell>
          <cell r="AX85">
            <v>0</v>
          </cell>
          <cell r="AY85">
            <v>17839</v>
          </cell>
          <cell r="AZ85">
            <v>-3137</v>
          </cell>
          <cell r="BA85">
            <v>0</v>
          </cell>
          <cell r="BB85">
            <v>0</v>
          </cell>
          <cell r="BC85">
            <v>480</v>
          </cell>
          <cell r="BD85">
            <v>0</v>
          </cell>
          <cell r="BE85">
            <v>0</v>
          </cell>
          <cell r="BF85">
            <v>0</v>
          </cell>
          <cell r="BG85">
            <v>46329</v>
          </cell>
          <cell r="BH85">
            <v>-1176</v>
          </cell>
          <cell r="BI85">
            <v>0</v>
          </cell>
          <cell r="BJ85">
            <v>0</v>
          </cell>
          <cell r="BK85">
            <v>3981</v>
          </cell>
          <cell r="BL85">
            <v>0</v>
          </cell>
          <cell r="BM85">
            <v>0</v>
          </cell>
          <cell r="BN85">
            <v>0</v>
          </cell>
          <cell r="BO85">
            <v>4704</v>
          </cell>
          <cell r="BP85">
            <v>0</v>
          </cell>
          <cell r="BQ85">
            <v>0</v>
          </cell>
          <cell r="BR85">
            <v>0</v>
          </cell>
          <cell r="BS85">
            <v>2042</v>
          </cell>
          <cell r="BT85">
            <v>0</v>
          </cell>
          <cell r="BU85">
            <v>0</v>
          </cell>
          <cell r="BV85">
            <v>0</v>
          </cell>
          <cell r="BW85">
            <v>2659</v>
          </cell>
          <cell r="BX85">
            <v>0</v>
          </cell>
          <cell r="BY85">
            <v>0</v>
          </cell>
          <cell r="BZ85">
            <v>0</v>
          </cell>
          <cell r="CA85">
            <v>9175</v>
          </cell>
          <cell r="CB85">
            <v>0</v>
          </cell>
          <cell r="CC85">
            <v>0</v>
          </cell>
          <cell r="CD85">
            <v>0</v>
          </cell>
          <cell r="CE85">
            <v>2573</v>
          </cell>
          <cell r="CF85">
            <v>0</v>
          </cell>
          <cell r="CG85">
            <v>0</v>
          </cell>
          <cell r="CH85">
            <v>0</v>
          </cell>
          <cell r="CI85">
            <v>875</v>
          </cell>
          <cell r="CJ85">
            <v>0</v>
          </cell>
          <cell r="CK85">
            <v>0</v>
          </cell>
          <cell r="CL85">
            <v>0</v>
          </cell>
          <cell r="CM85">
            <v>188504</v>
          </cell>
          <cell r="CN85">
            <v>0</v>
          </cell>
          <cell r="CO85">
            <v>-230</v>
          </cell>
          <cell r="CP85">
            <v>0</v>
          </cell>
          <cell r="CQ85">
            <v>3987</v>
          </cell>
          <cell r="CR85">
            <v>0</v>
          </cell>
          <cell r="CS85">
            <v>0</v>
          </cell>
          <cell r="CT85">
            <v>0</v>
          </cell>
          <cell r="CU85">
            <v>0</v>
          </cell>
          <cell r="CV85">
            <v>0</v>
          </cell>
          <cell r="CW85">
            <v>0</v>
          </cell>
          <cell r="CX85">
            <v>0</v>
          </cell>
          <cell r="CY85">
            <v>0</v>
          </cell>
          <cell r="CZ85">
            <v>0</v>
          </cell>
          <cell r="DA85">
            <v>0</v>
          </cell>
          <cell r="DB85">
            <v>0</v>
          </cell>
          <cell r="DC85">
            <v>0</v>
          </cell>
          <cell r="DD85">
            <v>0</v>
          </cell>
          <cell r="DE85">
            <v>-1776</v>
          </cell>
          <cell r="DF85">
            <v>387396</v>
          </cell>
          <cell r="DG85">
            <v>316071</v>
          </cell>
          <cell r="DH85">
            <v>-331007</v>
          </cell>
          <cell r="DI85">
            <v>-2006</v>
          </cell>
          <cell r="DJ85">
            <v>78</v>
          </cell>
          <cell r="DK85">
            <v>32100</v>
          </cell>
          <cell r="DL85">
            <v>5</v>
          </cell>
          <cell r="DM85">
            <v>0</v>
          </cell>
          <cell r="DN85">
            <v>14679</v>
          </cell>
          <cell r="DO85">
            <v>2609</v>
          </cell>
          <cell r="DP85">
            <v>986</v>
          </cell>
          <cell r="DQ85">
            <v>-607</v>
          </cell>
          <cell r="DR85">
            <v>0</v>
          </cell>
          <cell r="DS85">
            <v>2386</v>
          </cell>
          <cell r="DT85">
            <v>0</v>
          </cell>
          <cell r="DU85">
            <v>-146</v>
          </cell>
          <cell r="DV85">
            <v>69445</v>
          </cell>
          <cell r="DW85">
            <v>164487</v>
          </cell>
          <cell r="DX85">
            <v>-40008</v>
          </cell>
          <cell r="DY85">
            <v>-25461</v>
          </cell>
          <cell r="DZ85">
            <v>0</v>
          </cell>
          <cell r="EA85">
            <v>398</v>
          </cell>
          <cell r="EB85">
            <v>0</v>
          </cell>
          <cell r="EC85">
            <v>0</v>
          </cell>
          <cell r="ED85">
            <v>0</v>
          </cell>
          <cell r="EE85">
            <v>1571</v>
          </cell>
          <cell r="EF85">
            <v>0</v>
          </cell>
          <cell r="EG85">
            <v>0</v>
          </cell>
          <cell r="EH85">
            <v>0</v>
          </cell>
          <cell r="EI85">
            <v>14895</v>
          </cell>
          <cell r="EJ85">
            <v>407</v>
          </cell>
          <cell r="EK85">
            <v>0</v>
          </cell>
          <cell r="EL85">
            <v>0</v>
          </cell>
          <cell r="EM85">
            <v>7613</v>
          </cell>
          <cell r="EN85">
            <v>194</v>
          </cell>
          <cell r="EO85">
            <v>0</v>
          </cell>
          <cell r="EP85">
            <v>0</v>
          </cell>
          <cell r="EQ85">
            <v>1802</v>
          </cell>
          <cell r="ER85">
            <v>48</v>
          </cell>
          <cell r="ES85">
            <v>0</v>
          </cell>
          <cell r="ET85">
            <v>0</v>
          </cell>
          <cell r="EU85">
            <v>0</v>
          </cell>
          <cell r="EV85">
            <v>0</v>
          </cell>
          <cell r="EW85">
            <v>0</v>
          </cell>
          <cell r="EX85">
            <v>0</v>
          </cell>
          <cell r="EY85">
            <v>0</v>
          </cell>
          <cell r="EZ85">
            <v>0</v>
          </cell>
          <cell r="FA85">
            <v>0</v>
          </cell>
          <cell r="FB85">
            <v>0</v>
          </cell>
          <cell r="FC85">
            <v>0</v>
          </cell>
          <cell r="FD85">
            <v>1176</v>
          </cell>
          <cell r="FE85">
            <v>0</v>
          </cell>
          <cell r="FF85">
            <v>0</v>
          </cell>
          <cell r="FG85">
            <v>1512</v>
          </cell>
          <cell r="FH85">
            <v>0</v>
          </cell>
          <cell r="FI85">
            <v>0</v>
          </cell>
          <cell r="FJ85">
            <v>0</v>
          </cell>
          <cell r="FK85">
            <v>1972</v>
          </cell>
          <cell r="FL85">
            <v>0</v>
          </cell>
          <cell r="FM85">
            <v>0</v>
          </cell>
          <cell r="FN85">
            <v>0</v>
          </cell>
          <cell r="FO85">
            <v>110</v>
          </cell>
          <cell r="FP85">
            <v>0</v>
          </cell>
          <cell r="FQ85">
            <v>0</v>
          </cell>
          <cell r="FR85">
            <v>0</v>
          </cell>
          <cell r="FS85">
            <v>0</v>
          </cell>
          <cell r="FT85">
            <v>8509</v>
          </cell>
          <cell r="FU85">
            <v>0</v>
          </cell>
          <cell r="FV85">
            <v>0</v>
          </cell>
          <cell r="FW85">
            <v>0</v>
          </cell>
          <cell r="FX85">
            <v>59058</v>
          </cell>
          <cell r="FY85">
            <v>0</v>
          </cell>
          <cell r="FZ85">
            <v>0</v>
          </cell>
          <cell r="GA85">
            <v>0</v>
          </cell>
          <cell r="GB85">
            <v>93587</v>
          </cell>
          <cell r="GC85">
            <v>0</v>
          </cell>
          <cell r="GD85">
            <v>0</v>
          </cell>
          <cell r="GE85">
            <v>0</v>
          </cell>
          <cell r="GF85">
            <v>13674</v>
          </cell>
          <cell r="GG85">
            <v>0</v>
          </cell>
          <cell r="GH85">
            <v>0</v>
          </cell>
          <cell r="GI85">
            <v>0</v>
          </cell>
          <cell r="GJ85">
            <v>18253</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193081</v>
          </cell>
          <cell r="HA85">
            <v>0</v>
          </cell>
          <cell r="HB85">
            <v>0</v>
          </cell>
          <cell r="HC85">
            <v>0</v>
          </cell>
          <cell r="HD85">
            <v>10148</v>
          </cell>
          <cell r="HE85">
            <v>0</v>
          </cell>
          <cell r="HF85">
            <v>0</v>
          </cell>
          <cell r="HG85">
            <v>0</v>
          </cell>
          <cell r="HH85">
            <v>48649</v>
          </cell>
          <cell r="HI85">
            <v>0</v>
          </cell>
          <cell r="HJ85">
            <v>0</v>
          </cell>
          <cell r="HK85">
            <v>0</v>
          </cell>
          <cell r="HL85">
            <v>81191</v>
          </cell>
          <cell r="HM85">
            <v>0</v>
          </cell>
          <cell r="HN85">
            <v>0</v>
          </cell>
          <cell r="HO85">
            <v>0</v>
          </cell>
          <cell r="HP85">
            <v>11878</v>
          </cell>
          <cell r="HQ85">
            <v>0</v>
          </cell>
          <cell r="HR85">
            <v>0</v>
          </cell>
          <cell r="HS85">
            <v>0</v>
          </cell>
          <cell r="HT85">
            <v>15855</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167721</v>
          </cell>
          <cell r="IK85">
            <v>0</v>
          </cell>
        </row>
        <row r="86">
          <cell r="A86" t="str">
            <v>47937410</v>
          </cell>
          <cell r="B86" t="str">
            <v>2001</v>
          </cell>
          <cell r="C86">
            <v>37454</v>
          </cell>
          <cell r="D86" t="str">
            <v>16:15:21</v>
          </cell>
          <cell r="E86" t="str">
            <v>BRITTHAVEN OF FRANKLIN</v>
          </cell>
          <cell r="F86">
            <v>0</v>
          </cell>
          <cell r="G86">
            <v>198964</v>
          </cell>
          <cell r="H86">
            <v>-4226</v>
          </cell>
          <cell r="I86">
            <v>-5209</v>
          </cell>
          <cell r="J86">
            <v>53309</v>
          </cell>
          <cell r="K86">
            <v>224302</v>
          </cell>
          <cell r="L86">
            <v>4097</v>
          </cell>
          <cell r="M86">
            <v>0</v>
          </cell>
          <cell r="N86">
            <v>196922</v>
          </cell>
          <cell r="O86">
            <v>78104</v>
          </cell>
          <cell r="P86">
            <v>14991</v>
          </cell>
          <cell r="Q86">
            <v>0</v>
          </cell>
          <cell r="R86">
            <v>226315</v>
          </cell>
          <cell r="S86">
            <v>405432</v>
          </cell>
          <cell r="T86">
            <v>17458</v>
          </cell>
          <cell r="U86">
            <v>-5846</v>
          </cell>
          <cell r="V86">
            <v>350494</v>
          </cell>
          <cell r="W86">
            <v>0</v>
          </cell>
          <cell r="X86">
            <v>-586</v>
          </cell>
          <cell r="Y86">
            <v>-11894</v>
          </cell>
          <cell r="Z86">
            <v>667083</v>
          </cell>
          <cell r="AA86">
            <v>0</v>
          </cell>
          <cell r="AB86">
            <v>-667083</v>
          </cell>
          <cell r="AC86">
            <v>0</v>
          </cell>
          <cell r="AD86">
            <v>471639</v>
          </cell>
          <cell r="AE86">
            <v>0</v>
          </cell>
          <cell r="AF86">
            <v>-471639</v>
          </cell>
          <cell r="AG86">
            <v>0</v>
          </cell>
          <cell r="AH86">
            <v>868125</v>
          </cell>
          <cell r="AI86">
            <v>0</v>
          </cell>
          <cell r="AJ86">
            <v>-868125</v>
          </cell>
          <cell r="AK86">
            <v>0</v>
          </cell>
          <cell r="AL86">
            <v>25830</v>
          </cell>
          <cell r="AM86">
            <v>0</v>
          </cell>
          <cell r="AN86">
            <v>0</v>
          </cell>
          <cell r="AO86">
            <v>0</v>
          </cell>
          <cell r="AP86">
            <v>0</v>
          </cell>
          <cell r="AQ86">
            <v>0</v>
          </cell>
          <cell r="AR86">
            <v>0</v>
          </cell>
          <cell r="AS86">
            <v>0</v>
          </cell>
          <cell r="AT86">
            <v>0</v>
          </cell>
          <cell r="AU86">
            <v>199115</v>
          </cell>
          <cell r="AV86">
            <v>-167371</v>
          </cell>
          <cell r="AW86">
            <v>-1399</v>
          </cell>
          <cell r="AX86">
            <v>0</v>
          </cell>
          <cell r="AY86">
            <v>273529</v>
          </cell>
          <cell r="AZ86">
            <v>-192691</v>
          </cell>
          <cell r="BA86">
            <v>-446</v>
          </cell>
          <cell r="BB86">
            <v>0</v>
          </cell>
          <cell r="BC86">
            <v>5696</v>
          </cell>
          <cell r="BD86">
            <v>0</v>
          </cell>
          <cell r="BE86">
            <v>0</v>
          </cell>
          <cell r="BF86">
            <v>0</v>
          </cell>
          <cell r="BG86">
            <v>324330</v>
          </cell>
          <cell r="BH86">
            <v>-76295</v>
          </cell>
          <cell r="BI86">
            <v>0</v>
          </cell>
          <cell r="BJ86">
            <v>0</v>
          </cell>
          <cell r="BK86">
            <v>26670</v>
          </cell>
          <cell r="BL86">
            <v>0</v>
          </cell>
          <cell r="BM86">
            <v>0</v>
          </cell>
          <cell r="BN86">
            <v>0</v>
          </cell>
          <cell r="BO86">
            <v>16292</v>
          </cell>
          <cell r="BP86">
            <v>0</v>
          </cell>
          <cell r="BQ86">
            <v>0</v>
          </cell>
          <cell r="BR86">
            <v>0</v>
          </cell>
          <cell r="BS86">
            <v>12932</v>
          </cell>
          <cell r="BT86">
            <v>0</v>
          </cell>
          <cell r="BU86">
            <v>0</v>
          </cell>
          <cell r="BV86">
            <v>0</v>
          </cell>
          <cell r="BW86">
            <v>5449</v>
          </cell>
          <cell r="BX86">
            <v>0</v>
          </cell>
          <cell r="BY86">
            <v>0</v>
          </cell>
          <cell r="BZ86">
            <v>0</v>
          </cell>
          <cell r="CA86">
            <v>37611</v>
          </cell>
          <cell r="CB86">
            <v>0</v>
          </cell>
          <cell r="CC86">
            <v>0</v>
          </cell>
          <cell r="CD86">
            <v>0</v>
          </cell>
          <cell r="CE86">
            <v>9142</v>
          </cell>
          <cell r="CF86">
            <v>0</v>
          </cell>
          <cell r="CG86">
            <v>0</v>
          </cell>
          <cell r="CH86">
            <v>0</v>
          </cell>
          <cell r="CI86">
            <v>1800</v>
          </cell>
          <cell r="CJ86">
            <v>0</v>
          </cell>
          <cell r="CK86">
            <v>0</v>
          </cell>
          <cell r="CL86">
            <v>0</v>
          </cell>
          <cell r="CM86">
            <v>139518</v>
          </cell>
          <cell r="CN86">
            <v>0</v>
          </cell>
          <cell r="CO86">
            <v>-1571</v>
          </cell>
          <cell r="CP86">
            <v>0</v>
          </cell>
          <cell r="CQ86">
            <v>7989</v>
          </cell>
          <cell r="CR86">
            <v>0</v>
          </cell>
          <cell r="CS86">
            <v>0</v>
          </cell>
          <cell r="CT86">
            <v>0</v>
          </cell>
          <cell r="CU86">
            <v>0</v>
          </cell>
          <cell r="CV86">
            <v>4226</v>
          </cell>
          <cell r="CW86">
            <v>0</v>
          </cell>
          <cell r="CX86">
            <v>0</v>
          </cell>
          <cell r="CY86">
            <v>0</v>
          </cell>
          <cell r="CZ86">
            <v>0</v>
          </cell>
          <cell r="DA86">
            <v>0</v>
          </cell>
          <cell r="DB86">
            <v>0</v>
          </cell>
          <cell r="DC86">
            <v>0</v>
          </cell>
          <cell r="DD86">
            <v>0</v>
          </cell>
          <cell r="DE86">
            <v>-12932</v>
          </cell>
          <cell r="DF86">
            <v>2383171</v>
          </cell>
          <cell r="DG86">
            <v>1060073</v>
          </cell>
          <cell r="DH86">
            <v>-2439564</v>
          </cell>
          <cell r="DI86">
            <v>-28242</v>
          </cell>
          <cell r="DJ86">
            <v>60247</v>
          </cell>
          <cell r="DK86">
            <v>41084</v>
          </cell>
          <cell r="DL86">
            <v>4775</v>
          </cell>
          <cell r="DM86">
            <v>0</v>
          </cell>
          <cell r="DN86">
            <v>65692</v>
          </cell>
          <cell r="DO86">
            <v>17187</v>
          </cell>
          <cell r="DP86">
            <v>4918</v>
          </cell>
          <cell r="DQ86">
            <v>-2851</v>
          </cell>
          <cell r="DR86">
            <v>54902</v>
          </cell>
          <cell r="DS86">
            <v>25403</v>
          </cell>
          <cell r="DT86">
            <v>4156</v>
          </cell>
          <cell r="DU86">
            <v>-685</v>
          </cell>
          <cell r="DV86">
            <v>148693</v>
          </cell>
          <cell r="DW86">
            <v>725961</v>
          </cell>
          <cell r="DX86">
            <v>-240950</v>
          </cell>
          <cell r="DY86">
            <v>-170786</v>
          </cell>
          <cell r="DZ86">
            <v>0</v>
          </cell>
          <cell r="EA86">
            <v>580</v>
          </cell>
          <cell r="EB86">
            <v>0</v>
          </cell>
          <cell r="EC86">
            <v>0</v>
          </cell>
          <cell r="ED86">
            <v>0</v>
          </cell>
          <cell r="EE86">
            <v>8302</v>
          </cell>
          <cell r="EF86">
            <v>1228</v>
          </cell>
          <cell r="EG86">
            <v>0</v>
          </cell>
          <cell r="EH86">
            <v>0</v>
          </cell>
          <cell r="EI86">
            <v>104198</v>
          </cell>
          <cell r="EJ86">
            <v>3856</v>
          </cell>
          <cell r="EK86">
            <v>0</v>
          </cell>
          <cell r="EL86">
            <v>0</v>
          </cell>
          <cell r="EM86">
            <v>61602</v>
          </cell>
          <cell r="EN86">
            <v>2308</v>
          </cell>
          <cell r="EO86">
            <v>0</v>
          </cell>
          <cell r="EP86">
            <v>0</v>
          </cell>
          <cell r="EQ86">
            <v>6483</v>
          </cell>
          <cell r="ER86">
            <v>243</v>
          </cell>
          <cell r="ES86">
            <v>0</v>
          </cell>
          <cell r="ET86">
            <v>0</v>
          </cell>
          <cell r="EU86">
            <v>0</v>
          </cell>
          <cell r="EV86">
            <v>0</v>
          </cell>
          <cell r="EW86">
            <v>0</v>
          </cell>
          <cell r="EX86">
            <v>0</v>
          </cell>
          <cell r="EY86">
            <v>3585</v>
          </cell>
          <cell r="EZ86">
            <v>0</v>
          </cell>
          <cell r="FA86">
            <v>0</v>
          </cell>
          <cell r="FB86">
            <v>0</v>
          </cell>
          <cell r="FC86">
            <v>0</v>
          </cell>
          <cell r="FD86">
            <v>75067</v>
          </cell>
          <cell r="FE86">
            <v>0</v>
          </cell>
          <cell r="FF86">
            <v>0</v>
          </cell>
          <cell r="FG86">
            <v>0</v>
          </cell>
          <cell r="FH86">
            <v>0</v>
          </cell>
          <cell r="FI86">
            <v>0</v>
          </cell>
          <cell r="FJ86">
            <v>0</v>
          </cell>
          <cell r="FK86">
            <v>0</v>
          </cell>
          <cell r="FL86">
            <v>0</v>
          </cell>
          <cell r="FM86">
            <v>0</v>
          </cell>
          <cell r="FN86">
            <v>0</v>
          </cell>
          <cell r="FO86">
            <v>2780</v>
          </cell>
          <cell r="FP86">
            <v>959</v>
          </cell>
          <cell r="FQ86">
            <v>164</v>
          </cell>
          <cell r="FR86">
            <v>0</v>
          </cell>
          <cell r="FS86">
            <v>0</v>
          </cell>
          <cell r="FT86">
            <v>334070</v>
          </cell>
          <cell r="FU86">
            <v>0</v>
          </cell>
          <cell r="FV86">
            <v>0</v>
          </cell>
          <cell r="FW86">
            <v>0</v>
          </cell>
          <cell r="FX86">
            <v>277651</v>
          </cell>
          <cell r="FY86">
            <v>0</v>
          </cell>
          <cell r="FZ86">
            <v>0</v>
          </cell>
          <cell r="GA86">
            <v>0</v>
          </cell>
          <cell r="GB86">
            <v>483788</v>
          </cell>
          <cell r="GC86">
            <v>0</v>
          </cell>
          <cell r="GD86">
            <v>0</v>
          </cell>
          <cell r="GE86">
            <v>0</v>
          </cell>
          <cell r="GF86">
            <v>91337</v>
          </cell>
          <cell r="GG86">
            <v>0</v>
          </cell>
          <cell r="GH86">
            <v>0</v>
          </cell>
          <cell r="GI86">
            <v>0</v>
          </cell>
          <cell r="GJ86">
            <v>205536</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1392382</v>
          </cell>
          <cell r="HA86">
            <v>0</v>
          </cell>
          <cell r="HB86">
            <v>0</v>
          </cell>
          <cell r="HC86">
            <v>0</v>
          </cell>
          <cell r="HD86">
            <v>324466</v>
          </cell>
          <cell r="HE86">
            <v>0</v>
          </cell>
          <cell r="HF86">
            <v>0</v>
          </cell>
          <cell r="HG86">
            <v>0</v>
          </cell>
          <cell r="HH86">
            <v>191101</v>
          </cell>
          <cell r="HI86">
            <v>0</v>
          </cell>
          <cell r="HJ86">
            <v>0</v>
          </cell>
          <cell r="HK86">
            <v>0</v>
          </cell>
          <cell r="HL86">
            <v>362559</v>
          </cell>
          <cell r="HM86">
            <v>0</v>
          </cell>
          <cell r="HN86">
            <v>0</v>
          </cell>
          <cell r="HO86">
            <v>0</v>
          </cell>
          <cell r="HP86">
            <v>73213</v>
          </cell>
          <cell r="HQ86">
            <v>0</v>
          </cell>
          <cell r="HR86">
            <v>0</v>
          </cell>
          <cell r="HS86">
            <v>0</v>
          </cell>
          <cell r="HT86">
            <v>164752</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1116091</v>
          </cell>
          <cell r="IK86">
            <v>0</v>
          </cell>
        </row>
        <row r="87">
          <cell r="A87" t="str">
            <v>48227330</v>
          </cell>
          <cell r="B87" t="str">
            <v>2001</v>
          </cell>
          <cell r="C87">
            <v>37455</v>
          </cell>
          <cell r="D87" t="str">
            <v>15:18:01</v>
          </cell>
          <cell r="E87" t="str">
            <v>BRITTHAVEN OF GOLDSBORO</v>
          </cell>
          <cell r="F87">
            <v>0</v>
          </cell>
          <cell r="G87">
            <v>183418</v>
          </cell>
          <cell r="H87">
            <v>-2720</v>
          </cell>
          <cell r="I87">
            <v>623</v>
          </cell>
          <cell r="J87">
            <v>31843</v>
          </cell>
          <cell r="K87">
            <v>255902</v>
          </cell>
          <cell r="L87">
            <v>2249</v>
          </cell>
          <cell r="M87">
            <v>0</v>
          </cell>
          <cell r="N87">
            <v>204257</v>
          </cell>
          <cell r="O87">
            <v>98493</v>
          </cell>
          <cell r="P87">
            <v>13265</v>
          </cell>
          <cell r="Q87">
            <v>0</v>
          </cell>
          <cell r="R87">
            <v>260441</v>
          </cell>
          <cell r="S87">
            <v>408088</v>
          </cell>
          <cell r="T87">
            <v>16101</v>
          </cell>
          <cell r="U87">
            <v>-3492</v>
          </cell>
          <cell r="V87">
            <v>381420</v>
          </cell>
          <cell r="W87">
            <v>0</v>
          </cell>
          <cell r="X87">
            <v>0</v>
          </cell>
          <cell r="Y87">
            <v>0</v>
          </cell>
          <cell r="Z87">
            <v>436360</v>
          </cell>
          <cell r="AA87">
            <v>0</v>
          </cell>
          <cell r="AB87">
            <v>-436360</v>
          </cell>
          <cell r="AC87">
            <v>0</v>
          </cell>
          <cell r="AD87">
            <v>945430</v>
          </cell>
          <cell r="AE87">
            <v>0</v>
          </cell>
          <cell r="AF87">
            <v>-945430</v>
          </cell>
          <cell r="AG87">
            <v>0</v>
          </cell>
          <cell r="AH87">
            <v>1379405</v>
          </cell>
          <cell r="AI87">
            <v>0</v>
          </cell>
          <cell r="AJ87">
            <v>-1379405</v>
          </cell>
          <cell r="AK87">
            <v>0</v>
          </cell>
          <cell r="AL87">
            <v>52518</v>
          </cell>
          <cell r="AM87">
            <v>0</v>
          </cell>
          <cell r="AN87">
            <v>0</v>
          </cell>
          <cell r="AO87">
            <v>0</v>
          </cell>
          <cell r="AP87">
            <v>0</v>
          </cell>
          <cell r="AQ87">
            <v>0</v>
          </cell>
          <cell r="AR87">
            <v>0</v>
          </cell>
          <cell r="AS87">
            <v>0</v>
          </cell>
          <cell r="AT87">
            <v>0</v>
          </cell>
          <cell r="AU87">
            <v>269588</v>
          </cell>
          <cell r="AV87">
            <v>-233167</v>
          </cell>
          <cell r="AW87">
            <v>0</v>
          </cell>
          <cell r="AX87">
            <v>0</v>
          </cell>
          <cell r="AY87">
            <v>337173</v>
          </cell>
          <cell r="AZ87">
            <v>-247716</v>
          </cell>
          <cell r="BA87">
            <v>0</v>
          </cell>
          <cell r="BB87">
            <v>0</v>
          </cell>
          <cell r="BC87">
            <v>7337</v>
          </cell>
          <cell r="BD87">
            <v>0</v>
          </cell>
          <cell r="BE87">
            <v>0</v>
          </cell>
          <cell r="BF87">
            <v>0</v>
          </cell>
          <cell r="BG87">
            <v>340620</v>
          </cell>
          <cell r="BH87">
            <v>-117580</v>
          </cell>
          <cell r="BI87">
            <v>0</v>
          </cell>
          <cell r="BJ87">
            <v>0</v>
          </cell>
          <cell r="BK87">
            <v>77764</v>
          </cell>
          <cell r="BL87">
            <v>0</v>
          </cell>
          <cell r="BM87">
            <v>0</v>
          </cell>
          <cell r="BN87">
            <v>0</v>
          </cell>
          <cell r="BO87">
            <v>22031</v>
          </cell>
          <cell r="BP87">
            <v>0</v>
          </cell>
          <cell r="BQ87">
            <v>0</v>
          </cell>
          <cell r="BR87">
            <v>0</v>
          </cell>
          <cell r="BS87">
            <v>188</v>
          </cell>
          <cell r="BT87">
            <v>0</v>
          </cell>
          <cell r="BU87">
            <v>-188</v>
          </cell>
          <cell r="BV87">
            <v>0</v>
          </cell>
          <cell r="BW87">
            <v>2985</v>
          </cell>
          <cell r="BX87">
            <v>0</v>
          </cell>
          <cell r="BY87">
            <v>0</v>
          </cell>
          <cell r="BZ87">
            <v>0</v>
          </cell>
          <cell r="CA87">
            <v>38646</v>
          </cell>
          <cell r="CB87">
            <v>0</v>
          </cell>
          <cell r="CC87">
            <v>0</v>
          </cell>
          <cell r="CD87">
            <v>0</v>
          </cell>
          <cell r="CE87">
            <v>18165</v>
          </cell>
          <cell r="CF87">
            <v>0</v>
          </cell>
          <cell r="CG87">
            <v>0</v>
          </cell>
          <cell r="CH87">
            <v>0</v>
          </cell>
          <cell r="CI87">
            <v>2400</v>
          </cell>
          <cell r="CJ87">
            <v>0</v>
          </cell>
          <cell r="CK87">
            <v>0</v>
          </cell>
          <cell r="CL87">
            <v>0</v>
          </cell>
          <cell r="CM87">
            <v>128455</v>
          </cell>
          <cell r="CN87">
            <v>0</v>
          </cell>
          <cell r="CO87">
            <v>-1219</v>
          </cell>
          <cell r="CP87">
            <v>0</v>
          </cell>
          <cell r="CQ87">
            <v>8576</v>
          </cell>
          <cell r="CR87">
            <v>0</v>
          </cell>
          <cell r="CS87">
            <v>0</v>
          </cell>
          <cell r="CT87">
            <v>0</v>
          </cell>
          <cell r="CU87">
            <v>0</v>
          </cell>
          <cell r="CV87">
            <v>2720</v>
          </cell>
          <cell r="CW87">
            <v>0</v>
          </cell>
          <cell r="CX87">
            <v>0</v>
          </cell>
          <cell r="CY87">
            <v>3841</v>
          </cell>
          <cell r="CZ87">
            <v>0</v>
          </cell>
          <cell r="DA87">
            <v>0</v>
          </cell>
          <cell r="DB87">
            <v>0</v>
          </cell>
          <cell r="DC87">
            <v>0</v>
          </cell>
          <cell r="DD87">
            <v>0</v>
          </cell>
          <cell r="DE87">
            <v>0</v>
          </cell>
          <cell r="DF87">
            <v>3195133</v>
          </cell>
          <cell r="DG87">
            <v>1257769</v>
          </cell>
          <cell r="DH87">
            <v>-3356938</v>
          </cell>
          <cell r="DI87">
            <v>-1407</v>
          </cell>
          <cell r="DJ87">
            <v>63944</v>
          </cell>
          <cell r="DK87">
            <v>50374</v>
          </cell>
          <cell r="DL87">
            <v>4210</v>
          </cell>
          <cell r="DM87">
            <v>0</v>
          </cell>
          <cell r="DN87">
            <v>80762</v>
          </cell>
          <cell r="DO87">
            <v>20436</v>
          </cell>
          <cell r="DP87">
            <v>5086</v>
          </cell>
          <cell r="DQ87">
            <v>-3238</v>
          </cell>
          <cell r="DR87">
            <v>43843</v>
          </cell>
          <cell r="DS87">
            <v>25139</v>
          </cell>
          <cell r="DT87">
            <v>2831</v>
          </cell>
          <cell r="DU87">
            <v>-776</v>
          </cell>
          <cell r="DV87">
            <v>136397</v>
          </cell>
          <cell r="DW87">
            <v>691546</v>
          </cell>
          <cell r="DX87">
            <v>-258304</v>
          </cell>
          <cell r="DY87">
            <v>-137565</v>
          </cell>
          <cell r="DZ87">
            <v>0</v>
          </cell>
          <cell r="EA87">
            <v>39</v>
          </cell>
          <cell r="EB87">
            <v>0</v>
          </cell>
          <cell r="EC87">
            <v>0</v>
          </cell>
          <cell r="ED87">
            <v>0</v>
          </cell>
          <cell r="EE87">
            <v>67080</v>
          </cell>
          <cell r="EF87">
            <v>7161</v>
          </cell>
          <cell r="EG87">
            <v>0</v>
          </cell>
          <cell r="EH87">
            <v>0</v>
          </cell>
          <cell r="EI87">
            <v>199599</v>
          </cell>
          <cell r="EJ87">
            <v>5756</v>
          </cell>
          <cell r="EK87">
            <v>0</v>
          </cell>
          <cell r="EL87">
            <v>0</v>
          </cell>
          <cell r="EM87">
            <v>146344</v>
          </cell>
          <cell r="EN87">
            <v>4180</v>
          </cell>
          <cell r="EO87">
            <v>0</v>
          </cell>
          <cell r="EP87">
            <v>0</v>
          </cell>
          <cell r="EQ87">
            <v>14428</v>
          </cell>
          <cell r="ER87">
            <v>417</v>
          </cell>
          <cell r="ES87">
            <v>0</v>
          </cell>
          <cell r="ET87">
            <v>0</v>
          </cell>
          <cell r="EU87">
            <v>0</v>
          </cell>
          <cell r="EV87">
            <v>0</v>
          </cell>
          <cell r="EW87">
            <v>0</v>
          </cell>
          <cell r="EX87">
            <v>0</v>
          </cell>
          <cell r="EY87">
            <v>0</v>
          </cell>
          <cell r="EZ87">
            <v>0</v>
          </cell>
          <cell r="FA87">
            <v>0</v>
          </cell>
          <cell r="FB87">
            <v>0</v>
          </cell>
          <cell r="FC87">
            <v>0</v>
          </cell>
          <cell r="FD87">
            <v>110419</v>
          </cell>
          <cell r="FE87">
            <v>0</v>
          </cell>
          <cell r="FF87">
            <v>0</v>
          </cell>
          <cell r="FG87">
            <v>4784</v>
          </cell>
          <cell r="FH87">
            <v>0</v>
          </cell>
          <cell r="FI87">
            <v>0</v>
          </cell>
          <cell r="FJ87">
            <v>0</v>
          </cell>
          <cell r="FK87">
            <v>22347</v>
          </cell>
          <cell r="FL87">
            <v>0</v>
          </cell>
          <cell r="FM87">
            <v>0</v>
          </cell>
          <cell r="FN87">
            <v>0</v>
          </cell>
          <cell r="FO87">
            <v>2724</v>
          </cell>
          <cell r="FP87">
            <v>-22</v>
          </cell>
          <cell r="FQ87">
            <v>0</v>
          </cell>
          <cell r="FR87">
            <v>0</v>
          </cell>
          <cell r="FS87">
            <v>0</v>
          </cell>
          <cell r="FT87">
            <v>89542</v>
          </cell>
          <cell r="FU87">
            <v>0</v>
          </cell>
          <cell r="FV87">
            <v>0</v>
          </cell>
          <cell r="FW87">
            <v>0</v>
          </cell>
          <cell r="FX87">
            <v>302234</v>
          </cell>
          <cell r="FY87">
            <v>0</v>
          </cell>
          <cell r="FZ87">
            <v>0</v>
          </cell>
          <cell r="GA87">
            <v>0</v>
          </cell>
          <cell r="GB87">
            <v>411421</v>
          </cell>
          <cell r="GC87">
            <v>0</v>
          </cell>
          <cell r="GD87">
            <v>0</v>
          </cell>
          <cell r="GE87">
            <v>0</v>
          </cell>
          <cell r="GF87">
            <v>67825</v>
          </cell>
          <cell r="GG87">
            <v>0</v>
          </cell>
          <cell r="GH87">
            <v>0</v>
          </cell>
          <cell r="GI87">
            <v>0</v>
          </cell>
          <cell r="GJ87">
            <v>131466</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1002488</v>
          </cell>
          <cell r="HA87">
            <v>0</v>
          </cell>
          <cell r="HB87">
            <v>0</v>
          </cell>
          <cell r="HC87">
            <v>0</v>
          </cell>
          <cell r="HD87">
            <v>342409</v>
          </cell>
          <cell r="HE87">
            <v>0</v>
          </cell>
          <cell r="HF87">
            <v>0</v>
          </cell>
          <cell r="HG87">
            <v>0</v>
          </cell>
          <cell r="HH87">
            <v>623927</v>
          </cell>
          <cell r="HI87">
            <v>0</v>
          </cell>
          <cell r="HJ87">
            <v>0</v>
          </cell>
          <cell r="HK87">
            <v>0</v>
          </cell>
          <cell r="HL87">
            <v>934742</v>
          </cell>
          <cell r="HM87">
            <v>0</v>
          </cell>
          <cell r="HN87">
            <v>0</v>
          </cell>
          <cell r="HO87">
            <v>0</v>
          </cell>
          <cell r="HP87">
            <v>160535</v>
          </cell>
          <cell r="HQ87">
            <v>0</v>
          </cell>
          <cell r="HR87">
            <v>0</v>
          </cell>
          <cell r="HS87">
            <v>0</v>
          </cell>
          <cell r="HT87">
            <v>311166</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2372779</v>
          </cell>
          <cell r="IK87">
            <v>0</v>
          </cell>
        </row>
        <row r="88">
          <cell r="A88" t="str">
            <v>48471554</v>
          </cell>
          <cell r="B88" t="str">
            <v>2001</v>
          </cell>
          <cell r="C88">
            <v>37454</v>
          </cell>
          <cell r="D88" t="str">
            <v>16:23:44</v>
          </cell>
          <cell r="E88" t="str">
            <v>BRITTHAVEN OF GRAHAM</v>
          </cell>
          <cell r="F88">
            <v>0</v>
          </cell>
          <cell r="G88">
            <v>457426</v>
          </cell>
          <cell r="H88">
            <v>0</v>
          </cell>
          <cell r="I88">
            <v>-231069</v>
          </cell>
          <cell r="J88">
            <v>24152</v>
          </cell>
          <cell r="K88">
            <v>116363</v>
          </cell>
          <cell r="L88">
            <v>1558</v>
          </cell>
          <cell r="M88">
            <v>-2670</v>
          </cell>
          <cell r="N88">
            <v>109667</v>
          </cell>
          <cell r="O88">
            <v>43651</v>
          </cell>
          <cell r="P88">
            <v>6762</v>
          </cell>
          <cell r="Q88">
            <v>0</v>
          </cell>
          <cell r="R88">
            <v>158610</v>
          </cell>
          <cell r="S88">
            <v>205110</v>
          </cell>
          <cell r="T88">
            <v>9651</v>
          </cell>
          <cell r="U88">
            <v>-1437</v>
          </cell>
          <cell r="V88">
            <v>282379</v>
          </cell>
          <cell r="W88">
            <v>0</v>
          </cell>
          <cell r="X88">
            <v>-7584</v>
          </cell>
          <cell r="Y88">
            <v>0</v>
          </cell>
          <cell r="Z88">
            <v>153300</v>
          </cell>
          <cell r="AA88">
            <v>0</v>
          </cell>
          <cell r="AB88">
            <v>-153300</v>
          </cell>
          <cell r="AC88">
            <v>0</v>
          </cell>
          <cell r="AD88">
            <v>388799</v>
          </cell>
          <cell r="AE88">
            <v>0</v>
          </cell>
          <cell r="AF88">
            <v>-388799</v>
          </cell>
          <cell r="AG88">
            <v>0</v>
          </cell>
          <cell r="AH88">
            <v>451882</v>
          </cell>
          <cell r="AI88">
            <v>0</v>
          </cell>
          <cell r="AJ88">
            <v>-451882</v>
          </cell>
          <cell r="AK88">
            <v>0</v>
          </cell>
          <cell r="AL88">
            <v>15857</v>
          </cell>
          <cell r="AM88">
            <v>0</v>
          </cell>
          <cell r="AN88">
            <v>0</v>
          </cell>
          <cell r="AO88">
            <v>0</v>
          </cell>
          <cell r="AP88">
            <v>0</v>
          </cell>
          <cell r="AQ88">
            <v>0</v>
          </cell>
          <cell r="AR88">
            <v>0</v>
          </cell>
          <cell r="AS88">
            <v>0</v>
          </cell>
          <cell r="AT88">
            <v>0</v>
          </cell>
          <cell r="AU88">
            <v>108394</v>
          </cell>
          <cell r="AV88">
            <v>-84013</v>
          </cell>
          <cell r="AW88">
            <v>0</v>
          </cell>
          <cell r="AX88">
            <v>0</v>
          </cell>
          <cell r="AY88">
            <v>94086</v>
          </cell>
          <cell r="AZ88">
            <v>-51526</v>
          </cell>
          <cell r="BA88">
            <v>0</v>
          </cell>
          <cell r="BB88">
            <v>0</v>
          </cell>
          <cell r="BC88">
            <v>2335</v>
          </cell>
          <cell r="BD88">
            <v>0</v>
          </cell>
          <cell r="BE88">
            <v>0</v>
          </cell>
          <cell r="BF88">
            <v>0</v>
          </cell>
          <cell r="BG88">
            <v>100289</v>
          </cell>
          <cell r="BH88">
            <v>-1304</v>
          </cell>
          <cell r="BI88">
            <v>0</v>
          </cell>
          <cell r="BJ88">
            <v>0</v>
          </cell>
          <cell r="BK88">
            <v>16653</v>
          </cell>
          <cell r="BL88">
            <v>0</v>
          </cell>
          <cell r="BM88">
            <v>0</v>
          </cell>
          <cell r="BN88">
            <v>0</v>
          </cell>
          <cell r="BO88">
            <v>7022</v>
          </cell>
          <cell r="BP88">
            <v>0</v>
          </cell>
          <cell r="BQ88">
            <v>0</v>
          </cell>
          <cell r="BR88">
            <v>0</v>
          </cell>
          <cell r="BS88">
            <v>565</v>
          </cell>
          <cell r="BT88">
            <v>0</v>
          </cell>
          <cell r="BU88">
            <v>0</v>
          </cell>
          <cell r="BV88">
            <v>0</v>
          </cell>
          <cell r="BW88">
            <v>787</v>
          </cell>
          <cell r="BX88">
            <v>0</v>
          </cell>
          <cell r="BY88">
            <v>0</v>
          </cell>
          <cell r="BZ88">
            <v>0</v>
          </cell>
          <cell r="CA88">
            <v>10901</v>
          </cell>
          <cell r="CB88">
            <v>0</v>
          </cell>
          <cell r="CC88">
            <v>0</v>
          </cell>
          <cell r="CD88">
            <v>0</v>
          </cell>
          <cell r="CE88">
            <v>3299</v>
          </cell>
          <cell r="CF88">
            <v>0</v>
          </cell>
          <cell r="CG88">
            <v>0</v>
          </cell>
          <cell r="CH88">
            <v>0</v>
          </cell>
          <cell r="CI88">
            <v>3991</v>
          </cell>
          <cell r="CJ88">
            <v>0</v>
          </cell>
          <cell r="CK88">
            <v>0</v>
          </cell>
          <cell r="CL88">
            <v>0</v>
          </cell>
          <cell r="CM88">
            <v>28113</v>
          </cell>
          <cell r="CN88">
            <v>0</v>
          </cell>
          <cell r="CO88">
            <v>-4007</v>
          </cell>
          <cell r="CP88">
            <v>0</v>
          </cell>
          <cell r="CQ88">
            <v>9848</v>
          </cell>
          <cell r="CR88">
            <v>0</v>
          </cell>
          <cell r="CS88">
            <v>0</v>
          </cell>
          <cell r="CT88">
            <v>0</v>
          </cell>
          <cell r="CU88">
            <v>0</v>
          </cell>
          <cell r="CV88">
            <v>0</v>
          </cell>
          <cell r="CW88">
            <v>0</v>
          </cell>
          <cell r="CX88">
            <v>0</v>
          </cell>
          <cell r="CY88">
            <v>0</v>
          </cell>
          <cell r="CZ88">
            <v>0</v>
          </cell>
          <cell r="DA88">
            <v>0</v>
          </cell>
          <cell r="DB88">
            <v>0</v>
          </cell>
          <cell r="DC88">
            <v>0</v>
          </cell>
          <cell r="DD88">
            <v>0</v>
          </cell>
          <cell r="DE88">
            <v>-565</v>
          </cell>
          <cell r="DF88">
            <v>1292217</v>
          </cell>
          <cell r="DG88">
            <v>386283</v>
          </cell>
          <cell r="DH88">
            <v>-1138408</v>
          </cell>
          <cell r="DI88">
            <v>-4572</v>
          </cell>
          <cell r="DJ88">
            <v>66697</v>
          </cell>
          <cell r="DK88">
            <v>35822</v>
          </cell>
          <cell r="DL88">
            <v>4207</v>
          </cell>
          <cell r="DM88">
            <v>0</v>
          </cell>
          <cell r="DN88">
            <v>37607</v>
          </cell>
          <cell r="DO88">
            <v>12910</v>
          </cell>
          <cell r="DP88">
            <v>2438</v>
          </cell>
          <cell r="DQ88">
            <v>-1403</v>
          </cell>
          <cell r="DR88">
            <v>16318</v>
          </cell>
          <cell r="DS88">
            <v>8133</v>
          </cell>
          <cell r="DT88">
            <v>1021</v>
          </cell>
          <cell r="DU88">
            <v>-338</v>
          </cell>
          <cell r="DV88">
            <v>80762</v>
          </cell>
          <cell r="DW88">
            <v>344758</v>
          </cell>
          <cell r="DX88">
            <v>-109278</v>
          </cell>
          <cell r="DY88">
            <v>-68413</v>
          </cell>
          <cell r="DZ88">
            <v>0</v>
          </cell>
          <cell r="EA88">
            <v>212</v>
          </cell>
          <cell r="EB88">
            <v>0</v>
          </cell>
          <cell r="EC88">
            <v>0</v>
          </cell>
          <cell r="ED88">
            <v>0</v>
          </cell>
          <cell r="EE88">
            <v>1623</v>
          </cell>
          <cell r="EF88">
            <v>0</v>
          </cell>
          <cell r="EG88">
            <v>0</v>
          </cell>
          <cell r="EH88">
            <v>0</v>
          </cell>
          <cell r="EI88">
            <v>68599</v>
          </cell>
          <cell r="EJ88">
            <v>2361</v>
          </cell>
          <cell r="EK88">
            <v>0</v>
          </cell>
          <cell r="EL88">
            <v>0</v>
          </cell>
          <cell r="EM88">
            <v>41643</v>
          </cell>
          <cell r="EN88">
            <v>1469</v>
          </cell>
          <cell r="EO88">
            <v>0</v>
          </cell>
          <cell r="EP88">
            <v>0</v>
          </cell>
          <cell r="EQ88">
            <v>1657</v>
          </cell>
          <cell r="ER88">
            <v>59</v>
          </cell>
          <cell r="ES88">
            <v>0</v>
          </cell>
          <cell r="ET88">
            <v>0</v>
          </cell>
          <cell r="EU88">
            <v>0</v>
          </cell>
          <cell r="EV88">
            <v>0</v>
          </cell>
          <cell r="EW88">
            <v>0</v>
          </cell>
          <cell r="EX88">
            <v>0</v>
          </cell>
          <cell r="EY88">
            <v>0</v>
          </cell>
          <cell r="EZ88">
            <v>0</v>
          </cell>
          <cell r="FA88">
            <v>0</v>
          </cell>
          <cell r="FB88">
            <v>0</v>
          </cell>
          <cell r="FC88">
            <v>0</v>
          </cell>
          <cell r="FD88">
            <v>1304</v>
          </cell>
          <cell r="FE88">
            <v>0</v>
          </cell>
          <cell r="FF88">
            <v>0</v>
          </cell>
          <cell r="FG88">
            <v>16403</v>
          </cell>
          <cell r="FH88">
            <v>0</v>
          </cell>
          <cell r="FI88">
            <v>0</v>
          </cell>
          <cell r="FJ88">
            <v>0</v>
          </cell>
          <cell r="FK88">
            <v>0</v>
          </cell>
          <cell r="FL88">
            <v>0</v>
          </cell>
          <cell r="FM88">
            <v>0</v>
          </cell>
          <cell r="FN88">
            <v>0</v>
          </cell>
          <cell r="FO88">
            <v>2567</v>
          </cell>
          <cell r="FP88">
            <v>8721</v>
          </cell>
          <cell r="FQ88">
            <v>1656</v>
          </cell>
          <cell r="FR88">
            <v>0</v>
          </cell>
          <cell r="FS88">
            <v>0</v>
          </cell>
          <cell r="FT88">
            <v>59021</v>
          </cell>
          <cell r="FU88">
            <v>0</v>
          </cell>
          <cell r="FV88">
            <v>0</v>
          </cell>
          <cell r="FW88">
            <v>0</v>
          </cell>
          <cell r="FX88">
            <v>171266</v>
          </cell>
          <cell r="FY88">
            <v>0</v>
          </cell>
          <cell r="FZ88">
            <v>0</v>
          </cell>
          <cell r="GA88">
            <v>0</v>
          </cell>
          <cell r="GB88">
            <v>192729</v>
          </cell>
          <cell r="GC88">
            <v>0</v>
          </cell>
          <cell r="GD88">
            <v>0</v>
          </cell>
          <cell r="GE88">
            <v>0</v>
          </cell>
          <cell r="GF88">
            <v>35467</v>
          </cell>
          <cell r="GG88">
            <v>0</v>
          </cell>
          <cell r="GH88">
            <v>0</v>
          </cell>
          <cell r="GI88">
            <v>0</v>
          </cell>
          <cell r="GJ88">
            <v>55671</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514154</v>
          </cell>
          <cell r="HA88">
            <v>0</v>
          </cell>
          <cell r="HB88">
            <v>0</v>
          </cell>
          <cell r="HC88">
            <v>0</v>
          </cell>
          <cell r="HD88">
            <v>88580</v>
          </cell>
          <cell r="HE88">
            <v>0</v>
          </cell>
          <cell r="HF88">
            <v>0</v>
          </cell>
          <cell r="HG88">
            <v>0</v>
          </cell>
          <cell r="HH88">
            <v>177354</v>
          </cell>
          <cell r="HI88">
            <v>0</v>
          </cell>
          <cell r="HJ88">
            <v>0</v>
          </cell>
          <cell r="HK88">
            <v>0</v>
          </cell>
          <cell r="HL88">
            <v>210270</v>
          </cell>
          <cell r="HM88">
            <v>0</v>
          </cell>
          <cell r="HN88">
            <v>0</v>
          </cell>
          <cell r="HO88">
            <v>0</v>
          </cell>
          <cell r="HP88">
            <v>39927</v>
          </cell>
          <cell r="HQ88">
            <v>0</v>
          </cell>
          <cell r="HR88">
            <v>0</v>
          </cell>
          <cell r="HS88">
            <v>0</v>
          </cell>
          <cell r="HT88">
            <v>62672</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578803</v>
          </cell>
          <cell r="IK88">
            <v>0</v>
          </cell>
        </row>
        <row r="89">
          <cell r="A89" t="str">
            <v>48091331</v>
          </cell>
          <cell r="B89" t="str">
            <v>2001</v>
          </cell>
          <cell r="C89">
            <v>37732</v>
          </cell>
          <cell r="D89" t="str">
            <v>14:26:46</v>
          </cell>
          <cell r="E89" t="str">
            <v>BRITTHAVEN OF GUILFORD</v>
          </cell>
          <cell r="F89">
            <v>0</v>
          </cell>
          <cell r="G89">
            <v>513536</v>
          </cell>
          <cell r="H89">
            <v>-117</v>
          </cell>
          <cell r="I89">
            <v>-348042</v>
          </cell>
          <cell r="J89">
            <v>29759</v>
          </cell>
          <cell r="K89">
            <v>124809</v>
          </cell>
          <cell r="L89">
            <v>2053</v>
          </cell>
          <cell r="M89">
            <v>-508</v>
          </cell>
          <cell r="N89">
            <v>113272</v>
          </cell>
          <cell r="O89">
            <v>48030</v>
          </cell>
          <cell r="P89">
            <v>7591</v>
          </cell>
          <cell r="Q89">
            <v>0</v>
          </cell>
          <cell r="R89">
            <v>202371</v>
          </cell>
          <cell r="S89">
            <v>242046</v>
          </cell>
          <cell r="T89">
            <v>13365</v>
          </cell>
          <cell r="U89">
            <v>-2609</v>
          </cell>
          <cell r="V89">
            <v>301567</v>
          </cell>
          <cell r="W89">
            <v>0</v>
          </cell>
          <cell r="X89">
            <v>0</v>
          </cell>
          <cell r="Y89">
            <v>0</v>
          </cell>
          <cell r="Z89">
            <v>231656</v>
          </cell>
          <cell r="AA89">
            <v>0</v>
          </cell>
          <cell r="AB89">
            <v>-231656</v>
          </cell>
          <cell r="AC89">
            <v>0</v>
          </cell>
          <cell r="AD89">
            <v>484320</v>
          </cell>
          <cell r="AE89">
            <v>0</v>
          </cell>
          <cell r="AF89">
            <v>-484320</v>
          </cell>
          <cell r="AG89">
            <v>0</v>
          </cell>
          <cell r="AH89">
            <v>754261</v>
          </cell>
          <cell r="AI89">
            <v>0</v>
          </cell>
          <cell r="AJ89">
            <v>-754261</v>
          </cell>
          <cell r="AK89">
            <v>0</v>
          </cell>
          <cell r="AL89">
            <v>41816</v>
          </cell>
          <cell r="AM89">
            <v>0</v>
          </cell>
          <cell r="AN89">
            <v>0</v>
          </cell>
          <cell r="AO89">
            <v>0</v>
          </cell>
          <cell r="AP89">
            <v>0</v>
          </cell>
          <cell r="AQ89">
            <v>0</v>
          </cell>
          <cell r="AR89">
            <v>0</v>
          </cell>
          <cell r="AS89">
            <v>0</v>
          </cell>
          <cell r="AT89">
            <v>0</v>
          </cell>
          <cell r="AU89">
            <v>153716</v>
          </cell>
          <cell r="AV89">
            <v>-124639</v>
          </cell>
          <cell r="AW89">
            <v>0</v>
          </cell>
          <cell r="AX89">
            <v>0</v>
          </cell>
          <cell r="AY89">
            <v>129834</v>
          </cell>
          <cell r="AZ89">
            <v>-64835</v>
          </cell>
          <cell r="BA89">
            <v>0</v>
          </cell>
          <cell r="BB89">
            <v>0</v>
          </cell>
          <cell r="BC89">
            <v>2266</v>
          </cell>
          <cell r="BD89">
            <v>0</v>
          </cell>
          <cell r="BE89">
            <v>0</v>
          </cell>
          <cell r="BF89">
            <v>0</v>
          </cell>
          <cell r="BG89">
            <v>179353</v>
          </cell>
          <cell r="BH89">
            <v>-65417</v>
          </cell>
          <cell r="BI89">
            <v>0</v>
          </cell>
          <cell r="BJ89">
            <v>0</v>
          </cell>
          <cell r="BK89">
            <v>11700</v>
          </cell>
          <cell r="BL89">
            <v>0</v>
          </cell>
          <cell r="BM89">
            <v>0</v>
          </cell>
          <cell r="BN89">
            <v>0</v>
          </cell>
          <cell r="BO89">
            <v>14861</v>
          </cell>
          <cell r="BP89">
            <v>0</v>
          </cell>
          <cell r="BQ89">
            <v>0</v>
          </cell>
          <cell r="BR89">
            <v>0</v>
          </cell>
          <cell r="BS89">
            <v>729</v>
          </cell>
          <cell r="BT89">
            <v>0</v>
          </cell>
          <cell r="BU89">
            <v>0</v>
          </cell>
          <cell r="BV89">
            <v>0</v>
          </cell>
          <cell r="BW89">
            <v>2093</v>
          </cell>
          <cell r="BX89">
            <v>0</v>
          </cell>
          <cell r="BY89">
            <v>0</v>
          </cell>
          <cell r="BZ89">
            <v>0</v>
          </cell>
          <cell r="CA89">
            <v>20200</v>
          </cell>
          <cell r="CB89">
            <v>0</v>
          </cell>
          <cell r="CC89">
            <v>0</v>
          </cell>
          <cell r="CD89">
            <v>0</v>
          </cell>
          <cell r="CE89">
            <v>8663</v>
          </cell>
          <cell r="CF89">
            <v>0</v>
          </cell>
          <cell r="CG89">
            <v>0</v>
          </cell>
          <cell r="CH89">
            <v>0</v>
          </cell>
          <cell r="CI89">
            <v>1339</v>
          </cell>
          <cell r="CJ89">
            <v>0</v>
          </cell>
          <cell r="CK89">
            <v>0</v>
          </cell>
          <cell r="CL89">
            <v>0</v>
          </cell>
          <cell r="CM89">
            <v>492128</v>
          </cell>
          <cell r="CN89">
            <v>0</v>
          </cell>
          <cell r="CO89">
            <v>-2760</v>
          </cell>
          <cell r="CP89">
            <v>0</v>
          </cell>
          <cell r="CQ89">
            <v>4835</v>
          </cell>
          <cell r="CR89">
            <v>0</v>
          </cell>
          <cell r="CS89">
            <v>0</v>
          </cell>
          <cell r="CT89">
            <v>0</v>
          </cell>
          <cell r="CU89">
            <v>0</v>
          </cell>
          <cell r="CV89">
            <v>117</v>
          </cell>
          <cell r="CW89">
            <v>0</v>
          </cell>
          <cell r="CX89">
            <v>0</v>
          </cell>
          <cell r="CY89">
            <v>160</v>
          </cell>
          <cell r="CZ89">
            <v>0</v>
          </cell>
          <cell r="DA89">
            <v>0</v>
          </cell>
          <cell r="DB89">
            <v>0</v>
          </cell>
          <cell r="DC89">
            <v>0</v>
          </cell>
          <cell r="DD89">
            <v>0</v>
          </cell>
          <cell r="DE89">
            <v>-729</v>
          </cell>
          <cell r="DF89">
            <v>1813620</v>
          </cell>
          <cell r="DG89">
            <v>1021877</v>
          </cell>
          <cell r="DH89">
            <v>-1725011</v>
          </cell>
          <cell r="DI89">
            <v>-3489</v>
          </cell>
          <cell r="DJ89">
            <v>30259</v>
          </cell>
          <cell r="DK89">
            <v>21232</v>
          </cell>
          <cell r="DL89">
            <v>1998</v>
          </cell>
          <cell r="DM89">
            <v>0</v>
          </cell>
          <cell r="DN89">
            <v>53460</v>
          </cell>
          <cell r="DO89">
            <v>14524</v>
          </cell>
          <cell r="DP89">
            <v>3539</v>
          </cell>
          <cell r="DQ89">
            <v>-2290</v>
          </cell>
          <cell r="DR89">
            <v>46785</v>
          </cell>
          <cell r="DS89">
            <v>11499</v>
          </cell>
          <cell r="DT89">
            <v>2972</v>
          </cell>
          <cell r="DU89">
            <v>-548</v>
          </cell>
          <cell r="DV89">
            <v>130381</v>
          </cell>
          <cell r="DW89">
            <v>596461</v>
          </cell>
          <cell r="DX89">
            <v>-167065</v>
          </cell>
          <cell r="DY89">
            <v>-187392</v>
          </cell>
          <cell r="DZ89">
            <v>0</v>
          </cell>
          <cell r="EA89">
            <v>1463</v>
          </cell>
          <cell r="EB89">
            <v>0</v>
          </cell>
          <cell r="EC89">
            <v>0</v>
          </cell>
          <cell r="ED89">
            <v>0</v>
          </cell>
          <cell r="EE89">
            <v>2053</v>
          </cell>
          <cell r="EF89">
            <v>642</v>
          </cell>
          <cell r="EG89">
            <v>0</v>
          </cell>
          <cell r="EH89">
            <v>0</v>
          </cell>
          <cell r="EI89">
            <v>116432</v>
          </cell>
          <cell r="EJ89">
            <v>2968</v>
          </cell>
          <cell r="EK89">
            <v>0</v>
          </cell>
          <cell r="EL89">
            <v>0</v>
          </cell>
          <cell r="EM89">
            <v>47970</v>
          </cell>
          <cell r="EN89">
            <v>1177</v>
          </cell>
          <cell r="EO89">
            <v>0</v>
          </cell>
          <cell r="EP89">
            <v>0</v>
          </cell>
          <cell r="EQ89">
            <v>11382</v>
          </cell>
          <cell r="ER89">
            <v>291</v>
          </cell>
          <cell r="ES89">
            <v>0</v>
          </cell>
          <cell r="ET89">
            <v>0</v>
          </cell>
          <cell r="EU89">
            <v>0</v>
          </cell>
          <cell r="EV89">
            <v>0</v>
          </cell>
          <cell r="EW89">
            <v>0</v>
          </cell>
          <cell r="EX89">
            <v>0</v>
          </cell>
          <cell r="EY89">
            <v>0</v>
          </cell>
          <cell r="EZ89">
            <v>0</v>
          </cell>
          <cell r="FA89">
            <v>0</v>
          </cell>
          <cell r="FB89">
            <v>0</v>
          </cell>
          <cell r="FC89">
            <v>0</v>
          </cell>
          <cell r="FD89">
            <v>64775</v>
          </cell>
          <cell r="FE89">
            <v>0</v>
          </cell>
          <cell r="FF89">
            <v>0</v>
          </cell>
          <cell r="FG89">
            <v>0</v>
          </cell>
          <cell r="FH89">
            <v>0</v>
          </cell>
          <cell r="FI89">
            <v>0</v>
          </cell>
          <cell r="FJ89">
            <v>0</v>
          </cell>
          <cell r="FK89">
            <v>19134</v>
          </cell>
          <cell r="FL89">
            <v>0</v>
          </cell>
          <cell r="FM89">
            <v>0</v>
          </cell>
          <cell r="FN89">
            <v>0</v>
          </cell>
          <cell r="FO89">
            <v>31442</v>
          </cell>
          <cell r="FP89">
            <v>250</v>
          </cell>
          <cell r="FQ89">
            <v>0</v>
          </cell>
          <cell r="FR89">
            <v>0</v>
          </cell>
          <cell r="FS89">
            <v>0</v>
          </cell>
          <cell r="FT89">
            <v>104634</v>
          </cell>
          <cell r="FU89">
            <v>0</v>
          </cell>
          <cell r="FV89">
            <v>0</v>
          </cell>
          <cell r="FW89">
            <v>0</v>
          </cell>
          <cell r="FX89">
            <v>263482</v>
          </cell>
          <cell r="FY89">
            <v>0</v>
          </cell>
          <cell r="FZ89">
            <v>0</v>
          </cell>
          <cell r="GA89">
            <v>0</v>
          </cell>
          <cell r="GB89">
            <v>400628</v>
          </cell>
          <cell r="GC89">
            <v>0</v>
          </cell>
          <cell r="GD89">
            <v>0</v>
          </cell>
          <cell r="GE89">
            <v>0</v>
          </cell>
          <cell r="GF89">
            <v>65170</v>
          </cell>
          <cell r="GG89">
            <v>0</v>
          </cell>
          <cell r="GH89">
            <v>0</v>
          </cell>
          <cell r="GI89">
            <v>0</v>
          </cell>
          <cell r="GJ89">
            <v>102324</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936238</v>
          </cell>
          <cell r="HA89">
            <v>0</v>
          </cell>
          <cell r="HB89">
            <v>0</v>
          </cell>
          <cell r="HC89">
            <v>0</v>
          </cell>
          <cell r="HD89">
            <v>127022</v>
          </cell>
          <cell r="HE89">
            <v>0</v>
          </cell>
          <cell r="HF89">
            <v>0</v>
          </cell>
          <cell r="HG89">
            <v>0</v>
          </cell>
          <cell r="HH89">
            <v>220838</v>
          </cell>
          <cell r="HI89">
            <v>0</v>
          </cell>
          <cell r="HJ89">
            <v>0</v>
          </cell>
          <cell r="HK89">
            <v>0</v>
          </cell>
          <cell r="HL89">
            <v>353633</v>
          </cell>
          <cell r="HM89">
            <v>0</v>
          </cell>
          <cell r="HN89">
            <v>0</v>
          </cell>
          <cell r="HO89">
            <v>0</v>
          </cell>
          <cell r="HP89">
            <v>59469</v>
          </cell>
          <cell r="HQ89">
            <v>0</v>
          </cell>
          <cell r="HR89">
            <v>0</v>
          </cell>
          <cell r="HS89">
            <v>0</v>
          </cell>
          <cell r="HT89">
            <v>93372</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854334</v>
          </cell>
          <cell r="IK89">
            <v>0</v>
          </cell>
        </row>
        <row r="90">
          <cell r="A90" t="str">
            <v>48629570</v>
          </cell>
          <cell r="B90" t="str">
            <v>2001</v>
          </cell>
          <cell r="C90">
            <v>37454</v>
          </cell>
          <cell r="D90" t="str">
            <v>16:46:28</v>
          </cell>
          <cell r="E90" t="str">
            <v>BRITTHAVEN OF HAMLET</v>
          </cell>
          <cell r="F90">
            <v>0</v>
          </cell>
          <cell r="G90">
            <v>138200</v>
          </cell>
          <cell r="H90">
            <v>-2421</v>
          </cell>
          <cell r="I90">
            <v>-155</v>
          </cell>
          <cell r="J90">
            <v>65601</v>
          </cell>
          <cell r="K90">
            <v>189231</v>
          </cell>
          <cell r="L90">
            <v>4427</v>
          </cell>
          <cell r="M90">
            <v>-4376</v>
          </cell>
          <cell r="N90">
            <v>145188</v>
          </cell>
          <cell r="O90">
            <v>59815</v>
          </cell>
          <cell r="P90">
            <v>9783</v>
          </cell>
          <cell r="Q90">
            <v>0</v>
          </cell>
          <cell r="R90">
            <v>177322</v>
          </cell>
          <cell r="S90">
            <v>246783</v>
          </cell>
          <cell r="T90">
            <v>11848</v>
          </cell>
          <cell r="U90">
            <v>-6041</v>
          </cell>
          <cell r="V90">
            <v>315906</v>
          </cell>
          <cell r="W90">
            <v>0</v>
          </cell>
          <cell r="X90">
            <v>0</v>
          </cell>
          <cell r="Y90">
            <v>0</v>
          </cell>
          <cell r="Z90">
            <v>171237</v>
          </cell>
          <cell r="AA90">
            <v>0</v>
          </cell>
          <cell r="AB90">
            <v>-171237</v>
          </cell>
          <cell r="AC90">
            <v>0</v>
          </cell>
          <cell r="AD90">
            <v>470669</v>
          </cell>
          <cell r="AE90">
            <v>0</v>
          </cell>
          <cell r="AF90">
            <v>-470669</v>
          </cell>
          <cell r="AG90">
            <v>0</v>
          </cell>
          <cell r="AH90">
            <v>682670</v>
          </cell>
          <cell r="AI90">
            <v>0</v>
          </cell>
          <cell r="AJ90">
            <v>-682670</v>
          </cell>
          <cell r="AK90">
            <v>0</v>
          </cell>
          <cell r="AL90">
            <v>18417</v>
          </cell>
          <cell r="AM90">
            <v>0</v>
          </cell>
          <cell r="AN90">
            <v>0</v>
          </cell>
          <cell r="AO90">
            <v>0</v>
          </cell>
          <cell r="AP90">
            <v>0</v>
          </cell>
          <cell r="AQ90">
            <v>0</v>
          </cell>
          <cell r="AR90">
            <v>0</v>
          </cell>
          <cell r="AS90">
            <v>0</v>
          </cell>
          <cell r="AT90">
            <v>0</v>
          </cell>
          <cell r="AU90">
            <v>141311</v>
          </cell>
          <cell r="AV90">
            <v>-112784</v>
          </cell>
          <cell r="AW90">
            <v>0</v>
          </cell>
          <cell r="AX90">
            <v>0</v>
          </cell>
          <cell r="AY90">
            <v>161005</v>
          </cell>
          <cell r="AZ90">
            <v>-100493</v>
          </cell>
          <cell r="BA90">
            <v>0</v>
          </cell>
          <cell r="BB90">
            <v>0</v>
          </cell>
          <cell r="BC90">
            <v>3001</v>
          </cell>
          <cell r="BD90">
            <v>0</v>
          </cell>
          <cell r="BE90">
            <v>0</v>
          </cell>
          <cell r="BF90">
            <v>0</v>
          </cell>
          <cell r="BG90">
            <v>197821</v>
          </cell>
          <cell r="BH90">
            <v>-54865</v>
          </cell>
          <cell r="BI90">
            <v>0</v>
          </cell>
          <cell r="BJ90">
            <v>0</v>
          </cell>
          <cell r="BK90">
            <v>9868</v>
          </cell>
          <cell r="BL90">
            <v>0</v>
          </cell>
          <cell r="BM90">
            <v>0</v>
          </cell>
          <cell r="BN90">
            <v>0</v>
          </cell>
          <cell r="BO90">
            <v>7706</v>
          </cell>
          <cell r="BP90">
            <v>0</v>
          </cell>
          <cell r="BQ90">
            <v>0</v>
          </cell>
          <cell r="BR90">
            <v>0</v>
          </cell>
          <cell r="BS90">
            <v>4170</v>
          </cell>
          <cell r="BT90">
            <v>0</v>
          </cell>
          <cell r="BU90">
            <v>0</v>
          </cell>
          <cell r="BV90">
            <v>0</v>
          </cell>
          <cell r="BW90">
            <v>4997</v>
          </cell>
          <cell r="BX90">
            <v>0</v>
          </cell>
          <cell r="BY90">
            <v>0</v>
          </cell>
          <cell r="BZ90">
            <v>0</v>
          </cell>
          <cell r="CA90">
            <v>12126</v>
          </cell>
          <cell r="CB90">
            <v>0</v>
          </cell>
          <cell r="CC90">
            <v>0</v>
          </cell>
          <cell r="CD90">
            <v>0</v>
          </cell>
          <cell r="CE90">
            <v>3719</v>
          </cell>
          <cell r="CF90">
            <v>0</v>
          </cell>
          <cell r="CG90">
            <v>0</v>
          </cell>
          <cell r="CH90">
            <v>0</v>
          </cell>
          <cell r="CI90">
            <v>4000</v>
          </cell>
          <cell r="CJ90">
            <v>0</v>
          </cell>
          <cell r="CK90">
            <v>0</v>
          </cell>
          <cell r="CL90">
            <v>0</v>
          </cell>
          <cell r="CM90">
            <v>31350</v>
          </cell>
          <cell r="CN90">
            <v>0</v>
          </cell>
          <cell r="CO90">
            <v>-672</v>
          </cell>
          <cell r="CP90">
            <v>0</v>
          </cell>
          <cell r="CQ90">
            <v>9800</v>
          </cell>
          <cell r="CR90">
            <v>0</v>
          </cell>
          <cell r="CS90">
            <v>0</v>
          </cell>
          <cell r="CT90">
            <v>0</v>
          </cell>
          <cell r="CU90">
            <v>0</v>
          </cell>
          <cell r="CV90">
            <v>2421</v>
          </cell>
          <cell r="CW90">
            <v>0</v>
          </cell>
          <cell r="CX90">
            <v>0</v>
          </cell>
          <cell r="CY90">
            <v>0</v>
          </cell>
          <cell r="CZ90">
            <v>0</v>
          </cell>
          <cell r="DA90">
            <v>0</v>
          </cell>
          <cell r="DB90">
            <v>0</v>
          </cell>
          <cell r="DC90">
            <v>0</v>
          </cell>
          <cell r="DD90">
            <v>0</v>
          </cell>
          <cell r="DE90">
            <v>-4186</v>
          </cell>
          <cell r="DF90">
            <v>1658899</v>
          </cell>
          <cell r="DG90">
            <v>590874</v>
          </cell>
          <cell r="DH90">
            <v>-1590297</v>
          </cell>
          <cell r="DI90">
            <v>-4858</v>
          </cell>
          <cell r="DJ90">
            <v>47788</v>
          </cell>
          <cell r="DK90">
            <v>33488</v>
          </cell>
          <cell r="DL90">
            <v>3392</v>
          </cell>
          <cell r="DM90">
            <v>0</v>
          </cell>
          <cell r="DN90">
            <v>47294</v>
          </cell>
          <cell r="DO90">
            <v>12346</v>
          </cell>
          <cell r="DP90">
            <v>3102</v>
          </cell>
          <cell r="DQ90">
            <v>-1789</v>
          </cell>
          <cell r="DR90">
            <v>38821</v>
          </cell>
          <cell r="DS90">
            <v>18748</v>
          </cell>
          <cell r="DT90">
            <v>2561</v>
          </cell>
          <cell r="DU90">
            <v>-429</v>
          </cell>
          <cell r="DV90">
            <v>123162</v>
          </cell>
          <cell r="DW90">
            <v>604656</v>
          </cell>
          <cell r="DX90">
            <v>-145012</v>
          </cell>
          <cell r="DY90">
            <v>-256147</v>
          </cell>
          <cell r="DZ90">
            <v>0</v>
          </cell>
          <cell r="EA90">
            <v>0</v>
          </cell>
          <cell r="EB90">
            <v>0</v>
          </cell>
          <cell r="EC90">
            <v>0</v>
          </cell>
          <cell r="ED90">
            <v>0</v>
          </cell>
          <cell r="EE90">
            <v>1233</v>
          </cell>
          <cell r="EF90">
            <v>1730</v>
          </cell>
          <cell r="EG90">
            <v>0</v>
          </cell>
          <cell r="EH90">
            <v>0</v>
          </cell>
          <cell r="EI90">
            <v>25134</v>
          </cell>
          <cell r="EJ90">
            <v>802</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763</v>
          </cell>
          <cell r="EZ90">
            <v>0</v>
          </cell>
          <cell r="FA90">
            <v>0</v>
          </cell>
          <cell r="FB90">
            <v>0</v>
          </cell>
          <cell r="FC90">
            <v>0</v>
          </cell>
          <cell r="FD90">
            <v>53135</v>
          </cell>
          <cell r="FE90">
            <v>0</v>
          </cell>
          <cell r="FF90">
            <v>0</v>
          </cell>
          <cell r="FG90">
            <v>0</v>
          </cell>
          <cell r="FH90">
            <v>0</v>
          </cell>
          <cell r="FI90">
            <v>0</v>
          </cell>
          <cell r="FJ90">
            <v>0</v>
          </cell>
          <cell r="FK90">
            <v>316</v>
          </cell>
          <cell r="FL90">
            <v>0</v>
          </cell>
          <cell r="FM90">
            <v>0</v>
          </cell>
          <cell r="FN90">
            <v>0</v>
          </cell>
          <cell r="FO90">
            <v>3589</v>
          </cell>
          <cell r="FP90">
            <v>-347</v>
          </cell>
          <cell r="FQ90">
            <v>0</v>
          </cell>
          <cell r="FR90">
            <v>0</v>
          </cell>
          <cell r="FS90">
            <v>0</v>
          </cell>
          <cell r="FT90">
            <v>63788</v>
          </cell>
          <cell r="FU90">
            <v>0</v>
          </cell>
          <cell r="FV90">
            <v>0</v>
          </cell>
          <cell r="FW90">
            <v>0</v>
          </cell>
          <cell r="FX90">
            <v>220509</v>
          </cell>
          <cell r="FY90">
            <v>0</v>
          </cell>
          <cell r="FZ90">
            <v>0</v>
          </cell>
          <cell r="GA90">
            <v>0</v>
          </cell>
          <cell r="GB90">
            <v>311509</v>
          </cell>
          <cell r="GC90">
            <v>0</v>
          </cell>
          <cell r="GD90">
            <v>0</v>
          </cell>
          <cell r="GE90">
            <v>0</v>
          </cell>
          <cell r="GF90">
            <v>50731</v>
          </cell>
          <cell r="GG90">
            <v>0</v>
          </cell>
          <cell r="GH90">
            <v>0</v>
          </cell>
          <cell r="GI90">
            <v>0</v>
          </cell>
          <cell r="GJ90">
            <v>94431</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740968</v>
          </cell>
          <cell r="HA90">
            <v>0</v>
          </cell>
          <cell r="HB90">
            <v>0</v>
          </cell>
          <cell r="HC90">
            <v>0</v>
          </cell>
          <cell r="HD90">
            <v>106017</v>
          </cell>
          <cell r="HE90">
            <v>0</v>
          </cell>
          <cell r="HF90">
            <v>0</v>
          </cell>
          <cell r="HG90">
            <v>0</v>
          </cell>
          <cell r="HH90">
            <v>236571</v>
          </cell>
          <cell r="HI90">
            <v>0</v>
          </cell>
          <cell r="HJ90">
            <v>0</v>
          </cell>
          <cell r="HK90">
            <v>0</v>
          </cell>
          <cell r="HL90">
            <v>350688</v>
          </cell>
          <cell r="HM90">
            <v>0</v>
          </cell>
          <cell r="HN90">
            <v>0</v>
          </cell>
          <cell r="HO90">
            <v>0</v>
          </cell>
          <cell r="HP90">
            <v>59031</v>
          </cell>
          <cell r="HQ90">
            <v>0</v>
          </cell>
          <cell r="HR90">
            <v>0</v>
          </cell>
          <cell r="HS90">
            <v>0</v>
          </cell>
          <cell r="HT90">
            <v>109880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862187</v>
          </cell>
          <cell r="IK90">
            <v>0</v>
          </cell>
        </row>
        <row r="91">
          <cell r="A91" t="str">
            <v>48770498</v>
          </cell>
          <cell r="B91" t="str">
            <v>2001</v>
          </cell>
          <cell r="C91">
            <v>37455</v>
          </cell>
          <cell r="D91" t="str">
            <v>10:11:52</v>
          </cell>
          <cell r="E91" t="str">
            <v>BRITTHAVEN OF HARNETT</v>
          </cell>
          <cell r="F91">
            <v>0</v>
          </cell>
          <cell r="G91">
            <v>286368</v>
          </cell>
          <cell r="H91">
            <v>-7626</v>
          </cell>
          <cell r="I91">
            <v>-906</v>
          </cell>
          <cell r="J91">
            <v>31432</v>
          </cell>
          <cell r="K91">
            <v>154301</v>
          </cell>
          <cell r="L91">
            <v>1818</v>
          </cell>
          <cell r="M91">
            <v>0</v>
          </cell>
          <cell r="N91">
            <v>133660</v>
          </cell>
          <cell r="O91">
            <v>55495</v>
          </cell>
          <cell r="P91">
            <v>8161</v>
          </cell>
          <cell r="Q91">
            <v>0</v>
          </cell>
          <cell r="R91">
            <v>178161</v>
          </cell>
          <cell r="S91">
            <v>248435</v>
          </cell>
          <cell r="T91">
            <v>10738</v>
          </cell>
          <cell r="U91">
            <v>-3347</v>
          </cell>
          <cell r="V91">
            <v>214773</v>
          </cell>
          <cell r="W91">
            <v>0</v>
          </cell>
          <cell r="X91">
            <v>-956</v>
          </cell>
          <cell r="Y91">
            <v>0</v>
          </cell>
          <cell r="Z91">
            <v>324235</v>
          </cell>
          <cell r="AA91">
            <v>0</v>
          </cell>
          <cell r="AB91">
            <v>-324235</v>
          </cell>
          <cell r="AC91">
            <v>0</v>
          </cell>
          <cell r="AD91">
            <v>522727</v>
          </cell>
          <cell r="AE91">
            <v>0</v>
          </cell>
          <cell r="AF91">
            <v>-522727</v>
          </cell>
          <cell r="AG91">
            <v>0</v>
          </cell>
          <cell r="AH91">
            <v>642495</v>
          </cell>
          <cell r="AI91">
            <v>0</v>
          </cell>
          <cell r="AJ91">
            <v>-642495</v>
          </cell>
          <cell r="AK91">
            <v>0</v>
          </cell>
          <cell r="AL91">
            <v>24922</v>
          </cell>
          <cell r="AM91">
            <v>0</v>
          </cell>
          <cell r="AN91">
            <v>0</v>
          </cell>
          <cell r="AO91">
            <v>0</v>
          </cell>
          <cell r="AP91">
            <v>0</v>
          </cell>
          <cell r="AQ91">
            <v>0</v>
          </cell>
          <cell r="AR91">
            <v>0</v>
          </cell>
          <cell r="AS91">
            <v>0</v>
          </cell>
          <cell r="AT91">
            <v>0</v>
          </cell>
          <cell r="AU91">
            <v>144073</v>
          </cell>
          <cell r="AV91">
            <v>-124309</v>
          </cell>
          <cell r="AW91">
            <v>0</v>
          </cell>
          <cell r="AX91">
            <v>0</v>
          </cell>
          <cell r="AY91">
            <v>174049</v>
          </cell>
          <cell r="AZ91">
            <v>-130182</v>
          </cell>
          <cell r="BA91">
            <v>0</v>
          </cell>
          <cell r="BB91">
            <v>0</v>
          </cell>
          <cell r="BC91">
            <v>3305</v>
          </cell>
          <cell r="BD91">
            <v>0</v>
          </cell>
          <cell r="BE91">
            <v>0</v>
          </cell>
          <cell r="BF91">
            <v>0</v>
          </cell>
          <cell r="BG91">
            <v>184925</v>
          </cell>
          <cell r="BH91">
            <v>-54386</v>
          </cell>
          <cell r="BI91">
            <v>0</v>
          </cell>
          <cell r="BJ91">
            <v>0</v>
          </cell>
          <cell r="BK91">
            <v>4533</v>
          </cell>
          <cell r="BL91">
            <v>0</v>
          </cell>
          <cell r="BM91">
            <v>0</v>
          </cell>
          <cell r="BN91">
            <v>0</v>
          </cell>
          <cell r="BO91">
            <v>10431</v>
          </cell>
          <cell r="BP91">
            <v>0</v>
          </cell>
          <cell r="BQ91">
            <v>0</v>
          </cell>
          <cell r="BR91">
            <v>0</v>
          </cell>
          <cell r="BS91">
            <v>17070</v>
          </cell>
          <cell r="BT91">
            <v>0</v>
          </cell>
          <cell r="BU91">
            <v>0</v>
          </cell>
          <cell r="BV91">
            <v>0</v>
          </cell>
          <cell r="BW91">
            <v>3693</v>
          </cell>
          <cell r="BX91">
            <v>0</v>
          </cell>
          <cell r="BY91">
            <v>0</v>
          </cell>
          <cell r="BZ91">
            <v>0</v>
          </cell>
          <cell r="CA91">
            <v>12000</v>
          </cell>
          <cell r="CB91">
            <v>0</v>
          </cell>
          <cell r="CC91">
            <v>0</v>
          </cell>
          <cell r="CD91">
            <v>0</v>
          </cell>
          <cell r="CE91">
            <v>6764</v>
          </cell>
          <cell r="CF91">
            <v>0</v>
          </cell>
          <cell r="CG91">
            <v>0</v>
          </cell>
          <cell r="CH91">
            <v>0</v>
          </cell>
          <cell r="CI91">
            <v>1200</v>
          </cell>
          <cell r="CJ91">
            <v>0</v>
          </cell>
          <cell r="CK91">
            <v>0</v>
          </cell>
          <cell r="CL91">
            <v>0</v>
          </cell>
          <cell r="CM91">
            <v>34328</v>
          </cell>
          <cell r="CN91">
            <v>0</v>
          </cell>
          <cell r="CO91">
            <v>-725</v>
          </cell>
          <cell r="CP91">
            <v>0</v>
          </cell>
          <cell r="CQ91">
            <v>2566</v>
          </cell>
          <cell r="CR91">
            <v>0</v>
          </cell>
          <cell r="CS91">
            <v>0</v>
          </cell>
          <cell r="CT91">
            <v>0</v>
          </cell>
          <cell r="CU91">
            <v>0</v>
          </cell>
          <cell r="CV91">
            <v>7626</v>
          </cell>
          <cell r="CW91">
            <v>0</v>
          </cell>
          <cell r="CX91">
            <v>0</v>
          </cell>
          <cell r="CY91">
            <v>745</v>
          </cell>
          <cell r="CZ91">
            <v>0</v>
          </cell>
          <cell r="DA91">
            <v>0</v>
          </cell>
          <cell r="DB91">
            <v>0</v>
          </cell>
          <cell r="DC91">
            <v>0</v>
          </cell>
          <cell r="DD91">
            <v>0</v>
          </cell>
          <cell r="DE91">
            <v>-17070</v>
          </cell>
          <cell r="DF91">
            <v>1729152</v>
          </cell>
          <cell r="DG91">
            <v>599682</v>
          </cell>
          <cell r="DH91">
            <v>-1791664</v>
          </cell>
          <cell r="DI91">
            <v>-17795</v>
          </cell>
          <cell r="DJ91">
            <v>37677</v>
          </cell>
          <cell r="DK91">
            <v>31466</v>
          </cell>
          <cell r="DL91">
            <v>2256</v>
          </cell>
          <cell r="DM91">
            <v>0</v>
          </cell>
          <cell r="DN91">
            <v>64107</v>
          </cell>
          <cell r="DO91">
            <v>20233</v>
          </cell>
          <cell r="DP91">
            <v>3948</v>
          </cell>
          <cell r="DQ91">
            <v>-1918</v>
          </cell>
          <cell r="DR91">
            <v>43564</v>
          </cell>
          <cell r="DS91">
            <v>22178</v>
          </cell>
          <cell r="DT91">
            <v>2763</v>
          </cell>
          <cell r="DU91">
            <v>-461</v>
          </cell>
          <cell r="DV91">
            <v>117977</v>
          </cell>
          <cell r="DW91">
            <v>462140</v>
          </cell>
          <cell r="DX91">
            <v>-137484</v>
          </cell>
          <cell r="DY91">
            <v>-115945</v>
          </cell>
          <cell r="DZ91">
            <v>0</v>
          </cell>
          <cell r="EA91">
            <v>3477</v>
          </cell>
          <cell r="EB91">
            <v>0</v>
          </cell>
          <cell r="EC91">
            <v>0</v>
          </cell>
          <cell r="ED91">
            <v>0</v>
          </cell>
          <cell r="EE91">
            <v>5496</v>
          </cell>
          <cell r="EF91">
            <v>952</v>
          </cell>
          <cell r="EG91">
            <v>0</v>
          </cell>
          <cell r="EH91">
            <v>0</v>
          </cell>
          <cell r="EI91">
            <v>63276</v>
          </cell>
          <cell r="EJ91">
            <v>1651</v>
          </cell>
          <cell r="EK91">
            <v>0</v>
          </cell>
          <cell r="EL91">
            <v>0</v>
          </cell>
          <cell r="EM91">
            <v>32632</v>
          </cell>
          <cell r="EN91">
            <v>857</v>
          </cell>
          <cell r="EO91">
            <v>0</v>
          </cell>
          <cell r="EP91">
            <v>0</v>
          </cell>
          <cell r="EQ91">
            <v>11034</v>
          </cell>
          <cell r="ER91">
            <v>290</v>
          </cell>
          <cell r="ES91">
            <v>0</v>
          </cell>
          <cell r="ET91">
            <v>0</v>
          </cell>
          <cell r="EU91">
            <v>47145</v>
          </cell>
          <cell r="EV91">
            <v>0</v>
          </cell>
          <cell r="EW91">
            <v>0</v>
          </cell>
          <cell r="EX91">
            <v>0</v>
          </cell>
          <cell r="EY91">
            <v>0</v>
          </cell>
          <cell r="EZ91">
            <v>0</v>
          </cell>
          <cell r="FA91">
            <v>0</v>
          </cell>
          <cell r="FB91">
            <v>0</v>
          </cell>
          <cell r="FC91">
            <v>0</v>
          </cell>
          <cell r="FD91">
            <v>53434</v>
          </cell>
          <cell r="FE91">
            <v>0</v>
          </cell>
          <cell r="FF91">
            <v>0</v>
          </cell>
          <cell r="FG91">
            <v>0</v>
          </cell>
          <cell r="FH91">
            <v>0</v>
          </cell>
          <cell r="FI91">
            <v>0</v>
          </cell>
          <cell r="FJ91">
            <v>0</v>
          </cell>
          <cell r="FK91">
            <v>285</v>
          </cell>
          <cell r="FL91">
            <v>0</v>
          </cell>
          <cell r="FM91">
            <v>0</v>
          </cell>
          <cell r="FN91">
            <v>0</v>
          </cell>
          <cell r="FO91">
            <v>2449</v>
          </cell>
          <cell r="FP91">
            <v>2475</v>
          </cell>
          <cell r="FQ91">
            <v>264</v>
          </cell>
          <cell r="FR91">
            <v>0</v>
          </cell>
          <cell r="FS91">
            <v>0</v>
          </cell>
          <cell r="FT91">
            <v>115226</v>
          </cell>
          <cell r="FU91">
            <v>0</v>
          </cell>
          <cell r="FV91">
            <v>0</v>
          </cell>
          <cell r="FW91">
            <v>0</v>
          </cell>
          <cell r="FX91">
            <v>251422</v>
          </cell>
          <cell r="FY91">
            <v>0</v>
          </cell>
          <cell r="FZ91">
            <v>0</v>
          </cell>
          <cell r="GA91">
            <v>0</v>
          </cell>
          <cell r="GB91">
            <v>276535</v>
          </cell>
          <cell r="GC91">
            <v>0</v>
          </cell>
          <cell r="GD91">
            <v>0</v>
          </cell>
          <cell r="GE91">
            <v>0</v>
          </cell>
          <cell r="GF91">
            <v>53643</v>
          </cell>
          <cell r="GG91">
            <v>0</v>
          </cell>
          <cell r="GH91">
            <v>0</v>
          </cell>
          <cell r="GI91">
            <v>0</v>
          </cell>
          <cell r="GJ91">
            <v>100938</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797764</v>
          </cell>
          <cell r="HA91">
            <v>0</v>
          </cell>
          <cell r="HB91">
            <v>0</v>
          </cell>
          <cell r="HC91">
            <v>0</v>
          </cell>
          <cell r="HD91">
            <v>209009</v>
          </cell>
          <cell r="HE91">
            <v>0</v>
          </cell>
          <cell r="HF91">
            <v>0</v>
          </cell>
          <cell r="HG91">
            <v>0</v>
          </cell>
          <cell r="HH91">
            <v>271305</v>
          </cell>
          <cell r="HI91">
            <v>0</v>
          </cell>
          <cell r="HJ91">
            <v>0</v>
          </cell>
          <cell r="HK91">
            <v>0</v>
          </cell>
          <cell r="HL91">
            <v>365960</v>
          </cell>
          <cell r="HM91">
            <v>0</v>
          </cell>
          <cell r="HN91">
            <v>0</v>
          </cell>
          <cell r="HO91">
            <v>0</v>
          </cell>
          <cell r="HP91">
            <v>70581</v>
          </cell>
          <cell r="HQ91">
            <v>0</v>
          </cell>
          <cell r="HR91">
            <v>0</v>
          </cell>
          <cell r="HS91">
            <v>0</v>
          </cell>
          <cell r="HT91">
            <v>132812</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1049667</v>
          </cell>
          <cell r="IK91">
            <v>0</v>
          </cell>
        </row>
        <row r="92">
          <cell r="A92" t="str">
            <v>48903426</v>
          </cell>
          <cell r="B92" t="str">
            <v>2001</v>
          </cell>
          <cell r="C92">
            <v>37453</v>
          </cell>
          <cell r="D92" t="str">
            <v>09:33:23</v>
          </cell>
          <cell r="E92" t="str">
            <v>BRITTHAVEN OF HAVELOCK</v>
          </cell>
          <cell r="F92">
            <v>0</v>
          </cell>
          <cell r="G92">
            <v>287085</v>
          </cell>
          <cell r="H92">
            <v>-1049</v>
          </cell>
          <cell r="I92">
            <v>-538</v>
          </cell>
          <cell r="J92">
            <v>23444</v>
          </cell>
          <cell r="K92">
            <v>105020</v>
          </cell>
          <cell r="L92">
            <v>1981</v>
          </cell>
          <cell r="M92">
            <v>0</v>
          </cell>
          <cell r="N92">
            <v>72208</v>
          </cell>
          <cell r="O92">
            <v>19502</v>
          </cell>
          <cell r="P92">
            <v>5831</v>
          </cell>
          <cell r="Q92">
            <v>0</v>
          </cell>
          <cell r="R92">
            <v>97018</v>
          </cell>
          <cell r="S92">
            <v>125830</v>
          </cell>
          <cell r="T92">
            <v>7766</v>
          </cell>
          <cell r="U92">
            <v>-1236</v>
          </cell>
          <cell r="V92">
            <v>147583</v>
          </cell>
          <cell r="W92">
            <v>0</v>
          </cell>
          <cell r="X92">
            <v>-349</v>
          </cell>
          <cell r="Y92">
            <v>0</v>
          </cell>
          <cell r="Z92">
            <v>72721</v>
          </cell>
          <cell r="AA92">
            <v>0</v>
          </cell>
          <cell r="AB92">
            <v>-72721</v>
          </cell>
          <cell r="AC92">
            <v>0</v>
          </cell>
          <cell r="AD92">
            <v>148758</v>
          </cell>
          <cell r="AE92">
            <v>0</v>
          </cell>
          <cell r="AF92">
            <v>-148758</v>
          </cell>
          <cell r="AG92">
            <v>0</v>
          </cell>
          <cell r="AH92">
            <v>246701</v>
          </cell>
          <cell r="AI92">
            <v>0</v>
          </cell>
          <cell r="AJ92">
            <v>-246701</v>
          </cell>
          <cell r="AK92">
            <v>0</v>
          </cell>
          <cell r="AL92">
            <v>17498</v>
          </cell>
          <cell r="AM92">
            <v>0</v>
          </cell>
          <cell r="AN92">
            <v>0</v>
          </cell>
          <cell r="AO92">
            <v>0</v>
          </cell>
          <cell r="AP92">
            <v>0</v>
          </cell>
          <cell r="AQ92">
            <v>0</v>
          </cell>
          <cell r="AR92">
            <v>0</v>
          </cell>
          <cell r="AS92">
            <v>0</v>
          </cell>
          <cell r="AT92">
            <v>0</v>
          </cell>
          <cell r="AU92">
            <v>54250</v>
          </cell>
          <cell r="AV92">
            <v>-40103</v>
          </cell>
          <cell r="AW92">
            <v>0</v>
          </cell>
          <cell r="AX92">
            <v>0</v>
          </cell>
          <cell r="AY92">
            <v>37468</v>
          </cell>
          <cell r="AZ92">
            <v>-10911</v>
          </cell>
          <cell r="BA92">
            <v>0</v>
          </cell>
          <cell r="BB92">
            <v>0</v>
          </cell>
          <cell r="BC92">
            <v>334</v>
          </cell>
          <cell r="BD92">
            <v>0</v>
          </cell>
          <cell r="BE92">
            <v>0</v>
          </cell>
          <cell r="BF92">
            <v>0</v>
          </cell>
          <cell r="BG92">
            <v>78241</v>
          </cell>
          <cell r="BH92">
            <v>-31105</v>
          </cell>
          <cell r="BI92">
            <v>0</v>
          </cell>
          <cell r="BJ92">
            <v>0</v>
          </cell>
          <cell r="BK92">
            <v>13724</v>
          </cell>
          <cell r="BL92">
            <v>0</v>
          </cell>
          <cell r="BM92">
            <v>0</v>
          </cell>
          <cell r="BN92">
            <v>0</v>
          </cell>
          <cell r="BO92">
            <v>4922</v>
          </cell>
          <cell r="BP92">
            <v>0</v>
          </cell>
          <cell r="BQ92">
            <v>0</v>
          </cell>
          <cell r="BR92">
            <v>0</v>
          </cell>
          <cell r="BS92">
            <v>0</v>
          </cell>
          <cell r="BT92">
            <v>0</v>
          </cell>
          <cell r="BU92">
            <v>0</v>
          </cell>
          <cell r="BV92">
            <v>0</v>
          </cell>
          <cell r="BW92">
            <v>2454</v>
          </cell>
          <cell r="BX92">
            <v>0</v>
          </cell>
          <cell r="BY92">
            <v>0</v>
          </cell>
          <cell r="BZ92">
            <v>0</v>
          </cell>
          <cell r="CA92">
            <v>11000</v>
          </cell>
          <cell r="CB92">
            <v>0</v>
          </cell>
          <cell r="CC92">
            <v>0</v>
          </cell>
          <cell r="CD92">
            <v>0</v>
          </cell>
          <cell r="CE92">
            <v>5688</v>
          </cell>
          <cell r="CF92">
            <v>0</v>
          </cell>
          <cell r="CG92">
            <v>0</v>
          </cell>
          <cell r="CH92">
            <v>0</v>
          </cell>
          <cell r="CI92">
            <v>900</v>
          </cell>
          <cell r="CJ92">
            <v>0</v>
          </cell>
          <cell r="CK92">
            <v>0</v>
          </cell>
          <cell r="CL92">
            <v>0</v>
          </cell>
          <cell r="CM92">
            <v>49900</v>
          </cell>
          <cell r="CN92">
            <v>0</v>
          </cell>
          <cell r="CO92">
            <v>-373</v>
          </cell>
          <cell r="CP92">
            <v>0</v>
          </cell>
          <cell r="CQ92">
            <v>6296</v>
          </cell>
          <cell r="CR92">
            <v>0</v>
          </cell>
          <cell r="CS92">
            <v>0</v>
          </cell>
          <cell r="CT92">
            <v>0</v>
          </cell>
          <cell r="CU92">
            <v>0</v>
          </cell>
          <cell r="CV92">
            <v>1049</v>
          </cell>
          <cell r="CW92">
            <v>0</v>
          </cell>
          <cell r="CX92">
            <v>0</v>
          </cell>
          <cell r="CY92">
            <v>783</v>
          </cell>
          <cell r="CZ92">
            <v>0</v>
          </cell>
          <cell r="DA92">
            <v>0</v>
          </cell>
          <cell r="DB92">
            <v>0</v>
          </cell>
          <cell r="DC92">
            <v>0</v>
          </cell>
          <cell r="DD92">
            <v>0</v>
          </cell>
          <cell r="DE92">
            <v>0</v>
          </cell>
          <cell r="DF92">
            <v>633261</v>
          </cell>
          <cell r="DG92">
            <v>265960</v>
          </cell>
          <cell r="DH92">
            <v>-549599</v>
          </cell>
          <cell r="DI92">
            <v>-373</v>
          </cell>
          <cell r="DJ92">
            <v>21871</v>
          </cell>
          <cell r="DK92">
            <v>10882</v>
          </cell>
          <cell r="DL92">
            <v>1749</v>
          </cell>
          <cell r="DM92">
            <v>0</v>
          </cell>
          <cell r="DN92">
            <v>26070</v>
          </cell>
          <cell r="DO92">
            <v>6411</v>
          </cell>
          <cell r="DP92">
            <v>2105</v>
          </cell>
          <cell r="DQ92">
            <v>-986</v>
          </cell>
          <cell r="DR92">
            <v>16732</v>
          </cell>
          <cell r="DS92">
            <v>6853</v>
          </cell>
          <cell r="DT92">
            <v>1517</v>
          </cell>
          <cell r="DU92">
            <v>-238</v>
          </cell>
          <cell r="DV92">
            <v>80528</v>
          </cell>
          <cell r="DW92">
            <v>381557</v>
          </cell>
          <cell r="DX92">
            <v>-78183</v>
          </cell>
          <cell r="DY92">
            <v>-72613</v>
          </cell>
          <cell r="DZ92">
            <v>0</v>
          </cell>
          <cell r="EA92">
            <v>1705</v>
          </cell>
          <cell r="EB92">
            <v>0</v>
          </cell>
          <cell r="EC92">
            <v>0</v>
          </cell>
          <cell r="ED92">
            <v>0</v>
          </cell>
          <cell r="EE92">
            <v>415</v>
          </cell>
          <cell r="EF92">
            <v>1835</v>
          </cell>
          <cell r="EG92">
            <v>0</v>
          </cell>
          <cell r="EH92">
            <v>0</v>
          </cell>
          <cell r="EI92">
            <v>68256</v>
          </cell>
          <cell r="EJ92">
            <v>2833</v>
          </cell>
          <cell r="EK92">
            <v>0</v>
          </cell>
          <cell r="EL92">
            <v>0</v>
          </cell>
          <cell r="EM92">
            <v>37836</v>
          </cell>
          <cell r="EN92">
            <v>1571</v>
          </cell>
          <cell r="EO92">
            <v>0</v>
          </cell>
          <cell r="EP92">
            <v>0</v>
          </cell>
          <cell r="EQ92">
            <v>1872</v>
          </cell>
          <cell r="ER92">
            <v>78</v>
          </cell>
          <cell r="ES92">
            <v>0</v>
          </cell>
          <cell r="ET92">
            <v>0</v>
          </cell>
          <cell r="EU92">
            <v>8806</v>
          </cell>
          <cell r="EV92">
            <v>0</v>
          </cell>
          <cell r="EW92">
            <v>0</v>
          </cell>
          <cell r="EX92">
            <v>0</v>
          </cell>
          <cell r="EY92">
            <v>0</v>
          </cell>
          <cell r="EZ92">
            <v>0</v>
          </cell>
          <cell r="FA92">
            <v>0</v>
          </cell>
          <cell r="FB92">
            <v>0</v>
          </cell>
          <cell r="FC92">
            <v>0</v>
          </cell>
          <cell r="FD92">
            <v>29270</v>
          </cell>
          <cell r="FE92">
            <v>0</v>
          </cell>
          <cell r="FF92">
            <v>0</v>
          </cell>
          <cell r="FG92">
            <v>0</v>
          </cell>
          <cell r="FH92">
            <v>0</v>
          </cell>
          <cell r="FI92">
            <v>0</v>
          </cell>
          <cell r="FJ92">
            <v>0</v>
          </cell>
          <cell r="FK92">
            <v>0</v>
          </cell>
          <cell r="FL92">
            <v>0</v>
          </cell>
          <cell r="FM92">
            <v>0</v>
          </cell>
          <cell r="FN92">
            <v>0</v>
          </cell>
          <cell r="FO92">
            <v>435</v>
          </cell>
          <cell r="FP92">
            <v>540</v>
          </cell>
          <cell r="FQ92">
            <v>163</v>
          </cell>
          <cell r="FR92">
            <v>0</v>
          </cell>
          <cell r="FS92">
            <v>0</v>
          </cell>
          <cell r="FT92">
            <v>36767</v>
          </cell>
          <cell r="FU92">
            <v>0</v>
          </cell>
          <cell r="FV92">
            <v>0</v>
          </cell>
          <cell r="FW92">
            <v>0</v>
          </cell>
          <cell r="FX92">
            <v>82489</v>
          </cell>
          <cell r="FY92">
            <v>0</v>
          </cell>
          <cell r="FZ92">
            <v>0</v>
          </cell>
          <cell r="GA92">
            <v>0</v>
          </cell>
          <cell r="GB92">
            <v>136847</v>
          </cell>
          <cell r="GC92">
            <v>0</v>
          </cell>
          <cell r="GD92">
            <v>0</v>
          </cell>
          <cell r="GE92">
            <v>0</v>
          </cell>
          <cell r="GF92">
            <v>21920</v>
          </cell>
          <cell r="GG92">
            <v>0</v>
          </cell>
          <cell r="GH92">
            <v>0</v>
          </cell>
          <cell r="GI92">
            <v>0</v>
          </cell>
          <cell r="GJ92">
            <v>34738</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312761</v>
          </cell>
          <cell r="HA92">
            <v>0</v>
          </cell>
          <cell r="HB92">
            <v>0</v>
          </cell>
          <cell r="HC92">
            <v>0</v>
          </cell>
          <cell r="HD92">
            <v>35954</v>
          </cell>
          <cell r="HE92">
            <v>0</v>
          </cell>
          <cell r="HF92">
            <v>0</v>
          </cell>
          <cell r="HG92">
            <v>0</v>
          </cell>
          <cell r="HH92">
            <v>66269</v>
          </cell>
          <cell r="HI92">
            <v>0</v>
          </cell>
          <cell r="HJ92">
            <v>0</v>
          </cell>
          <cell r="HK92">
            <v>0</v>
          </cell>
          <cell r="HL92">
            <v>109854</v>
          </cell>
          <cell r="HM92">
            <v>0</v>
          </cell>
          <cell r="HN92">
            <v>0</v>
          </cell>
          <cell r="HO92">
            <v>0</v>
          </cell>
          <cell r="HP92">
            <v>18152</v>
          </cell>
          <cell r="HQ92">
            <v>0</v>
          </cell>
          <cell r="HR92">
            <v>0</v>
          </cell>
          <cell r="HS92">
            <v>0</v>
          </cell>
          <cell r="HT92">
            <v>28765</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258994</v>
          </cell>
          <cell r="IK92">
            <v>0</v>
          </cell>
        </row>
        <row r="93">
          <cell r="A93" t="str">
            <v>49048642</v>
          </cell>
          <cell r="B93" t="str">
            <v>2001</v>
          </cell>
          <cell r="C93">
            <v>37455</v>
          </cell>
          <cell r="D93" t="str">
            <v>15:02:04</v>
          </cell>
          <cell r="E93" t="str">
            <v>BRITTHAVEN OF HENDERSON</v>
          </cell>
          <cell r="F93">
            <v>0</v>
          </cell>
          <cell r="G93">
            <v>528879</v>
          </cell>
          <cell r="H93">
            <v>-288</v>
          </cell>
          <cell r="I93">
            <v>-273288</v>
          </cell>
          <cell r="J93">
            <v>35037</v>
          </cell>
          <cell r="K93">
            <v>149520</v>
          </cell>
          <cell r="L93">
            <v>2380</v>
          </cell>
          <cell r="M93">
            <v>0</v>
          </cell>
          <cell r="N93">
            <v>130729</v>
          </cell>
          <cell r="O93">
            <v>57874</v>
          </cell>
          <cell r="P93">
            <v>8992</v>
          </cell>
          <cell r="Q93">
            <v>0</v>
          </cell>
          <cell r="R93">
            <v>189316</v>
          </cell>
          <cell r="S93">
            <v>314663</v>
          </cell>
          <cell r="T93">
            <v>12790</v>
          </cell>
          <cell r="U93">
            <v>-4660</v>
          </cell>
          <cell r="V93">
            <v>204616</v>
          </cell>
          <cell r="W93">
            <v>0</v>
          </cell>
          <cell r="X93">
            <v>6001</v>
          </cell>
          <cell r="Y93">
            <v>0</v>
          </cell>
          <cell r="Z93">
            <v>172375</v>
          </cell>
          <cell r="AA93">
            <v>0</v>
          </cell>
          <cell r="AB93">
            <v>-172375</v>
          </cell>
          <cell r="AC93">
            <v>0</v>
          </cell>
          <cell r="AD93">
            <v>432531</v>
          </cell>
          <cell r="AE93">
            <v>0</v>
          </cell>
          <cell r="AF93">
            <v>-432531</v>
          </cell>
          <cell r="AG93">
            <v>0</v>
          </cell>
          <cell r="AH93">
            <v>715591</v>
          </cell>
          <cell r="AI93">
            <v>0</v>
          </cell>
          <cell r="AJ93">
            <v>-715591</v>
          </cell>
          <cell r="AK93">
            <v>0</v>
          </cell>
          <cell r="AL93">
            <v>15393</v>
          </cell>
          <cell r="AM93">
            <v>0</v>
          </cell>
          <cell r="AN93">
            <v>0</v>
          </cell>
          <cell r="AO93">
            <v>0</v>
          </cell>
          <cell r="AP93">
            <v>0</v>
          </cell>
          <cell r="AQ93">
            <v>0</v>
          </cell>
          <cell r="AR93">
            <v>0</v>
          </cell>
          <cell r="AS93">
            <v>0</v>
          </cell>
          <cell r="AT93">
            <v>0</v>
          </cell>
          <cell r="AU93">
            <v>131659</v>
          </cell>
          <cell r="AV93">
            <v>-112286</v>
          </cell>
          <cell r="AW93">
            <v>0</v>
          </cell>
          <cell r="AX93">
            <v>0</v>
          </cell>
          <cell r="AY93">
            <v>178444</v>
          </cell>
          <cell r="AZ93">
            <v>-133218</v>
          </cell>
          <cell r="BA93">
            <v>0</v>
          </cell>
          <cell r="BB93">
            <v>0</v>
          </cell>
          <cell r="BC93">
            <v>1613</v>
          </cell>
          <cell r="BD93">
            <v>0</v>
          </cell>
          <cell r="BE93">
            <v>0</v>
          </cell>
          <cell r="BF93">
            <v>0</v>
          </cell>
          <cell r="BG93">
            <v>198478</v>
          </cell>
          <cell r="BH93">
            <v>-48245</v>
          </cell>
          <cell r="BI93">
            <v>0</v>
          </cell>
          <cell r="BJ93">
            <v>0</v>
          </cell>
          <cell r="BK93">
            <v>30427</v>
          </cell>
          <cell r="BL93">
            <v>0</v>
          </cell>
          <cell r="BM93">
            <v>0</v>
          </cell>
          <cell r="BN93">
            <v>0</v>
          </cell>
          <cell r="BO93">
            <v>7351</v>
          </cell>
          <cell r="BP93">
            <v>0</v>
          </cell>
          <cell r="BQ93">
            <v>0</v>
          </cell>
          <cell r="BR93">
            <v>0</v>
          </cell>
          <cell r="BS93">
            <v>13105</v>
          </cell>
          <cell r="BT93">
            <v>0</v>
          </cell>
          <cell r="BU93">
            <v>-13105</v>
          </cell>
          <cell r="BV93">
            <v>0</v>
          </cell>
          <cell r="BW93">
            <v>7348</v>
          </cell>
          <cell r="BX93">
            <v>0</v>
          </cell>
          <cell r="BY93">
            <v>0</v>
          </cell>
          <cell r="BZ93">
            <v>0</v>
          </cell>
          <cell r="CA93">
            <v>12000</v>
          </cell>
          <cell r="CB93">
            <v>0</v>
          </cell>
          <cell r="CC93">
            <v>0</v>
          </cell>
          <cell r="CD93">
            <v>0</v>
          </cell>
          <cell r="CE93">
            <v>7131</v>
          </cell>
          <cell r="CF93">
            <v>0</v>
          </cell>
          <cell r="CG93">
            <v>0</v>
          </cell>
          <cell r="CH93">
            <v>0</v>
          </cell>
          <cell r="CI93">
            <v>2400</v>
          </cell>
          <cell r="CJ93">
            <v>0</v>
          </cell>
          <cell r="CK93">
            <v>0</v>
          </cell>
          <cell r="CL93">
            <v>0</v>
          </cell>
          <cell r="CM93">
            <v>34212</v>
          </cell>
          <cell r="CN93">
            <v>4</v>
          </cell>
          <cell r="CO93">
            <v>-735</v>
          </cell>
          <cell r="CP93">
            <v>0</v>
          </cell>
          <cell r="CQ93">
            <v>21679</v>
          </cell>
          <cell r="CR93">
            <v>0</v>
          </cell>
          <cell r="CS93">
            <v>0</v>
          </cell>
          <cell r="CT93">
            <v>0</v>
          </cell>
          <cell r="CU93">
            <v>0</v>
          </cell>
          <cell r="CV93">
            <v>288</v>
          </cell>
          <cell r="CW93">
            <v>0</v>
          </cell>
          <cell r="CX93">
            <v>0</v>
          </cell>
          <cell r="CY93">
            <v>0</v>
          </cell>
          <cell r="CZ93">
            <v>0</v>
          </cell>
          <cell r="DA93">
            <v>0</v>
          </cell>
          <cell r="DB93">
            <v>0</v>
          </cell>
          <cell r="DC93">
            <v>0</v>
          </cell>
          <cell r="DD93">
            <v>0</v>
          </cell>
          <cell r="DE93">
            <v>0</v>
          </cell>
          <cell r="DF93">
            <v>1540506</v>
          </cell>
          <cell r="DG93">
            <v>645847</v>
          </cell>
          <cell r="DH93">
            <v>-1607953</v>
          </cell>
          <cell r="DI93">
            <v>-13840</v>
          </cell>
          <cell r="DJ93">
            <v>48169</v>
          </cell>
          <cell r="DK93">
            <v>41086</v>
          </cell>
          <cell r="DL93">
            <v>3230</v>
          </cell>
          <cell r="DM93">
            <v>0</v>
          </cell>
          <cell r="DN93">
            <v>36971</v>
          </cell>
          <cell r="DO93">
            <v>13004</v>
          </cell>
          <cell r="DP93">
            <v>2584</v>
          </cell>
          <cell r="DQ93">
            <v>-1949</v>
          </cell>
          <cell r="DR93">
            <v>33805</v>
          </cell>
          <cell r="DS93">
            <v>14595</v>
          </cell>
          <cell r="DT93">
            <v>2232</v>
          </cell>
          <cell r="DU93">
            <v>-466</v>
          </cell>
          <cell r="DV93">
            <v>154453</v>
          </cell>
          <cell r="DW93">
            <v>414654</v>
          </cell>
          <cell r="DX93">
            <v>-138831</v>
          </cell>
          <cell r="DY93">
            <v>-76542</v>
          </cell>
          <cell r="DZ93">
            <v>0</v>
          </cell>
          <cell r="EA93">
            <v>942</v>
          </cell>
          <cell r="EB93">
            <v>0</v>
          </cell>
          <cell r="EC93">
            <v>0</v>
          </cell>
          <cell r="ED93">
            <v>0</v>
          </cell>
          <cell r="EE93">
            <v>2615</v>
          </cell>
          <cell r="EF93">
            <v>1216</v>
          </cell>
          <cell r="EG93">
            <v>0</v>
          </cell>
          <cell r="EH93">
            <v>0</v>
          </cell>
          <cell r="EI93">
            <v>68155</v>
          </cell>
          <cell r="EJ93">
            <v>2176</v>
          </cell>
          <cell r="EK93">
            <v>0</v>
          </cell>
          <cell r="EL93">
            <v>0</v>
          </cell>
          <cell r="EM93">
            <v>27634</v>
          </cell>
          <cell r="EN93">
            <v>894</v>
          </cell>
          <cell r="EO93">
            <v>0</v>
          </cell>
          <cell r="EP93">
            <v>0</v>
          </cell>
          <cell r="EQ93">
            <v>7780</v>
          </cell>
          <cell r="ER93">
            <v>252</v>
          </cell>
          <cell r="ES93">
            <v>0</v>
          </cell>
          <cell r="ET93">
            <v>0</v>
          </cell>
          <cell r="EU93">
            <v>0</v>
          </cell>
          <cell r="EV93">
            <v>0</v>
          </cell>
          <cell r="EW93">
            <v>0</v>
          </cell>
          <cell r="EX93">
            <v>0</v>
          </cell>
          <cell r="EY93">
            <v>0</v>
          </cell>
          <cell r="EZ93">
            <v>0</v>
          </cell>
          <cell r="FA93">
            <v>0</v>
          </cell>
          <cell r="FB93">
            <v>0</v>
          </cell>
          <cell r="FC93">
            <v>0</v>
          </cell>
          <cell r="FD93">
            <v>47029</v>
          </cell>
          <cell r="FE93">
            <v>0</v>
          </cell>
          <cell r="FF93">
            <v>0</v>
          </cell>
          <cell r="FG93">
            <v>46</v>
          </cell>
          <cell r="FH93">
            <v>0</v>
          </cell>
          <cell r="FI93">
            <v>0</v>
          </cell>
          <cell r="FJ93">
            <v>0</v>
          </cell>
          <cell r="FK93">
            <v>0</v>
          </cell>
          <cell r="FL93">
            <v>0</v>
          </cell>
          <cell r="FM93">
            <v>0</v>
          </cell>
          <cell r="FN93">
            <v>10251</v>
          </cell>
          <cell r="FO93">
            <v>4445</v>
          </cell>
          <cell r="FP93">
            <v>-7715</v>
          </cell>
          <cell r="FQ93">
            <v>712</v>
          </cell>
          <cell r="FR93">
            <v>0</v>
          </cell>
          <cell r="FS93">
            <v>0</v>
          </cell>
          <cell r="FT93">
            <v>59084</v>
          </cell>
          <cell r="FU93">
            <v>0</v>
          </cell>
          <cell r="FV93">
            <v>0</v>
          </cell>
          <cell r="FW93">
            <v>0</v>
          </cell>
          <cell r="FX93">
            <v>187991</v>
          </cell>
          <cell r="FY93">
            <v>0</v>
          </cell>
          <cell r="FZ93">
            <v>0</v>
          </cell>
          <cell r="GA93">
            <v>0</v>
          </cell>
          <cell r="GB93">
            <v>286584</v>
          </cell>
          <cell r="GC93">
            <v>0</v>
          </cell>
          <cell r="GD93">
            <v>0</v>
          </cell>
          <cell r="GE93">
            <v>0</v>
          </cell>
          <cell r="GF93">
            <v>45594</v>
          </cell>
          <cell r="GG93">
            <v>0</v>
          </cell>
          <cell r="GH93">
            <v>0</v>
          </cell>
          <cell r="GI93">
            <v>0</v>
          </cell>
          <cell r="GJ93">
            <v>96060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675313</v>
          </cell>
          <cell r="HA93">
            <v>0</v>
          </cell>
          <cell r="HB93">
            <v>0</v>
          </cell>
          <cell r="HC93">
            <v>0</v>
          </cell>
          <cell r="HD93">
            <v>105477</v>
          </cell>
          <cell r="HE93">
            <v>0</v>
          </cell>
          <cell r="HF93">
            <v>0</v>
          </cell>
          <cell r="HG93">
            <v>0</v>
          </cell>
          <cell r="HH93">
            <v>212250</v>
          </cell>
          <cell r="HI93">
            <v>0</v>
          </cell>
          <cell r="HJ93">
            <v>0</v>
          </cell>
          <cell r="HK93">
            <v>0</v>
          </cell>
          <cell r="HL93">
            <v>334536</v>
          </cell>
          <cell r="HM93">
            <v>0</v>
          </cell>
          <cell r="HN93">
            <v>0</v>
          </cell>
          <cell r="HO93">
            <v>0</v>
          </cell>
          <cell r="HP93">
            <v>55728</v>
          </cell>
          <cell r="HQ93">
            <v>0</v>
          </cell>
          <cell r="HR93">
            <v>0</v>
          </cell>
          <cell r="HS93">
            <v>0</v>
          </cell>
          <cell r="HT93">
            <v>117409</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825400</v>
          </cell>
          <cell r="IK93">
            <v>0</v>
          </cell>
        </row>
        <row r="94">
          <cell r="A94" t="str">
            <v>49193538</v>
          </cell>
          <cell r="B94" t="str">
            <v>2001</v>
          </cell>
          <cell r="C94">
            <v>37455</v>
          </cell>
          <cell r="D94" t="str">
            <v>14:54:20</v>
          </cell>
          <cell r="E94" t="str">
            <v>BRITTHAVEN OF JACKSONVILLE</v>
          </cell>
          <cell r="F94">
            <v>0</v>
          </cell>
          <cell r="G94">
            <v>288502</v>
          </cell>
          <cell r="H94">
            <v>-3258</v>
          </cell>
          <cell r="I94">
            <v>-2439</v>
          </cell>
          <cell r="J94">
            <v>37379</v>
          </cell>
          <cell r="K94">
            <v>246375</v>
          </cell>
          <cell r="L94">
            <v>4009</v>
          </cell>
          <cell r="M94">
            <v>-901</v>
          </cell>
          <cell r="N94">
            <v>0</v>
          </cell>
          <cell r="O94">
            <v>287207</v>
          </cell>
          <cell r="P94">
            <v>0</v>
          </cell>
          <cell r="Q94">
            <v>0</v>
          </cell>
          <cell r="R94">
            <v>247275</v>
          </cell>
          <cell r="S94">
            <v>345533</v>
          </cell>
          <cell r="T94">
            <v>25754</v>
          </cell>
          <cell r="U94">
            <v>-3083</v>
          </cell>
          <cell r="V94">
            <v>355243</v>
          </cell>
          <cell r="W94">
            <v>0</v>
          </cell>
          <cell r="X94">
            <v>175</v>
          </cell>
          <cell r="Y94">
            <v>0</v>
          </cell>
          <cell r="Z94">
            <v>183300</v>
          </cell>
          <cell r="AA94">
            <v>0</v>
          </cell>
          <cell r="AB94">
            <v>-183300</v>
          </cell>
          <cell r="AC94">
            <v>0</v>
          </cell>
          <cell r="AD94">
            <v>551370</v>
          </cell>
          <cell r="AE94">
            <v>0</v>
          </cell>
          <cell r="AF94">
            <v>-551370</v>
          </cell>
          <cell r="AG94">
            <v>0</v>
          </cell>
          <cell r="AH94">
            <v>829899</v>
          </cell>
          <cell r="AI94">
            <v>0</v>
          </cell>
          <cell r="AJ94">
            <v>-829899</v>
          </cell>
          <cell r="AK94">
            <v>0</v>
          </cell>
          <cell r="AL94">
            <v>36463</v>
          </cell>
          <cell r="AM94">
            <v>0</v>
          </cell>
          <cell r="AN94">
            <v>0</v>
          </cell>
          <cell r="AO94">
            <v>0</v>
          </cell>
          <cell r="AP94">
            <v>0</v>
          </cell>
          <cell r="AQ94">
            <v>0</v>
          </cell>
          <cell r="AR94">
            <v>0</v>
          </cell>
          <cell r="AS94">
            <v>0</v>
          </cell>
          <cell r="AT94">
            <v>0</v>
          </cell>
          <cell r="AU94">
            <v>168180</v>
          </cell>
          <cell r="AV94">
            <v>-134562</v>
          </cell>
          <cell r="AW94">
            <v>0</v>
          </cell>
          <cell r="AX94">
            <v>0</v>
          </cell>
          <cell r="AY94">
            <v>242326</v>
          </cell>
          <cell r="AZ94">
            <v>-139183</v>
          </cell>
          <cell r="BA94">
            <v>0</v>
          </cell>
          <cell r="BB94">
            <v>0</v>
          </cell>
          <cell r="BC94">
            <v>5588</v>
          </cell>
          <cell r="BD94">
            <v>0</v>
          </cell>
          <cell r="BE94">
            <v>0</v>
          </cell>
          <cell r="BF94">
            <v>0</v>
          </cell>
          <cell r="BG94">
            <v>267958</v>
          </cell>
          <cell r="BH94">
            <v>-96347</v>
          </cell>
          <cell r="BI94">
            <v>0</v>
          </cell>
          <cell r="BJ94">
            <v>0</v>
          </cell>
          <cell r="BK94">
            <v>12643</v>
          </cell>
          <cell r="BL94">
            <v>0</v>
          </cell>
          <cell r="BM94">
            <v>0</v>
          </cell>
          <cell r="BN94">
            <v>0</v>
          </cell>
          <cell r="BO94">
            <v>16384</v>
          </cell>
          <cell r="BP94">
            <v>0</v>
          </cell>
          <cell r="BQ94">
            <v>0</v>
          </cell>
          <cell r="BR94">
            <v>0</v>
          </cell>
          <cell r="BS94">
            <v>6732</v>
          </cell>
          <cell r="BT94">
            <v>0</v>
          </cell>
          <cell r="BU94">
            <v>0</v>
          </cell>
          <cell r="BV94">
            <v>0</v>
          </cell>
          <cell r="BW94">
            <v>3678</v>
          </cell>
          <cell r="BX94">
            <v>0</v>
          </cell>
          <cell r="BY94">
            <v>0</v>
          </cell>
          <cell r="BZ94">
            <v>0</v>
          </cell>
          <cell r="CA94">
            <v>12000</v>
          </cell>
          <cell r="CB94">
            <v>0</v>
          </cell>
          <cell r="CC94">
            <v>0</v>
          </cell>
          <cell r="CD94">
            <v>0</v>
          </cell>
          <cell r="CE94">
            <v>14096</v>
          </cell>
          <cell r="CF94">
            <v>0</v>
          </cell>
          <cell r="CG94">
            <v>0</v>
          </cell>
          <cell r="CH94">
            <v>0</v>
          </cell>
          <cell r="CI94">
            <v>1200</v>
          </cell>
          <cell r="CJ94">
            <v>0</v>
          </cell>
          <cell r="CK94">
            <v>0</v>
          </cell>
          <cell r="CL94">
            <v>0</v>
          </cell>
          <cell r="CM94">
            <v>48691</v>
          </cell>
          <cell r="CN94">
            <v>0</v>
          </cell>
          <cell r="CO94">
            <v>-1519</v>
          </cell>
          <cell r="CP94">
            <v>0</v>
          </cell>
          <cell r="CQ94">
            <v>14076</v>
          </cell>
          <cell r="CR94">
            <v>0</v>
          </cell>
          <cell r="CS94">
            <v>0</v>
          </cell>
          <cell r="CT94">
            <v>0</v>
          </cell>
          <cell r="CU94">
            <v>0</v>
          </cell>
          <cell r="CV94">
            <v>3258</v>
          </cell>
          <cell r="CW94">
            <v>0</v>
          </cell>
          <cell r="CX94">
            <v>0</v>
          </cell>
          <cell r="CY94">
            <v>4811</v>
          </cell>
          <cell r="CZ94">
            <v>0</v>
          </cell>
          <cell r="DA94">
            <v>0</v>
          </cell>
          <cell r="DB94">
            <v>0</v>
          </cell>
          <cell r="DC94">
            <v>0</v>
          </cell>
          <cell r="DD94">
            <v>0</v>
          </cell>
          <cell r="DE94">
            <v>-6732</v>
          </cell>
          <cell r="DF94">
            <v>1956275</v>
          </cell>
          <cell r="DG94">
            <v>818363</v>
          </cell>
          <cell r="DH94">
            <v>-1931228</v>
          </cell>
          <cell r="DI94">
            <v>-8251</v>
          </cell>
          <cell r="DJ94">
            <v>0</v>
          </cell>
          <cell r="DK94">
            <v>189850</v>
          </cell>
          <cell r="DL94">
            <v>0</v>
          </cell>
          <cell r="DM94">
            <v>0</v>
          </cell>
          <cell r="DN94">
            <v>67004</v>
          </cell>
          <cell r="DO94">
            <v>21319</v>
          </cell>
          <cell r="DP94">
            <v>7172</v>
          </cell>
          <cell r="DQ94">
            <v>-2646</v>
          </cell>
          <cell r="DR94">
            <v>55382</v>
          </cell>
          <cell r="DS94">
            <v>24458</v>
          </cell>
          <cell r="DT94">
            <v>5748</v>
          </cell>
          <cell r="DU94">
            <v>-635</v>
          </cell>
          <cell r="DV94">
            <v>118840</v>
          </cell>
          <cell r="DW94">
            <v>683392</v>
          </cell>
          <cell r="DX94">
            <v>-255181</v>
          </cell>
          <cell r="DY94">
            <v>-175293</v>
          </cell>
          <cell r="DZ94">
            <v>0</v>
          </cell>
          <cell r="EA94">
            <v>7620</v>
          </cell>
          <cell r="EB94">
            <v>0</v>
          </cell>
          <cell r="EC94">
            <v>0</v>
          </cell>
          <cell r="ED94">
            <v>0</v>
          </cell>
          <cell r="EE94">
            <v>39746</v>
          </cell>
          <cell r="EF94">
            <v>2149</v>
          </cell>
          <cell r="EG94">
            <v>0</v>
          </cell>
          <cell r="EH94">
            <v>0</v>
          </cell>
          <cell r="EI94">
            <v>63244</v>
          </cell>
          <cell r="EJ94">
            <v>3781</v>
          </cell>
          <cell r="EK94">
            <v>0</v>
          </cell>
          <cell r="EL94">
            <v>0</v>
          </cell>
          <cell r="EM94">
            <v>57008</v>
          </cell>
          <cell r="EN94">
            <v>3409</v>
          </cell>
          <cell r="EO94">
            <v>0</v>
          </cell>
          <cell r="EP94">
            <v>0</v>
          </cell>
          <cell r="EQ94">
            <v>28763</v>
          </cell>
          <cell r="ER94">
            <v>1720</v>
          </cell>
          <cell r="ES94">
            <v>0</v>
          </cell>
          <cell r="ET94">
            <v>0</v>
          </cell>
          <cell r="EU94">
            <v>2480</v>
          </cell>
          <cell r="EV94">
            <v>0</v>
          </cell>
          <cell r="EW94">
            <v>0</v>
          </cell>
          <cell r="EX94">
            <v>0</v>
          </cell>
          <cell r="EY94">
            <v>44</v>
          </cell>
          <cell r="EZ94">
            <v>0</v>
          </cell>
          <cell r="FA94">
            <v>0</v>
          </cell>
          <cell r="FB94">
            <v>0</v>
          </cell>
          <cell r="FC94">
            <v>0</v>
          </cell>
          <cell r="FD94">
            <v>94198</v>
          </cell>
          <cell r="FE94">
            <v>0</v>
          </cell>
          <cell r="FF94">
            <v>0</v>
          </cell>
          <cell r="FG94">
            <v>0</v>
          </cell>
          <cell r="FH94">
            <v>0</v>
          </cell>
          <cell r="FI94">
            <v>0</v>
          </cell>
          <cell r="FJ94">
            <v>0</v>
          </cell>
          <cell r="FK94">
            <v>0</v>
          </cell>
          <cell r="FL94">
            <v>0</v>
          </cell>
          <cell r="FM94">
            <v>0</v>
          </cell>
          <cell r="FN94">
            <v>987</v>
          </cell>
          <cell r="FO94">
            <v>5017</v>
          </cell>
          <cell r="FP94">
            <v>-369</v>
          </cell>
          <cell r="FQ94">
            <v>128</v>
          </cell>
          <cell r="FR94">
            <v>0</v>
          </cell>
          <cell r="FS94">
            <v>0</v>
          </cell>
          <cell r="FT94">
            <v>73381</v>
          </cell>
          <cell r="FU94">
            <v>0</v>
          </cell>
          <cell r="FV94">
            <v>0</v>
          </cell>
          <cell r="FW94">
            <v>0</v>
          </cell>
          <cell r="FX94">
            <v>246191</v>
          </cell>
          <cell r="FY94">
            <v>0</v>
          </cell>
          <cell r="FZ94">
            <v>0</v>
          </cell>
          <cell r="GA94">
            <v>0</v>
          </cell>
          <cell r="GB94">
            <v>364497</v>
          </cell>
          <cell r="GC94">
            <v>0</v>
          </cell>
          <cell r="GD94">
            <v>0</v>
          </cell>
          <cell r="GE94">
            <v>0</v>
          </cell>
          <cell r="GF94">
            <v>58836</v>
          </cell>
          <cell r="GG94">
            <v>0</v>
          </cell>
          <cell r="GH94">
            <v>0</v>
          </cell>
          <cell r="GI94">
            <v>0</v>
          </cell>
          <cell r="GJ94">
            <v>149952</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892857</v>
          </cell>
          <cell r="HA94">
            <v>0</v>
          </cell>
          <cell r="HB94">
            <v>0</v>
          </cell>
          <cell r="HC94">
            <v>0</v>
          </cell>
          <cell r="HD94">
            <v>109919</v>
          </cell>
          <cell r="HE94">
            <v>0</v>
          </cell>
          <cell r="HF94">
            <v>0</v>
          </cell>
          <cell r="HG94">
            <v>0</v>
          </cell>
          <cell r="HH94">
            <v>305179</v>
          </cell>
          <cell r="HI94">
            <v>0</v>
          </cell>
          <cell r="HJ94">
            <v>0</v>
          </cell>
          <cell r="HK94">
            <v>0</v>
          </cell>
          <cell r="HL94">
            <v>465402</v>
          </cell>
          <cell r="HM94">
            <v>0</v>
          </cell>
          <cell r="HN94">
            <v>0</v>
          </cell>
          <cell r="HO94">
            <v>0</v>
          </cell>
          <cell r="HP94">
            <v>75731</v>
          </cell>
          <cell r="HQ94">
            <v>0</v>
          </cell>
          <cell r="HR94">
            <v>0</v>
          </cell>
          <cell r="HS94">
            <v>0</v>
          </cell>
          <cell r="HT94">
            <v>193008</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1149239</v>
          </cell>
          <cell r="IK94">
            <v>0</v>
          </cell>
        </row>
        <row r="95">
          <cell r="A95" t="str">
            <v>49324994</v>
          </cell>
          <cell r="B95" t="str">
            <v>2001</v>
          </cell>
          <cell r="C95">
            <v>37455</v>
          </cell>
          <cell r="D95" t="str">
            <v>14:44:17</v>
          </cell>
          <cell r="E95" t="str">
            <v>BRITTHAVEN OF KERNERSVILLE</v>
          </cell>
          <cell r="F95">
            <v>0</v>
          </cell>
          <cell r="G95">
            <v>97851</v>
          </cell>
          <cell r="H95">
            <v>-454</v>
          </cell>
          <cell r="I95">
            <v>-28445</v>
          </cell>
          <cell r="J95">
            <v>16238</v>
          </cell>
          <cell r="K95">
            <v>80041</v>
          </cell>
          <cell r="L95">
            <v>1104</v>
          </cell>
          <cell r="M95">
            <v>-301</v>
          </cell>
          <cell r="N95">
            <v>58166</v>
          </cell>
          <cell r="O95">
            <v>17061</v>
          </cell>
          <cell r="P95">
            <v>3782</v>
          </cell>
          <cell r="Q95">
            <v>0</v>
          </cell>
          <cell r="R95">
            <v>128605</v>
          </cell>
          <cell r="S95">
            <v>149361</v>
          </cell>
          <cell r="T95">
            <v>8523</v>
          </cell>
          <cell r="U95">
            <v>-2100</v>
          </cell>
          <cell r="V95">
            <v>152711</v>
          </cell>
          <cell r="W95">
            <v>0</v>
          </cell>
          <cell r="X95">
            <v>0</v>
          </cell>
          <cell r="Y95">
            <v>0</v>
          </cell>
          <cell r="Z95">
            <v>83700</v>
          </cell>
          <cell r="AA95">
            <v>0</v>
          </cell>
          <cell r="AB95">
            <v>-83700</v>
          </cell>
          <cell r="AC95">
            <v>0</v>
          </cell>
          <cell r="AD95">
            <v>269769</v>
          </cell>
          <cell r="AE95">
            <v>0</v>
          </cell>
          <cell r="AF95">
            <v>-269769</v>
          </cell>
          <cell r="AG95">
            <v>0</v>
          </cell>
          <cell r="AH95">
            <v>422637</v>
          </cell>
          <cell r="AI95">
            <v>0</v>
          </cell>
          <cell r="AJ95">
            <v>-422637</v>
          </cell>
          <cell r="AK95">
            <v>0</v>
          </cell>
          <cell r="AL95">
            <v>17558</v>
          </cell>
          <cell r="AM95">
            <v>0</v>
          </cell>
          <cell r="AN95">
            <v>0</v>
          </cell>
          <cell r="AO95">
            <v>0</v>
          </cell>
          <cell r="AP95">
            <v>0</v>
          </cell>
          <cell r="AQ95">
            <v>0</v>
          </cell>
          <cell r="AR95">
            <v>0</v>
          </cell>
          <cell r="AS95">
            <v>0</v>
          </cell>
          <cell r="AT95">
            <v>0</v>
          </cell>
          <cell r="AU95">
            <v>80782</v>
          </cell>
          <cell r="AV95">
            <v>-66292</v>
          </cell>
          <cell r="AW95">
            <v>0</v>
          </cell>
          <cell r="AX95">
            <v>0</v>
          </cell>
          <cell r="AY95">
            <v>89444</v>
          </cell>
          <cell r="AZ95">
            <v>-57834</v>
          </cell>
          <cell r="BA95">
            <v>0</v>
          </cell>
          <cell r="BB95">
            <v>0</v>
          </cell>
          <cell r="BC95">
            <v>6530</v>
          </cell>
          <cell r="BD95">
            <v>0</v>
          </cell>
          <cell r="BE95">
            <v>0</v>
          </cell>
          <cell r="BF95">
            <v>0</v>
          </cell>
          <cell r="BG95">
            <v>84006</v>
          </cell>
          <cell r="BH95">
            <v>-14567</v>
          </cell>
          <cell r="BI95">
            <v>0</v>
          </cell>
          <cell r="BJ95">
            <v>0</v>
          </cell>
          <cell r="BK95">
            <v>7013</v>
          </cell>
          <cell r="BL95">
            <v>0</v>
          </cell>
          <cell r="BM95">
            <v>0</v>
          </cell>
          <cell r="BN95">
            <v>0</v>
          </cell>
          <cell r="BO95">
            <v>7325</v>
          </cell>
          <cell r="BP95">
            <v>0</v>
          </cell>
          <cell r="BQ95">
            <v>0</v>
          </cell>
          <cell r="BR95">
            <v>0</v>
          </cell>
          <cell r="BS95">
            <v>6072</v>
          </cell>
          <cell r="BT95">
            <v>0</v>
          </cell>
          <cell r="BU95">
            <v>0</v>
          </cell>
          <cell r="BV95">
            <v>0</v>
          </cell>
          <cell r="BW95">
            <v>2234</v>
          </cell>
          <cell r="BX95">
            <v>0</v>
          </cell>
          <cell r="BY95">
            <v>0</v>
          </cell>
          <cell r="BZ95">
            <v>0</v>
          </cell>
          <cell r="CA95">
            <v>13000</v>
          </cell>
          <cell r="CB95">
            <v>0</v>
          </cell>
          <cell r="CC95">
            <v>0</v>
          </cell>
          <cell r="CD95">
            <v>0</v>
          </cell>
          <cell r="CE95">
            <v>4410</v>
          </cell>
          <cell r="CF95">
            <v>0</v>
          </cell>
          <cell r="CG95">
            <v>0</v>
          </cell>
          <cell r="CH95">
            <v>0</v>
          </cell>
          <cell r="CI95">
            <v>5400</v>
          </cell>
          <cell r="CJ95">
            <v>0</v>
          </cell>
          <cell r="CK95">
            <v>0</v>
          </cell>
          <cell r="CL95">
            <v>0</v>
          </cell>
          <cell r="CM95">
            <v>18180</v>
          </cell>
          <cell r="CN95">
            <v>0</v>
          </cell>
          <cell r="CO95">
            <v>-390</v>
          </cell>
          <cell r="CP95">
            <v>0</v>
          </cell>
          <cell r="CQ95">
            <v>6716</v>
          </cell>
          <cell r="CR95">
            <v>0</v>
          </cell>
          <cell r="CS95">
            <v>0</v>
          </cell>
          <cell r="CT95">
            <v>0</v>
          </cell>
          <cell r="CU95">
            <v>0</v>
          </cell>
          <cell r="CV95">
            <v>454</v>
          </cell>
          <cell r="CW95">
            <v>0</v>
          </cell>
          <cell r="CX95">
            <v>0</v>
          </cell>
          <cell r="CY95">
            <v>920</v>
          </cell>
          <cell r="CZ95">
            <v>0</v>
          </cell>
          <cell r="DA95">
            <v>0</v>
          </cell>
          <cell r="DB95">
            <v>0</v>
          </cell>
          <cell r="DC95">
            <v>0</v>
          </cell>
          <cell r="DD95">
            <v>0</v>
          </cell>
          <cell r="DE95">
            <v>-6072</v>
          </cell>
          <cell r="DF95">
            <v>946375</v>
          </cell>
          <cell r="DG95">
            <v>332032</v>
          </cell>
          <cell r="DH95">
            <v>-914345</v>
          </cell>
          <cell r="DI95">
            <v>-6462</v>
          </cell>
          <cell r="DJ95">
            <v>17756</v>
          </cell>
          <cell r="DK95">
            <v>15390</v>
          </cell>
          <cell r="DL95">
            <v>1244</v>
          </cell>
          <cell r="DM95">
            <v>0</v>
          </cell>
          <cell r="DN95">
            <v>24032</v>
          </cell>
          <cell r="DO95">
            <v>9197</v>
          </cell>
          <cell r="DP95">
            <v>1674</v>
          </cell>
          <cell r="DQ95">
            <v>-1039</v>
          </cell>
          <cell r="DR95">
            <v>19777</v>
          </cell>
          <cell r="DS95">
            <v>9807</v>
          </cell>
          <cell r="DT95">
            <v>1306</v>
          </cell>
          <cell r="DU95">
            <v>-247</v>
          </cell>
          <cell r="DV95">
            <v>93267</v>
          </cell>
          <cell r="DW95">
            <v>313066</v>
          </cell>
          <cell r="DX95">
            <v>-82924</v>
          </cell>
          <cell r="DY95">
            <v>-99327</v>
          </cell>
          <cell r="DZ95">
            <v>0</v>
          </cell>
          <cell r="EA95">
            <v>1471</v>
          </cell>
          <cell r="EB95">
            <v>0</v>
          </cell>
          <cell r="EC95">
            <v>0</v>
          </cell>
          <cell r="ED95">
            <v>0</v>
          </cell>
          <cell r="EE95">
            <v>1005</v>
          </cell>
          <cell r="EF95">
            <v>734</v>
          </cell>
          <cell r="EG95">
            <v>0</v>
          </cell>
          <cell r="EH95">
            <v>0</v>
          </cell>
          <cell r="EI95">
            <v>55533</v>
          </cell>
          <cell r="EJ95">
            <v>1534</v>
          </cell>
          <cell r="EK95">
            <v>0</v>
          </cell>
          <cell r="EL95">
            <v>0</v>
          </cell>
          <cell r="EM95">
            <v>37886</v>
          </cell>
          <cell r="EN95">
            <v>967</v>
          </cell>
          <cell r="EO95">
            <v>0</v>
          </cell>
          <cell r="EP95">
            <v>0</v>
          </cell>
          <cell r="EQ95">
            <v>5631</v>
          </cell>
          <cell r="ER95">
            <v>156</v>
          </cell>
          <cell r="ES95">
            <v>0</v>
          </cell>
          <cell r="ET95">
            <v>0</v>
          </cell>
          <cell r="EU95">
            <v>0</v>
          </cell>
          <cell r="EV95">
            <v>0</v>
          </cell>
          <cell r="EW95">
            <v>0</v>
          </cell>
          <cell r="EX95">
            <v>0</v>
          </cell>
          <cell r="EY95">
            <v>0</v>
          </cell>
          <cell r="EZ95">
            <v>0</v>
          </cell>
          <cell r="FA95">
            <v>0</v>
          </cell>
          <cell r="FB95">
            <v>0</v>
          </cell>
          <cell r="FC95">
            <v>0</v>
          </cell>
          <cell r="FD95">
            <v>13833</v>
          </cell>
          <cell r="FE95">
            <v>0</v>
          </cell>
          <cell r="FF95">
            <v>0</v>
          </cell>
          <cell r="FG95">
            <v>0</v>
          </cell>
          <cell r="FH95">
            <v>0</v>
          </cell>
          <cell r="FI95">
            <v>0</v>
          </cell>
          <cell r="FJ95">
            <v>0</v>
          </cell>
          <cell r="FK95">
            <v>0</v>
          </cell>
          <cell r="FL95">
            <v>0</v>
          </cell>
          <cell r="FM95">
            <v>0</v>
          </cell>
          <cell r="FN95">
            <v>0</v>
          </cell>
          <cell r="FO95">
            <v>4687</v>
          </cell>
          <cell r="FP95">
            <v>0</v>
          </cell>
          <cell r="FQ95">
            <v>0</v>
          </cell>
          <cell r="FR95">
            <v>0</v>
          </cell>
          <cell r="FS95">
            <v>0</v>
          </cell>
          <cell r="FT95">
            <v>35506</v>
          </cell>
          <cell r="FU95">
            <v>0</v>
          </cell>
          <cell r="FV95">
            <v>0</v>
          </cell>
          <cell r="FW95">
            <v>0</v>
          </cell>
          <cell r="FX95">
            <v>130812</v>
          </cell>
          <cell r="FY95">
            <v>0</v>
          </cell>
          <cell r="FZ95">
            <v>0</v>
          </cell>
          <cell r="GA95">
            <v>0</v>
          </cell>
          <cell r="GB95">
            <v>206838</v>
          </cell>
          <cell r="GC95">
            <v>0</v>
          </cell>
          <cell r="GD95">
            <v>0</v>
          </cell>
          <cell r="GE95">
            <v>0</v>
          </cell>
          <cell r="GF95">
            <v>31874</v>
          </cell>
          <cell r="GG95">
            <v>0</v>
          </cell>
          <cell r="GH95">
            <v>0</v>
          </cell>
          <cell r="GI95">
            <v>0</v>
          </cell>
          <cell r="GJ95">
            <v>57921</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462951</v>
          </cell>
          <cell r="HA95">
            <v>0</v>
          </cell>
          <cell r="HB95">
            <v>0</v>
          </cell>
          <cell r="HC95">
            <v>0</v>
          </cell>
          <cell r="HD95">
            <v>48194</v>
          </cell>
          <cell r="HE95">
            <v>0</v>
          </cell>
          <cell r="HF95">
            <v>0</v>
          </cell>
          <cell r="HG95">
            <v>0</v>
          </cell>
          <cell r="HH95">
            <v>138957</v>
          </cell>
          <cell r="HI95">
            <v>0</v>
          </cell>
          <cell r="HJ95">
            <v>0</v>
          </cell>
          <cell r="HK95">
            <v>0</v>
          </cell>
          <cell r="HL95">
            <v>215799</v>
          </cell>
          <cell r="HM95">
            <v>0</v>
          </cell>
          <cell r="HN95">
            <v>0</v>
          </cell>
          <cell r="HO95">
            <v>0</v>
          </cell>
          <cell r="HP95">
            <v>34418</v>
          </cell>
          <cell r="HQ95">
            <v>0</v>
          </cell>
          <cell r="HR95">
            <v>0</v>
          </cell>
          <cell r="HS95">
            <v>0</v>
          </cell>
          <cell r="HT95">
            <v>62547</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499915</v>
          </cell>
          <cell r="IK95">
            <v>0</v>
          </cell>
        </row>
        <row r="96">
          <cell r="A96" t="str">
            <v>56488578</v>
          </cell>
          <cell r="B96" t="str">
            <v>2001</v>
          </cell>
          <cell r="C96">
            <v>37455</v>
          </cell>
          <cell r="D96" t="str">
            <v>14:27:58</v>
          </cell>
          <cell r="E96" t="str">
            <v>BRITTHAVEN OF KINSTON</v>
          </cell>
          <cell r="F96">
            <v>0</v>
          </cell>
          <cell r="G96">
            <v>109402</v>
          </cell>
          <cell r="H96">
            <v>-4375</v>
          </cell>
          <cell r="I96">
            <v>1505</v>
          </cell>
          <cell r="J96">
            <v>54781</v>
          </cell>
          <cell r="K96">
            <v>256972</v>
          </cell>
          <cell r="L96">
            <v>5028</v>
          </cell>
          <cell r="M96">
            <v>0</v>
          </cell>
          <cell r="N96">
            <v>186688</v>
          </cell>
          <cell r="O96">
            <v>75859</v>
          </cell>
          <cell r="P96">
            <v>14182</v>
          </cell>
          <cell r="Q96">
            <v>0</v>
          </cell>
          <cell r="R96">
            <v>216908</v>
          </cell>
          <cell r="S96">
            <v>366997</v>
          </cell>
          <cell r="T96">
            <v>16302</v>
          </cell>
          <cell r="U96">
            <v>-6077</v>
          </cell>
          <cell r="V96">
            <v>296555</v>
          </cell>
          <cell r="W96">
            <v>0</v>
          </cell>
          <cell r="X96">
            <v>0</v>
          </cell>
          <cell r="Y96">
            <v>0</v>
          </cell>
          <cell r="Z96">
            <v>297419</v>
          </cell>
          <cell r="AA96">
            <v>0</v>
          </cell>
          <cell r="AB96">
            <v>-297419</v>
          </cell>
          <cell r="AC96">
            <v>0</v>
          </cell>
          <cell r="AD96">
            <v>449540</v>
          </cell>
          <cell r="AE96">
            <v>0</v>
          </cell>
          <cell r="AF96">
            <v>-449540</v>
          </cell>
          <cell r="AG96">
            <v>0</v>
          </cell>
          <cell r="AH96">
            <v>1070539</v>
          </cell>
          <cell r="AI96">
            <v>0</v>
          </cell>
          <cell r="AJ96">
            <v>-1070539</v>
          </cell>
          <cell r="AK96">
            <v>0</v>
          </cell>
          <cell r="AL96">
            <v>25309</v>
          </cell>
          <cell r="AM96">
            <v>0</v>
          </cell>
          <cell r="AN96">
            <v>0</v>
          </cell>
          <cell r="AO96">
            <v>0</v>
          </cell>
          <cell r="AP96">
            <v>0</v>
          </cell>
          <cell r="AQ96">
            <v>0</v>
          </cell>
          <cell r="AR96">
            <v>0</v>
          </cell>
          <cell r="AS96">
            <v>0</v>
          </cell>
          <cell r="AT96">
            <v>0</v>
          </cell>
          <cell r="AU96">
            <v>183955</v>
          </cell>
          <cell r="AV96">
            <v>-156178</v>
          </cell>
          <cell r="AW96">
            <v>0</v>
          </cell>
          <cell r="AX96">
            <v>0</v>
          </cell>
          <cell r="AY96">
            <v>333638</v>
          </cell>
          <cell r="AZ96">
            <v>-238110</v>
          </cell>
          <cell r="BA96">
            <v>0</v>
          </cell>
          <cell r="BB96">
            <v>0</v>
          </cell>
          <cell r="BC96">
            <v>4133</v>
          </cell>
          <cell r="BD96">
            <v>0</v>
          </cell>
          <cell r="BE96">
            <v>0</v>
          </cell>
          <cell r="BF96">
            <v>0</v>
          </cell>
          <cell r="BG96">
            <v>275819</v>
          </cell>
          <cell r="BH96">
            <v>-51618</v>
          </cell>
          <cell r="BI96">
            <v>0</v>
          </cell>
          <cell r="BJ96">
            <v>0</v>
          </cell>
          <cell r="BK96">
            <v>24502</v>
          </cell>
          <cell r="BL96">
            <v>0</v>
          </cell>
          <cell r="BM96">
            <v>0</v>
          </cell>
          <cell r="BN96">
            <v>0</v>
          </cell>
          <cell r="BO96">
            <v>17250</v>
          </cell>
          <cell r="BP96">
            <v>0</v>
          </cell>
          <cell r="BQ96">
            <v>0</v>
          </cell>
          <cell r="BR96">
            <v>0</v>
          </cell>
          <cell r="BS96">
            <v>4480</v>
          </cell>
          <cell r="BT96">
            <v>0</v>
          </cell>
          <cell r="BU96">
            <v>0</v>
          </cell>
          <cell r="BV96">
            <v>0</v>
          </cell>
          <cell r="BW96">
            <v>5099</v>
          </cell>
          <cell r="BX96">
            <v>0</v>
          </cell>
          <cell r="BY96">
            <v>0</v>
          </cell>
          <cell r="BZ96">
            <v>0</v>
          </cell>
          <cell r="CA96">
            <v>12800</v>
          </cell>
          <cell r="CB96">
            <v>0</v>
          </cell>
          <cell r="CC96">
            <v>0</v>
          </cell>
          <cell r="CD96">
            <v>0</v>
          </cell>
          <cell r="CE96">
            <v>13843</v>
          </cell>
          <cell r="CF96">
            <v>0</v>
          </cell>
          <cell r="CG96">
            <v>0</v>
          </cell>
          <cell r="CH96">
            <v>0</v>
          </cell>
          <cell r="CI96">
            <v>2400</v>
          </cell>
          <cell r="CJ96">
            <v>0</v>
          </cell>
          <cell r="CK96">
            <v>0</v>
          </cell>
          <cell r="CL96">
            <v>0</v>
          </cell>
          <cell r="CM96">
            <v>426795</v>
          </cell>
          <cell r="CN96">
            <v>0</v>
          </cell>
          <cell r="CO96">
            <v>-947</v>
          </cell>
          <cell r="CP96">
            <v>0</v>
          </cell>
          <cell r="CQ96">
            <v>14914</v>
          </cell>
          <cell r="CR96">
            <v>0</v>
          </cell>
          <cell r="CS96">
            <v>0</v>
          </cell>
          <cell r="CT96">
            <v>0</v>
          </cell>
          <cell r="CU96">
            <v>0</v>
          </cell>
          <cell r="CV96">
            <v>4375</v>
          </cell>
          <cell r="CW96">
            <v>0</v>
          </cell>
          <cell r="CX96">
            <v>0</v>
          </cell>
          <cell r="CY96">
            <v>5467</v>
          </cell>
          <cell r="CZ96">
            <v>0</v>
          </cell>
          <cell r="DA96">
            <v>0</v>
          </cell>
          <cell r="DB96">
            <v>0</v>
          </cell>
          <cell r="DC96">
            <v>0</v>
          </cell>
          <cell r="DD96">
            <v>0</v>
          </cell>
          <cell r="DE96">
            <v>-4284</v>
          </cell>
          <cell r="DF96">
            <v>2139362</v>
          </cell>
          <cell r="DG96">
            <v>1325095</v>
          </cell>
          <cell r="DH96">
            <v>-2259029</v>
          </cell>
          <cell r="DI96">
            <v>-5231</v>
          </cell>
          <cell r="DJ96">
            <v>72347</v>
          </cell>
          <cell r="DK96">
            <v>40865</v>
          </cell>
          <cell r="DL96">
            <v>5556</v>
          </cell>
          <cell r="DM96">
            <v>0</v>
          </cell>
          <cell r="DN96">
            <v>57254</v>
          </cell>
          <cell r="DO96">
            <v>15169</v>
          </cell>
          <cell r="DP96">
            <v>4333</v>
          </cell>
          <cell r="DQ96">
            <v>-2525</v>
          </cell>
          <cell r="DR96">
            <v>64680</v>
          </cell>
          <cell r="DS96">
            <v>28151</v>
          </cell>
          <cell r="DT96">
            <v>4976</v>
          </cell>
          <cell r="DU96">
            <v>-603</v>
          </cell>
          <cell r="DV96">
            <v>123311</v>
          </cell>
          <cell r="DW96">
            <v>593373</v>
          </cell>
          <cell r="DX96">
            <v>-231161</v>
          </cell>
          <cell r="DY96">
            <v>-109570</v>
          </cell>
          <cell r="DZ96">
            <v>0</v>
          </cell>
          <cell r="EA96">
            <v>1965</v>
          </cell>
          <cell r="EB96">
            <v>0</v>
          </cell>
          <cell r="EC96">
            <v>0</v>
          </cell>
          <cell r="ED96">
            <v>0</v>
          </cell>
          <cell r="EE96">
            <v>6043</v>
          </cell>
          <cell r="EF96">
            <v>5351</v>
          </cell>
          <cell r="EG96">
            <v>0</v>
          </cell>
          <cell r="EH96">
            <v>0</v>
          </cell>
          <cell r="EI96">
            <v>73250</v>
          </cell>
          <cell r="EJ96">
            <v>2601</v>
          </cell>
          <cell r="EK96">
            <v>0</v>
          </cell>
          <cell r="EL96">
            <v>0</v>
          </cell>
          <cell r="EM96">
            <v>45231</v>
          </cell>
          <cell r="EN96">
            <v>1598</v>
          </cell>
          <cell r="EO96">
            <v>0</v>
          </cell>
          <cell r="EP96">
            <v>0</v>
          </cell>
          <cell r="EQ96">
            <v>4393</v>
          </cell>
          <cell r="ER96">
            <v>156</v>
          </cell>
          <cell r="ES96">
            <v>0</v>
          </cell>
          <cell r="ET96">
            <v>0</v>
          </cell>
          <cell r="EU96">
            <v>0</v>
          </cell>
          <cell r="EV96">
            <v>0</v>
          </cell>
          <cell r="EW96">
            <v>0</v>
          </cell>
          <cell r="EX96">
            <v>0</v>
          </cell>
          <cell r="EY96">
            <v>3052</v>
          </cell>
          <cell r="EZ96">
            <v>0</v>
          </cell>
          <cell r="FA96">
            <v>0</v>
          </cell>
          <cell r="FB96">
            <v>0</v>
          </cell>
          <cell r="FC96">
            <v>0</v>
          </cell>
          <cell r="FD96">
            <v>46267</v>
          </cell>
          <cell r="FE96">
            <v>0</v>
          </cell>
          <cell r="FF96">
            <v>0</v>
          </cell>
          <cell r="FG96">
            <v>398</v>
          </cell>
          <cell r="FH96">
            <v>0</v>
          </cell>
          <cell r="FI96">
            <v>0</v>
          </cell>
          <cell r="FJ96">
            <v>0</v>
          </cell>
          <cell r="FK96">
            <v>639</v>
          </cell>
          <cell r="FL96">
            <v>0</v>
          </cell>
          <cell r="FM96">
            <v>0</v>
          </cell>
          <cell r="FN96">
            <v>0</v>
          </cell>
          <cell r="FO96">
            <v>231</v>
          </cell>
          <cell r="FP96">
            <v>0</v>
          </cell>
          <cell r="FQ96">
            <v>0</v>
          </cell>
          <cell r="FR96">
            <v>0</v>
          </cell>
          <cell r="FS96">
            <v>0</v>
          </cell>
          <cell r="FT96">
            <v>125156</v>
          </cell>
          <cell r="FU96">
            <v>0</v>
          </cell>
          <cell r="FV96">
            <v>0</v>
          </cell>
          <cell r="FW96">
            <v>0</v>
          </cell>
          <cell r="FX96">
            <v>233366</v>
          </cell>
          <cell r="FY96">
            <v>0</v>
          </cell>
          <cell r="FZ96">
            <v>0</v>
          </cell>
          <cell r="GA96">
            <v>0</v>
          </cell>
          <cell r="GB96">
            <v>527108</v>
          </cell>
          <cell r="GC96">
            <v>0</v>
          </cell>
          <cell r="GD96">
            <v>0</v>
          </cell>
          <cell r="GE96">
            <v>0</v>
          </cell>
          <cell r="GF96">
            <v>76102</v>
          </cell>
          <cell r="GG96">
            <v>0</v>
          </cell>
          <cell r="GH96">
            <v>0</v>
          </cell>
          <cell r="GI96">
            <v>0</v>
          </cell>
          <cell r="GJ96">
            <v>201997</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1163729</v>
          </cell>
          <cell r="HA96">
            <v>0</v>
          </cell>
          <cell r="HB96">
            <v>0</v>
          </cell>
          <cell r="HC96">
            <v>0</v>
          </cell>
          <cell r="HD96">
            <v>172263</v>
          </cell>
          <cell r="HE96">
            <v>0</v>
          </cell>
          <cell r="HF96">
            <v>0</v>
          </cell>
          <cell r="HG96">
            <v>0</v>
          </cell>
          <cell r="HH96">
            <v>216174</v>
          </cell>
          <cell r="HI96">
            <v>0</v>
          </cell>
          <cell r="HJ96">
            <v>0</v>
          </cell>
          <cell r="HK96">
            <v>0</v>
          </cell>
          <cell r="HL96">
            <v>543431</v>
          </cell>
          <cell r="HM96">
            <v>0</v>
          </cell>
          <cell r="HN96">
            <v>0</v>
          </cell>
          <cell r="HO96">
            <v>0</v>
          </cell>
          <cell r="HP96">
            <v>80076</v>
          </cell>
          <cell r="HQ96">
            <v>0</v>
          </cell>
          <cell r="HR96">
            <v>0</v>
          </cell>
          <cell r="HS96">
            <v>0</v>
          </cell>
          <cell r="HT96">
            <v>212542</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1224486</v>
          </cell>
          <cell r="IK96">
            <v>0</v>
          </cell>
        </row>
        <row r="97">
          <cell r="A97" t="str">
            <v>57269506</v>
          </cell>
          <cell r="B97" t="str">
            <v>2001</v>
          </cell>
          <cell r="C97">
            <v>37455</v>
          </cell>
          <cell r="D97" t="str">
            <v>09:29:15</v>
          </cell>
          <cell r="E97" t="str">
            <v>BRITTHAVEN OF LOUISBURG</v>
          </cell>
          <cell r="F97">
            <v>0</v>
          </cell>
          <cell r="G97">
            <v>165167</v>
          </cell>
          <cell r="H97">
            <v>-3948</v>
          </cell>
          <cell r="I97">
            <v>1251</v>
          </cell>
          <cell r="J97">
            <v>38859</v>
          </cell>
          <cell r="K97">
            <v>211018</v>
          </cell>
          <cell r="L97">
            <v>2951</v>
          </cell>
          <cell r="M97">
            <v>0</v>
          </cell>
          <cell r="N97">
            <v>0</v>
          </cell>
          <cell r="O97">
            <v>255972</v>
          </cell>
          <cell r="P97">
            <v>0</v>
          </cell>
          <cell r="Q97">
            <v>0</v>
          </cell>
          <cell r="R97">
            <v>202485</v>
          </cell>
          <cell r="S97">
            <v>381704</v>
          </cell>
          <cell r="T97">
            <v>14486</v>
          </cell>
          <cell r="U97">
            <v>-6676</v>
          </cell>
          <cell r="V97">
            <v>293156</v>
          </cell>
          <cell r="W97">
            <v>0</v>
          </cell>
          <cell r="X97">
            <v>-2441</v>
          </cell>
          <cell r="Y97">
            <v>0</v>
          </cell>
          <cell r="Z97">
            <v>430815</v>
          </cell>
          <cell r="AA97">
            <v>0</v>
          </cell>
          <cell r="AB97">
            <v>-430815</v>
          </cell>
          <cell r="AC97">
            <v>0</v>
          </cell>
          <cell r="AD97">
            <v>364371</v>
          </cell>
          <cell r="AE97">
            <v>0</v>
          </cell>
          <cell r="AF97">
            <v>-364371</v>
          </cell>
          <cell r="AG97">
            <v>0</v>
          </cell>
          <cell r="AH97">
            <v>1076461</v>
          </cell>
          <cell r="AI97">
            <v>0</v>
          </cell>
          <cell r="AJ97">
            <v>-1076462</v>
          </cell>
          <cell r="AK97">
            <v>0</v>
          </cell>
          <cell r="AL97">
            <v>31850</v>
          </cell>
          <cell r="AM97">
            <v>0</v>
          </cell>
          <cell r="AN97">
            <v>0</v>
          </cell>
          <cell r="AO97">
            <v>0</v>
          </cell>
          <cell r="AP97">
            <v>0</v>
          </cell>
          <cell r="AQ97">
            <v>0</v>
          </cell>
          <cell r="AR97">
            <v>0</v>
          </cell>
          <cell r="AS97">
            <v>0</v>
          </cell>
          <cell r="AT97">
            <v>0</v>
          </cell>
          <cell r="AU97">
            <v>188057</v>
          </cell>
          <cell r="AV97">
            <v>-160566</v>
          </cell>
          <cell r="AW97">
            <v>0</v>
          </cell>
          <cell r="AX97">
            <v>0</v>
          </cell>
          <cell r="AY97">
            <v>214486</v>
          </cell>
          <cell r="AZ97">
            <v>-126967</v>
          </cell>
          <cell r="BA97">
            <v>0</v>
          </cell>
          <cell r="BB97">
            <v>0</v>
          </cell>
          <cell r="BC97">
            <v>6182</v>
          </cell>
          <cell r="BD97">
            <v>0</v>
          </cell>
          <cell r="BE97">
            <v>0</v>
          </cell>
          <cell r="BF97">
            <v>0</v>
          </cell>
          <cell r="BG97">
            <v>308326</v>
          </cell>
          <cell r="BH97">
            <v>-95415</v>
          </cell>
          <cell r="BI97">
            <v>0</v>
          </cell>
          <cell r="BJ97">
            <v>0</v>
          </cell>
          <cell r="BK97">
            <v>27815</v>
          </cell>
          <cell r="BL97">
            <v>0</v>
          </cell>
          <cell r="BM97">
            <v>0</v>
          </cell>
          <cell r="BN97">
            <v>0</v>
          </cell>
          <cell r="BO97">
            <v>18702</v>
          </cell>
          <cell r="BP97">
            <v>0</v>
          </cell>
          <cell r="BQ97">
            <v>0</v>
          </cell>
          <cell r="BR97">
            <v>0</v>
          </cell>
          <cell r="BS97">
            <v>2434</v>
          </cell>
          <cell r="BT97">
            <v>0</v>
          </cell>
          <cell r="BU97">
            <v>0</v>
          </cell>
          <cell r="BV97">
            <v>0</v>
          </cell>
          <cell r="BW97">
            <v>7444</v>
          </cell>
          <cell r="BX97">
            <v>0</v>
          </cell>
          <cell r="BY97">
            <v>0</v>
          </cell>
          <cell r="BZ97">
            <v>0</v>
          </cell>
          <cell r="CA97">
            <v>14000</v>
          </cell>
          <cell r="CB97">
            <v>0</v>
          </cell>
          <cell r="CC97">
            <v>0</v>
          </cell>
          <cell r="CD97">
            <v>0</v>
          </cell>
          <cell r="CE97">
            <v>10593</v>
          </cell>
          <cell r="CF97">
            <v>0</v>
          </cell>
          <cell r="CG97">
            <v>0</v>
          </cell>
          <cell r="CH97">
            <v>0</v>
          </cell>
          <cell r="CI97">
            <v>3000</v>
          </cell>
          <cell r="CJ97">
            <v>0</v>
          </cell>
          <cell r="CK97">
            <v>0</v>
          </cell>
          <cell r="CL97">
            <v>0</v>
          </cell>
          <cell r="CM97">
            <v>601282</v>
          </cell>
          <cell r="CN97">
            <v>0</v>
          </cell>
          <cell r="CO97">
            <v>-1038</v>
          </cell>
          <cell r="CP97">
            <v>0</v>
          </cell>
          <cell r="CQ97">
            <v>1906</v>
          </cell>
          <cell r="CR97">
            <v>0</v>
          </cell>
          <cell r="CS97">
            <v>0</v>
          </cell>
          <cell r="CT97">
            <v>0</v>
          </cell>
          <cell r="CU97">
            <v>0</v>
          </cell>
          <cell r="CV97">
            <v>3948</v>
          </cell>
          <cell r="CW97">
            <v>0</v>
          </cell>
          <cell r="CX97">
            <v>0</v>
          </cell>
          <cell r="CY97">
            <v>557</v>
          </cell>
          <cell r="CZ97">
            <v>0</v>
          </cell>
          <cell r="DA97">
            <v>0</v>
          </cell>
          <cell r="DB97">
            <v>0</v>
          </cell>
          <cell r="DC97">
            <v>0</v>
          </cell>
          <cell r="DD97">
            <v>0</v>
          </cell>
          <cell r="DE97">
            <v>-2434</v>
          </cell>
          <cell r="DF97">
            <v>2196653</v>
          </cell>
          <cell r="DG97">
            <v>1404784</v>
          </cell>
          <cell r="DH97">
            <v>-2253089</v>
          </cell>
          <cell r="DI97">
            <v>-3472</v>
          </cell>
          <cell r="DJ97">
            <v>0</v>
          </cell>
          <cell r="DK97">
            <v>126710</v>
          </cell>
          <cell r="DL97">
            <v>0</v>
          </cell>
          <cell r="DM97">
            <v>0</v>
          </cell>
          <cell r="DN97">
            <v>66496</v>
          </cell>
          <cell r="DO97">
            <v>22337</v>
          </cell>
          <cell r="DP97">
            <v>4997</v>
          </cell>
          <cell r="DQ97">
            <v>-2760</v>
          </cell>
          <cell r="DR97">
            <v>72788</v>
          </cell>
          <cell r="DS97">
            <v>24938</v>
          </cell>
          <cell r="DT97">
            <v>5259</v>
          </cell>
          <cell r="DU97">
            <v>-662</v>
          </cell>
          <cell r="DV97">
            <v>126690</v>
          </cell>
          <cell r="DW97">
            <v>655089</v>
          </cell>
          <cell r="DX97">
            <v>-209329</v>
          </cell>
          <cell r="DY97">
            <v>-176533</v>
          </cell>
          <cell r="DZ97">
            <v>0</v>
          </cell>
          <cell r="EA97">
            <v>2457</v>
          </cell>
          <cell r="EB97">
            <v>0</v>
          </cell>
          <cell r="EC97">
            <v>0</v>
          </cell>
          <cell r="ED97">
            <v>0</v>
          </cell>
          <cell r="EE97">
            <v>3995</v>
          </cell>
          <cell r="EF97">
            <v>5109</v>
          </cell>
          <cell r="EG97">
            <v>0</v>
          </cell>
          <cell r="EH97">
            <v>0</v>
          </cell>
          <cell r="EI97">
            <v>80390</v>
          </cell>
          <cell r="EJ97">
            <v>2701</v>
          </cell>
          <cell r="EK97">
            <v>0</v>
          </cell>
          <cell r="EL97">
            <v>0</v>
          </cell>
          <cell r="EM97">
            <v>53835</v>
          </cell>
          <cell r="EN97">
            <v>1802</v>
          </cell>
          <cell r="EO97">
            <v>0</v>
          </cell>
          <cell r="EP97">
            <v>0</v>
          </cell>
          <cell r="EQ97">
            <v>5379</v>
          </cell>
          <cell r="ER97">
            <v>181</v>
          </cell>
          <cell r="ES97">
            <v>0</v>
          </cell>
          <cell r="ET97">
            <v>0</v>
          </cell>
          <cell r="EU97">
            <v>62529</v>
          </cell>
          <cell r="EV97">
            <v>0</v>
          </cell>
          <cell r="EW97">
            <v>0</v>
          </cell>
          <cell r="EX97">
            <v>0</v>
          </cell>
          <cell r="EY97">
            <v>0</v>
          </cell>
          <cell r="EZ97">
            <v>0</v>
          </cell>
          <cell r="FA97">
            <v>0</v>
          </cell>
          <cell r="FB97">
            <v>0</v>
          </cell>
          <cell r="FC97">
            <v>0</v>
          </cell>
          <cell r="FD97">
            <v>90306</v>
          </cell>
          <cell r="FE97">
            <v>0</v>
          </cell>
          <cell r="FF97">
            <v>0</v>
          </cell>
          <cell r="FG97">
            <v>0</v>
          </cell>
          <cell r="FH97">
            <v>0</v>
          </cell>
          <cell r="FI97">
            <v>0</v>
          </cell>
          <cell r="FJ97">
            <v>0</v>
          </cell>
          <cell r="FK97">
            <v>0</v>
          </cell>
          <cell r="FL97">
            <v>0</v>
          </cell>
          <cell r="FM97">
            <v>0</v>
          </cell>
          <cell r="FN97">
            <v>0</v>
          </cell>
          <cell r="FO97">
            <v>464</v>
          </cell>
          <cell r="FP97">
            <v>2623</v>
          </cell>
          <cell r="FQ97">
            <v>394</v>
          </cell>
          <cell r="FR97">
            <v>0</v>
          </cell>
          <cell r="FS97">
            <v>0</v>
          </cell>
          <cell r="FT97">
            <v>235408</v>
          </cell>
          <cell r="FU97">
            <v>0</v>
          </cell>
          <cell r="FV97">
            <v>0</v>
          </cell>
          <cell r="FW97">
            <v>0</v>
          </cell>
          <cell r="FX97">
            <v>226014</v>
          </cell>
          <cell r="FY97">
            <v>0</v>
          </cell>
          <cell r="FZ97">
            <v>0</v>
          </cell>
          <cell r="GA97">
            <v>0</v>
          </cell>
          <cell r="GB97">
            <v>653819</v>
          </cell>
          <cell r="GC97">
            <v>0</v>
          </cell>
          <cell r="GD97">
            <v>0</v>
          </cell>
          <cell r="GE97">
            <v>0</v>
          </cell>
          <cell r="GF97">
            <v>95545</v>
          </cell>
          <cell r="GG97">
            <v>0</v>
          </cell>
          <cell r="GH97">
            <v>0</v>
          </cell>
          <cell r="GI97">
            <v>0</v>
          </cell>
          <cell r="GJ97">
            <v>181114</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1391900</v>
          </cell>
          <cell r="HA97">
            <v>0</v>
          </cell>
          <cell r="HB97">
            <v>0</v>
          </cell>
          <cell r="HC97">
            <v>0</v>
          </cell>
          <cell r="HD97">
            <v>189926</v>
          </cell>
          <cell r="HE97">
            <v>0</v>
          </cell>
          <cell r="HF97">
            <v>0</v>
          </cell>
          <cell r="HG97">
            <v>0</v>
          </cell>
          <cell r="HH97">
            <v>125849</v>
          </cell>
          <cell r="HI97">
            <v>0</v>
          </cell>
          <cell r="HJ97">
            <v>0</v>
          </cell>
          <cell r="HK97">
            <v>0</v>
          </cell>
          <cell r="HL97">
            <v>383430</v>
          </cell>
          <cell r="HM97">
            <v>0</v>
          </cell>
          <cell r="HN97">
            <v>0</v>
          </cell>
          <cell r="HO97">
            <v>0</v>
          </cell>
          <cell r="HP97">
            <v>59903</v>
          </cell>
          <cell r="HQ97">
            <v>0</v>
          </cell>
          <cell r="HR97">
            <v>0</v>
          </cell>
          <cell r="HS97">
            <v>0</v>
          </cell>
          <cell r="HT97">
            <v>113550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872658</v>
          </cell>
          <cell r="IK97">
            <v>0</v>
          </cell>
        </row>
        <row r="98">
          <cell r="A98" t="str">
            <v>57443138</v>
          </cell>
          <cell r="B98" t="str">
            <v>2001</v>
          </cell>
          <cell r="C98">
            <v>37455</v>
          </cell>
          <cell r="D98" t="str">
            <v>09:05:32</v>
          </cell>
          <cell r="E98" t="str">
            <v>BRITTHAVEN OF MADISON</v>
          </cell>
          <cell r="F98">
            <v>0</v>
          </cell>
          <cell r="G98">
            <v>311738</v>
          </cell>
          <cell r="H98">
            <v>-6948</v>
          </cell>
          <cell r="I98">
            <v>-69160</v>
          </cell>
          <cell r="J98">
            <v>85882</v>
          </cell>
          <cell r="K98">
            <v>200405</v>
          </cell>
          <cell r="L98">
            <v>6290</v>
          </cell>
          <cell r="M98">
            <v>0</v>
          </cell>
          <cell r="N98">
            <v>173432</v>
          </cell>
          <cell r="O98">
            <v>89769</v>
          </cell>
          <cell r="P98">
            <v>12702</v>
          </cell>
          <cell r="Q98">
            <v>0</v>
          </cell>
          <cell r="R98">
            <v>260688</v>
          </cell>
          <cell r="S98">
            <v>435091</v>
          </cell>
          <cell r="T98">
            <v>18758</v>
          </cell>
          <cell r="U98">
            <v>-7447</v>
          </cell>
          <cell r="V98">
            <v>283409</v>
          </cell>
          <cell r="W98">
            <v>0</v>
          </cell>
          <cell r="X98">
            <v>-1165</v>
          </cell>
          <cell r="Y98">
            <v>0</v>
          </cell>
          <cell r="Z98">
            <v>93429</v>
          </cell>
          <cell r="AA98">
            <v>0</v>
          </cell>
          <cell r="AB98">
            <v>-93429</v>
          </cell>
          <cell r="AC98">
            <v>0</v>
          </cell>
          <cell r="AD98">
            <v>682103</v>
          </cell>
          <cell r="AE98">
            <v>0</v>
          </cell>
          <cell r="AF98">
            <v>-682103</v>
          </cell>
          <cell r="AG98">
            <v>0</v>
          </cell>
          <cell r="AH98">
            <v>957822</v>
          </cell>
          <cell r="AI98">
            <v>0</v>
          </cell>
          <cell r="AJ98">
            <v>-957822</v>
          </cell>
          <cell r="AK98">
            <v>0</v>
          </cell>
          <cell r="AL98">
            <v>24195</v>
          </cell>
          <cell r="AM98">
            <v>0</v>
          </cell>
          <cell r="AN98">
            <v>0</v>
          </cell>
          <cell r="AO98">
            <v>0</v>
          </cell>
          <cell r="AP98">
            <v>0</v>
          </cell>
          <cell r="AQ98">
            <v>0</v>
          </cell>
          <cell r="AR98">
            <v>0</v>
          </cell>
          <cell r="AS98">
            <v>0</v>
          </cell>
          <cell r="AT98">
            <v>0</v>
          </cell>
          <cell r="AU98">
            <v>172705</v>
          </cell>
          <cell r="AV98">
            <v>-146800</v>
          </cell>
          <cell r="AW98">
            <v>0</v>
          </cell>
          <cell r="AX98">
            <v>0</v>
          </cell>
          <cell r="AY98">
            <v>286551</v>
          </cell>
          <cell r="AZ98">
            <v>-198326</v>
          </cell>
          <cell r="BA98">
            <v>0</v>
          </cell>
          <cell r="BB98">
            <v>0</v>
          </cell>
          <cell r="BC98">
            <v>6016</v>
          </cell>
          <cell r="BD98">
            <v>0</v>
          </cell>
          <cell r="BE98">
            <v>0</v>
          </cell>
          <cell r="BF98">
            <v>0</v>
          </cell>
          <cell r="BG98">
            <v>241311</v>
          </cell>
          <cell r="BH98">
            <v>-34174</v>
          </cell>
          <cell r="BI98">
            <v>0</v>
          </cell>
          <cell r="BJ98">
            <v>0</v>
          </cell>
          <cell r="BK98">
            <v>21059</v>
          </cell>
          <cell r="BL98">
            <v>0</v>
          </cell>
          <cell r="BM98">
            <v>0</v>
          </cell>
          <cell r="BN98">
            <v>0</v>
          </cell>
          <cell r="BO98">
            <v>18461</v>
          </cell>
          <cell r="BP98">
            <v>0</v>
          </cell>
          <cell r="BQ98">
            <v>0</v>
          </cell>
          <cell r="BR98">
            <v>0</v>
          </cell>
          <cell r="BS98">
            <v>11610</v>
          </cell>
          <cell r="BT98">
            <v>0</v>
          </cell>
          <cell r="BU98">
            <v>0</v>
          </cell>
          <cell r="BV98">
            <v>0</v>
          </cell>
          <cell r="BW98">
            <v>3184</v>
          </cell>
          <cell r="BX98">
            <v>0</v>
          </cell>
          <cell r="BY98">
            <v>0</v>
          </cell>
          <cell r="BZ98">
            <v>0</v>
          </cell>
          <cell r="CA98">
            <v>12000</v>
          </cell>
          <cell r="CB98">
            <v>0</v>
          </cell>
          <cell r="CC98">
            <v>0</v>
          </cell>
          <cell r="CD98">
            <v>0</v>
          </cell>
          <cell r="CE98">
            <v>8645</v>
          </cell>
          <cell r="CF98">
            <v>0</v>
          </cell>
          <cell r="CG98">
            <v>0</v>
          </cell>
          <cell r="CH98">
            <v>0</v>
          </cell>
          <cell r="CI98">
            <v>8300</v>
          </cell>
          <cell r="CJ98">
            <v>0</v>
          </cell>
          <cell r="CK98">
            <v>0</v>
          </cell>
          <cell r="CL98">
            <v>0</v>
          </cell>
          <cell r="CM98">
            <v>536807</v>
          </cell>
          <cell r="CN98">
            <v>0</v>
          </cell>
          <cell r="CO98">
            <v>-1790</v>
          </cell>
          <cell r="CP98">
            <v>0</v>
          </cell>
          <cell r="CQ98">
            <v>22082</v>
          </cell>
          <cell r="CR98">
            <v>0</v>
          </cell>
          <cell r="CS98">
            <v>0</v>
          </cell>
          <cell r="CT98">
            <v>0</v>
          </cell>
          <cell r="CU98">
            <v>0</v>
          </cell>
          <cell r="CV98">
            <v>6948</v>
          </cell>
          <cell r="CW98">
            <v>0</v>
          </cell>
          <cell r="CX98">
            <v>0</v>
          </cell>
          <cell r="CY98">
            <v>0</v>
          </cell>
          <cell r="CZ98">
            <v>0</v>
          </cell>
          <cell r="DA98">
            <v>0</v>
          </cell>
          <cell r="DB98">
            <v>0</v>
          </cell>
          <cell r="DC98">
            <v>0</v>
          </cell>
          <cell r="DD98">
            <v>0</v>
          </cell>
          <cell r="DE98">
            <v>-11610</v>
          </cell>
          <cell r="DF98">
            <v>2040958</v>
          </cell>
          <cell r="DG98">
            <v>1348731</v>
          </cell>
          <cell r="DH98">
            <v>-2106871</v>
          </cell>
          <cell r="DI98">
            <v>-13400</v>
          </cell>
          <cell r="DJ98">
            <v>80114</v>
          </cell>
          <cell r="DK98">
            <v>50362</v>
          </cell>
          <cell r="DL98">
            <v>5890</v>
          </cell>
          <cell r="DM98">
            <v>0</v>
          </cell>
          <cell r="DN98">
            <v>50193</v>
          </cell>
          <cell r="DO98">
            <v>12378</v>
          </cell>
          <cell r="DP98">
            <v>3535</v>
          </cell>
          <cell r="DQ98">
            <v>-2730</v>
          </cell>
          <cell r="DR98">
            <v>56115</v>
          </cell>
          <cell r="DS98">
            <v>24433</v>
          </cell>
          <cell r="DT98">
            <v>4093</v>
          </cell>
          <cell r="DU98">
            <v>-653</v>
          </cell>
          <cell r="DV98">
            <v>194613</v>
          </cell>
          <cell r="DW98">
            <v>636779</v>
          </cell>
          <cell r="DX98">
            <v>-215483</v>
          </cell>
          <cell r="DY98">
            <v>-126008</v>
          </cell>
          <cell r="DZ98">
            <v>0</v>
          </cell>
          <cell r="EA98">
            <v>2572</v>
          </cell>
          <cell r="EB98">
            <v>0</v>
          </cell>
          <cell r="EC98">
            <v>0</v>
          </cell>
          <cell r="ED98">
            <v>0</v>
          </cell>
          <cell r="EE98">
            <v>7972</v>
          </cell>
          <cell r="EF98">
            <v>3997</v>
          </cell>
          <cell r="EG98">
            <v>0</v>
          </cell>
          <cell r="EH98">
            <v>0</v>
          </cell>
          <cell r="EI98">
            <v>75526</v>
          </cell>
          <cell r="EJ98">
            <v>2257</v>
          </cell>
          <cell r="EK98">
            <v>0</v>
          </cell>
          <cell r="EL98">
            <v>0</v>
          </cell>
          <cell r="EM98">
            <v>76211</v>
          </cell>
          <cell r="EN98">
            <v>2281</v>
          </cell>
          <cell r="EO98">
            <v>0</v>
          </cell>
          <cell r="EP98">
            <v>0</v>
          </cell>
          <cell r="EQ98">
            <v>14465</v>
          </cell>
          <cell r="ER98">
            <v>439</v>
          </cell>
          <cell r="ES98">
            <v>0</v>
          </cell>
          <cell r="ET98">
            <v>0</v>
          </cell>
          <cell r="EU98">
            <v>0</v>
          </cell>
          <cell r="EV98">
            <v>0</v>
          </cell>
          <cell r="EW98">
            <v>0</v>
          </cell>
          <cell r="EX98">
            <v>0</v>
          </cell>
          <cell r="EY98">
            <v>0</v>
          </cell>
          <cell r="EZ98">
            <v>0</v>
          </cell>
          <cell r="FA98">
            <v>0</v>
          </cell>
          <cell r="FB98">
            <v>0</v>
          </cell>
          <cell r="FC98">
            <v>0</v>
          </cell>
          <cell r="FD98">
            <v>30177</v>
          </cell>
          <cell r="FE98">
            <v>0</v>
          </cell>
          <cell r="FF98">
            <v>0</v>
          </cell>
          <cell r="FG98">
            <v>0</v>
          </cell>
          <cell r="FH98">
            <v>0</v>
          </cell>
          <cell r="FI98">
            <v>0</v>
          </cell>
          <cell r="FJ98">
            <v>0</v>
          </cell>
          <cell r="FK98">
            <v>0</v>
          </cell>
          <cell r="FL98">
            <v>0</v>
          </cell>
          <cell r="FM98">
            <v>0</v>
          </cell>
          <cell r="FN98">
            <v>0</v>
          </cell>
          <cell r="FO98">
            <v>26504</v>
          </cell>
          <cell r="FP98">
            <v>1392</v>
          </cell>
          <cell r="FQ98">
            <v>340</v>
          </cell>
          <cell r="FR98">
            <v>0</v>
          </cell>
          <cell r="FS98">
            <v>0</v>
          </cell>
          <cell r="FT98">
            <v>39364</v>
          </cell>
          <cell r="FU98">
            <v>0</v>
          </cell>
          <cell r="FV98">
            <v>0</v>
          </cell>
          <cell r="FW98">
            <v>0</v>
          </cell>
          <cell r="FX98">
            <v>348988</v>
          </cell>
          <cell r="FY98">
            <v>0</v>
          </cell>
          <cell r="FZ98">
            <v>0</v>
          </cell>
          <cell r="GA98">
            <v>0</v>
          </cell>
          <cell r="GB98">
            <v>506370</v>
          </cell>
          <cell r="GC98">
            <v>0</v>
          </cell>
          <cell r="GD98">
            <v>0</v>
          </cell>
          <cell r="GE98">
            <v>0</v>
          </cell>
          <cell r="GF98">
            <v>75722</v>
          </cell>
          <cell r="GG98">
            <v>0</v>
          </cell>
          <cell r="GH98">
            <v>0</v>
          </cell>
          <cell r="GI98">
            <v>0</v>
          </cell>
          <cell r="GJ98">
            <v>184503</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1154947</v>
          </cell>
          <cell r="HA98">
            <v>0</v>
          </cell>
          <cell r="HB98">
            <v>0</v>
          </cell>
          <cell r="HC98">
            <v>0</v>
          </cell>
          <cell r="HD98">
            <v>52008</v>
          </cell>
          <cell r="HE98">
            <v>0</v>
          </cell>
          <cell r="HF98">
            <v>0</v>
          </cell>
          <cell r="HG98">
            <v>0</v>
          </cell>
          <cell r="HH98">
            <v>313075</v>
          </cell>
          <cell r="HI98">
            <v>0</v>
          </cell>
          <cell r="HJ98">
            <v>0</v>
          </cell>
          <cell r="HK98">
            <v>0</v>
          </cell>
          <cell r="HL98">
            <v>408237</v>
          </cell>
          <cell r="HM98">
            <v>0</v>
          </cell>
          <cell r="HN98">
            <v>0</v>
          </cell>
          <cell r="HO98">
            <v>0</v>
          </cell>
          <cell r="HP98">
            <v>65448</v>
          </cell>
          <cell r="HQ98">
            <v>0</v>
          </cell>
          <cell r="HR98">
            <v>0</v>
          </cell>
          <cell r="HS98">
            <v>0</v>
          </cell>
          <cell r="HT98">
            <v>159468</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998236</v>
          </cell>
          <cell r="IK98">
            <v>0</v>
          </cell>
        </row>
        <row r="99">
          <cell r="A99" t="str">
            <v>57574658</v>
          </cell>
          <cell r="B99" t="str">
            <v>2001</v>
          </cell>
          <cell r="C99">
            <v>37455</v>
          </cell>
          <cell r="D99" t="str">
            <v>08:40:41</v>
          </cell>
          <cell r="E99" t="str">
            <v>BRITTHAVEN OF MORGANTON</v>
          </cell>
          <cell r="F99">
            <v>0</v>
          </cell>
          <cell r="G99">
            <v>168693</v>
          </cell>
          <cell r="H99">
            <v>-1099</v>
          </cell>
          <cell r="I99">
            <v>189</v>
          </cell>
          <cell r="J99">
            <v>33160</v>
          </cell>
          <cell r="K99">
            <v>127190</v>
          </cell>
          <cell r="L99">
            <v>2371</v>
          </cell>
          <cell r="M99">
            <v>-1530</v>
          </cell>
          <cell r="N99">
            <v>169732</v>
          </cell>
          <cell r="O99">
            <v>67513</v>
          </cell>
          <cell r="P99">
            <v>11645</v>
          </cell>
          <cell r="Q99">
            <v>0</v>
          </cell>
          <cell r="R99">
            <v>208355</v>
          </cell>
          <cell r="S99">
            <v>277206</v>
          </cell>
          <cell r="T99">
            <v>14377</v>
          </cell>
          <cell r="U99">
            <v>-5572</v>
          </cell>
          <cell r="V99">
            <v>252669</v>
          </cell>
          <cell r="W99">
            <v>0</v>
          </cell>
          <cell r="X99">
            <v>261</v>
          </cell>
          <cell r="Y99">
            <v>-8488</v>
          </cell>
          <cell r="Z99">
            <v>299443</v>
          </cell>
          <cell r="AA99">
            <v>0</v>
          </cell>
          <cell r="AB99">
            <v>-299443</v>
          </cell>
          <cell r="AC99">
            <v>0</v>
          </cell>
          <cell r="AD99">
            <v>386980</v>
          </cell>
          <cell r="AE99">
            <v>0</v>
          </cell>
          <cell r="AF99">
            <v>-386980</v>
          </cell>
          <cell r="AG99">
            <v>0</v>
          </cell>
          <cell r="AH99">
            <v>709151</v>
          </cell>
          <cell r="AI99">
            <v>0</v>
          </cell>
          <cell r="AJ99">
            <v>-709151</v>
          </cell>
          <cell r="AK99">
            <v>0</v>
          </cell>
          <cell r="AL99">
            <v>23371</v>
          </cell>
          <cell r="AM99">
            <v>0</v>
          </cell>
          <cell r="AN99">
            <v>0</v>
          </cell>
          <cell r="AO99">
            <v>0</v>
          </cell>
          <cell r="AP99">
            <v>0</v>
          </cell>
          <cell r="AQ99">
            <v>0</v>
          </cell>
          <cell r="AR99">
            <v>0</v>
          </cell>
          <cell r="AS99">
            <v>0</v>
          </cell>
          <cell r="AT99">
            <v>0</v>
          </cell>
          <cell r="AU99">
            <v>141174</v>
          </cell>
          <cell r="AV99">
            <v>-117562</v>
          </cell>
          <cell r="AW99">
            <v>-1265</v>
          </cell>
          <cell r="AX99">
            <v>0</v>
          </cell>
          <cell r="AY99">
            <v>203030</v>
          </cell>
          <cell r="AZ99">
            <v>-144079</v>
          </cell>
          <cell r="BA99">
            <v>0</v>
          </cell>
          <cell r="BB99">
            <v>0</v>
          </cell>
          <cell r="BC99">
            <v>6408</v>
          </cell>
          <cell r="BD99">
            <v>0</v>
          </cell>
          <cell r="BE99">
            <v>0</v>
          </cell>
          <cell r="BF99">
            <v>0</v>
          </cell>
          <cell r="BG99">
            <v>188365</v>
          </cell>
          <cell r="BH99">
            <v>-63743</v>
          </cell>
          <cell r="BI99">
            <v>0</v>
          </cell>
          <cell r="BJ99">
            <v>0</v>
          </cell>
          <cell r="BK99">
            <v>16285</v>
          </cell>
          <cell r="BL99">
            <v>0</v>
          </cell>
          <cell r="BM99">
            <v>0</v>
          </cell>
          <cell r="BN99">
            <v>0</v>
          </cell>
          <cell r="BO99">
            <v>9628</v>
          </cell>
          <cell r="BP99">
            <v>0</v>
          </cell>
          <cell r="BQ99">
            <v>0</v>
          </cell>
          <cell r="BR99">
            <v>0</v>
          </cell>
          <cell r="BS99">
            <v>6</v>
          </cell>
          <cell r="BT99">
            <v>0</v>
          </cell>
          <cell r="BU99">
            <v>0</v>
          </cell>
          <cell r="BV99">
            <v>0</v>
          </cell>
          <cell r="BW99">
            <v>5038</v>
          </cell>
          <cell r="BX99">
            <v>0</v>
          </cell>
          <cell r="BY99">
            <v>0</v>
          </cell>
          <cell r="BZ99">
            <v>0</v>
          </cell>
          <cell r="CA99">
            <v>27500</v>
          </cell>
          <cell r="CB99">
            <v>0</v>
          </cell>
          <cell r="CC99">
            <v>0</v>
          </cell>
          <cell r="CD99">
            <v>0</v>
          </cell>
          <cell r="CE99">
            <v>7394</v>
          </cell>
          <cell r="CF99">
            <v>0</v>
          </cell>
          <cell r="CG99">
            <v>0</v>
          </cell>
          <cell r="CH99">
            <v>0</v>
          </cell>
          <cell r="CI99">
            <v>6250</v>
          </cell>
          <cell r="CJ99">
            <v>0</v>
          </cell>
          <cell r="CK99">
            <v>0</v>
          </cell>
          <cell r="CL99">
            <v>0</v>
          </cell>
          <cell r="CM99">
            <v>35991</v>
          </cell>
          <cell r="CN99">
            <v>0</v>
          </cell>
          <cell r="CO99">
            <v>-2447</v>
          </cell>
          <cell r="CP99">
            <v>0</v>
          </cell>
          <cell r="CQ99">
            <v>18210</v>
          </cell>
          <cell r="CR99">
            <v>0</v>
          </cell>
          <cell r="CS99">
            <v>0</v>
          </cell>
          <cell r="CT99">
            <v>0</v>
          </cell>
          <cell r="CU99">
            <v>0</v>
          </cell>
          <cell r="CV99">
            <v>1099</v>
          </cell>
          <cell r="CW99">
            <v>0</v>
          </cell>
          <cell r="CX99">
            <v>0</v>
          </cell>
          <cell r="CY99">
            <v>800</v>
          </cell>
          <cell r="CZ99">
            <v>0</v>
          </cell>
          <cell r="DA99">
            <v>0</v>
          </cell>
          <cell r="DB99">
            <v>0</v>
          </cell>
          <cell r="DC99">
            <v>0</v>
          </cell>
          <cell r="DD99">
            <v>0</v>
          </cell>
          <cell r="DE99">
            <v>0</v>
          </cell>
          <cell r="DF99">
            <v>1671614</v>
          </cell>
          <cell r="DG99">
            <v>666079</v>
          </cell>
          <cell r="DH99">
            <v>-1719598</v>
          </cell>
          <cell r="DI99">
            <v>-12200</v>
          </cell>
          <cell r="DJ99">
            <v>33148</v>
          </cell>
          <cell r="DK99">
            <v>41390</v>
          </cell>
          <cell r="DL99">
            <v>2294</v>
          </cell>
          <cell r="DM99">
            <v>0</v>
          </cell>
          <cell r="DN99">
            <v>47803</v>
          </cell>
          <cell r="DO99">
            <v>12864</v>
          </cell>
          <cell r="DP99">
            <v>3247</v>
          </cell>
          <cell r="DQ99">
            <v>-1941</v>
          </cell>
          <cell r="DR99">
            <v>40542</v>
          </cell>
          <cell r="DS99">
            <v>19594</v>
          </cell>
          <cell r="DT99">
            <v>2903</v>
          </cell>
          <cell r="DU99">
            <v>-466</v>
          </cell>
          <cell r="DV99">
            <v>120303</v>
          </cell>
          <cell r="DW99">
            <v>523750</v>
          </cell>
          <cell r="DX99">
            <v>-155600</v>
          </cell>
          <cell r="DY99">
            <v>-163398</v>
          </cell>
          <cell r="DZ99">
            <v>0</v>
          </cell>
          <cell r="EA99">
            <v>3814</v>
          </cell>
          <cell r="EB99">
            <v>0</v>
          </cell>
          <cell r="EC99">
            <v>0</v>
          </cell>
          <cell r="ED99">
            <v>0</v>
          </cell>
          <cell r="EE99">
            <v>7159</v>
          </cell>
          <cell r="EF99">
            <v>0</v>
          </cell>
          <cell r="EG99">
            <v>0</v>
          </cell>
          <cell r="EH99">
            <v>0</v>
          </cell>
          <cell r="EI99">
            <v>78363</v>
          </cell>
          <cell r="EJ99">
            <v>2462</v>
          </cell>
          <cell r="EK99">
            <v>0</v>
          </cell>
          <cell r="EL99">
            <v>0</v>
          </cell>
          <cell r="EM99">
            <v>56672</v>
          </cell>
          <cell r="EN99">
            <v>1583</v>
          </cell>
          <cell r="EO99">
            <v>0</v>
          </cell>
          <cell r="EP99">
            <v>0</v>
          </cell>
          <cell r="EQ99">
            <v>11767</v>
          </cell>
          <cell r="ER99">
            <v>370</v>
          </cell>
          <cell r="ES99">
            <v>0</v>
          </cell>
          <cell r="ET99">
            <v>0</v>
          </cell>
          <cell r="EU99">
            <v>0</v>
          </cell>
          <cell r="EV99">
            <v>0</v>
          </cell>
          <cell r="EW99">
            <v>0</v>
          </cell>
          <cell r="EX99">
            <v>0</v>
          </cell>
          <cell r="EY99">
            <v>0</v>
          </cell>
          <cell r="EZ99">
            <v>0</v>
          </cell>
          <cell r="FA99">
            <v>0</v>
          </cell>
          <cell r="FB99">
            <v>0</v>
          </cell>
          <cell r="FC99">
            <v>0</v>
          </cell>
          <cell r="FD99">
            <v>63743</v>
          </cell>
          <cell r="FE99">
            <v>0</v>
          </cell>
          <cell r="FF99">
            <v>0</v>
          </cell>
          <cell r="FG99">
            <v>0</v>
          </cell>
          <cell r="FH99">
            <v>0</v>
          </cell>
          <cell r="FI99">
            <v>0</v>
          </cell>
          <cell r="FJ99">
            <v>0</v>
          </cell>
          <cell r="FK99">
            <v>0</v>
          </cell>
          <cell r="FL99">
            <v>0</v>
          </cell>
          <cell r="FM99">
            <v>0</v>
          </cell>
          <cell r="FN99">
            <v>851</v>
          </cell>
          <cell r="FO99">
            <v>12987</v>
          </cell>
          <cell r="FP99">
            <v>-1029</v>
          </cell>
          <cell r="FQ99">
            <v>230</v>
          </cell>
          <cell r="FR99">
            <v>0</v>
          </cell>
          <cell r="FS99">
            <v>0</v>
          </cell>
          <cell r="FT99">
            <v>96272</v>
          </cell>
          <cell r="FU99">
            <v>0</v>
          </cell>
          <cell r="FV99">
            <v>0</v>
          </cell>
          <cell r="FW99">
            <v>0</v>
          </cell>
          <cell r="FX99">
            <v>136993</v>
          </cell>
          <cell r="FY99">
            <v>0</v>
          </cell>
          <cell r="FZ99">
            <v>0</v>
          </cell>
          <cell r="GA99">
            <v>0</v>
          </cell>
          <cell r="GB99">
            <v>267307</v>
          </cell>
          <cell r="GC99">
            <v>0</v>
          </cell>
          <cell r="GD99">
            <v>0</v>
          </cell>
          <cell r="GE99">
            <v>0</v>
          </cell>
          <cell r="GF99">
            <v>42162</v>
          </cell>
          <cell r="GG99">
            <v>0</v>
          </cell>
          <cell r="GH99">
            <v>0</v>
          </cell>
          <cell r="GI99">
            <v>0</v>
          </cell>
          <cell r="GJ99">
            <v>92975</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635709</v>
          </cell>
          <cell r="HA99">
            <v>0</v>
          </cell>
          <cell r="HB99">
            <v>0</v>
          </cell>
          <cell r="HC99">
            <v>0</v>
          </cell>
          <cell r="HD99">
            <v>203171</v>
          </cell>
          <cell r="HE99">
            <v>0</v>
          </cell>
          <cell r="HF99">
            <v>0</v>
          </cell>
          <cell r="HG99">
            <v>0</v>
          </cell>
          <cell r="HH99">
            <v>249987</v>
          </cell>
          <cell r="HI99">
            <v>0</v>
          </cell>
          <cell r="HJ99">
            <v>0</v>
          </cell>
          <cell r="HK99">
            <v>0</v>
          </cell>
          <cell r="HL99">
            <v>441844</v>
          </cell>
          <cell r="HM99">
            <v>0</v>
          </cell>
          <cell r="HN99">
            <v>0</v>
          </cell>
          <cell r="HO99">
            <v>0</v>
          </cell>
          <cell r="HP99">
            <v>75384</v>
          </cell>
          <cell r="HQ99">
            <v>0</v>
          </cell>
          <cell r="HR99">
            <v>0</v>
          </cell>
          <cell r="HS99">
            <v>0</v>
          </cell>
          <cell r="HT99">
            <v>166236</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1136622</v>
          </cell>
          <cell r="IK99">
            <v>0</v>
          </cell>
        </row>
        <row r="100">
          <cell r="A100" t="str">
            <v>57838018</v>
          </cell>
          <cell r="B100" t="str">
            <v>2001</v>
          </cell>
          <cell r="C100">
            <v>37455</v>
          </cell>
          <cell r="D100" t="str">
            <v>11:22:12</v>
          </cell>
          <cell r="E100" t="str">
            <v>BRITTHAVEN OF NEW BERN</v>
          </cell>
          <cell r="F100">
            <v>0</v>
          </cell>
          <cell r="G100">
            <v>153766</v>
          </cell>
          <cell r="H100">
            <v>-127</v>
          </cell>
          <cell r="I100">
            <v>-8281</v>
          </cell>
          <cell r="J100">
            <v>35933</v>
          </cell>
          <cell r="K100">
            <v>208437</v>
          </cell>
          <cell r="L100">
            <v>2864</v>
          </cell>
          <cell r="M100">
            <v>0</v>
          </cell>
          <cell r="N100">
            <v>135680</v>
          </cell>
          <cell r="O100">
            <v>56387</v>
          </cell>
          <cell r="P100">
            <v>10081</v>
          </cell>
          <cell r="Q100">
            <v>0</v>
          </cell>
          <cell r="R100">
            <v>145783</v>
          </cell>
          <cell r="S100">
            <v>275264</v>
          </cell>
          <cell r="T100">
            <v>11102</v>
          </cell>
          <cell r="U100">
            <v>-3126</v>
          </cell>
          <cell r="V100">
            <v>182228</v>
          </cell>
          <cell r="W100">
            <v>0</v>
          </cell>
          <cell r="X100">
            <v>0</v>
          </cell>
          <cell r="Y100">
            <v>0</v>
          </cell>
          <cell r="Z100">
            <v>220564</v>
          </cell>
          <cell r="AA100">
            <v>0</v>
          </cell>
          <cell r="AB100">
            <v>-220564</v>
          </cell>
          <cell r="AC100">
            <v>0</v>
          </cell>
          <cell r="AD100">
            <v>448337</v>
          </cell>
          <cell r="AE100">
            <v>0</v>
          </cell>
          <cell r="AF100">
            <v>-448337</v>
          </cell>
          <cell r="AG100">
            <v>0</v>
          </cell>
          <cell r="AH100">
            <v>627005</v>
          </cell>
          <cell r="AI100">
            <v>0</v>
          </cell>
          <cell r="AJ100">
            <v>-627005</v>
          </cell>
          <cell r="AK100">
            <v>0</v>
          </cell>
          <cell r="AL100">
            <v>15631</v>
          </cell>
          <cell r="AM100">
            <v>0</v>
          </cell>
          <cell r="AN100">
            <v>0</v>
          </cell>
          <cell r="AO100">
            <v>0</v>
          </cell>
          <cell r="AP100">
            <v>0</v>
          </cell>
          <cell r="AQ100">
            <v>0</v>
          </cell>
          <cell r="AR100">
            <v>0</v>
          </cell>
          <cell r="AS100">
            <v>0</v>
          </cell>
          <cell r="AT100">
            <v>0</v>
          </cell>
          <cell r="AU100">
            <v>127233</v>
          </cell>
          <cell r="AV100">
            <v>-110433</v>
          </cell>
          <cell r="AW100">
            <v>0</v>
          </cell>
          <cell r="AX100">
            <v>0</v>
          </cell>
          <cell r="AY100">
            <v>186933</v>
          </cell>
          <cell r="AZ100">
            <v>-143664</v>
          </cell>
          <cell r="BA100">
            <v>0</v>
          </cell>
          <cell r="BB100">
            <v>0</v>
          </cell>
          <cell r="BC100">
            <v>4812</v>
          </cell>
          <cell r="BD100">
            <v>0</v>
          </cell>
          <cell r="BE100">
            <v>0</v>
          </cell>
          <cell r="BF100">
            <v>0</v>
          </cell>
          <cell r="BG100">
            <v>180149</v>
          </cell>
          <cell r="BH100">
            <v>-56381</v>
          </cell>
          <cell r="BI100">
            <v>0</v>
          </cell>
          <cell r="BJ100">
            <v>0</v>
          </cell>
          <cell r="BK100">
            <v>9585</v>
          </cell>
          <cell r="BL100">
            <v>0</v>
          </cell>
          <cell r="BM100">
            <v>0</v>
          </cell>
          <cell r="BN100">
            <v>0</v>
          </cell>
          <cell r="BO100">
            <v>10656</v>
          </cell>
          <cell r="BP100">
            <v>0</v>
          </cell>
          <cell r="BQ100">
            <v>0</v>
          </cell>
          <cell r="BR100">
            <v>0</v>
          </cell>
          <cell r="BS100">
            <v>0</v>
          </cell>
          <cell r="BT100">
            <v>0</v>
          </cell>
          <cell r="BU100">
            <v>0</v>
          </cell>
          <cell r="BV100">
            <v>0</v>
          </cell>
          <cell r="BW100">
            <v>1433</v>
          </cell>
          <cell r="BX100">
            <v>0</v>
          </cell>
          <cell r="BY100">
            <v>0</v>
          </cell>
          <cell r="BZ100">
            <v>0</v>
          </cell>
          <cell r="CA100">
            <v>17700</v>
          </cell>
          <cell r="CB100">
            <v>0</v>
          </cell>
          <cell r="CC100">
            <v>0</v>
          </cell>
          <cell r="CD100">
            <v>0</v>
          </cell>
          <cell r="CE100">
            <v>12758</v>
          </cell>
          <cell r="CF100">
            <v>0</v>
          </cell>
          <cell r="CG100">
            <v>0</v>
          </cell>
          <cell r="CH100">
            <v>0</v>
          </cell>
          <cell r="CI100">
            <v>1650</v>
          </cell>
          <cell r="CJ100">
            <v>0</v>
          </cell>
          <cell r="CK100">
            <v>0</v>
          </cell>
          <cell r="CL100">
            <v>0</v>
          </cell>
          <cell r="CM100">
            <v>31376</v>
          </cell>
          <cell r="CN100">
            <v>0</v>
          </cell>
          <cell r="CO100">
            <v>-1294</v>
          </cell>
          <cell r="CP100">
            <v>0</v>
          </cell>
          <cell r="CQ100">
            <v>5198</v>
          </cell>
          <cell r="CR100">
            <v>0</v>
          </cell>
          <cell r="CS100">
            <v>0</v>
          </cell>
          <cell r="CT100">
            <v>0</v>
          </cell>
          <cell r="CU100">
            <v>0</v>
          </cell>
          <cell r="CV100">
            <v>127</v>
          </cell>
          <cell r="CW100">
            <v>0</v>
          </cell>
          <cell r="CX100">
            <v>0</v>
          </cell>
          <cell r="CY100">
            <v>0</v>
          </cell>
          <cell r="CZ100">
            <v>0</v>
          </cell>
          <cell r="DA100">
            <v>0</v>
          </cell>
          <cell r="DB100">
            <v>0</v>
          </cell>
          <cell r="DC100">
            <v>0</v>
          </cell>
          <cell r="DD100">
            <v>0</v>
          </cell>
          <cell r="DE100">
            <v>0</v>
          </cell>
          <cell r="DF100">
            <v>1493765</v>
          </cell>
          <cell r="DG100">
            <v>589483</v>
          </cell>
          <cell r="DH100">
            <v>-1606257</v>
          </cell>
          <cell r="DI100">
            <v>-1294</v>
          </cell>
          <cell r="DJ100">
            <v>40105</v>
          </cell>
          <cell r="DK100">
            <v>28602</v>
          </cell>
          <cell r="DL100">
            <v>3263</v>
          </cell>
          <cell r="DM100">
            <v>0</v>
          </cell>
          <cell r="DN100">
            <v>41861</v>
          </cell>
          <cell r="DO100">
            <v>11006</v>
          </cell>
          <cell r="DP100">
            <v>3047</v>
          </cell>
          <cell r="DQ100">
            <v>-1714</v>
          </cell>
          <cell r="DR100">
            <v>33340</v>
          </cell>
          <cell r="DS100">
            <v>16914</v>
          </cell>
          <cell r="DT100">
            <v>2620</v>
          </cell>
          <cell r="DU100">
            <v>-411</v>
          </cell>
          <cell r="DV100">
            <v>98429</v>
          </cell>
          <cell r="DW100">
            <v>382996</v>
          </cell>
          <cell r="DX100">
            <v>-147284</v>
          </cell>
          <cell r="DY100">
            <v>-47433</v>
          </cell>
          <cell r="DZ100">
            <v>0</v>
          </cell>
          <cell r="EA100">
            <v>3445</v>
          </cell>
          <cell r="EB100">
            <v>0</v>
          </cell>
          <cell r="EC100">
            <v>0</v>
          </cell>
          <cell r="ED100">
            <v>0</v>
          </cell>
          <cell r="EE100">
            <v>11192</v>
          </cell>
          <cell r="EF100">
            <v>2509</v>
          </cell>
          <cell r="EG100">
            <v>0</v>
          </cell>
          <cell r="EH100">
            <v>0</v>
          </cell>
          <cell r="EI100">
            <v>79377</v>
          </cell>
          <cell r="EJ100">
            <v>2860</v>
          </cell>
          <cell r="EK100">
            <v>0</v>
          </cell>
          <cell r="EL100">
            <v>0</v>
          </cell>
          <cell r="EM100">
            <v>45617</v>
          </cell>
          <cell r="EN100">
            <v>1646</v>
          </cell>
          <cell r="EO100">
            <v>0</v>
          </cell>
          <cell r="EP100">
            <v>0</v>
          </cell>
          <cell r="EQ100">
            <v>2793</v>
          </cell>
          <cell r="ER100">
            <v>101</v>
          </cell>
          <cell r="ES100">
            <v>0</v>
          </cell>
          <cell r="ET100">
            <v>0</v>
          </cell>
          <cell r="EU100">
            <v>3786</v>
          </cell>
          <cell r="EV100">
            <v>0</v>
          </cell>
          <cell r="EW100">
            <v>0</v>
          </cell>
          <cell r="EX100">
            <v>0</v>
          </cell>
          <cell r="EY100">
            <v>0</v>
          </cell>
          <cell r="EZ100">
            <v>0</v>
          </cell>
          <cell r="FA100">
            <v>0</v>
          </cell>
          <cell r="FB100">
            <v>0</v>
          </cell>
          <cell r="FC100">
            <v>0</v>
          </cell>
          <cell r="FD100">
            <v>53872</v>
          </cell>
          <cell r="FE100">
            <v>0</v>
          </cell>
          <cell r="FF100">
            <v>0</v>
          </cell>
          <cell r="FG100">
            <v>0</v>
          </cell>
          <cell r="FH100">
            <v>0</v>
          </cell>
          <cell r="FI100">
            <v>0</v>
          </cell>
          <cell r="FJ100">
            <v>0</v>
          </cell>
          <cell r="FK100">
            <v>-3339</v>
          </cell>
          <cell r="FL100">
            <v>0</v>
          </cell>
          <cell r="FM100">
            <v>0</v>
          </cell>
          <cell r="FN100">
            <v>0</v>
          </cell>
          <cell r="FO100">
            <v>6627</v>
          </cell>
          <cell r="FP100">
            <v>0</v>
          </cell>
          <cell r="FQ100">
            <v>0</v>
          </cell>
          <cell r="FR100">
            <v>0</v>
          </cell>
          <cell r="FS100">
            <v>0</v>
          </cell>
          <cell r="FT100">
            <v>100171</v>
          </cell>
          <cell r="FU100">
            <v>0</v>
          </cell>
          <cell r="FV100">
            <v>0</v>
          </cell>
          <cell r="FW100">
            <v>0</v>
          </cell>
          <cell r="FX100">
            <v>248792</v>
          </cell>
          <cell r="FY100">
            <v>0</v>
          </cell>
          <cell r="FZ100">
            <v>0</v>
          </cell>
          <cell r="GA100">
            <v>0</v>
          </cell>
          <cell r="GB100">
            <v>341421</v>
          </cell>
          <cell r="GC100">
            <v>0</v>
          </cell>
          <cell r="GD100">
            <v>0</v>
          </cell>
          <cell r="GE100">
            <v>0</v>
          </cell>
          <cell r="GF100">
            <v>58832</v>
          </cell>
          <cell r="GG100">
            <v>0</v>
          </cell>
          <cell r="GH100">
            <v>0</v>
          </cell>
          <cell r="GI100">
            <v>0</v>
          </cell>
          <cell r="GJ100">
            <v>134979</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884195</v>
          </cell>
          <cell r="HA100">
            <v>0</v>
          </cell>
          <cell r="HB100">
            <v>0</v>
          </cell>
          <cell r="HC100">
            <v>0</v>
          </cell>
          <cell r="HD100">
            <v>117560</v>
          </cell>
          <cell r="HE100">
            <v>0</v>
          </cell>
          <cell r="HF100">
            <v>0</v>
          </cell>
          <cell r="HG100">
            <v>0</v>
          </cell>
          <cell r="HH100">
            <v>176527</v>
          </cell>
          <cell r="HI100">
            <v>0</v>
          </cell>
          <cell r="HJ100">
            <v>0</v>
          </cell>
          <cell r="HK100">
            <v>0</v>
          </cell>
          <cell r="HL100">
            <v>257750</v>
          </cell>
          <cell r="HM100">
            <v>0</v>
          </cell>
          <cell r="HN100">
            <v>0</v>
          </cell>
          <cell r="HO100">
            <v>0</v>
          </cell>
          <cell r="HP100">
            <v>47026</v>
          </cell>
          <cell r="HQ100">
            <v>0</v>
          </cell>
          <cell r="HR100">
            <v>0</v>
          </cell>
          <cell r="HS100">
            <v>0</v>
          </cell>
          <cell r="HT100">
            <v>107891</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706754</v>
          </cell>
          <cell r="IK100">
            <v>0</v>
          </cell>
        </row>
        <row r="101">
          <cell r="A101" t="str">
            <v>58014146</v>
          </cell>
          <cell r="B101" t="str">
            <v>2001</v>
          </cell>
          <cell r="C101">
            <v>37455</v>
          </cell>
          <cell r="D101" t="str">
            <v>10:56:38</v>
          </cell>
          <cell r="E101" t="str">
            <v>BRITTHAVEN OF NEWPORT</v>
          </cell>
          <cell r="F101">
            <v>0</v>
          </cell>
          <cell r="G101">
            <v>369587</v>
          </cell>
          <cell r="H101">
            <v>-3239</v>
          </cell>
          <cell r="I101">
            <v>-85672</v>
          </cell>
          <cell r="J101">
            <v>23415</v>
          </cell>
          <cell r="K101">
            <v>114729</v>
          </cell>
          <cell r="L101">
            <v>1736</v>
          </cell>
          <cell r="M101">
            <v>0</v>
          </cell>
          <cell r="N101">
            <v>62207</v>
          </cell>
          <cell r="O101">
            <v>31438</v>
          </cell>
          <cell r="P101">
            <v>4367</v>
          </cell>
          <cell r="Q101">
            <v>0</v>
          </cell>
          <cell r="R101">
            <v>117602</v>
          </cell>
          <cell r="S101">
            <v>165340</v>
          </cell>
          <cell r="T101">
            <v>8104</v>
          </cell>
          <cell r="U101">
            <v>-2223</v>
          </cell>
          <cell r="V101">
            <v>148746</v>
          </cell>
          <cell r="W101">
            <v>0</v>
          </cell>
          <cell r="X101">
            <v>-598</v>
          </cell>
          <cell r="Y101">
            <v>-3996</v>
          </cell>
          <cell r="Z101">
            <v>47007</v>
          </cell>
          <cell r="AA101">
            <v>0</v>
          </cell>
          <cell r="AB101">
            <v>-47007</v>
          </cell>
          <cell r="AC101">
            <v>0</v>
          </cell>
          <cell r="AD101">
            <v>272539</v>
          </cell>
          <cell r="AE101">
            <v>0</v>
          </cell>
          <cell r="AF101">
            <v>-272539</v>
          </cell>
          <cell r="AG101">
            <v>0</v>
          </cell>
          <cell r="AH101">
            <v>360328</v>
          </cell>
          <cell r="AI101">
            <v>0</v>
          </cell>
          <cell r="AJ101">
            <v>-360328</v>
          </cell>
          <cell r="AK101">
            <v>0</v>
          </cell>
          <cell r="AL101">
            <v>15462</v>
          </cell>
          <cell r="AM101">
            <v>0</v>
          </cell>
          <cell r="AN101">
            <v>0</v>
          </cell>
          <cell r="AO101">
            <v>0</v>
          </cell>
          <cell r="AP101">
            <v>0</v>
          </cell>
          <cell r="AQ101">
            <v>0</v>
          </cell>
          <cell r="AR101">
            <v>0</v>
          </cell>
          <cell r="AS101">
            <v>0</v>
          </cell>
          <cell r="AT101">
            <v>0</v>
          </cell>
          <cell r="AU101">
            <v>73026</v>
          </cell>
          <cell r="AV101">
            <v>-58832</v>
          </cell>
          <cell r="AW101">
            <v>-470</v>
          </cell>
          <cell r="AX101">
            <v>0</v>
          </cell>
          <cell r="AY101">
            <v>82810</v>
          </cell>
          <cell r="AZ101">
            <v>-51506</v>
          </cell>
          <cell r="BA101">
            <v>-125</v>
          </cell>
          <cell r="BB101">
            <v>0</v>
          </cell>
          <cell r="BC101">
            <v>389</v>
          </cell>
          <cell r="BD101">
            <v>0</v>
          </cell>
          <cell r="BE101">
            <v>0</v>
          </cell>
          <cell r="BF101">
            <v>0</v>
          </cell>
          <cell r="BG101">
            <v>111270</v>
          </cell>
          <cell r="BH101">
            <v>-1843</v>
          </cell>
          <cell r="BI101">
            <v>0</v>
          </cell>
          <cell r="BJ101">
            <v>0</v>
          </cell>
          <cell r="BK101">
            <v>8119</v>
          </cell>
          <cell r="BL101">
            <v>0</v>
          </cell>
          <cell r="BM101">
            <v>0</v>
          </cell>
          <cell r="BN101">
            <v>0</v>
          </cell>
          <cell r="BO101">
            <v>10657</v>
          </cell>
          <cell r="BP101">
            <v>0</v>
          </cell>
          <cell r="BQ101">
            <v>0</v>
          </cell>
          <cell r="BR101">
            <v>0</v>
          </cell>
          <cell r="BS101">
            <v>0</v>
          </cell>
          <cell r="BT101">
            <v>0</v>
          </cell>
          <cell r="BU101">
            <v>0</v>
          </cell>
          <cell r="BV101">
            <v>0</v>
          </cell>
          <cell r="BW101">
            <v>3181</v>
          </cell>
          <cell r="BX101">
            <v>0</v>
          </cell>
          <cell r="BY101">
            <v>0</v>
          </cell>
          <cell r="BZ101">
            <v>0</v>
          </cell>
          <cell r="CA101">
            <v>12000</v>
          </cell>
          <cell r="CB101">
            <v>0</v>
          </cell>
          <cell r="CC101">
            <v>0</v>
          </cell>
          <cell r="CD101">
            <v>0</v>
          </cell>
          <cell r="CE101">
            <v>6475</v>
          </cell>
          <cell r="CF101">
            <v>0</v>
          </cell>
          <cell r="CG101">
            <v>0</v>
          </cell>
          <cell r="CH101">
            <v>0</v>
          </cell>
          <cell r="CI101">
            <v>1700</v>
          </cell>
          <cell r="CJ101">
            <v>0</v>
          </cell>
          <cell r="CK101">
            <v>0</v>
          </cell>
          <cell r="CL101">
            <v>0</v>
          </cell>
          <cell r="CM101">
            <v>22708</v>
          </cell>
          <cell r="CN101">
            <v>0</v>
          </cell>
          <cell r="CO101">
            <v>-1406</v>
          </cell>
          <cell r="CP101">
            <v>0</v>
          </cell>
          <cell r="CQ101">
            <v>4483</v>
          </cell>
          <cell r="CR101">
            <v>0</v>
          </cell>
          <cell r="CS101">
            <v>0</v>
          </cell>
          <cell r="CT101">
            <v>0</v>
          </cell>
          <cell r="CU101">
            <v>0</v>
          </cell>
          <cell r="CV101">
            <v>3239</v>
          </cell>
          <cell r="CW101">
            <v>0</v>
          </cell>
          <cell r="CX101">
            <v>0</v>
          </cell>
          <cell r="CY101">
            <v>0</v>
          </cell>
          <cell r="CZ101">
            <v>0</v>
          </cell>
          <cell r="DA101">
            <v>0</v>
          </cell>
          <cell r="DB101">
            <v>0</v>
          </cell>
          <cell r="DC101">
            <v>0</v>
          </cell>
          <cell r="DD101">
            <v>0</v>
          </cell>
          <cell r="DE101">
            <v>0</v>
          </cell>
          <cell r="DF101">
            <v>844082</v>
          </cell>
          <cell r="DG101">
            <v>336818</v>
          </cell>
          <cell r="DH101">
            <v>-789414</v>
          </cell>
          <cell r="DI101">
            <v>-5997</v>
          </cell>
          <cell r="DJ101">
            <v>23237</v>
          </cell>
          <cell r="DK101">
            <v>9732</v>
          </cell>
          <cell r="DL101">
            <v>1615</v>
          </cell>
          <cell r="DM101">
            <v>0</v>
          </cell>
          <cell r="DN101">
            <v>24751</v>
          </cell>
          <cell r="DO101">
            <v>6430</v>
          </cell>
          <cell r="DP101">
            <v>1646</v>
          </cell>
          <cell r="DQ101">
            <v>-1244</v>
          </cell>
          <cell r="DR101">
            <v>21333</v>
          </cell>
          <cell r="DS101">
            <v>11952</v>
          </cell>
          <cell r="DT101">
            <v>1593</v>
          </cell>
          <cell r="DU101">
            <v>-297</v>
          </cell>
          <cell r="DV101">
            <v>91434</v>
          </cell>
          <cell r="DW101">
            <v>400580</v>
          </cell>
          <cell r="DX101">
            <v>-82000</v>
          </cell>
          <cell r="DY101">
            <v>-33587</v>
          </cell>
          <cell r="DZ101">
            <v>0</v>
          </cell>
          <cell r="EA101">
            <v>69</v>
          </cell>
          <cell r="EB101">
            <v>0</v>
          </cell>
          <cell r="EC101">
            <v>0</v>
          </cell>
          <cell r="ED101">
            <v>0</v>
          </cell>
          <cell r="EE101">
            <v>27433</v>
          </cell>
          <cell r="EF101">
            <v>0</v>
          </cell>
          <cell r="EG101">
            <v>0</v>
          </cell>
          <cell r="EH101">
            <v>0</v>
          </cell>
          <cell r="EI101">
            <v>81067</v>
          </cell>
          <cell r="EJ101">
            <v>2530</v>
          </cell>
          <cell r="EK101">
            <v>0</v>
          </cell>
          <cell r="EL101">
            <v>0</v>
          </cell>
          <cell r="EM101">
            <v>43651</v>
          </cell>
          <cell r="EN101">
            <v>1362</v>
          </cell>
          <cell r="EO101">
            <v>0</v>
          </cell>
          <cell r="EP101">
            <v>0</v>
          </cell>
          <cell r="EQ101">
            <v>8383</v>
          </cell>
          <cell r="ER101">
            <v>262</v>
          </cell>
          <cell r="ES101">
            <v>0</v>
          </cell>
          <cell r="ET101">
            <v>0</v>
          </cell>
          <cell r="EU101">
            <v>2819</v>
          </cell>
          <cell r="EV101">
            <v>0</v>
          </cell>
          <cell r="EW101">
            <v>0</v>
          </cell>
          <cell r="EX101">
            <v>0</v>
          </cell>
          <cell r="EY101">
            <v>0</v>
          </cell>
          <cell r="EZ101">
            <v>0</v>
          </cell>
          <cell r="FA101">
            <v>0</v>
          </cell>
          <cell r="FB101">
            <v>0</v>
          </cell>
          <cell r="FC101">
            <v>0</v>
          </cell>
          <cell r="FD101">
            <v>1843</v>
          </cell>
          <cell r="FE101">
            <v>0</v>
          </cell>
          <cell r="FF101">
            <v>0</v>
          </cell>
          <cell r="FG101">
            <v>0</v>
          </cell>
          <cell r="FH101">
            <v>0</v>
          </cell>
          <cell r="FI101">
            <v>0</v>
          </cell>
          <cell r="FJ101">
            <v>0</v>
          </cell>
          <cell r="FK101">
            <v>0</v>
          </cell>
          <cell r="FL101">
            <v>0</v>
          </cell>
          <cell r="FM101">
            <v>0</v>
          </cell>
          <cell r="FN101">
            <v>0</v>
          </cell>
          <cell r="FO101">
            <v>1712</v>
          </cell>
          <cell r="FP101">
            <v>704</v>
          </cell>
          <cell r="FQ101">
            <v>88</v>
          </cell>
          <cell r="FR101">
            <v>0</v>
          </cell>
          <cell r="FS101">
            <v>0</v>
          </cell>
          <cell r="FT101">
            <v>20231</v>
          </cell>
          <cell r="FU101">
            <v>0</v>
          </cell>
          <cell r="FV101">
            <v>0</v>
          </cell>
          <cell r="FW101">
            <v>0</v>
          </cell>
          <cell r="FX101">
            <v>134948</v>
          </cell>
          <cell r="FY101">
            <v>0</v>
          </cell>
          <cell r="FZ101">
            <v>0</v>
          </cell>
          <cell r="GA101">
            <v>0</v>
          </cell>
          <cell r="GB101">
            <v>135401</v>
          </cell>
          <cell r="GC101">
            <v>0</v>
          </cell>
          <cell r="GD101">
            <v>0</v>
          </cell>
          <cell r="GE101">
            <v>0</v>
          </cell>
          <cell r="GF101">
            <v>25122</v>
          </cell>
          <cell r="GG101">
            <v>0</v>
          </cell>
          <cell r="GH101">
            <v>0</v>
          </cell>
          <cell r="GI101">
            <v>0</v>
          </cell>
          <cell r="GJ101">
            <v>47117</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362819</v>
          </cell>
          <cell r="HA101">
            <v>0</v>
          </cell>
          <cell r="HB101">
            <v>0</v>
          </cell>
          <cell r="HC101">
            <v>0</v>
          </cell>
          <cell r="HD101">
            <v>26776</v>
          </cell>
          <cell r="HE101">
            <v>0</v>
          </cell>
          <cell r="HF101">
            <v>0</v>
          </cell>
          <cell r="HG101">
            <v>0</v>
          </cell>
          <cell r="HH101">
            <v>137591</v>
          </cell>
          <cell r="HI101">
            <v>0</v>
          </cell>
          <cell r="HJ101">
            <v>0</v>
          </cell>
          <cell r="HK101">
            <v>0</v>
          </cell>
          <cell r="HL101">
            <v>224927</v>
          </cell>
          <cell r="HM101">
            <v>0</v>
          </cell>
          <cell r="HN101">
            <v>0</v>
          </cell>
          <cell r="HO101">
            <v>0</v>
          </cell>
          <cell r="HP101">
            <v>33657</v>
          </cell>
          <cell r="HQ101">
            <v>0</v>
          </cell>
          <cell r="HR101">
            <v>0</v>
          </cell>
          <cell r="HS101">
            <v>0</v>
          </cell>
          <cell r="HT101">
            <v>63121</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486072</v>
          </cell>
          <cell r="IK101">
            <v>0</v>
          </cell>
        </row>
        <row r="102">
          <cell r="A102" t="str">
            <v>58437506</v>
          </cell>
          <cell r="B102" t="str">
            <v>2001</v>
          </cell>
          <cell r="C102">
            <v>37455</v>
          </cell>
          <cell r="D102" t="str">
            <v>10:37:48</v>
          </cell>
          <cell r="E102" t="str">
            <v>BRITTHAVEN OF NORTHCHASE</v>
          </cell>
          <cell r="F102">
            <v>0</v>
          </cell>
          <cell r="G102">
            <v>710989</v>
          </cell>
          <cell r="H102">
            <v>-8182</v>
          </cell>
          <cell r="I102">
            <v>-188516</v>
          </cell>
          <cell r="J102">
            <v>41490</v>
          </cell>
          <cell r="K102">
            <v>268710</v>
          </cell>
          <cell r="L102">
            <v>2577</v>
          </cell>
          <cell r="M102">
            <v>0</v>
          </cell>
          <cell r="N102">
            <v>0</v>
          </cell>
          <cell r="O102">
            <v>255528</v>
          </cell>
          <cell r="P102">
            <v>0</v>
          </cell>
          <cell r="Q102">
            <v>0</v>
          </cell>
          <cell r="R102">
            <v>181023</v>
          </cell>
          <cell r="S102">
            <v>283823</v>
          </cell>
          <cell r="T102">
            <v>10564</v>
          </cell>
          <cell r="U102">
            <v>-2427</v>
          </cell>
          <cell r="V102">
            <v>363692</v>
          </cell>
          <cell r="W102">
            <v>0</v>
          </cell>
          <cell r="X102">
            <v>-1985</v>
          </cell>
          <cell r="Y102">
            <v>0</v>
          </cell>
          <cell r="Z102">
            <v>299164</v>
          </cell>
          <cell r="AA102">
            <v>0</v>
          </cell>
          <cell r="AB102">
            <v>-299164</v>
          </cell>
          <cell r="AC102">
            <v>0</v>
          </cell>
          <cell r="AD102">
            <v>484239</v>
          </cell>
          <cell r="AE102">
            <v>0</v>
          </cell>
          <cell r="AF102">
            <v>-484239</v>
          </cell>
          <cell r="AG102">
            <v>0</v>
          </cell>
          <cell r="AH102">
            <v>804012</v>
          </cell>
          <cell r="AI102">
            <v>0</v>
          </cell>
          <cell r="AJ102">
            <v>-804012</v>
          </cell>
          <cell r="AK102">
            <v>0</v>
          </cell>
          <cell r="AL102">
            <v>17473</v>
          </cell>
          <cell r="AM102">
            <v>0</v>
          </cell>
          <cell r="AN102">
            <v>0</v>
          </cell>
          <cell r="AO102">
            <v>0</v>
          </cell>
          <cell r="AP102">
            <v>0</v>
          </cell>
          <cell r="AQ102">
            <v>0</v>
          </cell>
          <cell r="AR102">
            <v>0</v>
          </cell>
          <cell r="AS102">
            <v>0</v>
          </cell>
          <cell r="AT102">
            <v>0</v>
          </cell>
          <cell r="AU102">
            <v>165958</v>
          </cell>
          <cell r="AV102">
            <v>-133851</v>
          </cell>
          <cell r="AW102">
            <v>0</v>
          </cell>
          <cell r="AX102">
            <v>0</v>
          </cell>
          <cell r="AY102">
            <v>229477</v>
          </cell>
          <cell r="AZ102">
            <v>-150106</v>
          </cell>
          <cell r="BA102">
            <v>0</v>
          </cell>
          <cell r="BB102">
            <v>0</v>
          </cell>
          <cell r="BC102">
            <v>6354</v>
          </cell>
          <cell r="BD102">
            <v>0</v>
          </cell>
          <cell r="BE102">
            <v>0</v>
          </cell>
          <cell r="BF102">
            <v>0</v>
          </cell>
          <cell r="BG102">
            <v>265189</v>
          </cell>
          <cell r="BH102">
            <v>-74416</v>
          </cell>
          <cell r="BI102">
            <v>0</v>
          </cell>
          <cell r="BJ102">
            <v>0</v>
          </cell>
          <cell r="BK102">
            <v>36043</v>
          </cell>
          <cell r="BL102">
            <v>0</v>
          </cell>
          <cell r="BM102">
            <v>0</v>
          </cell>
          <cell r="BN102">
            <v>0</v>
          </cell>
          <cell r="BO102">
            <v>5978</v>
          </cell>
          <cell r="BP102">
            <v>0</v>
          </cell>
          <cell r="BQ102">
            <v>0</v>
          </cell>
          <cell r="BR102">
            <v>0</v>
          </cell>
          <cell r="BS102">
            <v>160</v>
          </cell>
          <cell r="BT102">
            <v>0</v>
          </cell>
          <cell r="BU102">
            <v>0</v>
          </cell>
          <cell r="BV102">
            <v>0</v>
          </cell>
          <cell r="BW102">
            <v>5238</v>
          </cell>
          <cell r="BX102">
            <v>0</v>
          </cell>
          <cell r="BY102">
            <v>0</v>
          </cell>
          <cell r="BZ102">
            <v>0</v>
          </cell>
          <cell r="CA102">
            <v>13200</v>
          </cell>
          <cell r="CB102">
            <v>0</v>
          </cell>
          <cell r="CC102">
            <v>0</v>
          </cell>
          <cell r="CD102">
            <v>0</v>
          </cell>
          <cell r="CE102">
            <v>11410</v>
          </cell>
          <cell r="CF102">
            <v>0</v>
          </cell>
          <cell r="CG102">
            <v>0</v>
          </cell>
          <cell r="CH102">
            <v>0</v>
          </cell>
          <cell r="CI102">
            <v>10800</v>
          </cell>
          <cell r="CJ102">
            <v>0</v>
          </cell>
          <cell r="CK102">
            <v>0</v>
          </cell>
          <cell r="CL102">
            <v>0</v>
          </cell>
          <cell r="CM102">
            <v>228467</v>
          </cell>
          <cell r="CN102">
            <v>0</v>
          </cell>
          <cell r="CO102">
            <v>-1073</v>
          </cell>
          <cell r="CP102">
            <v>0</v>
          </cell>
          <cell r="CQ102">
            <v>11565</v>
          </cell>
          <cell r="CR102">
            <v>0</v>
          </cell>
          <cell r="CS102">
            <v>0</v>
          </cell>
          <cell r="CT102">
            <v>0</v>
          </cell>
          <cell r="CU102">
            <v>0</v>
          </cell>
          <cell r="CV102">
            <v>8182</v>
          </cell>
          <cell r="CW102">
            <v>0</v>
          </cell>
          <cell r="CX102">
            <v>0</v>
          </cell>
          <cell r="CY102">
            <v>220</v>
          </cell>
          <cell r="CZ102">
            <v>0</v>
          </cell>
          <cell r="DA102">
            <v>0</v>
          </cell>
          <cell r="DB102">
            <v>0</v>
          </cell>
          <cell r="DC102">
            <v>0</v>
          </cell>
          <cell r="DD102">
            <v>0</v>
          </cell>
          <cell r="DE102">
            <v>0</v>
          </cell>
          <cell r="DF102">
            <v>1968580</v>
          </cell>
          <cell r="DG102">
            <v>990059</v>
          </cell>
          <cell r="DH102">
            <v>-1939591</v>
          </cell>
          <cell r="DI102">
            <v>-1073</v>
          </cell>
          <cell r="DJ102">
            <v>0</v>
          </cell>
          <cell r="DK102">
            <v>61543</v>
          </cell>
          <cell r="DL102">
            <v>0</v>
          </cell>
          <cell r="DM102">
            <v>0</v>
          </cell>
          <cell r="DN102">
            <v>95697</v>
          </cell>
          <cell r="DO102">
            <v>33138</v>
          </cell>
          <cell r="DP102">
            <v>5970</v>
          </cell>
          <cell r="DQ102">
            <v>-2851</v>
          </cell>
          <cell r="DR102">
            <v>46530</v>
          </cell>
          <cell r="DS102">
            <v>23019</v>
          </cell>
          <cell r="DT102">
            <v>2758</v>
          </cell>
          <cell r="DU102">
            <v>-685</v>
          </cell>
          <cell r="DV102">
            <v>119457</v>
          </cell>
          <cell r="DW102">
            <v>590519</v>
          </cell>
          <cell r="DX102">
            <v>-153290</v>
          </cell>
          <cell r="DY102">
            <v>-158938</v>
          </cell>
          <cell r="DZ102">
            <v>0</v>
          </cell>
          <cell r="EA102">
            <v>3469</v>
          </cell>
          <cell r="EB102">
            <v>0</v>
          </cell>
          <cell r="EC102">
            <v>0</v>
          </cell>
          <cell r="ED102">
            <v>0</v>
          </cell>
          <cell r="EE102">
            <v>6907</v>
          </cell>
          <cell r="EF102">
            <v>1834</v>
          </cell>
          <cell r="EG102">
            <v>0</v>
          </cell>
          <cell r="EH102">
            <v>0</v>
          </cell>
          <cell r="EI102">
            <v>213375</v>
          </cell>
          <cell r="EJ102">
            <v>5866</v>
          </cell>
          <cell r="EK102">
            <v>0</v>
          </cell>
          <cell r="EL102">
            <v>0</v>
          </cell>
          <cell r="EM102">
            <v>161094</v>
          </cell>
          <cell r="EN102">
            <v>4425</v>
          </cell>
          <cell r="EO102">
            <v>0</v>
          </cell>
          <cell r="EP102">
            <v>0</v>
          </cell>
          <cell r="EQ102">
            <v>41049</v>
          </cell>
          <cell r="ER102">
            <v>1130</v>
          </cell>
          <cell r="ES102">
            <v>0</v>
          </cell>
          <cell r="ET102">
            <v>0</v>
          </cell>
          <cell r="EU102">
            <v>75</v>
          </cell>
          <cell r="EV102">
            <v>0</v>
          </cell>
          <cell r="EW102">
            <v>0</v>
          </cell>
          <cell r="EX102">
            <v>0</v>
          </cell>
          <cell r="EY102">
            <v>-158</v>
          </cell>
          <cell r="EZ102">
            <v>0</v>
          </cell>
          <cell r="FA102">
            <v>0</v>
          </cell>
          <cell r="FB102">
            <v>0</v>
          </cell>
          <cell r="FC102">
            <v>0</v>
          </cell>
          <cell r="FD102">
            <v>72582</v>
          </cell>
          <cell r="FE102">
            <v>0</v>
          </cell>
          <cell r="FF102">
            <v>0</v>
          </cell>
          <cell r="FG102">
            <v>11492</v>
          </cell>
          <cell r="FH102">
            <v>0</v>
          </cell>
          <cell r="FI102">
            <v>0</v>
          </cell>
          <cell r="FJ102">
            <v>0</v>
          </cell>
          <cell r="FK102">
            <v>427</v>
          </cell>
          <cell r="FL102">
            <v>0</v>
          </cell>
          <cell r="FM102">
            <v>0</v>
          </cell>
          <cell r="FN102">
            <v>0</v>
          </cell>
          <cell r="FO102">
            <v>32317</v>
          </cell>
          <cell r="FP102">
            <v>2827</v>
          </cell>
          <cell r="FQ102">
            <v>766</v>
          </cell>
          <cell r="FR102">
            <v>0</v>
          </cell>
          <cell r="FS102">
            <v>0</v>
          </cell>
          <cell r="FT102">
            <v>88507</v>
          </cell>
          <cell r="FU102">
            <v>0</v>
          </cell>
          <cell r="FV102">
            <v>0</v>
          </cell>
          <cell r="FW102">
            <v>0</v>
          </cell>
          <cell r="FX102">
            <v>171663</v>
          </cell>
          <cell r="FY102">
            <v>0</v>
          </cell>
          <cell r="FZ102">
            <v>0</v>
          </cell>
          <cell r="GA102">
            <v>0</v>
          </cell>
          <cell r="GB102">
            <v>274865</v>
          </cell>
          <cell r="GC102">
            <v>0</v>
          </cell>
          <cell r="GD102">
            <v>0</v>
          </cell>
          <cell r="GE102">
            <v>0</v>
          </cell>
          <cell r="GF102">
            <v>45055</v>
          </cell>
          <cell r="GG102">
            <v>0</v>
          </cell>
          <cell r="GH102">
            <v>0</v>
          </cell>
          <cell r="GI102">
            <v>0</v>
          </cell>
          <cell r="GJ102">
            <v>90814</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670904</v>
          </cell>
          <cell r="HA102">
            <v>0</v>
          </cell>
          <cell r="HB102">
            <v>0</v>
          </cell>
          <cell r="HC102">
            <v>0</v>
          </cell>
          <cell r="HD102">
            <v>201512</v>
          </cell>
          <cell r="HE102">
            <v>0</v>
          </cell>
          <cell r="HF102">
            <v>0</v>
          </cell>
          <cell r="HG102">
            <v>0</v>
          </cell>
          <cell r="HH102">
            <v>269779</v>
          </cell>
          <cell r="HI102">
            <v>0</v>
          </cell>
          <cell r="HJ102">
            <v>0</v>
          </cell>
          <cell r="HK102">
            <v>0</v>
          </cell>
          <cell r="HL102">
            <v>455025</v>
          </cell>
          <cell r="HM102">
            <v>0</v>
          </cell>
          <cell r="HN102">
            <v>0</v>
          </cell>
          <cell r="HO102">
            <v>0</v>
          </cell>
          <cell r="HP102">
            <v>78004</v>
          </cell>
          <cell r="HQ102">
            <v>0</v>
          </cell>
          <cell r="HR102">
            <v>0</v>
          </cell>
          <cell r="HS102">
            <v>0</v>
          </cell>
          <cell r="HT102">
            <v>157228</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1161548</v>
          </cell>
          <cell r="IK102">
            <v>0</v>
          </cell>
        </row>
        <row r="103">
          <cell r="A103" t="str">
            <v>58561026</v>
          </cell>
          <cell r="B103" t="str">
            <v>2001</v>
          </cell>
          <cell r="C103">
            <v>37455</v>
          </cell>
          <cell r="D103" t="str">
            <v>13:53:51</v>
          </cell>
          <cell r="E103" t="str">
            <v>BRITTHAVEN OF ONSLOW</v>
          </cell>
          <cell r="F103">
            <v>0</v>
          </cell>
          <cell r="G103">
            <v>394937</v>
          </cell>
          <cell r="H103">
            <v>-5843</v>
          </cell>
          <cell r="I103">
            <v>-162792</v>
          </cell>
          <cell r="J103">
            <v>56256</v>
          </cell>
          <cell r="K103">
            <v>180643</v>
          </cell>
          <cell r="L103">
            <v>4171</v>
          </cell>
          <cell r="M103">
            <v>0</v>
          </cell>
          <cell r="N103">
            <v>0</v>
          </cell>
          <cell r="O103">
            <v>205198</v>
          </cell>
          <cell r="P103">
            <v>0</v>
          </cell>
          <cell r="Q103">
            <v>0</v>
          </cell>
          <cell r="R103">
            <v>164564</v>
          </cell>
          <cell r="S103">
            <v>250033</v>
          </cell>
          <cell r="T103">
            <v>12390</v>
          </cell>
          <cell r="U103">
            <v>-1664</v>
          </cell>
          <cell r="V103">
            <v>239445</v>
          </cell>
          <cell r="W103">
            <v>0</v>
          </cell>
          <cell r="X103">
            <v>0</v>
          </cell>
          <cell r="Y103">
            <v>-2064</v>
          </cell>
          <cell r="Z103">
            <v>193621</v>
          </cell>
          <cell r="AA103">
            <v>0</v>
          </cell>
          <cell r="AB103">
            <v>-193621</v>
          </cell>
          <cell r="AC103">
            <v>0</v>
          </cell>
          <cell r="AD103">
            <v>473379</v>
          </cell>
          <cell r="AE103">
            <v>0</v>
          </cell>
          <cell r="AF103">
            <v>-473379</v>
          </cell>
          <cell r="AG103">
            <v>0</v>
          </cell>
          <cell r="AH103">
            <v>640192</v>
          </cell>
          <cell r="AI103">
            <v>0</v>
          </cell>
          <cell r="AJ103">
            <v>-640192</v>
          </cell>
          <cell r="AK103">
            <v>0</v>
          </cell>
          <cell r="AL103">
            <v>15731</v>
          </cell>
          <cell r="AM103">
            <v>0</v>
          </cell>
          <cell r="AN103">
            <v>0</v>
          </cell>
          <cell r="AO103">
            <v>0</v>
          </cell>
          <cell r="AP103">
            <v>0</v>
          </cell>
          <cell r="AQ103">
            <v>0</v>
          </cell>
          <cell r="AR103">
            <v>0</v>
          </cell>
          <cell r="AS103">
            <v>0</v>
          </cell>
          <cell r="AT103">
            <v>0</v>
          </cell>
          <cell r="AU103">
            <v>131145</v>
          </cell>
          <cell r="AV103">
            <v>-109547</v>
          </cell>
          <cell r="AW103">
            <v>-243</v>
          </cell>
          <cell r="AX103">
            <v>0</v>
          </cell>
          <cell r="AY103">
            <v>144444</v>
          </cell>
          <cell r="AZ103">
            <v>-93909</v>
          </cell>
          <cell r="BA103">
            <v>-74</v>
          </cell>
          <cell r="BB103">
            <v>0</v>
          </cell>
          <cell r="BC103">
            <v>6380</v>
          </cell>
          <cell r="BD103">
            <v>0</v>
          </cell>
          <cell r="BE103">
            <v>0</v>
          </cell>
          <cell r="BF103">
            <v>0</v>
          </cell>
          <cell r="BG103">
            <v>197562</v>
          </cell>
          <cell r="BH103">
            <v>-37681</v>
          </cell>
          <cell r="BI103">
            <v>0</v>
          </cell>
          <cell r="BJ103">
            <v>0</v>
          </cell>
          <cell r="BK103">
            <v>15289</v>
          </cell>
          <cell r="BL103">
            <v>0</v>
          </cell>
          <cell r="BM103">
            <v>0</v>
          </cell>
          <cell r="BN103">
            <v>0</v>
          </cell>
          <cell r="BO103">
            <v>10012</v>
          </cell>
          <cell r="BP103">
            <v>0</v>
          </cell>
          <cell r="BQ103">
            <v>0</v>
          </cell>
          <cell r="BR103">
            <v>0</v>
          </cell>
          <cell r="BS103">
            <v>5424</v>
          </cell>
          <cell r="BT103">
            <v>0</v>
          </cell>
          <cell r="BU103">
            <v>0</v>
          </cell>
          <cell r="BV103">
            <v>0</v>
          </cell>
          <cell r="BW103">
            <v>1982</v>
          </cell>
          <cell r="BX103">
            <v>0</v>
          </cell>
          <cell r="BY103">
            <v>0</v>
          </cell>
          <cell r="BZ103">
            <v>0</v>
          </cell>
          <cell r="CA103">
            <v>4500</v>
          </cell>
          <cell r="CB103">
            <v>0</v>
          </cell>
          <cell r="CC103">
            <v>0</v>
          </cell>
          <cell r="CD103">
            <v>0</v>
          </cell>
          <cell r="CE103">
            <v>16015</v>
          </cell>
          <cell r="CF103">
            <v>0</v>
          </cell>
          <cell r="CG103">
            <v>0</v>
          </cell>
          <cell r="CH103">
            <v>0</v>
          </cell>
          <cell r="CI103">
            <v>5100</v>
          </cell>
          <cell r="CJ103">
            <v>0</v>
          </cell>
          <cell r="CK103">
            <v>0</v>
          </cell>
          <cell r="CL103">
            <v>0</v>
          </cell>
          <cell r="CM103">
            <v>37223</v>
          </cell>
          <cell r="CN103">
            <v>0</v>
          </cell>
          <cell r="CO103">
            <v>-1374</v>
          </cell>
          <cell r="CP103">
            <v>0</v>
          </cell>
          <cell r="CQ103">
            <v>14185</v>
          </cell>
          <cell r="CR103">
            <v>0</v>
          </cell>
          <cell r="CS103">
            <v>0</v>
          </cell>
          <cell r="CT103">
            <v>0</v>
          </cell>
          <cell r="CU103">
            <v>0</v>
          </cell>
          <cell r="CV103">
            <v>5843</v>
          </cell>
          <cell r="CW103">
            <v>0</v>
          </cell>
          <cell r="CX103">
            <v>0</v>
          </cell>
          <cell r="CY103">
            <v>0</v>
          </cell>
          <cell r="CZ103">
            <v>0</v>
          </cell>
          <cell r="DA103">
            <v>0</v>
          </cell>
          <cell r="DB103">
            <v>0</v>
          </cell>
          <cell r="DC103">
            <v>0</v>
          </cell>
          <cell r="DD103">
            <v>0</v>
          </cell>
          <cell r="DE103">
            <v>-4189</v>
          </cell>
          <cell r="DF103">
            <v>1562368</v>
          </cell>
          <cell r="DG103">
            <v>589261</v>
          </cell>
          <cell r="DH103">
            <v>-1542486</v>
          </cell>
          <cell r="DI103">
            <v>-7944</v>
          </cell>
          <cell r="DJ103">
            <v>0</v>
          </cell>
          <cell r="DK103">
            <v>66205</v>
          </cell>
          <cell r="DL103">
            <v>0</v>
          </cell>
          <cell r="DM103">
            <v>0</v>
          </cell>
          <cell r="DN103">
            <v>59657</v>
          </cell>
          <cell r="DO103">
            <v>12099</v>
          </cell>
          <cell r="DP103">
            <v>4499</v>
          </cell>
          <cell r="DQ103">
            <v>-2002</v>
          </cell>
          <cell r="DR103">
            <v>26133</v>
          </cell>
          <cell r="DS103">
            <v>12299</v>
          </cell>
          <cell r="DT103">
            <v>1979</v>
          </cell>
          <cell r="DU103">
            <v>810</v>
          </cell>
          <cell r="DV103">
            <v>108805</v>
          </cell>
          <cell r="DW103">
            <v>522224</v>
          </cell>
          <cell r="DX103">
            <v>-147579</v>
          </cell>
          <cell r="DY103">
            <v>-162294</v>
          </cell>
          <cell r="DZ103">
            <v>0</v>
          </cell>
          <cell r="EA103">
            <v>9719</v>
          </cell>
          <cell r="EB103">
            <v>0</v>
          </cell>
          <cell r="EC103">
            <v>0</v>
          </cell>
          <cell r="ED103">
            <v>0</v>
          </cell>
          <cell r="EE103">
            <v>31911</v>
          </cell>
          <cell r="EF103">
            <v>1214</v>
          </cell>
          <cell r="EG103">
            <v>0</v>
          </cell>
          <cell r="EH103">
            <v>0</v>
          </cell>
          <cell r="EI103">
            <v>88874</v>
          </cell>
          <cell r="EJ103">
            <v>3173</v>
          </cell>
          <cell r="EK103">
            <v>0</v>
          </cell>
          <cell r="EL103">
            <v>0</v>
          </cell>
          <cell r="EM103">
            <v>81431</v>
          </cell>
          <cell r="EN103">
            <v>2907</v>
          </cell>
          <cell r="EO103">
            <v>0</v>
          </cell>
          <cell r="EP103">
            <v>0</v>
          </cell>
          <cell r="EQ103">
            <v>35638</v>
          </cell>
          <cell r="ER103">
            <v>1272</v>
          </cell>
          <cell r="ES103">
            <v>0</v>
          </cell>
          <cell r="ET103">
            <v>0</v>
          </cell>
          <cell r="EU103">
            <v>5063</v>
          </cell>
          <cell r="EV103">
            <v>0</v>
          </cell>
          <cell r="EW103">
            <v>0</v>
          </cell>
          <cell r="EX103">
            <v>0</v>
          </cell>
          <cell r="EY103">
            <v>565</v>
          </cell>
          <cell r="EZ103">
            <v>0</v>
          </cell>
          <cell r="FA103">
            <v>0</v>
          </cell>
          <cell r="FB103">
            <v>0</v>
          </cell>
          <cell r="FC103">
            <v>0</v>
          </cell>
          <cell r="FD103">
            <v>36467</v>
          </cell>
          <cell r="FE103">
            <v>0</v>
          </cell>
          <cell r="FF103">
            <v>0</v>
          </cell>
          <cell r="FG103">
            <v>0</v>
          </cell>
          <cell r="FH103">
            <v>0</v>
          </cell>
          <cell r="FI103">
            <v>0</v>
          </cell>
          <cell r="FJ103">
            <v>0</v>
          </cell>
          <cell r="FK103">
            <v>0</v>
          </cell>
          <cell r="FL103">
            <v>0</v>
          </cell>
          <cell r="FM103">
            <v>0</v>
          </cell>
          <cell r="FN103">
            <v>0</v>
          </cell>
          <cell r="FO103">
            <v>28608</v>
          </cell>
          <cell r="FP103">
            <v>-325</v>
          </cell>
          <cell r="FQ103">
            <v>0</v>
          </cell>
          <cell r="FR103">
            <v>0</v>
          </cell>
          <cell r="FS103">
            <v>0</v>
          </cell>
          <cell r="FT103">
            <v>34503</v>
          </cell>
          <cell r="FU103">
            <v>0</v>
          </cell>
          <cell r="FV103">
            <v>0</v>
          </cell>
          <cell r="FW103">
            <v>0</v>
          </cell>
          <cell r="FX103">
            <v>111589</v>
          </cell>
          <cell r="FY103">
            <v>0</v>
          </cell>
          <cell r="FZ103">
            <v>0</v>
          </cell>
          <cell r="GA103">
            <v>0</v>
          </cell>
          <cell r="GB103">
            <v>135874</v>
          </cell>
          <cell r="GC103">
            <v>0</v>
          </cell>
          <cell r="GD103">
            <v>0</v>
          </cell>
          <cell r="GE103">
            <v>0</v>
          </cell>
          <cell r="GF103">
            <v>23630</v>
          </cell>
          <cell r="GG103">
            <v>0</v>
          </cell>
          <cell r="GH103">
            <v>0</v>
          </cell>
          <cell r="GI103">
            <v>0</v>
          </cell>
          <cell r="GJ103">
            <v>45605</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351201</v>
          </cell>
          <cell r="HA103">
            <v>0</v>
          </cell>
          <cell r="HB103">
            <v>0</v>
          </cell>
          <cell r="HC103">
            <v>0</v>
          </cell>
          <cell r="HD103">
            <v>159118</v>
          </cell>
          <cell r="HE103">
            <v>0</v>
          </cell>
          <cell r="HF103">
            <v>0</v>
          </cell>
          <cell r="HG103">
            <v>0</v>
          </cell>
          <cell r="HH103">
            <v>361790</v>
          </cell>
          <cell r="HI103">
            <v>0</v>
          </cell>
          <cell r="HJ103">
            <v>0</v>
          </cell>
          <cell r="HK103">
            <v>0</v>
          </cell>
          <cell r="HL103">
            <v>504318</v>
          </cell>
          <cell r="HM103">
            <v>0</v>
          </cell>
          <cell r="HN103">
            <v>0</v>
          </cell>
          <cell r="HO103">
            <v>0</v>
          </cell>
          <cell r="HP103">
            <v>85917</v>
          </cell>
          <cell r="HQ103">
            <v>0</v>
          </cell>
          <cell r="HR103">
            <v>0</v>
          </cell>
          <cell r="HS103">
            <v>0</v>
          </cell>
          <cell r="HT103">
            <v>165817</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1276960</v>
          </cell>
          <cell r="IK103">
            <v>0</v>
          </cell>
        </row>
        <row r="104">
          <cell r="A104" t="str">
            <v>58722690</v>
          </cell>
          <cell r="B104" t="str">
            <v>2001</v>
          </cell>
          <cell r="C104">
            <v>37732</v>
          </cell>
          <cell r="D104" t="str">
            <v>14:17:44</v>
          </cell>
          <cell r="E104" t="str">
            <v>BRITTHAVEN OF OUTER BANKS</v>
          </cell>
          <cell r="F104">
            <v>0</v>
          </cell>
          <cell r="G104">
            <v>428031</v>
          </cell>
          <cell r="H104">
            <v>-3308</v>
          </cell>
          <cell r="I104">
            <v>-12740</v>
          </cell>
          <cell r="J104">
            <v>46538</v>
          </cell>
          <cell r="K104">
            <v>164168</v>
          </cell>
          <cell r="L104">
            <v>4282</v>
          </cell>
          <cell r="M104">
            <v>-796</v>
          </cell>
          <cell r="N104">
            <v>0</v>
          </cell>
          <cell r="O104">
            <v>208444</v>
          </cell>
          <cell r="P104">
            <v>0</v>
          </cell>
          <cell r="Q104">
            <v>0</v>
          </cell>
          <cell r="R104">
            <v>169140</v>
          </cell>
          <cell r="S104">
            <v>217134</v>
          </cell>
          <cell r="T104">
            <v>15610</v>
          </cell>
          <cell r="U104">
            <v>-5869</v>
          </cell>
          <cell r="V104">
            <v>180295</v>
          </cell>
          <cell r="W104">
            <v>0</v>
          </cell>
          <cell r="X104">
            <v>5289</v>
          </cell>
          <cell r="Y104">
            <v>-9136</v>
          </cell>
          <cell r="Z104">
            <v>330235</v>
          </cell>
          <cell r="AA104">
            <v>0</v>
          </cell>
          <cell r="AB104">
            <v>-330235</v>
          </cell>
          <cell r="AC104">
            <v>0</v>
          </cell>
          <cell r="AD104">
            <v>321399</v>
          </cell>
          <cell r="AE104">
            <v>0</v>
          </cell>
          <cell r="AF104">
            <v>-321399</v>
          </cell>
          <cell r="AG104">
            <v>0</v>
          </cell>
          <cell r="AH104">
            <v>538900</v>
          </cell>
          <cell r="AI104">
            <v>0</v>
          </cell>
          <cell r="AJ104">
            <v>-538900</v>
          </cell>
          <cell r="AK104">
            <v>0</v>
          </cell>
          <cell r="AL104">
            <v>13975</v>
          </cell>
          <cell r="AM104">
            <v>0</v>
          </cell>
          <cell r="AN104">
            <v>0</v>
          </cell>
          <cell r="AO104">
            <v>0</v>
          </cell>
          <cell r="AP104">
            <v>0</v>
          </cell>
          <cell r="AQ104">
            <v>0</v>
          </cell>
          <cell r="AR104">
            <v>0</v>
          </cell>
          <cell r="AS104">
            <v>0</v>
          </cell>
          <cell r="AT104">
            <v>0</v>
          </cell>
          <cell r="AU104">
            <v>114287</v>
          </cell>
          <cell r="AV104">
            <v>-97694</v>
          </cell>
          <cell r="AW104">
            <v>-1074</v>
          </cell>
          <cell r="AX104">
            <v>0</v>
          </cell>
          <cell r="AY104">
            <v>163393</v>
          </cell>
          <cell r="AZ104">
            <v>-115297</v>
          </cell>
          <cell r="BA104">
            <v>-436</v>
          </cell>
          <cell r="BB104">
            <v>0</v>
          </cell>
          <cell r="BC104">
            <v>1420</v>
          </cell>
          <cell r="BD104">
            <v>0</v>
          </cell>
          <cell r="BE104">
            <v>0</v>
          </cell>
          <cell r="BF104">
            <v>0</v>
          </cell>
          <cell r="BG104">
            <v>145922</v>
          </cell>
          <cell r="BH104">
            <v>-663</v>
          </cell>
          <cell r="BI104">
            <v>0</v>
          </cell>
          <cell r="BJ104">
            <v>0</v>
          </cell>
          <cell r="BK104">
            <v>32238</v>
          </cell>
          <cell r="BL104">
            <v>0</v>
          </cell>
          <cell r="BM104">
            <v>0</v>
          </cell>
          <cell r="BN104">
            <v>0</v>
          </cell>
          <cell r="BO104">
            <v>14543</v>
          </cell>
          <cell r="BP104">
            <v>0</v>
          </cell>
          <cell r="BQ104">
            <v>0</v>
          </cell>
          <cell r="BR104">
            <v>0</v>
          </cell>
          <cell r="BS104">
            <v>0</v>
          </cell>
          <cell r="BT104">
            <v>0</v>
          </cell>
          <cell r="BU104">
            <v>0</v>
          </cell>
          <cell r="BV104">
            <v>0</v>
          </cell>
          <cell r="BW104">
            <v>2780</v>
          </cell>
          <cell r="BX104">
            <v>0</v>
          </cell>
          <cell r="BY104">
            <v>0</v>
          </cell>
          <cell r="BZ104">
            <v>0</v>
          </cell>
          <cell r="CA104">
            <v>21000</v>
          </cell>
          <cell r="CB104">
            <v>0</v>
          </cell>
          <cell r="CC104">
            <v>0</v>
          </cell>
          <cell r="CD104">
            <v>0</v>
          </cell>
          <cell r="CE104">
            <v>11900</v>
          </cell>
          <cell r="CF104">
            <v>0</v>
          </cell>
          <cell r="CG104">
            <v>0</v>
          </cell>
          <cell r="CH104">
            <v>0</v>
          </cell>
          <cell r="CI104">
            <v>4200</v>
          </cell>
          <cell r="CJ104">
            <v>0</v>
          </cell>
          <cell r="CK104">
            <v>0</v>
          </cell>
          <cell r="CL104">
            <v>0</v>
          </cell>
          <cell r="CM104">
            <v>94176</v>
          </cell>
          <cell r="CN104">
            <v>0</v>
          </cell>
          <cell r="CO104">
            <v>-1595</v>
          </cell>
          <cell r="CP104">
            <v>0</v>
          </cell>
          <cell r="CQ104">
            <v>7271</v>
          </cell>
          <cell r="CR104">
            <v>0</v>
          </cell>
          <cell r="CS104">
            <v>0</v>
          </cell>
          <cell r="CT104">
            <v>0</v>
          </cell>
          <cell r="CU104">
            <v>0</v>
          </cell>
          <cell r="CV104">
            <v>3308</v>
          </cell>
          <cell r="CW104">
            <v>0</v>
          </cell>
          <cell r="CX104">
            <v>0</v>
          </cell>
          <cell r="CY104">
            <v>0</v>
          </cell>
          <cell r="CZ104">
            <v>0</v>
          </cell>
          <cell r="DA104">
            <v>0</v>
          </cell>
          <cell r="DB104">
            <v>0</v>
          </cell>
          <cell r="DC104">
            <v>0</v>
          </cell>
          <cell r="DD104">
            <v>0</v>
          </cell>
          <cell r="DE104">
            <v>0</v>
          </cell>
          <cell r="DF104">
            <v>1384804</v>
          </cell>
          <cell r="DG104">
            <v>613130</v>
          </cell>
          <cell r="DH104">
            <v>-1395591</v>
          </cell>
          <cell r="DI104">
            <v>-12241</v>
          </cell>
          <cell r="DJ104">
            <v>0</v>
          </cell>
          <cell r="DK104">
            <v>92870</v>
          </cell>
          <cell r="DL104">
            <v>0</v>
          </cell>
          <cell r="DM104">
            <v>0</v>
          </cell>
          <cell r="DN104">
            <v>18964</v>
          </cell>
          <cell r="DO104">
            <v>9697</v>
          </cell>
          <cell r="DP104">
            <v>1797</v>
          </cell>
          <cell r="DQ104">
            <v>-2070</v>
          </cell>
          <cell r="DR104">
            <v>46056</v>
          </cell>
          <cell r="DS104">
            <v>22526</v>
          </cell>
          <cell r="DT104">
            <v>4416</v>
          </cell>
          <cell r="DU104">
            <v>-498</v>
          </cell>
          <cell r="DV104">
            <v>122756</v>
          </cell>
          <cell r="DW104">
            <v>477722</v>
          </cell>
          <cell r="DX104">
            <v>-157232</v>
          </cell>
          <cell r="DY104">
            <v>-117653</v>
          </cell>
          <cell r="DZ104">
            <v>0</v>
          </cell>
          <cell r="EA104">
            <v>422</v>
          </cell>
          <cell r="EB104">
            <v>0</v>
          </cell>
          <cell r="EC104">
            <v>0</v>
          </cell>
          <cell r="ED104">
            <v>0</v>
          </cell>
          <cell r="EE104">
            <v>5261</v>
          </cell>
          <cell r="EF104">
            <v>663</v>
          </cell>
          <cell r="EG104">
            <v>0</v>
          </cell>
          <cell r="EH104">
            <v>0</v>
          </cell>
          <cell r="EI104">
            <v>47059</v>
          </cell>
          <cell r="EJ104">
            <v>2247</v>
          </cell>
          <cell r="EK104">
            <v>0</v>
          </cell>
          <cell r="EL104">
            <v>0</v>
          </cell>
          <cell r="EM104">
            <v>34153</v>
          </cell>
          <cell r="EN104">
            <v>1625</v>
          </cell>
          <cell r="EO104">
            <v>0</v>
          </cell>
          <cell r="EP104">
            <v>0</v>
          </cell>
          <cell r="EQ104">
            <v>1140</v>
          </cell>
          <cell r="ER104">
            <v>54</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12329</v>
          </cell>
          <cell r="FO104">
            <v>1872</v>
          </cell>
          <cell r="FP104">
            <v>-4371</v>
          </cell>
          <cell r="FQ104">
            <v>1676</v>
          </cell>
          <cell r="FR104">
            <v>0</v>
          </cell>
          <cell r="FS104">
            <v>0</v>
          </cell>
          <cell r="FT104">
            <v>234936</v>
          </cell>
          <cell r="FU104">
            <v>0</v>
          </cell>
          <cell r="FV104">
            <v>0</v>
          </cell>
          <cell r="FW104">
            <v>0</v>
          </cell>
          <cell r="FX104">
            <v>261231</v>
          </cell>
          <cell r="FY104">
            <v>0</v>
          </cell>
          <cell r="FZ104">
            <v>0</v>
          </cell>
          <cell r="GA104">
            <v>0</v>
          </cell>
          <cell r="GB104">
            <v>412498</v>
          </cell>
          <cell r="GC104">
            <v>0</v>
          </cell>
          <cell r="GD104">
            <v>0</v>
          </cell>
          <cell r="GE104">
            <v>0</v>
          </cell>
          <cell r="GF104">
            <v>74758</v>
          </cell>
          <cell r="GG104">
            <v>0</v>
          </cell>
          <cell r="GH104">
            <v>0</v>
          </cell>
          <cell r="GI104">
            <v>0</v>
          </cell>
          <cell r="GJ104">
            <v>184190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1167613</v>
          </cell>
          <cell r="HA104">
            <v>0</v>
          </cell>
          <cell r="HB104">
            <v>0</v>
          </cell>
          <cell r="HC104">
            <v>0</v>
          </cell>
          <cell r="HD104">
            <v>93256</v>
          </cell>
          <cell r="HE104">
            <v>0</v>
          </cell>
          <cell r="HF104">
            <v>0</v>
          </cell>
          <cell r="HG104">
            <v>0</v>
          </cell>
          <cell r="HH104">
            <v>54628</v>
          </cell>
          <cell r="HI104">
            <v>0</v>
          </cell>
          <cell r="HJ104">
            <v>0</v>
          </cell>
          <cell r="HK104">
            <v>0</v>
          </cell>
          <cell r="HL104">
            <v>114786</v>
          </cell>
          <cell r="HM104">
            <v>0</v>
          </cell>
          <cell r="HN104">
            <v>0</v>
          </cell>
          <cell r="HO104">
            <v>0</v>
          </cell>
          <cell r="HP104">
            <v>21611</v>
          </cell>
          <cell r="HQ104">
            <v>0</v>
          </cell>
          <cell r="HR104">
            <v>0</v>
          </cell>
          <cell r="HS104">
            <v>0</v>
          </cell>
          <cell r="HT104">
            <v>53244</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337525</v>
          </cell>
          <cell r="IK104">
            <v>0</v>
          </cell>
        </row>
        <row r="105">
          <cell r="A105" t="str">
            <v>58932418</v>
          </cell>
          <cell r="B105" t="str">
            <v>2001</v>
          </cell>
          <cell r="C105">
            <v>37455</v>
          </cell>
          <cell r="D105" t="str">
            <v>13:41:04</v>
          </cell>
          <cell r="E105" t="str">
            <v>BRITTHAVEN OF PAMLICO</v>
          </cell>
          <cell r="F105">
            <v>0</v>
          </cell>
          <cell r="G105">
            <v>143417</v>
          </cell>
          <cell r="H105">
            <v>-95</v>
          </cell>
          <cell r="I105">
            <v>227</v>
          </cell>
          <cell r="J105">
            <v>47371</v>
          </cell>
          <cell r="K105">
            <v>162086</v>
          </cell>
          <cell r="L105">
            <v>3518</v>
          </cell>
          <cell r="M105">
            <v>0</v>
          </cell>
          <cell r="N105">
            <v>115974</v>
          </cell>
          <cell r="O105">
            <v>53656</v>
          </cell>
          <cell r="P105">
            <v>8640</v>
          </cell>
          <cell r="Q105">
            <v>0</v>
          </cell>
          <cell r="R105">
            <v>134574</v>
          </cell>
          <cell r="S105">
            <v>230184</v>
          </cell>
          <cell r="T105">
            <v>9908</v>
          </cell>
          <cell r="U105">
            <v>-5558</v>
          </cell>
          <cell r="V105">
            <v>219616</v>
          </cell>
          <cell r="W105">
            <v>0</v>
          </cell>
          <cell r="X105">
            <v>0</v>
          </cell>
          <cell r="Y105">
            <v>-1763</v>
          </cell>
          <cell r="Z105">
            <v>334194</v>
          </cell>
          <cell r="AA105">
            <v>0</v>
          </cell>
          <cell r="AB105">
            <v>-334193</v>
          </cell>
          <cell r="AC105">
            <v>0</v>
          </cell>
          <cell r="AD105">
            <v>164705</v>
          </cell>
          <cell r="AE105">
            <v>0</v>
          </cell>
          <cell r="AF105">
            <v>-164705</v>
          </cell>
          <cell r="AG105">
            <v>0</v>
          </cell>
          <cell r="AH105">
            <v>467119</v>
          </cell>
          <cell r="AI105">
            <v>0</v>
          </cell>
          <cell r="AJ105">
            <v>-467119</v>
          </cell>
          <cell r="AK105">
            <v>0</v>
          </cell>
          <cell r="AL105">
            <v>21756</v>
          </cell>
          <cell r="AM105">
            <v>0</v>
          </cell>
          <cell r="AN105">
            <v>0</v>
          </cell>
          <cell r="AO105">
            <v>0</v>
          </cell>
          <cell r="AP105">
            <v>0</v>
          </cell>
          <cell r="AQ105">
            <v>0</v>
          </cell>
          <cell r="AR105">
            <v>0</v>
          </cell>
          <cell r="AS105">
            <v>0</v>
          </cell>
          <cell r="AT105">
            <v>0</v>
          </cell>
          <cell r="AU105">
            <v>100148</v>
          </cell>
          <cell r="AV105">
            <v>-80071</v>
          </cell>
          <cell r="AW105">
            <v>-156</v>
          </cell>
          <cell r="AX105">
            <v>0</v>
          </cell>
          <cell r="AY105">
            <v>150991</v>
          </cell>
          <cell r="AZ105">
            <v>-97486</v>
          </cell>
          <cell r="BA105">
            <v>-116</v>
          </cell>
          <cell r="BB105">
            <v>0</v>
          </cell>
          <cell r="BC105">
            <v>1105</v>
          </cell>
          <cell r="BD105">
            <v>0</v>
          </cell>
          <cell r="BE105">
            <v>0</v>
          </cell>
          <cell r="BF105">
            <v>0</v>
          </cell>
          <cell r="BG105">
            <v>142528</v>
          </cell>
          <cell r="BH105">
            <v>-31508</v>
          </cell>
          <cell r="BI105">
            <v>0</v>
          </cell>
          <cell r="BJ105">
            <v>0</v>
          </cell>
          <cell r="BK105">
            <v>11153</v>
          </cell>
          <cell r="BL105">
            <v>0</v>
          </cell>
          <cell r="BM105">
            <v>0</v>
          </cell>
          <cell r="BN105">
            <v>0</v>
          </cell>
          <cell r="BO105">
            <v>10409</v>
          </cell>
          <cell r="BP105">
            <v>0</v>
          </cell>
          <cell r="BQ105">
            <v>0</v>
          </cell>
          <cell r="BR105">
            <v>0</v>
          </cell>
          <cell r="BS105">
            <v>570</v>
          </cell>
          <cell r="BT105">
            <v>0</v>
          </cell>
          <cell r="BU105">
            <v>0</v>
          </cell>
          <cell r="BV105">
            <v>0</v>
          </cell>
          <cell r="BW105">
            <v>1705</v>
          </cell>
          <cell r="BX105">
            <v>0</v>
          </cell>
          <cell r="BY105">
            <v>0</v>
          </cell>
          <cell r="BZ105">
            <v>0</v>
          </cell>
          <cell r="CA105">
            <v>12405</v>
          </cell>
          <cell r="CB105">
            <v>0</v>
          </cell>
          <cell r="CC105">
            <v>0</v>
          </cell>
          <cell r="CD105">
            <v>0</v>
          </cell>
          <cell r="CE105">
            <v>7648</v>
          </cell>
          <cell r="CF105">
            <v>0</v>
          </cell>
          <cell r="CG105">
            <v>0</v>
          </cell>
          <cell r="CH105">
            <v>0</v>
          </cell>
          <cell r="CI105">
            <v>10910</v>
          </cell>
          <cell r="CJ105">
            <v>0</v>
          </cell>
          <cell r="CK105">
            <v>0</v>
          </cell>
          <cell r="CL105">
            <v>0</v>
          </cell>
          <cell r="CM105">
            <v>52023</v>
          </cell>
          <cell r="CN105">
            <v>0</v>
          </cell>
          <cell r="CO105">
            <v>-1400</v>
          </cell>
          <cell r="CP105">
            <v>0</v>
          </cell>
          <cell r="CQ105">
            <v>26797</v>
          </cell>
          <cell r="CR105">
            <v>0</v>
          </cell>
          <cell r="CS105">
            <v>0</v>
          </cell>
          <cell r="CT105">
            <v>0</v>
          </cell>
          <cell r="CU105">
            <v>0</v>
          </cell>
          <cell r="CV105">
            <v>95</v>
          </cell>
          <cell r="CW105">
            <v>0</v>
          </cell>
          <cell r="CX105">
            <v>0</v>
          </cell>
          <cell r="CY105">
            <v>0</v>
          </cell>
          <cell r="CZ105">
            <v>0</v>
          </cell>
          <cell r="DA105">
            <v>0</v>
          </cell>
          <cell r="DB105">
            <v>0</v>
          </cell>
          <cell r="DC105">
            <v>0</v>
          </cell>
          <cell r="DD105">
            <v>0</v>
          </cell>
          <cell r="DE105">
            <v>-570</v>
          </cell>
          <cell r="DF105">
            <v>1207390</v>
          </cell>
          <cell r="DG105">
            <v>528392</v>
          </cell>
          <cell r="DH105">
            <v>-1174987</v>
          </cell>
          <cell r="DI105">
            <v>-4005</v>
          </cell>
          <cell r="DJ105">
            <v>33355</v>
          </cell>
          <cell r="DK105">
            <v>27510</v>
          </cell>
          <cell r="DL105">
            <v>2471</v>
          </cell>
          <cell r="DM105">
            <v>0</v>
          </cell>
          <cell r="DN105">
            <v>28389</v>
          </cell>
          <cell r="DO105">
            <v>11355</v>
          </cell>
          <cell r="DP105">
            <v>2196</v>
          </cell>
          <cell r="DQ105">
            <v>-1463</v>
          </cell>
          <cell r="DR105">
            <v>24874</v>
          </cell>
          <cell r="DS105">
            <v>14258</v>
          </cell>
          <cell r="DT105">
            <v>1942</v>
          </cell>
          <cell r="DU105">
            <v>-352</v>
          </cell>
          <cell r="DV105">
            <v>103659</v>
          </cell>
          <cell r="DW105">
            <v>316048</v>
          </cell>
          <cell r="DX105">
            <v>-120041</v>
          </cell>
          <cell r="DY105">
            <v>-48086</v>
          </cell>
          <cell r="DZ105">
            <v>0</v>
          </cell>
          <cell r="EA105">
            <v>1017</v>
          </cell>
          <cell r="EB105">
            <v>0</v>
          </cell>
          <cell r="EC105">
            <v>0</v>
          </cell>
          <cell r="ED105">
            <v>0</v>
          </cell>
          <cell r="EE105">
            <v>2611</v>
          </cell>
          <cell r="EF105">
            <v>1169</v>
          </cell>
          <cell r="EG105">
            <v>0</v>
          </cell>
          <cell r="EH105">
            <v>0</v>
          </cell>
          <cell r="EI105">
            <v>53561</v>
          </cell>
          <cell r="EJ105">
            <v>1964</v>
          </cell>
          <cell r="EK105">
            <v>0</v>
          </cell>
          <cell r="EL105">
            <v>0</v>
          </cell>
          <cell r="EM105">
            <v>32068</v>
          </cell>
          <cell r="EN105">
            <v>1176</v>
          </cell>
          <cell r="EO105">
            <v>0</v>
          </cell>
          <cell r="EP105">
            <v>0</v>
          </cell>
          <cell r="EQ105">
            <v>1410</v>
          </cell>
          <cell r="ER105">
            <v>52</v>
          </cell>
          <cell r="ES105">
            <v>0</v>
          </cell>
          <cell r="ET105">
            <v>0</v>
          </cell>
          <cell r="EU105">
            <v>0</v>
          </cell>
          <cell r="EV105">
            <v>0</v>
          </cell>
          <cell r="EW105">
            <v>0</v>
          </cell>
          <cell r="EX105">
            <v>0</v>
          </cell>
          <cell r="EY105">
            <v>0</v>
          </cell>
          <cell r="EZ105">
            <v>0</v>
          </cell>
          <cell r="FA105">
            <v>0</v>
          </cell>
          <cell r="FB105">
            <v>0</v>
          </cell>
          <cell r="FC105">
            <v>0</v>
          </cell>
          <cell r="FD105">
            <v>30339</v>
          </cell>
          <cell r="FE105">
            <v>0</v>
          </cell>
          <cell r="FF105">
            <v>0</v>
          </cell>
          <cell r="FG105">
            <v>0</v>
          </cell>
          <cell r="FH105">
            <v>0</v>
          </cell>
          <cell r="FI105">
            <v>0</v>
          </cell>
          <cell r="FJ105">
            <v>0</v>
          </cell>
          <cell r="FK105">
            <v>0</v>
          </cell>
          <cell r="FL105">
            <v>0</v>
          </cell>
          <cell r="FM105">
            <v>0</v>
          </cell>
          <cell r="FN105">
            <v>0</v>
          </cell>
          <cell r="FO105">
            <v>3430</v>
          </cell>
          <cell r="FP105">
            <v>0</v>
          </cell>
          <cell r="FQ105">
            <v>0</v>
          </cell>
          <cell r="FR105">
            <v>0</v>
          </cell>
          <cell r="FS105">
            <v>0</v>
          </cell>
          <cell r="FT105">
            <v>116648</v>
          </cell>
          <cell r="FU105">
            <v>0</v>
          </cell>
          <cell r="FV105">
            <v>0</v>
          </cell>
          <cell r="FW105">
            <v>0</v>
          </cell>
          <cell r="FX105">
            <v>76759</v>
          </cell>
          <cell r="FY105">
            <v>0</v>
          </cell>
          <cell r="FZ105">
            <v>0</v>
          </cell>
          <cell r="GA105">
            <v>0</v>
          </cell>
          <cell r="GB105">
            <v>200408</v>
          </cell>
          <cell r="GC105">
            <v>0</v>
          </cell>
          <cell r="GD105">
            <v>0</v>
          </cell>
          <cell r="GE105">
            <v>0</v>
          </cell>
          <cell r="GF105">
            <v>32642</v>
          </cell>
          <cell r="GG105">
            <v>0</v>
          </cell>
          <cell r="GH105">
            <v>0</v>
          </cell>
          <cell r="GI105">
            <v>0</v>
          </cell>
          <cell r="GJ105">
            <v>75689</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502146</v>
          </cell>
          <cell r="HA105">
            <v>0</v>
          </cell>
          <cell r="HB105">
            <v>0</v>
          </cell>
          <cell r="HC105">
            <v>0</v>
          </cell>
          <cell r="HD105">
            <v>212558</v>
          </cell>
          <cell r="HE105">
            <v>0</v>
          </cell>
          <cell r="HF105">
            <v>0</v>
          </cell>
          <cell r="HG105">
            <v>0</v>
          </cell>
          <cell r="HH105">
            <v>81412</v>
          </cell>
          <cell r="HI105">
            <v>0</v>
          </cell>
          <cell r="HJ105">
            <v>0</v>
          </cell>
          <cell r="HK105">
            <v>0</v>
          </cell>
          <cell r="HL105">
            <v>245669</v>
          </cell>
          <cell r="HM105">
            <v>0</v>
          </cell>
          <cell r="HN105">
            <v>0</v>
          </cell>
          <cell r="HO105">
            <v>0</v>
          </cell>
          <cell r="HP105">
            <v>44729</v>
          </cell>
          <cell r="HQ105">
            <v>0</v>
          </cell>
          <cell r="HR105">
            <v>0</v>
          </cell>
          <cell r="HS105">
            <v>0</v>
          </cell>
          <cell r="HT105">
            <v>103715</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688083</v>
          </cell>
          <cell r="IK105">
            <v>0</v>
          </cell>
        </row>
        <row r="106">
          <cell r="A106" t="str">
            <v>59060994</v>
          </cell>
          <cell r="B106" t="str">
            <v>2001</v>
          </cell>
          <cell r="C106">
            <v>37455</v>
          </cell>
          <cell r="D106" t="str">
            <v>14:04:57</v>
          </cell>
          <cell r="E106" t="str">
            <v>BRITTHAVEN OF PIEDMONT</v>
          </cell>
          <cell r="F106">
            <v>0</v>
          </cell>
          <cell r="G106">
            <v>240602</v>
          </cell>
          <cell r="H106">
            <v>-7533</v>
          </cell>
          <cell r="I106">
            <v>-52743</v>
          </cell>
          <cell r="J106">
            <v>83504</v>
          </cell>
          <cell r="K106">
            <v>359209</v>
          </cell>
          <cell r="L106">
            <v>6162</v>
          </cell>
          <cell r="M106">
            <v>-173</v>
          </cell>
          <cell r="N106">
            <v>12547</v>
          </cell>
          <cell r="O106">
            <v>288683</v>
          </cell>
          <cell r="P106">
            <v>604</v>
          </cell>
          <cell r="Q106">
            <v>0</v>
          </cell>
          <cell r="R106">
            <v>317994</v>
          </cell>
          <cell r="S106">
            <v>443824</v>
          </cell>
          <cell r="T106">
            <v>22484</v>
          </cell>
          <cell r="U106">
            <v>-6053</v>
          </cell>
          <cell r="V106">
            <v>398430</v>
          </cell>
          <cell r="W106">
            <v>0</v>
          </cell>
          <cell r="X106">
            <v>-3407</v>
          </cell>
          <cell r="Y106">
            <v>0</v>
          </cell>
          <cell r="Z106">
            <v>387219</v>
          </cell>
          <cell r="AA106">
            <v>0</v>
          </cell>
          <cell r="AB106">
            <v>-387219</v>
          </cell>
          <cell r="AC106">
            <v>0</v>
          </cell>
          <cell r="AD106">
            <v>699951</v>
          </cell>
          <cell r="AE106">
            <v>0</v>
          </cell>
          <cell r="AF106">
            <v>-699951</v>
          </cell>
          <cell r="AG106">
            <v>0</v>
          </cell>
          <cell r="AH106">
            <v>1270402</v>
          </cell>
          <cell r="AI106">
            <v>0</v>
          </cell>
          <cell r="AJ106">
            <v>-1270402</v>
          </cell>
          <cell r="AK106">
            <v>0</v>
          </cell>
          <cell r="AL106">
            <v>28200</v>
          </cell>
          <cell r="AM106">
            <v>0</v>
          </cell>
          <cell r="AN106">
            <v>0</v>
          </cell>
          <cell r="AO106">
            <v>0</v>
          </cell>
          <cell r="AP106">
            <v>0</v>
          </cell>
          <cell r="AQ106">
            <v>0</v>
          </cell>
          <cell r="AR106">
            <v>0</v>
          </cell>
          <cell r="AS106">
            <v>0</v>
          </cell>
          <cell r="AT106">
            <v>0</v>
          </cell>
          <cell r="AU106">
            <v>236826</v>
          </cell>
          <cell r="AV106">
            <v>-200670</v>
          </cell>
          <cell r="AW106">
            <v>0</v>
          </cell>
          <cell r="AX106">
            <v>0</v>
          </cell>
          <cell r="AY106">
            <v>311074</v>
          </cell>
          <cell r="AZ106">
            <v>-217074</v>
          </cell>
          <cell r="BA106">
            <v>0</v>
          </cell>
          <cell r="BB106">
            <v>0</v>
          </cell>
          <cell r="BC106">
            <v>5203</v>
          </cell>
          <cell r="BD106">
            <v>0</v>
          </cell>
          <cell r="BE106">
            <v>0</v>
          </cell>
          <cell r="BF106">
            <v>0</v>
          </cell>
          <cell r="BG106">
            <v>312697</v>
          </cell>
          <cell r="BH106">
            <v>-75077</v>
          </cell>
          <cell r="BI106">
            <v>0</v>
          </cell>
          <cell r="BJ106">
            <v>0</v>
          </cell>
          <cell r="BK106">
            <v>15955</v>
          </cell>
          <cell r="BL106">
            <v>0</v>
          </cell>
          <cell r="BM106">
            <v>0</v>
          </cell>
          <cell r="BN106">
            <v>0</v>
          </cell>
          <cell r="BO106">
            <v>14488</v>
          </cell>
          <cell r="BP106">
            <v>0</v>
          </cell>
          <cell r="BQ106">
            <v>0</v>
          </cell>
          <cell r="BR106">
            <v>0</v>
          </cell>
          <cell r="BS106">
            <v>8254</v>
          </cell>
          <cell r="BT106">
            <v>0</v>
          </cell>
          <cell r="BU106">
            <v>-7870</v>
          </cell>
          <cell r="BV106">
            <v>0</v>
          </cell>
          <cell r="BW106">
            <v>2418</v>
          </cell>
          <cell r="BX106">
            <v>0</v>
          </cell>
          <cell r="BY106">
            <v>0</v>
          </cell>
          <cell r="BZ106">
            <v>0</v>
          </cell>
          <cell r="CA106">
            <v>12850</v>
          </cell>
          <cell r="CB106">
            <v>0</v>
          </cell>
          <cell r="CC106">
            <v>0</v>
          </cell>
          <cell r="CD106">
            <v>0</v>
          </cell>
          <cell r="CE106">
            <v>11655</v>
          </cell>
          <cell r="CF106">
            <v>0</v>
          </cell>
          <cell r="CG106">
            <v>0</v>
          </cell>
          <cell r="CH106">
            <v>0</v>
          </cell>
          <cell r="CI106">
            <v>5750</v>
          </cell>
          <cell r="CJ106">
            <v>0</v>
          </cell>
          <cell r="CK106">
            <v>0</v>
          </cell>
          <cell r="CL106">
            <v>0</v>
          </cell>
          <cell r="CM106">
            <v>128267</v>
          </cell>
          <cell r="CN106">
            <v>0</v>
          </cell>
          <cell r="CO106">
            <v>-1195</v>
          </cell>
          <cell r="CP106">
            <v>0</v>
          </cell>
          <cell r="CQ106">
            <v>6105</v>
          </cell>
          <cell r="CR106">
            <v>0</v>
          </cell>
          <cell r="CS106">
            <v>0</v>
          </cell>
          <cell r="CT106">
            <v>0</v>
          </cell>
          <cell r="CU106">
            <v>0</v>
          </cell>
          <cell r="CV106">
            <v>7533</v>
          </cell>
          <cell r="CW106">
            <v>0</v>
          </cell>
          <cell r="CX106">
            <v>0</v>
          </cell>
          <cell r="CY106">
            <v>0</v>
          </cell>
          <cell r="CZ106">
            <v>0</v>
          </cell>
          <cell r="DA106">
            <v>0</v>
          </cell>
          <cell r="DB106">
            <v>0</v>
          </cell>
          <cell r="DC106">
            <v>0</v>
          </cell>
          <cell r="DD106">
            <v>0</v>
          </cell>
          <cell r="DE106">
            <v>0</v>
          </cell>
          <cell r="DF106">
            <v>2784202</v>
          </cell>
          <cell r="DG106">
            <v>1071542</v>
          </cell>
          <cell r="DH106">
            <v>-2846267</v>
          </cell>
          <cell r="DI106">
            <v>-9065</v>
          </cell>
          <cell r="DJ106">
            <v>5231</v>
          </cell>
          <cell r="DK106">
            <v>130061</v>
          </cell>
          <cell r="DL106">
            <v>266</v>
          </cell>
          <cell r="DM106">
            <v>0</v>
          </cell>
          <cell r="DN106">
            <v>78548</v>
          </cell>
          <cell r="DO106">
            <v>21915</v>
          </cell>
          <cell r="DP106">
            <v>5642</v>
          </cell>
          <cell r="DQ106">
            <v>-3169</v>
          </cell>
          <cell r="DR106">
            <v>75599</v>
          </cell>
          <cell r="DS106">
            <v>33770</v>
          </cell>
          <cell r="DT106">
            <v>5500</v>
          </cell>
          <cell r="DU106">
            <v>-763</v>
          </cell>
          <cell r="DV106">
            <v>172501</v>
          </cell>
          <cell r="DW106">
            <v>716365</v>
          </cell>
          <cell r="DX106">
            <v>-249031</v>
          </cell>
          <cell r="DY106">
            <v>-165822</v>
          </cell>
          <cell r="DZ106">
            <v>0</v>
          </cell>
          <cell r="EA106">
            <v>3694</v>
          </cell>
          <cell r="EB106">
            <v>0</v>
          </cell>
          <cell r="EC106">
            <v>0</v>
          </cell>
          <cell r="ED106">
            <v>0</v>
          </cell>
          <cell r="EE106">
            <v>8387</v>
          </cell>
          <cell r="EF106">
            <v>319</v>
          </cell>
          <cell r="EG106">
            <v>0</v>
          </cell>
          <cell r="EH106">
            <v>0</v>
          </cell>
          <cell r="EI106">
            <v>108638</v>
          </cell>
          <cell r="EJ106">
            <v>3454</v>
          </cell>
          <cell r="EK106">
            <v>0</v>
          </cell>
          <cell r="EL106">
            <v>0</v>
          </cell>
          <cell r="EM106">
            <v>110830</v>
          </cell>
          <cell r="EN106">
            <v>3508</v>
          </cell>
          <cell r="EO106">
            <v>0</v>
          </cell>
          <cell r="EP106">
            <v>0</v>
          </cell>
          <cell r="EQ106">
            <v>9011</v>
          </cell>
          <cell r="ER106">
            <v>286</v>
          </cell>
          <cell r="ES106">
            <v>0</v>
          </cell>
          <cell r="ET106">
            <v>0</v>
          </cell>
          <cell r="EU106">
            <v>0</v>
          </cell>
          <cell r="EV106">
            <v>0</v>
          </cell>
          <cell r="EW106">
            <v>0</v>
          </cell>
          <cell r="EX106">
            <v>0</v>
          </cell>
          <cell r="EY106">
            <v>0</v>
          </cell>
          <cell r="EZ106">
            <v>0</v>
          </cell>
          <cell r="FA106">
            <v>0</v>
          </cell>
          <cell r="FB106">
            <v>0</v>
          </cell>
          <cell r="FC106">
            <v>0</v>
          </cell>
          <cell r="FD106">
            <v>74758</v>
          </cell>
          <cell r="FE106">
            <v>0</v>
          </cell>
          <cell r="FF106">
            <v>0</v>
          </cell>
          <cell r="FG106">
            <v>0</v>
          </cell>
          <cell r="FH106">
            <v>0</v>
          </cell>
          <cell r="FI106">
            <v>0</v>
          </cell>
          <cell r="FJ106">
            <v>0</v>
          </cell>
          <cell r="FK106">
            <v>0</v>
          </cell>
          <cell r="FL106">
            <v>0</v>
          </cell>
          <cell r="FM106">
            <v>0</v>
          </cell>
          <cell r="FN106">
            <v>0</v>
          </cell>
          <cell r="FO106">
            <v>4215</v>
          </cell>
          <cell r="FP106">
            <v>4087</v>
          </cell>
          <cell r="FQ106">
            <v>325</v>
          </cell>
          <cell r="FR106">
            <v>0</v>
          </cell>
          <cell r="FS106">
            <v>0</v>
          </cell>
          <cell r="FT106">
            <v>162666</v>
          </cell>
          <cell r="FU106">
            <v>0</v>
          </cell>
          <cell r="FV106">
            <v>0</v>
          </cell>
          <cell r="FW106">
            <v>0</v>
          </cell>
          <cell r="FX106">
            <v>425788</v>
          </cell>
          <cell r="FY106">
            <v>0</v>
          </cell>
          <cell r="FZ106">
            <v>0</v>
          </cell>
          <cell r="GA106">
            <v>0</v>
          </cell>
          <cell r="GB106">
            <v>763089</v>
          </cell>
          <cell r="GC106">
            <v>0</v>
          </cell>
          <cell r="GD106">
            <v>0</v>
          </cell>
          <cell r="GE106">
            <v>0</v>
          </cell>
          <cell r="GF106">
            <v>114866</v>
          </cell>
          <cell r="GG106">
            <v>0</v>
          </cell>
          <cell r="GH106">
            <v>0</v>
          </cell>
          <cell r="GI106">
            <v>0</v>
          </cell>
          <cell r="GJ106">
            <v>239528</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1705937</v>
          </cell>
          <cell r="HA106">
            <v>0</v>
          </cell>
          <cell r="HB106">
            <v>0</v>
          </cell>
          <cell r="HC106">
            <v>0</v>
          </cell>
          <cell r="HD106">
            <v>222704</v>
          </cell>
          <cell r="HE106">
            <v>0</v>
          </cell>
          <cell r="HF106">
            <v>0</v>
          </cell>
          <cell r="HG106">
            <v>0</v>
          </cell>
          <cell r="HH106">
            <v>245934</v>
          </cell>
          <cell r="HI106">
            <v>0</v>
          </cell>
          <cell r="HJ106">
            <v>0</v>
          </cell>
          <cell r="HK106">
            <v>0</v>
          </cell>
          <cell r="HL106">
            <v>454878</v>
          </cell>
          <cell r="HM106">
            <v>0</v>
          </cell>
          <cell r="HN106">
            <v>0</v>
          </cell>
          <cell r="HO106">
            <v>0</v>
          </cell>
          <cell r="HP106">
            <v>78488</v>
          </cell>
          <cell r="HQ106">
            <v>0</v>
          </cell>
          <cell r="HR106">
            <v>0</v>
          </cell>
          <cell r="HS106">
            <v>0</v>
          </cell>
          <cell r="HT106">
            <v>163671</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1165675</v>
          </cell>
          <cell r="IK106">
            <v>0</v>
          </cell>
        </row>
        <row r="107">
          <cell r="A107" t="str">
            <v>59298563</v>
          </cell>
          <cell r="B107" t="str">
            <v>2001</v>
          </cell>
          <cell r="C107">
            <v>37455</v>
          </cell>
          <cell r="D107" t="str">
            <v>13:31:07</v>
          </cell>
          <cell r="E107" t="str">
            <v>BRITTHAVEN OF RALEIGH</v>
          </cell>
          <cell r="F107">
            <v>0</v>
          </cell>
          <cell r="G107">
            <v>202531</v>
          </cell>
          <cell r="H107">
            <v>-2680</v>
          </cell>
          <cell r="I107">
            <v>0</v>
          </cell>
          <cell r="J107">
            <v>69461</v>
          </cell>
          <cell r="K107">
            <v>212201</v>
          </cell>
          <cell r="L107">
            <v>3954</v>
          </cell>
          <cell r="M107">
            <v>0</v>
          </cell>
          <cell r="N107">
            <v>0</v>
          </cell>
          <cell r="O107">
            <v>276674</v>
          </cell>
          <cell r="P107">
            <v>0</v>
          </cell>
          <cell r="Q107">
            <v>0</v>
          </cell>
          <cell r="R107">
            <v>312122</v>
          </cell>
          <cell r="S107">
            <v>407799</v>
          </cell>
          <cell r="T107">
            <v>18365</v>
          </cell>
          <cell r="U107">
            <v>-51</v>
          </cell>
          <cell r="V107">
            <v>399725</v>
          </cell>
          <cell r="W107">
            <v>0</v>
          </cell>
          <cell r="X107">
            <v>0</v>
          </cell>
          <cell r="Y107">
            <v>0</v>
          </cell>
          <cell r="Z107">
            <v>689511</v>
          </cell>
          <cell r="AA107">
            <v>0</v>
          </cell>
          <cell r="AB107">
            <v>-689511</v>
          </cell>
          <cell r="AC107">
            <v>0</v>
          </cell>
          <cell r="AD107">
            <v>590545</v>
          </cell>
          <cell r="AE107">
            <v>0</v>
          </cell>
          <cell r="AF107">
            <v>-590545</v>
          </cell>
          <cell r="AG107">
            <v>0</v>
          </cell>
          <cell r="AH107">
            <v>1158907</v>
          </cell>
          <cell r="AI107">
            <v>0</v>
          </cell>
          <cell r="AJ107">
            <v>-1158907</v>
          </cell>
          <cell r="AK107">
            <v>0</v>
          </cell>
          <cell r="AL107">
            <v>42434</v>
          </cell>
          <cell r="AM107">
            <v>0</v>
          </cell>
          <cell r="AN107">
            <v>0</v>
          </cell>
          <cell r="AO107">
            <v>0</v>
          </cell>
          <cell r="AP107">
            <v>0</v>
          </cell>
          <cell r="AQ107">
            <v>0</v>
          </cell>
          <cell r="AR107">
            <v>0</v>
          </cell>
          <cell r="AS107">
            <v>0</v>
          </cell>
          <cell r="AT107">
            <v>0</v>
          </cell>
          <cell r="AU107">
            <v>241778</v>
          </cell>
          <cell r="AV107">
            <v>-204611</v>
          </cell>
          <cell r="AW107">
            <v>0</v>
          </cell>
          <cell r="AX107">
            <v>0</v>
          </cell>
          <cell r="AY107">
            <v>179917</v>
          </cell>
          <cell r="AZ107">
            <v>-90539</v>
          </cell>
          <cell r="BA107">
            <v>0</v>
          </cell>
          <cell r="BB107">
            <v>0</v>
          </cell>
          <cell r="BC107">
            <v>6597</v>
          </cell>
          <cell r="BD107">
            <v>0</v>
          </cell>
          <cell r="BE107">
            <v>0</v>
          </cell>
          <cell r="BF107">
            <v>0</v>
          </cell>
          <cell r="BG107">
            <v>338800</v>
          </cell>
          <cell r="BH107">
            <v>-95017</v>
          </cell>
          <cell r="BI107">
            <v>0</v>
          </cell>
          <cell r="BJ107">
            <v>0</v>
          </cell>
          <cell r="BK107">
            <v>13266</v>
          </cell>
          <cell r="BL107">
            <v>0</v>
          </cell>
          <cell r="BM107">
            <v>0</v>
          </cell>
          <cell r="BN107">
            <v>0</v>
          </cell>
          <cell r="BO107">
            <v>14071</v>
          </cell>
          <cell r="BP107">
            <v>0</v>
          </cell>
          <cell r="BQ107">
            <v>0</v>
          </cell>
          <cell r="BR107">
            <v>0</v>
          </cell>
          <cell r="BS107">
            <v>3568</v>
          </cell>
          <cell r="BT107">
            <v>0</v>
          </cell>
          <cell r="BU107">
            <v>0</v>
          </cell>
          <cell r="BV107">
            <v>0</v>
          </cell>
          <cell r="BW107">
            <v>9915</v>
          </cell>
          <cell r="BX107">
            <v>0</v>
          </cell>
          <cell r="BY107">
            <v>0</v>
          </cell>
          <cell r="BZ107">
            <v>0</v>
          </cell>
          <cell r="CA107">
            <v>12000</v>
          </cell>
          <cell r="CB107">
            <v>0</v>
          </cell>
          <cell r="CC107">
            <v>0</v>
          </cell>
          <cell r="CD107">
            <v>0</v>
          </cell>
          <cell r="CE107">
            <v>17973</v>
          </cell>
          <cell r="CF107">
            <v>0</v>
          </cell>
          <cell r="CG107">
            <v>0</v>
          </cell>
          <cell r="CH107">
            <v>0</v>
          </cell>
          <cell r="CI107">
            <v>10200</v>
          </cell>
          <cell r="CJ107">
            <v>0</v>
          </cell>
          <cell r="CK107">
            <v>0</v>
          </cell>
          <cell r="CL107">
            <v>0</v>
          </cell>
          <cell r="CM107">
            <v>1454926</v>
          </cell>
          <cell r="CN107">
            <v>0</v>
          </cell>
          <cell r="CO107">
            <v>-1211</v>
          </cell>
          <cell r="CP107">
            <v>0</v>
          </cell>
          <cell r="CQ107">
            <v>12248</v>
          </cell>
          <cell r="CR107">
            <v>0</v>
          </cell>
          <cell r="CS107">
            <v>0</v>
          </cell>
          <cell r="CT107">
            <v>0</v>
          </cell>
          <cell r="CU107">
            <v>0</v>
          </cell>
          <cell r="CV107">
            <v>2680</v>
          </cell>
          <cell r="CW107">
            <v>0</v>
          </cell>
          <cell r="CX107">
            <v>0</v>
          </cell>
          <cell r="CY107">
            <v>28</v>
          </cell>
          <cell r="CZ107">
            <v>0</v>
          </cell>
          <cell r="DA107">
            <v>0</v>
          </cell>
          <cell r="DB107">
            <v>0</v>
          </cell>
          <cell r="DC107">
            <v>0</v>
          </cell>
          <cell r="DD107">
            <v>0</v>
          </cell>
          <cell r="DE107">
            <v>-3568</v>
          </cell>
          <cell r="DF107">
            <v>2881122</v>
          </cell>
          <cell r="DG107">
            <v>2315287</v>
          </cell>
          <cell r="DH107">
            <v>-2826450</v>
          </cell>
          <cell r="DI107">
            <v>-4779</v>
          </cell>
          <cell r="DJ107">
            <v>0</v>
          </cell>
          <cell r="DK107">
            <v>186721</v>
          </cell>
          <cell r="DL107">
            <v>0</v>
          </cell>
          <cell r="DM107">
            <v>0</v>
          </cell>
          <cell r="DN107">
            <v>97871</v>
          </cell>
          <cell r="DO107">
            <v>24880</v>
          </cell>
          <cell r="DP107">
            <v>5791</v>
          </cell>
          <cell r="DQ107">
            <v>-3223</v>
          </cell>
          <cell r="DR107">
            <v>75024</v>
          </cell>
          <cell r="DS107">
            <v>25429</v>
          </cell>
          <cell r="DT107">
            <v>4317</v>
          </cell>
          <cell r="DU107">
            <v>-772</v>
          </cell>
          <cell r="DV107">
            <v>161987</v>
          </cell>
          <cell r="DW107">
            <v>913256</v>
          </cell>
          <cell r="DX107">
            <v>-238005</v>
          </cell>
          <cell r="DY107">
            <v>-279751</v>
          </cell>
          <cell r="DZ107">
            <v>0</v>
          </cell>
          <cell r="EA107">
            <v>3230</v>
          </cell>
          <cell r="EB107">
            <v>0</v>
          </cell>
          <cell r="EC107">
            <v>0</v>
          </cell>
          <cell r="ED107">
            <v>0</v>
          </cell>
          <cell r="EE107">
            <v>5556</v>
          </cell>
          <cell r="EF107">
            <v>5742</v>
          </cell>
          <cell r="EG107">
            <v>0</v>
          </cell>
          <cell r="EH107">
            <v>0</v>
          </cell>
          <cell r="EI107">
            <v>141592</v>
          </cell>
          <cell r="EJ107">
            <v>3169</v>
          </cell>
          <cell r="EK107">
            <v>0</v>
          </cell>
          <cell r="EL107">
            <v>0</v>
          </cell>
          <cell r="EM107">
            <v>110026</v>
          </cell>
          <cell r="EN107">
            <v>2480</v>
          </cell>
          <cell r="EO107">
            <v>0</v>
          </cell>
          <cell r="EP107">
            <v>0</v>
          </cell>
          <cell r="EQ107">
            <v>60631</v>
          </cell>
          <cell r="ER107">
            <v>1398</v>
          </cell>
          <cell r="ES107">
            <v>0</v>
          </cell>
          <cell r="ET107">
            <v>0</v>
          </cell>
          <cell r="EU107">
            <v>0</v>
          </cell>
          <cell r="EV107">
            <v>0</v>
          </cell>
          <cell r="EW107">
            <v>0</v>
          </cell>
          <cell r="EX107">
            <v>0</v>
          </cell>
          <cell r="EY107">
            <v>0</v>
          </cell>
          <cell r="EZ107">
            <v>0</v>
          </cell>
          <cell r="FA107">
            <v>0</v>
          </cell>
          <cell r="FB107">
            <v>0</v>
          </cell>
          <cell r="FC107">
            <v>0</v>
          </cell>
          <cell r="FD107">
            <v>89275</v>
          </cell>
          <cell r="FE107">
            <v>0</v>
          </cell>
          <cell r="FF107">
            <v>0</v>
          </cell>
          <cell r="FG107">
            <v>29792</v>
          </cell>
          <cell r="FH107">
            <v>0</v>
          </cell>
          <cell r="FI107">
            <v>0</v>
          </cell>
          <cell r="FJ107">
            <v>0</v>
          </cell>
          <cell r="FK107">
            <v>63</v>
          </cell>
          <cell r="FL107">
            <v>0</v>
          </cell>
          <cell r="FM107">
            <v>0</v>
          </cell>
          <cell r="FN107">
            <v>0</v>
          </cell>
          <cell r="FO107">
            <v>63149</v>
          </cell>
          <cell r="FP107">
            <v>0</v>
          </cell>
          <cell r="FQ107">
            <v>0</v>
          </cell>
          <cell r="FR107">
            <v>0</v>
          </cell>
          <cell r="FS107">
            <v>0</v>
          </cell>
          <cell r="FT107">
            <v>284995</v>
          </cell>
          <cell r="FU107">
            <v>0</v>
          </cell>
          <cell r="FV107">
            <v>0</v>
          </cell>
          <cell r="FW107">
            <v>0</v>
          </cell>
          <cell r="FX107">
            <v>294154</v>
          </cell>
          <cell r="FY107">
            <v>0</v>
          </cell>
          <cell r="FZ107">
            <v>0</v>
          </cell>
          <cell r="GA107">
            <v>0</v>
          </cell>
          <cell r="GB107">
            <v>561871</v>
          </cell>
          <cell r="GC107">
            <v>0</v>
          </cell>
          <cell r="GD107">
            <v>0</v>
          </cell>
          <cell r="GE107">
            <v>0</v>
          </cell>
          <cell r="GF107">
            <v>95723</v>
          </cell>
          <cell r="GG107">
            <v>0</v>
          </cell>
          <cell r="GH107">
            <v>0</v>
          </cell>
          <cell r="GI107">
            <v>0</v>
          </cell>
          <cell r="GJ107">
            <v>135236</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1371979</v>
          </cell>
          <cell r="HA107">
            <v>0</v>
          </cell>
          <cell r="HB107">
            <v>0</v>
          </cell>
          <cell r="HC107">
            <v>0</v>
          </cell>
          <cell r="HD107">
            <v>399882</v>
          </cell>
          <cell r="HE107">
            <v>0</v>
          </cell>
          <cell r="HF107">
            <v>0</v>
          </cell>
          <cell r="HG107">
            <v>0</v>
          </cell>
          <cell r="HH107">
            <v>284991</v>
          </cell>
          <cell r="HI107">
            <v>0</v>
          </cell>
          <cell r="HJ107">
            <v>0</v>
          </cell>
          <cell r="HK107">
            <v>0</v>
          </cell>
          <cell r="HL107">
            <v>573405</v>
          </cell>
          <cell r="HM107">
            <v>0</v>
          </cell>
          <cell r="HN107">
            <v>0</v>
          </cell>
          <cell r="HO107">
            <v>0</v>
          </cell>
          <cell r="HP107">
            <v>105560</v>
          </cell>
          <cell r="HQ107">
            <v>0</v>
          </cell>
          <cell r="HR107">
            <v>0</v>
          </cell>
          <cell r="HS107">
            <v>0</v>
          </cell>
          <cell r="HT107">
            <v>149133</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1512971</v>
          </cell>
          <cell r="IK107">
            <v>0</v>
          </cell>
        </row>
        <row r="108">
          <cell r="A108" t="str">
            <v>59467522</v>
          </cell>
          <cell r="B108" t="str">
            <v>2001</v>
          </cell>
          <cell r="C108">
            <v>37455</v>
          </cell>
          <cell r="D108" t="str">
            <v>14:19:21</v>
          </cell>
          <cell r="E108" t="str">
            <v>BRITTHAVEN OF SMITHFIELD</v>
          </cell>
          <cell r="F108">
            <v>0</v>
          </cell>
          <cell r="G108">
            <v>205794</v>
          </cell>
          <cell r="H108">
            <v>-3274</v>
          </cell>
          <cell r="I108">
            <v>635</v>
          </cell>
          <cell r="J108">
            <v>54027</v>
          </cell>
          <cell r="K108">
            <v>246379</v>
          </cell>
          <cell r="L108">
            <v>3235</v>
          </cell>
          <cell r="M108">
            <v>0</v>
          </cell>
          <cell r="N108">
            <v>0</v>
          </cell>
          <cell r="O108">
            <v>332788</v>
          </cell>
          <cell r="P108">
            <v>0</v>
          </cell>
          <cell r="Q108">
            <v>0</v>
          </cell>
          <cell r="R108">
            <v>263403</v>
          </cell>
          <cell r="S108">
            <v>456455</v>
          </cell>
          <cell r="T108">
            <v>15703</v>
          </cell>
          <cell r="U108">
            <v>-5305</v>
          </cell>
          <cell r="V108">
            <v>522302</v>
          </cell>
          <cell r="W108">
            <v>0</v>
          </cell>
          <cell r="X108">
            <v>-31</v>
          </cell>
          <cell r="Y108">
            <v>0</v>
          </cell>
          <cell r="Z108">
            <v>259884</v>
          </cell>
          <cell r="AA108">
            <v>0</v>
          </cell>
          <cell r="AB108">
            <v>-259884</v>
          </cell>
          <cell r="AC108">
            <v>0</v>
          </cell>
          <cell r="AD108">
            <v>1293639</v>
          </cell>
          <cell r="AE108">
            <v>0</v>
          </cell>
          <cell r="AF108">
            <v>-1293639</v>
          </cell>
          <cell r="AG108">
            <v>0</v>
          </cell>
          <cell r="AH108">
            <v>1502653</v>
          </cell>
          <cell r="AI108">
            <v>0</v>
          </cell>
          <cell r="AJ108">
            <v>-1502653</v>
          </cell>
          <cell r="AK108">
            <v>0</v>
          </cell>
          <cell r="AL108">
            <v>46011</v>
          </cell>
          <cell r="AM108">
            <v>-24</v>
          </cell>
          <cell r="AN108">
            <v>0</v>
          </cell>
          <cell r="AO108">
            <v>0</v>
          </cell>
          <cell r="AP108">
            <v>0</v>
          </cell>
          <cell r="AQ108">
            <v>0</v>
          </cell>
          <cell r="AR108">
            <v>0</v>
          </cell>
          <cell r="AS108">
            <v>0</v>
          </cell>
          <cell r="AT108">
            <v>0</v>
          </cell>
          <cell r="AU108">
            <v>302289</v>
          </cell>
          <cell r="AV108">
            <v>-254954</v>
          </cell>
          <cell r="AW108">
            <v>0</v>
          </cell>
          <cell r="AX108">
            <v>0</v>
          </cell>
          <cell r="AY108">
            <v>286676</v>
          </cell>
          <cell r="AZ108">
            <v>-185283</v>
          </cell>
          <cell r="BA108">
            <v>0</v>
          </cell>
          <cell r="BB108">
            <v>0</v>
          </cell>
          <cell r="BC108">
            <v>7915</v>
          </cell>
          <cell r="BD108">
            <v>0</v>
          </cell>
          <cell r="BE108">
            <v>0</v>
          </cell>
          <cell r="BF108">
            <v>0</v>
          </cell>
          <cell r="BG108">
            <v>370802</v>
          </cell>
          <cell r="BH108">
            <v>-119308</v>
          </cell>
          <cell r="BI108">
            <v>0</v>
          </cell>
          <cell r="BJ108">
            <v>0</v>
          </cell>
          <cell r="BK108">
            <v>22684</v>
          </cell>
          <cell r="BL108">
            <v>0</v>
          </cell>
          <cell r="BM108">
            <v>0</v>
          </cell>
          <cell r="BN108">
            <v>0</v>
          </cell>
          <cell r="BO108">
            <v>21363</v>
          </cell>
          <cell r="BP108">
            <v>0</v>
          </cell>
          <cell r="BQ108">
            <v>0</v>
          </cell>
          <cell r="BR108">
            <v>0</v>
          </cell>
          <cell r="BS108">
            <v>0</v>
          </cell>
          <cell r="BT108">
            <v>0</v>
          </cell>
          <cell r="BU108">
            <v>0</v>
          </cell>
          <cell r="BV108">
            <v>0</v>
          </cell>
          <cell r="BW108">
            <v>6365</v>
          </cell>
          <cell r="BX108">
            <v>0</v>
          </cell>
          <cell r="BY108">
            <v>0</v>
          </cell>
          <cell r="BZ108">
            <v>0</v>
          </cell>
          <cell r="CA108">
            <v>5950</v>
          </cell>
          <cell r="CB108">
            <v>0</v>
          </cell>
          <cell r="CC108">
            <v>0</v>
          </cell>
          <cell r="CD108">
            <v>0</v>
          </cell>
          <cell r="CE108">
            <v>15435</v>
          </cell>
          <cell r="CF108">
            <v>0</v>
          </cell>
          <cell r="CG108">
            <v>0</v>
          </cell>
          <cell r="CH108">
            <v>0</v>
          </cell>
          <cell r="CI108">
            <v>3450</v>
          </cell>
          <cell r="CJ108">
            <v>0</v>
          </cell>
          <cell r="CK108">
            <v>0</v>
          </cell>
          <cell r="CL108">
            <v>0</v>
          </cell>
          <cell r="CM108">
            <v>470664</v>
          </cell>
          <cell r="CN108">
            <v>0</v>
          </cell>
          <cell r="CO108">
            <v>-1318</v>
          </cell>
          <cell r="CP108">
            <v>0</v>
          </cell>
          <cell r="CQ108">
            <v>8351</v>
          </cell>
          <cell r="CR108">
            <v>0</v>
          </cell>
          <cell r="CS108">
            <v>0</v>
          </cell>
          <cell r="CT108">
            <v>0</v>
          </cell>
          <cell r="CU108">
            <v>0</v>
          </cell>
          <cell r="CV108">
            <v>3274</v>
          </cell>
          <cell r="CW108">
            <v>0</v>
          </cell>
          <cell r="CX108">
            <v>0</v>
          </cell>
          <cell r="CY108">
            <v>1183</v>
          </cell>
          <cell r="CZ108">
            <v>0</v>
          </cell>
          <cell r="DA108">
            <v>0</v>
          </cell>
          <cell r="DB108">
            <v>0</v>
          </cell>
          <cell r="DC108">
            <v>0</v>
          </cell>
          <cell r="DD108">
            <v>0</v>
          </cell>
          <cell r="DE108">
            <v>0</v>
          </cell>
          <cell r="DF108">
            <v>3624489</v>
          </cell>
          <cell r="DG108">
            <v>1523103</v>
          </cell>
          <cell r="DH108">
            <v>-3612478</v>
          </cell>
          <cell r="DI108">
            <v>-1318</v>
          </cell>
          <cell r="DJ108">
            <v>0</v>
          </cell>
          <cell r="DK108">
            <v>160586</v>
          </cell>
          <cell r="DL108">
            <v>0</v>
          </cell>
          <cell r="DM108">
            <v>0</v>
          </cell>
          <cell r="DN108">
            <v>88474</v>
          </cell>
          <cell r="DO108">
            <v>25583</v>
          </cell>
          <cell r="DP108">
            <v>5283</v>
          </cell>
          <cell r="DQ108">
            <v>-3367</v>
          </cell>
          <cell r="DR108">
            <v>68038</v>
          </cell>
          <cell r="DS108">
            <v>38944</v>
          </cell>
          <cell r="DT108">
            <v>4248</v>
          </cell>
          <cell r="DU108">
            <v>-808</v>
          </cell>
          <cell r="DV108">
            <v>154655</v>
          </cell>
          <cell r="DW108">
            <v>732330</v>
          </cell>
          <cell r="DX108">
            <v>-255926</v>
          </cell>
          <cell r="DY108">
            <v>-136497</v>
          </cell>
          <cell r="DZ108">
            <v>0</v>
          </cell>
          <cell r="EA108">
            <v>6513</v>
          </cell>
          <cell r="EB108">
            <v>0</v>
          </cell>
          <cell r="EC108">
            <v>0</v>
          </cell>
          <cell r="ED108">
            <v>0</v>
          </cell>
          <cell r="EE108">
            <v>13679</v>
          </cell>
          <cell r="EF108">
            <v>3196</v>
          </cell>
          <cell r="EG108">
            <v>0</v>
          </cell>
          <cell r="EH108">
            <v>0</v>
          </cell>
          <cell r="EI108">
            <v>108432</v>
          </cell>
          <cell r="EJ108">
            <v>2695</v>
          </cell>
          <cell r="EK108">
            <v>0</v>
          </cell>
          <cell r="EL108">
            <v>0</v>
          </cell>
          <cell r="EM108">
            <v>131398</v>
          </cell>
          <cell r="EN108">
            <v>3382</v>
          </cell>
          <cell r="EO108">
            <v>0</v>
          </cell>
          <cell r="EP108">
            <v>0</v>
          </cell>
          <cell r="EQ108">
            <v>57927</v>
          </cell>
          <cell r="ER108">
            <v>1525</v>
          </cell>
          <cell r="ES108">
            <v>0</v>
          </cell>
          <cell r="ET108">
            <v>0</v>
          </cell>
          <cell r="EU108">
            <v>0</v>
          </cell>
          <cell r="EV108">
            <v>0</v>
          </cell>
          <cell r="EW108">
            <v>0</v>
          </cell>
          <cell r="EX108">
            <v>0</v>
          </cell>
          <cell r="EY108">
            <v>233</v>
          </cell>
          <cell r="EZ108">
            <v>0</v>
          </cell>
          <cell r="FA108">
            <v>0</v>
          </cell>
          <cell r="FB108">
            <v>0</v>
          </cell>
          <cell r="FC108">
            <v>0</v>
          </cell>
          <cell r="FD108">
            <v>116112</v>
          </cell>
          <cell r="FE108">
            <v>0</v>
          </cell>
          <cell r="FF108">
            <v>0</v>
          </cell>
          <cell r="FG108">
            <v>0</v>
          </cell>
          <cell r="FH108">
            <v>0</v>
          </cell>
          <cell r="FI108">
            <v>0</v>
          </cell>
          <cell r="FJ108">
            <v>0</v>
          </cell>
          <cell r="FK108">
            <v>0</v>
          </cell>
          <cell r="FL108">
            <v>0</v>
          </cell>
          <cell r="FM108">
            <v>0</v>
          </cell>
          <cell r="FN108">
            <v>0</v>
          </cell>
          <cell r="FO108">
            <v>171678</v>
          </cell>
          <cell r="FP108">
            <v>-1347</v>
          </cell>
          <cell r="FQ108">
            <v>6</v>
          </cell>
          <cell r="FR108">
            <v>0</v>
          </cell>
          <cell r="FS108">
            <v>0</v>
          </cell>
          <cell r="FT108">
            <v>93982</v>
          </cell>
          <cell r="FU108">
            <v>0</v>
          </cell>
          <cell r="FV108">
            <v>0</v>
          </cell>
          <cell r="FW108">
            <v>0</v>
          </cell>
          <cell r="FX108">
            <v>452752</v>
          </cell>
          <cell r="FY108">
            <v>0</v>
          </cell>
          <cell r="FZ108">
            <v>0</v>
          </cell>
          <cell r="GA108">
            <v>0</v>
          </cell>
          <cell r="GB108">
            <v>548414</v>
          </cell>
          <cell r="GC108">
            <v>0</v>
          </cell>
          <cell r="GD108">
            <v>0</v>
          </cell>
          <cell r="GE108">
            <v>0</v>
          </cell>
          <cell r="GF108">
            <v>91359</v>
          </cell>
          <cell r="GG108">
            <v>0</v>
          </cell>
          <cell r="GH108">
            <v>0</v>
          </cell>
          <cell r="GI108">
            <v>0</v>
          </cell>
          <cell r="GJ108">
            <v>145672</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1332179</v>
          </cell>
          <cell r="HA108">
            <v>0</v>
          </cell>
          <cell r="HB108">
            <v>0</v>
          </cell>
          <cell r="HC108">
            <v>0</v>
          </cell>
          <cell r="HD108">
            <v>165902</v>
          </cell>
          <cell r="HE108">
            <v>0</v>
          </cell>
          <cell r="HF108">
            <v>0</v>
          </cell>
          <cell r="HG108">
            <v>0</v>
          </cell>
          <cell r="HH108">
            <v>840887</v>
          </cell>
          <cell r="HI108">
            <v>0</v>
          </cell>
          <cell r="HJ108">
            <v>0</v>
          </cell>
          <cell r="HK108">
            <v>0</v>
          </cell>
          <cell r="HL108">
            <v>954239</v>
          </cell>
          <cell r="HM108">
            <v>0</v>
          </cell>
          <cell r="HN108">
            <v>0</v>
          </cell>
          <cell r="HO108">
            <v>0</v>
          </cell>
          <cell r="HP108">
            <v>163592</v>
          </cell>
          <cell r="HQ108">
            <v>0</v>
          </cell>
          <cell r="HR108">
            <v>0</v>
          </cell>
          <cell r="HS108">
            <v>0</v>
          </cell>
          <cell r="HT108">
            <v>260847</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2385467</v>
          </cell>
          <cell r="IK108">
            <v>0</v>
          </cell>
        </row>
        <row r="109">
          <cell r="A109" t="str">
            <v>59651266</v>
          </cell>
          <cell r="B109" t="str">
            <v>2001</v>
          </cell>
          <cell r="C109">
            <v>37455</v>
          </cell>
          <cell r="D109" t="str">
            <v>11:34:20</v>
          </cell>
          <cell r="E109" t="str">
            <v>BRITTHAVEN OF SNOW HILL</v>
          </cell>
          <cell r="F109">
            <v>0</v>
          </cell>
          <cell r="G109">
            <v>287098</v>
          </cell>
          <cell r="H109">
            <v>-4583</v>
          </cell>
          <cell r="I109">
            <v>-5547</v>
          </cell>
          <cell r="J109">
            <v>42012</v>
          </cell>
          <cell r="K109">
            <v>153747</v>
          </cell>
          <cell r="L109">
            <v>3238</v>
          </cell>
          <cell r="M109">
            <v>0</v>
          </cell>
          <cell r="N109">
            <v>0</v>
          </cell>
          <cell r="O109">
            <v>159220</v>
          </cell>
          <cell r="P109">
            <v>0</v>
          </cell>
          <cell r="Q109">
            <v>0</v>
          </cell>
          <cell r="R109">
            <v>155852</v>
          </cell>
          <cell r="S109">
            <v>265016</v>
          </cell>
          <cell r="T109">
            <v>11798</v>
          </cell>
          <cell r="U109">
            <v>-1547</v>
          </cell>
          <cell r="V109">
            <v>286249</v>
          </cell>
          <cell r="W109">
            <v>0</v>
          </cell>
          <cell r="X109">
            <v>0</v>
          </cell>
          <cell r="Y109">
            <v>-3734</v>
          </cell>
          <cell r="Z109">
            <v>153668</v>
          </cell>
          <cell r="AA109">
            <v>0</v>
          </cell>
          <cell r="AB109">
            <v>-153668</v>
          </cell>
          <cell r="AC109">
            <v>0</v>
          </cell>
          <cell r="AD109">
            <v>428507</v>
          </cell>
          <cell r="AE109">
            <v>0</v>
          </cell>
          <cell r="AF109">
            <v>-428507</v>
          </cell>
          <cell r="AG109">
            <v>0</v>
          </cell>
          <cell r="AH109">
            <v>603035</v>
          </cell>
          <cell r="AI109">
            <v>0</v>
          </cell>
          <cell r="AJ109">
            <v>-603035</v>
          </cell>
          <cell r="AK109">
            <v>0</v>
          </cell>
          <cell r="AL109">
            <v>16993</v>
          </cell>
          <cell r="AM109">
            <v>0</v>
          </cell>
          <cell r="AN109">
            <v>0</v>
          </cell>
          <cell r="AO109">
            <v>0</v>
          </cell>
          <cell r="AP109">
            <v>0</v>
          </cell>
          <cell r="AQ109">
            <v>0</v>
          </cell>
          <cell r="AR109">
            <v>0</v>
          </cell>
          <cell r="AS109">
            <v>0</v>
          </cell>
          <cell r="AT109">
            <v>0</v>
          </cell>
          <cell r="AU109">
            <v>127841</v>
          </cell>
          <cell r="AV109">
            <v>-101732</v>
          </cell>
          <cell r="AW109">
            <v>-439</v>
          </cell>
          <cell r="AX109">
            <v>0</v>
          </cell>
          <cell r="AY109">
            <v>181141</v>
          </cell>
          <cell r="AZ109">
            <v>-102270</v>
          </cell>
          <cell r="BA109">
            <v>-134</v>
          </cell>
          <cell r="BB109">
            <v>0</v>
          </cell>
          <cell r="BC109">
            <v>1482</v>
          </cell>
          <cell r="BD109">
            <v>0</v>
          </cell>
          <cell r="BE109">
            <v>0</v>
          </cell>
          <cell r="BF109">
            <v>0</v>
          </cell>
          <cell r="BG109">
            <v>198878</v>
          </cell>
          <cell r="BH109">
            <v>-56103</v>
          </cell>
          <cell r="BI109">
            <v>0</v>
          </cell>
          <cell r="BJ109">
            <v>0</v>
          </cell>
          <cell r="BK109">
            <v>19552</v>
          </cell>
          <cell r="BL109">
            <v>0</v>
          </cell>
          <cell r="BM109">
            <v>0</v>
          </cell>
          <cell r="BN109">
            <v>0</v>
          </cell>
          <cell r="BO109">
            <v>11257</v>
          </cell>
          <cell r="BP109">
            <v>0</v>
          </cell>
          <cell r="BQ109">
            <v>0</v>
          </cell>
          <cell r="BR109">
            <v>0</v>
          </cell>
          <cell r="BS109">
            <v>11486</v>
          </cell>
          <cell r="BT109">
            <v>0</v>
          </cell>
          <cell r="BU109">
            <v>0</v>
          </cell>
          <cell r="BV109">
            <v>0</v>
          </cell>
          <cell r="BW109">
            <v>2148</v>
          </cell>
          <cell r="BX109">
            <v>0</v>
          </cell>
          <cell r="BY109">
            <v>0</v>
          </cell>
          <cell r="BZ109">
            <v>0</v>
          </cell>
          <cell r="CA109">
            <v>13000</v>
          </cell>
          <cell r="CB109">
            <v>0</v>
          </cell>
          <cell r="CC109">
            <v>0</v>
          </cell>
          <cell r="CD109">
            <v>0</v>
          </cell>
          <cell r="CE109">
            <v>10325</v>
          </cell>
          <cell r="CF109">
            <v>0</v>
          </cell>
          <cell r="CG109">
            <v>0</v>
          </cell>
          <cell r="CH109">
            <v>0</v>
          </cell>
          <cell r="CI109">
            <v>2000</v>
          </cell>
          <cell r="CJ109">
            <v>0</v>
          </cell>
          <cell r="CK109">
            <v>0</v>
          </cell>
          <cell r="CL109">
            <v>0</v>
          </cell>
          <cell r="CM109">
            <v>364791</v>
          </cell>
          <cell r="CN109">
            <v>0</v>
          </cell>
          <cell r="CO109">
            <v>-1609</v>
          </cell>
          <cell r="CP109">
            <v>0</v>
          </cell>
          <cell r="CQ109">
            <v>7849</v>
          </cell>
          <cell r="CR109">
            <v>0</v>
          </cell>
          <cell r="CS109">
            <v>0</v>
          </cell>
          <cell r="CT109">
            <v>0</v>
          </cell>
          <cell r="CU109">
            <v>0</v>
          </cell>
          <cell r="CV109">
            <v>4583</v>
          </cell>
          <cell r="CW109">
            <v>0</v>
          </cell>
          <cell r="CX109">
            <v>0</v>
          </cell>
          <cell r="CY109">
            <v>5602</v>
          </cell>
          <cell r="CZ109">
            <v>0</v>
          </cell>
          <cell r="DA109">
            <v>0</v>
          </cell>
          <cell r="DB109">
            <v>0</v>
          </cell>
          <cell r="DC109">
            <v>0</v>
          </cell>
          <cell r="DD109">
            <v>0</v>
          </cell>
          <cell r="DE109">
            <v>-11486</v>
          </cell>
          <cell r="DF109">
            <v>1488452</v>
          </cell>
          <cell r="DG109">
            <v>957352</v>
          </cell>
          <cell r="DH109">
            <v>-1440732</v>
          </cell>
          <cell r="DI109">
            <v>-17402</v>
          </cell>
          <cell r="DJ109">
            <v>0</v>
          </cell>
          <cell r="DK109">
            <v>95929</v>
          </cell>
          <cell r="DL109">
            <v>0</v>
          </cell>
          <cell r="DM109">
            <v>0</v>
          </cell>
          <cell r="DN109">
            <v>46811</v>
          </cell>
          <cell r="DO109">
            <v>13358</v>
          </cell>
          <cell r="DP109">
            <v>3660</v>
          </cell>
          <cell r="DQ109">
            <v>-1865</v>
          </cell>
          <cell r="DR109">
            <v>34945</v>
          </cell>
          <cell r="DS109">
            <v>21287</v>
          </cell>
          <cell r="DT109">
            <v>2789</v>
          </cell>
          <cell r="DU109">
            <v>-448</v>
          </cell>
          <cell r="DV109">
            <v>97795</v>
          </cell>
          <cell r="DW109">
            <v>437348</v>
          </cell>
          <cell r="DX109">
            <v>-153550</v>
          </cell>
          <cell r="DY109">
            <v>-85831</v>
          </cell>
          <cell r="DZ109">
            <v>0</v>
          </cell>
          <cell r="EA109">
            <v>7012</v>
          </cell>
          <cell r="EB109">
            <v>0</v>
          </cell>
          <cell r="EC109">
            <v>0</v>
          </cell>
          <cell r="ED109">
            <v>0</v>
          </cell>
          <cell r="EE109">
            <v>5524</v>
          </cell>
          <cell r="EF109">
            <v>1078</v>
          </cell>
          <cell r="EG109">
            <v>0</v>
          </cell>
          <cell r="EH109">
            <v>0</v>
          </cell>
          <cell r="EI109">
            <v>96084</v>
          </cell>
          <cell r="EJ109">
            <v>3439</v>
          </cell>
          <cell r="EK109">
            <v>0</v>
          </cell>
          <cell r="EL109">
            <v>0</v>
          </cell>
          <cell r="EM109">
            <v>82599</v>
          </cell>
          <cell r="EN109">
            <v>2956</v>
          </cell>
          <cell r="EO109">
            <v>0</v>
          </cell>
          <cell r="EP109">
            <v>0</v>
          </cell>
          <cell r="EQ109">
            <v>8434</v>
          </cell>
          <cell r="ER109">
            <v>302</v>
          </cell>
          <cell r="ES109">
            <v>0</v>
          </cell>
          <cell r="ET109">
            <v>0</v>
          </cell>
          <cell r="EU109">
            <v>0</v>
          </cell>
          <cell r="EV109">
            <v>0</v>
          </cell>
          <cell r="EW109">
            <v>0</v>
          </cell>
          <cell r="EX109">
            <v>0</v>
          </cell>
          <cell r="EY109">
            <v>149</v>
          </cell>
          <cell r="EZ109">
            <v>0</v>
          </cell>
          <cell r="FA109">
            <v>0</v>
          </cell>
          <cell r="FB109">
            <v>0</v>
          </cell>
          <cell r="FC109">
            <v>0</v>
          </cell>
          <cell r="FD109">
            <v>55025</v>
          </cell>
          <cell r="FE109">
            <v>0</v>
          </cell>
          <cell r="FF109">
            <v>0</v>
          </cell>
          <cell r="FG109">
            <v>0</v>
          </cell>
          <cell r="FH109">
            <v>0</v>
          </cell>
          <cell r="FI109">
            <v>0</v>
          </cell>
          <cell r="FJ109">
            <v>0</v>
          </cell>
          <cell r="FK109">
            <v>0</v>
          </cell>
          <cell r="FL109">
            <v>0</v>
          </cell>
          <cell r="FM109">
            <v>0</v>
          </cell>
          <cell r="FN109">
            <v>0</v>
          </cell>
          <cell r="FO109">
            <v>7364</v>
          </cell>
          <cell r="FP109">
            <v>-11</v>
          </cell>
          <cell r="FQ109">
            <v>0</v>
          </cell>
          <cell r="FR109">
            <v>0</v>
          </cell>
          <cell r="FS109">
            <v>0</v>
          </cell>
          <cell r="FT109">
            <v>46697</v>
          </cell>
          <cell r="FU109">
            <v>0</v>
          </cell>
          <cell r="FV109">
            <v>0</v>
          </cell>
          <cell r="FW109">
            <v>0</v>
          </cell>
          <cell r="FX109">
            <v>140137</v>
          </cell>
          <cell r="FY109">
            <v>0</v>
          </cell>
          <cell r="FZ109">
            <v>0</v>
          </cell>
          <cell r="GA109">
            <v>0</v>
          </cell>
          <cell r="GB109">
            <v>202876</v>
          </cell>
          <cell r="GC109">
            <v>0</v>
          </cell>
          <cell r="GD109">
            <v>0</v>
          </cell>
          <cell r="GE109">
            <v>0</v>
          </cell>
          <cell r="GF109">
            <v>33450</v>
          </cell>
          <cell r="GG109">
            <v>0</v>
          </cell>
          <cell r="GH109">
            <v>0</v>
          </cell>
          <cell r="GI109">
            <v>0</v>
          </cell>
          <cell r="GJ109">
            <v>74854</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498014</v>
          </cell>
          <cell r="HA109">
            <v>0</v>
          </cell>
          <cell r="HB109">
            <v>0</v>
          </cell>
          <cell r="HC109">
            <v>0</v>
          </cell>
          <cell r="HD109">
            <v>104785</v>
          </cell>
          <cell r="HE109">
            <v>0</v>
          </cell>
          <cell r="HF109">
            <v>0</v>
          </cell>
          <cell r="HG109">
            <v>0</v>
          </cell>
          <cell r="HH109">
            <v>252364</v>
          </cell>
          <cell r="HI109">
            <v>0</v>
          </cell>
          <cell r="HJ109">
            <v>0</v>
          </cell>
          <cell r="HK109">
            <v>0</v>
          </cell>
          <cell r="HL109">
            <v>369098</v>
          </cell>
          <cell r="HM109">
            <v>0</v>
          </cell>
          <cell r="HN109">
            <v>0</v>
          </cell>
          <cell r="HO109">
            <v>0</v>
          </cell>
          <cell r="HP109">
            <v>62337</v>
          </cell>
          <cell r="HQ109">
            <v>0</v>
          </cell>
          <cell r="HR109">
            <v>0</v>
          </cell>
          <cell r="HS109">
            <v>0</v>
          </cell>
          <cell r="HT109">
            <v>139494</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928078</v>
          </cell>
          <cell r="IK109">
            <v>0</v>
          </cell>
        </row>
        <row r="110">
          <cell r="A110" t="str">
            <v>59803266</v>
          </cell>
          <cell r="B110" t="str">
            <v>2001</v>
          </cell>
          <cell r="C110">
            <v>37455</v>
          </cell>
          <cell r="D110" t="str">
            <v>12:33:51</v>
          </cell>
          <cell r="E110" t="str">
            <v>BRITTHAVEN OF WASHINGTON</v>
          </cell>
          <cell r="F110">
            <v>0</v>
          </cell>
          <cell r="G110">
            <v>271949</v>
          </cell>
          <cell r="H110">
            <v>-7161</v>
          </cell>
          <cell r="I110">
            <v>-330</v>
          </cell>
          <cell r="J110">
            <v>39941</v>
          </cell>
          <cell r="K110">
            <v>250273</v>
          </cell>
          <cell r="L110">
            <v>3087</v>
          </cell>
          <cell r="M110">
            <v>0</v>
          </cell>
          <cell r="N110">
            <v>178403</v>
          </cell>
          <cell r="O110">
            <v>73124</v>
          </cell>
          <cell r="P110">
            <v>12900</v>
          </cell>
          <cell r="Q110">
            <v>0</v>
          </cell>
          <cell r="R110">
            <v>209788</v>
          </cell>
          <cell r="S110">
            <v>401039</v>
          </cell>
          <cell r="T110">
            <v>14896</v>
          </cell>
          <cell r="U110">
            <v>-1926</v>
          </cell>
          <cell r="V110">
            <v>256289</v>
          </cell>
          <cell r="W110">
            <v>0</v>
          </cell>
          <cell r="X110">
            <v>942</v>
          </cell>
          <cell r="Y110">
            <v>0</v>
          </cell>
          <cell r="Z110">
            <v>255617</v>
          </cell>
          <cell r="AA110">
            <v>0</v>
          </cell>
          <cell r="AB110">
            <v>-255617</v>
          </cell>
          <cell r="AC110">
            <v>0</v>
          </cell>
          <cell r="AD110">
            <v>465726</v>
          </cell>
          <cell r="AE110">
            <v>0</v>
          </cell>
          <cell r="AF110">
            <v>-465726</v>
          </cell>
          <cell r="AG110">
            <v>0</v>
          </cell>
          <cell r="AH110">
            <v>895433</v>
          </cell>
          <cell r="AI110">
            <v>0</v>
          </cell>
          <cell r="AJ110">
            <v>-895433</v>
          </cell>
          <cell r="AK110">
            <v>0</v>
          </cell>
          <cell r="AL110">
            <v>33701</v>
          </cell>
          <cell r="AM110">
            <v>0</v>
          </cell>
          <cell r="AN110">
            <v>0</v>
          </cell>
          <cell r="AO110">
            <v>0</v>
          </cell>
          <cell r="AP110">
            <v>0</v>
          </cell>
          <cell r="AQ110">
            <v>0</v>
          </cell>
          <cell r="AR110">
            <v>0</v>
          </cell>
          <cell r="AS110">
            <v>0</v>
          </cell>
          <cell r="AT110">
            <v>0</v>
          </cell>
          <cell r="AU110">
            <v>158700</v>
          </cell>
          <cell r="AV110">
            <v>-134421</v>
          </cell>
          <cell r="AW110">
            <v>0</v>
          </cell>
          <cell r="AX110">
            <v>0</v>
          </cell>
          <cell r="AY110">
            <v>247878</v>
          </cell>
          <cell r="AZ110">
            <v>-181141</v>
          </cell>
          <cell r="BA110">
            <v>0</v>
          </cell>
          <cell r="BB110">
            <v>0</v>
          </cell>
          <cell r="BC110">
            <v>7404</v>
          </cell>
          <cell r="BD110">
            <v>0</v>
          </cell>
          <cell r="BE110">
            <v>0</v>
          </cell>
          <cell r="BF110">
            <v>0</v>
          </cell>
          <cell r="BG110">
            <v>175906</v>
          </cell>
          <cell r="BH110">
            <v>-37499</v>
          </cell>
          <cell r="BI110">
            <v>0</v>
          </cell>
          <cell r="BJ110">
            <v>0</v>
          </cell>
          <cell r="BK110">
            <v>26147</v>
          </cell>
          <cell r="BL110">
            <v>0</v>
          </cell>
          <cell r="BM110">
            <v>0</v>
          </cell>
          <cell r="BN110">
            <v>0</v>
          </cell>
          <cell r="BO110">
            <v>25429</v>
          </cell>
          <cell r="BP110">
            <v>0</v>
          </cell>
          <cell r="BQ110">
            <v>0</v>
          </cell>
          <cell r="BR110">
            <v>0</v>
          </cell>
          <cell r="BS110">
            <v>0</v>
          </cell>
          <cell r="BT110">
            <v>0</v>
          </cell>
          <cell r="BU110">
            <v>0</v>
          </cell>
          <cell r="BV110">
            <v>0</v>
          </cell>
          <cell r="BW110">
            <v>2841</v>
          </cell>
          <cell r="BX110">
            <v>0</v>
          </cell>
          <cell r="BY110">
            <v>0</v>
          </cell>
          <cell r="BZ110">
            <v>0</v>
          </cell>
          <cell r="CA110">
            <v>20175</v>
          </cell>
          <cell r="CB110">
            <v>0</v>
          </cell>
          <cell r="CC110">
            <v>0</v>
          </cell>
          <cell r="CD110">
            <v>0</v>
          </cell>
          <cell r="CE110">
            <v>13213</v>
          </cell>
          <cell r="CF110">
            <v>0</v>
          </cell>
          <cell r="CG110">
            <v>0</v>
          </cell>
          <cell r="CH110">
            <v>0</v>
          </cell>
          <cell r="CI110">
            <v>2800</v>
          </cell>
          <cell r="CJ110">
            <v>0</v>
          </cell>
          <cell r="CK110">
            <v>0</v>
          </cell>
          <cell r="CL110">
            <v>0</v>
          </cell>
          <cell r="CM110">
            <v>52653</v>
          </cell>
          <cell r="CN110">
            <v>0</v>
          </cell>
          <cell r="CO110">
            <v>-837</v>
          </cell>
          <cell r="CP110">
            <v>0</v>
          </cell>
          <cell r="CQ110">
            <v>10711</v>
          </cell>
          <cell r="CR110">
            <v>0</v>
          </cell>
          <cell r="CS110">
            <v>0</v>
          </cell>
          <cell r="CT110">
            <v>0</v>
          </cell>
          <cell r="CU110">
            <v>0</v>
          </cell>
          <cell r="CV110">
            <v>7161</v>
          </cell>
          <cell r="CW110">
            <v>0</v>
          </cell>
          <cell r="CX110">
            <v>0</v>
          </cell>
          <cell r="CY110">
            <v>0</v>
          </cell>
          <cell r="CZ110">
            <v>0</v>
          </cell>
          <cell r="DA110">
            <v>0</v>
          </cell>
          <cell r="DB110">
            <v>0</v>
          </cell>
          <cell r="DC110">
            <v>0</v>
          </cell>
          <cell r="DD110">
            <v>0</v>
          </cell>
          <cell r="DE110">
            <v>0</v>
          </cell>
          <cell r="DF110">
            <v>1906766</v>
          </cell>
          <cell r="DG110">
            <v>743857</v>
          </cell>
          <cell r="DH110">
            <v>-1961734</v>
          </cell>
          <cell r="DI110">
            <v>-837</v>
          </cell>
          <cell r="DJ110">
            <v>46795</v>
          </cell>
          <cell r="DK110">
            <v>39045</v>
          </cell>
          <cell r="DL110">
            <v>3348</v>
          </cell>
          <cell r="DM110">
            <v>0</v>
          </cell>
          <cell r="DN110">
            <v>54023</v>
          </cell>
          <cell r="DO110">
            <v>24136</v>
          </cell>
          <cell r="DP110">
            <v>4131</v>
          </cell>
          <cell r="DQ110">
            <v>-2234</v>
          </cell>
          <cell r="DR110">
            <v>46646</v>
          </cell>
          <cell r="DS110">
            <v>24159</v>
          </cell>
          <cell r="DT110">
            <v>3455</v>
          </cell>
          <cell r="DU110">
            <v>-532</v>
          </cell>
          <cell r="DV110">
            <v>123205</v>
          </cell>
          <cell r="DW110">
            <v>474918</v>
          </cell>
          <cell r="DX110">
            <v>-183654</v>
          </cell>
          <cell r="DY110">
            <v>-80336</v>
          </cell>
          <cell r="DZ110">
            <v>0</v>
          </cell>
          <cell r="EA110">
            <v>2649</v>
          </cell>
          <cell r="EB110">
            <v>0</v>
          </cell>
          <cell r="EC110">
            <v>0</v>
          </cell>
          <cell r="ED110">
            <v>0</v>
          </cell>
          <cell r="EE110">
            <v>1756</v>
          </cell>
          <cell r="EF110">
            <v>1143</v>
          </cell>
          <cell r="EG110">
            <v>0</v>
          </cell>
          <cell r="EH110">
            <v>0</v>
          </cell>
          <cell r="EI110">
            <v>73673</v>
          </cell>
          <cell r="EJ110">
            <v>2520</v>
          </cell>
          <cell r="EK110">
            <v>0</v>
          </cell>
          <cell r="EL110">
            <v>0</v>
          </cell>
          <cell r="EM110">
            <v>63012</v>
          </cell>
          <cell r="EN110">
            <v>1810</v>
          </cell>
          <cell r="EO110">
            <v>0</v>
          </cell>
          <cell r="EP110">
            <v>0</v>
          </cell>
          <cell r="EQ110">
            <v>3001</v>
          </cell>
          <cell r="ER110">
            <v>105</v>
          </cell>
          <cell r="ES110">
            <v>0</v>
          </cell>
          <cell r="ET110">
            <v>0</v>
          </cell>
          <cell r="EU110">
            <v>0</v>
          </cell>
          <cell r="EV110">
            <v>0</v>
          </cell>
          <cell r="EW110">
            <v>0</v>
          </cell>
          <cell r="EX110">
            <v>0</v>
          </cell>
          <cell r="EY110">
            <v>0</v>
          </cell>
          <cell r="EZ110">
            <v>0</v>
          </cell>
          <cell r="FA110">
            <v>0</v>
          </cell>
          <cell r="FB110">
            <v>0</v>
          </cell>
          <cell r="FC110">
            <v>15604</v>
          </cell>
          <cell r="FD110">
            <v>36356</v>
          </cell>
          <cell r="FE110">
            <v>0</v>
          </cell>
          <cell r="FF110">
            <v>0</v>
          </cell>
          <cell r="FG110">
            <v>0</v>
          </cell>
          <cell r="FH110">
            <v>0</v>
          </cell>
          <cell r="FI110">
            <v>0</v>
          </cell>
          <cell r="FJ110">
            <v>0</v>
          </cell>
          <cell r="FK110">
            <v>350</v>
          </cell>
          <cell r="FL110">
            <v>0</v>
          </cell>
          <cell r="FM110">
            <v>0</v>
          </cell>
          <cell r="FN110">
            <v>2278</v>
          </cell>
          <cell r="FO110">
            <v>11570</v>
          </cell>
          <cell r="FP110">
            <v>-536</v>
          </cell>
          <cell r="FQ110">
            <v>506</v>
          </cell>
          <cell r="FR110">
            <v>0</v>
          </cell>
          <cell r="FS110">
            <v>0</v>
          </cell>
          <cell r="FT110">
            <v>188393</v>
          </cell>
          <cell r="FU110">
            <v>0</v>
          </cell>
          <cell r="FV110">
            <v>0</v>
          </cell>
          <cell r="FW110">
            <v>0</v>
          </cell>
          <cell r="FX110">
            <v>365374</v>
          </cell>
          <cell r="FY110">
            <v>0</v>
          </cell>
          <cell r="FZ110">
            <v>0</v>
          </cell>
          <cell r="GA110">
            <v>0</v>
          </cell>
          <cell r="GB110">
            <v>675228</v>
          </cell>
          <cell r="GC110">
            <v>0</v>
          </cell>
          <cell r="GD110">
            <v>0</v>
          </cell>
          <cell r="GE110">
            <v>0</v>
          </cell>
          <cell r="GF110">
            <v>102225</v>
          </cell>
          <cell r="GG110">
            <v>0</v>
          </cell>
          <cell r="GH110">
            <v>0</v>
          </cell>
          <cell r="GI110">
            <v>0</v>
          </cell>
          <cell r="GJ110">
            <v>241787</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1573007</v>
          </cell>
          <cell r="HA110">
            <v>0</v>
          </cell>
          <cell r="HB110">
            <v>0</v>
          </cell>
          <cell r="HC110">
            <v>0</v>
          </cell>
          <cell r="HD110">
            <v>60908</v>
          </cell>
          <cell r="HE110">
            <v>0</v>
          </cell>
          <cell r="HF110">
            <v>0</v>
          </cell>
          <cell r="HG110">
            <v>0</v>
          </cell>
          <cell r="HH110">
            <v>79869</v>
          </cell>
          <cell r="HI110">
            <v>0</v>
          </cell>
          <cell r="HJ110">
            <v>0</v>
          </cell>
          <cell r="HK110">
            <v>0</v>
          </cell>
          <cell r="HL110">
            <v>165141</v>
          </cell>
          <cell r="HM110">
            <v>0</v>
          </cell>
          <cell r="HN110">
            <v>0</v>
          </cell>
          <cell r="HO110">
            <v>0</v>
          </cell>
          <cell r="HP110">
            <v>25446</v>
          </cell>
          <cell r="HQ110">
            <v>0</v>
          </cell>
          <cell r="HR110">
            <v>0</v>
          </cell>
          <cell r="HS110">
            <v>0</v>
          </cell>
          <cell r="HT110">
            <v>60185</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391549</v>
          </cell>
          <cell r="IK110">
            <v>0</v>
          </cell>
        </row>
        <row r="111">
          <cell r="A111" t="str">
            <v>59947522</v>
          </cell>
          <cell r="B111" t="str">
            <v>2001</v>
          </cell>
          <cell r="C111">
            <v>37455</v>
          </cell>
          <cell r="D111" t="str">
            <v>12:49:44</v>
          </cell>
          <cell r="E111" t="str">
            <v>BRITTHAVEN OF WILKESBORO</v>
          </cell>
          <cell r="F111">
            <v>0</v>
          </cell>
          <cell r="G111">
            <v>250327</v>
          </cell>
          <cell r="H111">
            <v>-2826</v>
          </cell>
          <cell r="I111">
            <v>-3450</v>
          </cell>
          <cell r="J111">
            <v>56609</v>
          </cell>
          <cell r="K111">
            <v>207820</v>
          </cell>
          <cell r="L111">
            <v>3867</v>
          </cell>
          <cell r="M111">
            <v>0</v>
          </cell>
          <cell r="N111">
            <v>241286</v>
          </cell>
          <cell r="O111">
            <v>95463</v>
          </cell>
          <cell r="P111">
            <v>15960</v>
          </cell>
          <cell r="Q111">
            <v>0</v>
          </cell>
          <cell r="R111">
            <v>291344</v>
          </cell>
          <cell r="S111">
            <v>467832</v>
          </cell>
          <cell r="T111">
            <v>18769</v>
          </cell>
          <cell r="U111">
            <v>-7023</v>
          </cell>
          <cell r="V111">
            <v>363974</v>
          </cell>
          <cell r="W111">
            <v>0</v>
          </cell>
          <cell r="X111">
            <v>-1420</v>
          </cell>
          <cell r="Y111">
            <v>-6659</v>
          </cell>
          <cell r="Z111">
            <v>565139</v>
          </cell>
          <cell r="AA111">
            <v>0</v>
          </cell>
          <cell r="AB111">
            <v>-565139</v>
          </cell>
          <cell r="AC111">
            <v>0</v>
          </cell>
          <cell r="AD111">
            <v>418485</v>
          </cell>
          <cell r="AE111">
            <v>0</v>
          </cell>
          <cell r="AF111">
            <v>-418485</v>
          </cell>
          <cell r="AG111">
            <v>0</v>
          </cell>
          <cell r="AH111">
            <v>1316323</v>
          </cell>
          <cell r="AI111">
            <v>0</v>
          </cell>
          <cell r="AJ111">
            <v>-1316323</v>
          </cell>
          <cell r="AK111">
            <v>0</v>
          </cell>
          <cell r="AL111">
            <v>32637</v>
          </cell>
          <cell r="AM111">
            <v>0</v>
          </cell>
          <cell r="AN111">
            <v>0</v>
          </cell>
          <cell r="AO111">
            <v>0</v>
          </cell>
          <cell r="AP111">
            <v>0</v>
          </cell>
          <cell r="AQ111">
            <v>0</v>
          </cell>
          <cell r="AR111">
            <v>0</v>
          </cell>
          <cell r="AS111">
            <v>0</v>
          </cell>
          <cell r="AT111">
            <v>0</v>
          </cell>
          <cell r="AU111">
            <v>221121</v>
          </cell>
          <cell r="AV111">
            <v>-188825</v>
          </cell>
          <cell r="AW111">
            <v>-783</v>
          </cell>
          <cell r="AX111">
            <v>0</v>
          </cell>
          <cell r="AY111">
            <v>404778</v>
          </cell>
          <cell r="AZ111">
            <v>-306424</v>
          </cell>
          <cell r="BA111">
            <v>-202</v>
          </cell>
          <cell r="BB111">
            <v>0</v>
          </cell>
          <cell r="BC111">
            <v>4138</v>
          </cell>
          <cell r="BD111">
            <v>0</v>
          </cell>
          <cell r="BE111">
            <v>0</v>
          </cell>
          <cell r="BF111">
            <v>0</v>
          </cell>
          <cell r="BG111">
            <v>326184</v>
          </cell>
          <cell r="BH111">
            <v>-113615</v>
          </cell>
          <cell r="BI111">
            <v>0</v>
          </cell>
          <cell r="BJ111">
            <v>0</v>
          </cell>
          <cell r="BK111">
            <v>38755</v>
          </cell>
          <cell r="BL111">
            <v>0</v>
          </cell>
          <cell r="BM111">
            <v>0</v>
          </cell>
          <cell r="BN111">
            <v>0</v>
          </cell>
          <cell r="BO111">
            <v>15372</v>
          </cell>
          <cell r="BP111">
            <v>0</v>
          </cell>
          <cell r="BQ111">
            <v>0</v>
          </cell>
          <cell r="BR111">
            <v>0</v>
          </cell>
          <cell r="BS111">
            <v>6800</v>
          </cell>
          <cell r="BT111">
            <v>0</v>
          </cell>
          <cell r="BU111">
            <v>0</v>
          </cell>
          <cell r="BV111">
            <v>0</v>
          </cell>
          <cell r="BW111">
            <v>8074</v>
          </cell>
          <cell r="BX111">
            <v>0</v>
          </cell>
          <cell r="BY111">
            <v>0</v>
          </cell>
          <cell r="BZ111">
            <v>0</v>
          </cell>
          <cell r="CA111">
            <v>30000</v>
          </cell>
          <cell r="CB111">
            <v>0</v>
          </cell>
          <cell r="CC111">
            <v>0</v>
          </cell>
          <cell r="CD111">
            <v>0</v>
          </cell>
          <cell r="CE111">
            <v>12863</v>
          </cell>
          <cell r="CF111">
            <v>0</v>
          </cell>
          <cell r="CG111">
            <v>0</v>
          </cell>
          <cell r="CH111">
            <v>0</v>
          </cell>
          <cell r="CI111">
            <v>2200</v>
          </cell>
          <cell r="CJ111">
            <v>0</v>
          </cell>
          <cell r="CK111">
            <v>0</v>
          </cell>
          <cell r="CL111">
            <v>0</v>
          </cell>
          <cell r="CM111">
            <v>73830</v>
          </cell>
          <cell r="CN111">
            <v>0</v>
          </cell>
          <cell r="CO111">
            <v>-2939</v>
          </cell>
          <cell r="CP111">
            <v>0</v>
          </cell>
          <cell r="CQ111">
            <v>22260</v>
          </cell>
          <cell r="CR111">
            <v>0</v>
          </cell>
          <cell r="CS111">
            <v>0</v>
          </cell>
          <cell r="CT111">
            <v>0</v>
          </cell>
          <cell r="CU111">
            <v>0</v>
          </cell>
          <cell r="CV111">
            <v>2826</v>
          </cell>
          <cell r="CW111">
            <v>0</v>
          </cell>
          <cell r="CX111">
            <v>0</v>
          </cell>
          <cell r="CY111">
            <v>28</v>
          </cell>
          <cell r="CZ111">
            <v>0</v>
          </cell>
          <cell r="DA111">
            <v>0</v>
          </cell>
          <cell r="DB111">
            <v>0</v>
          </cell>
          <cell r="DC111">
            <v>0</v>
          </cell>
          <cell r="DD111">
            <v>0</v>
          </cell>
          <cell r="DE111">
            <v>-6800</v>
          </cell>
          <cell r="DF111">
            <v>2696558</v>
          </cell>
          <cell r="DG111">
            <v>1166403</v>
          </cell>
          <cell r="DH111">
            <v>-2907405</v>
          </cell>
          <cell r="DI111">
            <v>-17383</v>
          </cell>
          <cell r="DJ111">
            <v>48864</v>
          </cell>
          <cell r="DK111">
            <v>39824</v>
          </cell>
          <cell r="DL111">
            <v>3205</v>
          </cell>
          <cell r="DM111">
            <v>0</v>
          </cell>
          <cell r="DN111">
            <v>74449</v>
          </cell>
          <cell r="DO111">
            <v>23261</v>
          </cell>
          <cell r="DP111">
            <v>5037</v>
          </cell>
          <cell r="DQ111">
            <v>-3147</v>
          </cell>
          <cell r="DR111">
            <v>68392</v>
          </cell>
          <cell r="DS111">
            <v>42383</v>
          </cell>
          <cell r="DT111">
            <v>4888</v>
          </cell>
          <cell r="DU111">
            <v>-754</v>
          </cell>
          <cell r="DV111">
            <v>158719</v>
          </cell>
          <cell r="DW111">
            <v>703975</v>
          </cell>
          <cell r="DX111">
            <v>-240412</v>
          </cell>
          <cell r="DY111">
            <v>-147854</v>
          </cell>
          <cell r="DZ111">
            <v>0</v>
          </cell>
          <cell r="EA111">
            <v>1526</v>
          </cell>
          <cell r="EB111">
            <v>0</v>
          </cell>
          <cell r="EC111">
            <v>0</v>
          </cell>
          <cell r="ED111">
            <v>0</v>
          </cell>
          <cell r="EE111">
            <v>25802</v>
          </cell>
          <cell r="EF111">
            <v>2142</v>
          </cell>
          <cell r="EG111">
            <v>0</v>
          </cell>
          <cell r="EH111">
            <v>0</v>
          </cell>
          <cell r="EI111">
            <v>143984</v>
          </cell>
          <cell r="EJ111">
            <v>4351</v>
          </cell>
          <cell r="EK111">
            <v>0</v>
          </cell>
          <cell r="EL111">
            <v>0</v>
          </cell>
          <cell r="EM111">
            <v>87762</v>
          </cell>
          <cell r="EN111">
            <v>2504</v>
          </cell>
          <cell r="EO111">
            <v>0</v>
          </cell>
          <cell r="EP111">
            <v>0</v>
          </cell>
          <cell r="EQ111">
            <v>14327</v>
          </cell>
          <cell r="ER111">
            <v>434</v>
          </cell>
          <cell r="ES111">
            <v>0</v>
          </cell>
          <cell r="ET111">
            <v>0</v>
          </cell>
          <cell r="EU111">
            <v>73</v>
          </cell>
          <cell r="EV111">
            <v>0</v>
          </cell>
          <cell r="EW111">
            <v>0</v>
          </cell>
          <cell r="EX111">
            <v>0</v>
          </cell>
          <cell r="EY111">
            <v>0</v>
          </cell>
          <cell r="EZ111">
            <v>0</v>
          </cell>
          <cell r="FA111">
            <v>0</v>
          </cell>
          <cell r="FB111">
            <v>0</v>
          </cell>
          <cell r="FC111">
            <v>0</v>
          </cell>
          <cell r="FD111">
            <v>111473</v>
          </cell>
          <cell r="FE111">
            <v>0</v>
          </cell>
          <cell r="FF111">
            <v>0</v>
          </cell>
          <cell r="FG111">
            <v>0</v>
          </cell>
          <cell r="FH111">
            <v>0</v>
          </cell>
          <cell r="FI111">
            <v>0</v>
          </cell>
          <cell r="FJ111">
            <v>0</v>
          </cell>
          <cell r="FK111">
            <v>280</v>
          </cell>
          <cell r="FL111">
            <v>0</v>
          </cell>
          <cell r="FM111">
            <v>0</v>
          </cell>
          <cell r="FN111">
            <v>0</v>
          </cell>
          <cell r="FO111">
            <v>18791</v>
          </cell>
          <cell r="FP111">
            <v>1573</v>
          </cell>
          <cell r="FQ111">
            <v>267</v>
          </cell>
          <cell r="FR111">
            <v>0</v>
          </cell>
          <cell r="FS111">
            <v>0</v>
          </cell>
          <cell r="FT111">
            <v>144904</v>
          </cell>
          <cell r="FU111">
            <v>0</v>
          </cell>
          <cell r="FV111">
            <v>0</v>
          </cell>
          <cell r="FW111">
            <v>0</v>
          </cell>
          <cell r="FX111">
            <v>145305</v>
          </cell>
          <cell r="FY111">
            <v>0</v>
          </cell>
          <cell r="FZ111">
            <v>0</v>
          </cell>
          <cell r="GA111">
            <v>0</v>
          </cell>
          <cell r="GB111">
            <v>438212</v>
          </cell>
          <cell r="GC111">
            <v>0</v>
          </cell>
          <cell r="GD111">
            <v>0</v>
          </cell>
          <cell r="GE111">
            <v>0</v>
          </cell>
          <cell r="GF111">
            <v>59763</v>
          </cell>
          <cell r="GG111">
            <v>0</v>
          </cell>
          <cell r="GH111">
            <v>0</v>
          </cell>
          <cell r="GI111">
            <v>0</v>
          </cell>
          <cell r="GJ111">
            <v>154489</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942673</v>
          </cell>
          <cell r="HA111">
            <v>0</v>
          </cell>
          <cell r="HB111">
            <v>0</v>
          </cell>
          <cell r="HC111">
            <v>0</v>
          </cell>
          <cell r="HD111">
            <v>411088</v>
          </cell>
          <cell r="HE111">
            <v>0</v>
          </cell>
          <cell r="HF111">
            <v>0</v>
          </cell>
          <cell r="HG111">
            <v>0</v>
          </cell>
          <cell r="HH111">
            <v>258822</v>
          </cell>
          <cell r="HI111">
            <v>0</v>
          </cell>
          <cell r="HJ111">
            <v>0</v>
          </cell>
          <cell r="HK111">
            <v>0</v>
          </cell>
          <cell r="HL111">
            <v>815235</v>
          </cell>
          <cell r="HM111">
            <v>0</v>
          </cell>
          <cell r="HN111">
            <v>0</v>
          </cell>
          <cell r="HO111">
            <v>0</v>
          </cell>
          <cell r="HP111">
            <v>121849</v>
          </cell>
          <cell r="HQ111">
            <v>0</v>
          </cell>
          <cell r="HR111">
            <v>0</v>
          </cell>
          <cell r="HS111">
            <v>0</v>
          </cell>
          <cell r="HT111">
            <v>314982</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1921976</v>
          </cell>
          <cell r="IK111">
            <v>0</v>
          </cell>
        </row>
        <row r="112">
          <cell r="A112" t="str">
            <v>60080770</v>
          </cell>
          <cell r="B112" t="str">
            <v>2001</v>
          </cell>
          <cell r="C112">
            <v>37455</v>
          </cell>
          <cell r="D112" t="str">
            <v>13:12:48</v>
          </cell>
          <cell r="E112" t="str">
            <v>BRITTHAVEN OF WILSON</v>
          </cell>
          <cell r="F112">
            <v>0</v>
          </cell>
          <cell r="G112">
            <v>509795</v>
          </cell>
          <cell r="H112">
            <v>-1209</v>
          </cell>
          <cell r="I112">
            <v>3</v>
          </cell>
          <cell r="J112">
            <v>43462</v>
          </cell>
          <cell r="K112">
            <v>206199</v>
          </cell>
          <cell r="L112">
            <v>2922</v>
          </cell>
          <cell r="M112">
            <v>0</v>
          </cell>
          <cell r="N112">
            <v>150534</v>
          </cell>
          <cell r="O112">
            <v>67532</v>
          </cell>
          <cell r="P112">
            <v>10631</v>
          </cell>
          <cell r="Q112">
            <v>0</v>
          </cell>
          <cell r="R112">
            <v>184699</v>
          </cell>
          <cell r="S112">
            <v>254038</v>
          </cell>
          <cell r="T112">
            <v>12821</v>
          </cell>
          <cell r="U112">
            <v>-2669</v>
          </cell>
          <cell r="V112">
            <v>195100</v>
          </cell>
          <cell r="W112">
            <v>0</v>
          </cell>
          <cell r="X112">
            <v>-498</v>
          </cell>
          <cell r="Y112">
            <v>0</v>
          </cell>
          <cell r="Z112">
            <v>101419</v>
          </cell>
          <cell r="AA112">
            <v>0</v>
          </cell>
          <cell r="AB112">
            <v>-101419</v>
          </cell>
          <cell r="AC112">
            <v>0</v>
          </cell>
          <cell r="AD112">
            <v>545549</v>
          </cell>
          <cell r="AE112">
            <v>0</v>
          </cell>
          <cell r="AF112">
            <v>-545549</v>
          </cell>
          <cell r="AG112">
            <v>0</v>
          </cell>
          <cell r="AH112">
            <v>771826</v>
          </cell>
          <cell r="AI112">
            <v>0</v>
          </cell>
          <cell r="AJ112">
            <v>-771826</v>
          </cell>
          <cell r="AK112">
            <v>0</v>
          </cell>
          <cell r="AL112">
            <v>19457</v>
          </cell>
          <cell r="AM112">
            <v>0</v>
          </cell>
          <cell r="AN112">
            <v>0</v>
          </cell>
          <cell r="AO112">
            <v>0</v>
          </cell>
          <cell r="AP112">
            <v>0</v>
          </cell>
          <cell r="AQ112">
            <v>0</v>
          </cell>
          <cell r="AR112">
            <v>0</v>
          </cell>
          <cell r="AS112">
            <v>0</v>
          </cell>
          <cell r="AT112">
            <v>0</v>
          </cell>
          <cell r="AU112">
            <v>136935</v>
          </cell>
          <cell r="AV112">
            <v>-118952</v>
          </cell>
          <cell r="AW112">
            <v>0</v>
          </cell>
          <cell r="AX112">
            <v>0</v>
          </cell>
          <cell r="AY112">
            <v>182657</v>
          </cell>
          <cell r="AZ112">
            <v>-134436</v>
          </cell>
          <cell r="BA112">
            <v>0</v>
          </cell>
          <cell r="BB112">
            <v>0</v>
          </cell>
          <cell r="BC112">
            <v>2457</v>
          </cell>
          <cell r="BD112">
            <v>0</v>
          </cell>
          <cell r="BE112">
            <v>0</v>
          </cell>
          <cell r="BF112">
            <v>0</v>
          </cell>
          <cell r="BG112">
            <v>205832</v>
          </cell>
          <cell r="BH112">
            <v>-47559</v>
          </cell>
          <cell r="BI112">
            <v>0</v>
          </cell>
          <cell r="BJ112">
            <v>0</v>
          </cell>
          <cell r="BK112">
            <v>19396</v>
          </cell>
          <cell r="BL112">
            <v>0</v>
          </cell>
          <cell r="BM112">
            <v>0</v>
          </cell>
          <cell r="BN112">
            <v>0</v>
          </cell>
          <cell r="BO112">
            <v>13245</v>
          </cell>
          <cell r="BP112">
            <v>0</v>
          </cell>
          <cell r="BQ112">
            <v>0</v>
          </cell>
          <cell r="BR112">
            <v>0</v>
          </cell>
          <cell r="BS112">
            <v>0</v>
          </cell>
          <cell r="BT112">
            <v>0</v>
          </cell>
          <cell r="BU112">
            <v>0</v>
          </cell>
          <cell r="BV112">
            <v>0</v>
          </cell>
          <cell r="BW112">
            <v>691</v>
          </cell>
          <cell r="BX112">
            <v>0</v>
          </cell>
          <cell r="BY112">
            <v>0</v>
          </cell>
          <cell r="BZ112">
            <v>0</v>
          </cell>
          <cell r="CA112">
            <v>12000</v>
          </cell>
          <cell r="CB112">
            <v>0</v>
          </cell>
          <cell r="CC112">
            <v>0</v>
          </cell>
          <cell r="CD112">
            <v>0</v>
          </cell>
          <cell r="CE112">
            <v>6650</v>
          </cell>
          <cell r="CF112">
            <v>0</v>
          </cell>
          <cell r="CG112">
            <v>0</v>
          </cell>
          <cell r="CH112">
            <v>0</v>
          </cell>
          <cell r="CI112">
            <v>3393</v>
          </cell>
          <cell r="CJ112">
            <v>0</v>
          </cell>
          <cell r="CK112">
            <v>0</v>
          </cell>
          <cell r="CL112">
            <v>0</v>
          </cell>
          <cell r="CM112">
            <v>256035</v>
          </cell>
          <cell r="CN112">
            <v>0</v>
          </cell>
          <cell r="CO112">
            <v>-832</v>
          </cell>
          <cell r="CP112">
            <v>0</v>
          </cell>
          <cell r="CQ112">
            <v>6756</v>
          </cell>
          <cell r="CR112">
            <v>0</v>
          </cell>
          <cell r="CS112">
            <v>0</v>
          </cell>
          <cell r="CT112">
            <v>0</v>
          </cell>
          <cell r="CU112">
            <v>0</v>
          </cell>
          <cell r="CV112">
            <v>1209</v>
          </cell>
          <cell r="CW112">
            <v>0</v>
          </cell>
          <cell r="CX112">
            <v>0</v>
          </cell>
          <cell r="CY112">
            <v>0</v>
          </cell>
          <cell r="CZ112">
            <v>0</v>
          </cell>
          <cell r="DA112">
            <v>0</v>
          </cell>
          <cell r="DB112">
            <v>0</v>
          </cell>
          <cell r="DC112">
            <v>0</v>
          </cell>
          <cell r="DD112">
            <v>0</v>
          </cell>
          <cell r="DE112">
            <v>0</v>
          </cell>
          <cell r="DF112">
            <v>1633351</v>
          </cell>
          <cell r="DG112">
            <v>846047</v>
          </cell>
          <cell r="DH112">
            <v>-1719030</v>
          </cell>
          <cell r="DI112">
            <v>-832</v>
          </cell>
          <cell r="DJ112">
            <v>70904</v>
          </cell>
          <cell r="DK112">
            <v>39764</v>
          </cell>
          <cell r="DL112">
            <v>5054</v>
          </cell>
          <cell r="DM112">
            <v>0</v>
          </cell>
          <cell r="DN112">
            <v>48940</v>
          </cell>
          <cell r="DO112">
            <v>17553</v>
          </cell>
          <cell r="DP112">
            <v>3437</v>
          </cell>
          <cell r="DQ112">
            <v>-2206</v>
          </cell>
          <cell r="DR112">
            <v>37317</v>
          </cell>
          <cell r="DS112">
            <v>23055</v>
          </cell>
          <cell r="DT112">
            <v>2659</v>
          </cell>
          <cell r="DU112">
            <v>-530</v>
          </cell>
          <cell r="DV112">
            <v>121629</v>
          </cell>
          <cell r="DW112">
            <v>489947</v>
          </cell>
          <cell r="DX112">
            <v>-163091</v>
          </cell>
          <cell r="DY112">
            <v>-108247</v>
          </cell>
          <cell r="DZ112">
            <v>0</v>
          </cell>
          <cell r="EA112">
            <v>4947</v>
          </cell>
          <cell r="EB112">
            <v>0</v>
          </cell>
          <cell r="EC112">
            <v>0</v>
          </cell>
          <cell r="ED112">
            <v>0</v>
          </cell>
          <cell r="EE112">
            <v>10722</v>
          </cell>
          <cell r="EF112">
            <v>828</v>
          </cell>
          <cell r="EG112">
            <v>0</v>
          </cell>
          <cell r="EH112">
            <v>0</v>
          </cell>
          <cell r="EI112">
            <v>173412</v>
          </cell>
          <cell r="EJ112">
            <v>4894</v>
          </cell>
          <cell r="EK112">
            <v>0</v>
          </cell>
          <cell r="EL112">
            <v>0</v>
          </cell>
          <cell r="EM112">
            <v>109247</v>
          </cell>
          <cell r="EN112">
            <v>3123</v>
          </cell>
          <cell r="EO112">
            <v>0</v>
          </cell>
          <cell r="EP112">
            <v>0</v>
          </cell>
          <cell r="EQ112">
            <v>7293</v>
          </cell>
          <cell r="ER112">
            <v>209</v>
          </cell>
          <cell r="ES112">
            <v>0</v>
          </cell>
          <cell r="ET112">
            <v>0</v>
          </cell>
          <cell r="EU112">
            <v>632</v>
          </cell>
          <cell r="EV112">
            <v>0</v>
          </cell>
          <cell r="EW112">
            <v>0</v>
          </cell>
          <cell r="EX112">
            <v>0</v>
          </cell>
          <cell r="EY112">
            <v>0</v>
          </cell>
          <cell r="EZ112">
            <v>0</v>
          </cell>
          <cell r="FA112">
            <v>0</v>
          </cell>
          <cell r="FB112">
            <v>0</v>
          </cell>
          <cell r="FC112">
            <v>0</v>
          </cell>
          <cell r="FD112">
            <v>46731</v>
          </cell>
          <cell r="FE112">
            <v>0</v>
          </cell>
          <cell r="FF112">
            <v>0</v>
          </cell>
          <cell r="FG112">
            <v>0</v>
          </cell>
          <cell r="FH112">
            <v>0</v>
          </cell>
          <cell r="FI112">
            <v>0</v>
          </cell>
          <cell r="FJ112">
            <v>0</v>
          </cell>
          <cell r="FK112">
            <v>-4</v>
          </cell>
          <cell r="FL112">
            <v>0</v>
          </cell>
          <cell r="FM112">
            <v>0</v>
          </cell>
          <cell r="FN112">
            <v>0</v>
          </cell>
          <cell r="FO112">
            <v>14759</v>
          </cell>
          <cell r="FP112">
            <v>584</v>
          </cell>
          <cell r="FQ112">
            <v>33</v>
          </cell>
          <cell r="FR112">
            <v>0</v>
          </cell>
          <cell r="FS112">
            <v>0</v>
          </cell>
          <cell r="FT112">
            <v>36498</v>
          </cell>
          <cell r="FU112">
            <v>0</v>
          </cell>
          <cell r="FV112">
            <v>0</v>
          </cell>
          <cell r="FW112">
            <v>0</v>
          </cell>
          <cell r="FX112">
            <v>191795</v>
          </cell>
          <cell r="FY112">
            <v>0</v>
          </cell>
          <cell r="FZ112">
            <v>0</v>
          </cell>
          <cell r="GA112">
            <v>0</v>
          </cell>
          <cell r="GB112">
            <v>280960</v>
          </cell>
          <cell r="GC112">
            <v>0</v>
          </cell>
          <cell r="GD112">
            <v>0</v>
          </cell>
          <cell r="GE112">
            <v>0</v>
          </cell>
          <cell r="GF112">
            <v>42680</v>
          </cell>
          <cell r="GG112">
            <v>0</v>
          </cell>
          <cell r="GH112">
            <v>0</v>
          </cell>
          <cell r="GI112">
            <v>0</v>
          </cell>
          <cell r="GJ112">
            <v>90356</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642289</v>
          </cell>
          <cell r="HA112">
            <v>0</v>
          </cell>
          <cell r="HB112">
            <v>0</v>
          </cell>
          <cell r="HC112">
            <v>0</v>
          </cell>
          <cell r="HD112">
            <v>59883</v>
          </cell>
          <cell r="HE112">
            <v>0</v>
          </cell>
          <cell r="HF112">
            <v>0</v>
          </cell>
          <cell r="HG112">
            <v>0</v>
          </cell>
          <cell r="HH112">
            <v>194475</v>
          </cell>
          <cell r="HI112">
            <v>0</v>
          </cell>
          <cell r="HJ112">
            <v>0</v>
          </cell>
          <cell r="HK112">
            <v>0</v>
          </cell>
          <cell r="HL112">
            <v>280503</v>
          </cell>
          <cell r="HM112">
            <v>0</v>
          </cell>
          <cell r="HN112">
            <v>0</v>
          </cell>
          <cell r="HO112">
            <v>0</v>
          </cell>
          <cell r="HP112">
            <v>44826</v>
          </cell>
          <cell r="HQ112">
            <v>0</v>
          </cell>
          <cell r="HR112">
            <v>0</v>
          </cell>
          <cell r="HS112">
            <v>0</v>
          </cell>
          <cell r="HT112">
            <v>94900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674587</v>
          </cell>
          <cell r="IK112">
            <v>0</v>
          </cell>
        </row>
        <row r="113">
          <cell r="A113" t="str">
            <v>60240770</v>
          </cell>
          <cell r="B113" t="str">
            <v>2001</v>
          </cell>
          <cell r="C113">
            <v>37728</v>
          </cell>
          <cell r="D113" t="str">
            <v>13:33:10</v>
          </cell>
          <cell r="E113" t="str">
            <v>BRITTHAVEN OF WRIGHTSVILLE</v>
          </cell>
          <cell r="F113">
            <v>0</v>
          </cell>
          <cell r="G113">
            <v>193777</v>
          </cell>
          <cell r="H113">
            <v>-1100</v>
          </cell>
          <cell r="I113">
            <v>-85</v>
          </cell>
          <cell r="J113">
            <v>25978</v>
          </cell>
          <cell r="K113">
            <v>114238</v>
          </cell>
          <cell r="L113">
            <v>1937</v>
          </cell>
          <cell r="M113">
            <v>0</v>
          </cell>
          <cell r="N113">
            <v>80602</v>
          </cell>
          <cell r="O113">
            <v>29693</v>
          </cell>
          <cell r="P113">
            <v>6090</v>
          </cell>
          <cell r="Q113">
            <v>0</v>
          </cell>
          <cell r="R113">
            <v>124855</v>
          </cell>
          <cell r="S113">
            <v>164561</v>
          </cell>
          <cell r="T113">
            <v>8992</v>
          </cell>
          <cell r="U113">
            <v>-1273</v>
          </cell>
          <cell r="V113">
            <v>162789</v>
          </cell>
          <cell r="W113">
            <v>0</v>
          </cell>
          <cell r="X113">
            <v>0</v>
          </cell>
          <cell r="Y113">
            <v>0</v>
          </cell>
          <cell r="Z113">
            <v>115205</v>
          </cell>
          <cell r="AA113">
            <v>0</v>
          </cell>
          <cell r="AB113">
            <v>-115205</v>
          </cell>
          <cell r="AC113">
            <v>0</v>
          </cell>
          <cell r="AD113">
            <v>317133</v>
          </cell>
          <cell r="AE113">
            <v>0</v>
          </cell>
          <cell r="AF113">
            <v>-317133</v>
          </cell>
          <cell r="AG113">
            <v>0</v>
          </cell>
          <cell r="AH113">
            <v>387211</v>
          </cell>
          <cell r="AI113">
            <v>0</v>
          </cell>
          <cell r="AJ113">
            <v>-387211</v>
          </cell>
          <cell r="AK113">
            <v>0</v>
          </cell>
          <cell r="AL113">
            <v>17669</v>
          </cell>
          <cell r="AM113">
            <v>0</v>
          </cell>
          <cell r="AN113">
            <v>0</v>
          </cell>
          <cell r="AO113">
            <v>0</v>
          </cell>
          <cell r="AP113">
            <v>0</v>
          </cell>
          <cell r="AQ113">
            <v>0</v>
          </cell>
          <cell r="AR113">
            <v>0</v>
          </cell>
          <cell r="AS113">
            <v>0</v>
          </cell>
          <cell r="AT113">
            <v>0</v>
          </cell>
          <cell r="AU113">
            <v>85151</v>
          </cell>
          <cell r="AV113">
            <v>-69728</v>
          </cell>
          <cell r="AW113">
            <v>0</v>
          </cell>
          <cell r="AX113">
            <v>0</v>
          </cell>
          <cell r="AY113">
            <v>122442</v>
          </cell>
          <cell r="AZ113">
            <v>-79308</v>
          </cell>
          <cell r="BA113">
            <v>0</v>
          </cell>
          <cell r="BB113">
            <v>0</v>
          </cell>
          <cell r="BC113">
            <v>937</v>
          </cell>
          <cell r="BD113">
            <v>0</v>
          </cell>
          <cell r="BE113">
            <v>0</v>
          </cell>
          <cell r="BF113">
            <v>0</v>
          </cell>
          <cell r="BG113">
            <v>124894</v>
          </cell>
          <cell r="BH113">
            <v>-43175</v>
          </cell>
          <cell r="BI113">
            <v>0</v>
          </cell>
          <cell r="BJ113">
            <v>0</v>
          </cell>
          <cell r="BK113">
            <v>6723</v>
          </cell>
          <cell r="BL113">
            <v>0</v>
          </cell>
          <cell r="BM113">
            <v>0</v>
          </cell>
          <cell r="BN113">
            <v>0</v>
          </cell>
          <cell r="BO113">
            <v>7940</v>
          </cell>
          <cell r="BP113">
            <v>0</v>
          </cell>
          <cell r="BQ113">
            <v>0</v>
          </cell>
          <cell r="BR113">
            <v>0</v>
          </cell>
          <cell r="BS113">
            <v>20</v>
          </cell>
          <cell r="BT113">
            <v>0</v>
          </cell>
          <cell r="BU113">
            <v>0</v>
          </cell>
          <cell r="BV113">
            <v>0</v>
          </cell>
          <cell r="BW113">
            <v>1583</v>
          </cell>
          <cell r="BX113">
            <v>0</v>
          </cell>
          <cell r="BY113">
            <v>0</v>
          </cell>
          <cell r="BZ113">
            <v>0</v>
          </cell>
          <cell r="CA113">
            <v>13200</v>
          </cell>
          <cell r="CB113">
            <v>0</v>
          </cell>
          <cell r="CC113">
            <v>0</v>
          </cell>
          <cell r="CD113">
            <v>0</v>
          </cell>
          <cell r="CE113">
            <v>6328</v>
          </cell>
          <cell r="CF113">
            <v>0</v>
          </cell>
          <cell r="CG113">
            <v>0</v>
          </cell>
          <cell r="CH113">
            <v>0</v>
          </cell>
          <cell r="CI113">
            <v>4600</v>
          </cell>
          <cell r="CJ113">
            <v>0</v>
          </cell>
          <cell r="CK113">
            <v>0</v>
          </cell>
          <cell r="CL113">
            <v>0</v>
          </cell>
          <cell r="CM113">
            <v>54127</v>
          </cell>
          <cell r="CN113">
            <v>0</v>
          </cell>
          <cell r="CO113">
            <v>-483</v>
          </cell>
          <cell r="CP113">
            <v>0</v>
          </cell>
          <cell r="CQ113">
            <v>5626</v>
          </cell>
          <cell r="CR113">
            <v>0</v>
          </cell>
          <cell r="CS113">
            <v>0</v>
          </cell>
          <cell r="CT113">
            <v>0</v>
          </cell>
          <cell r="CU113">
            <v>0</v>
          </cell>
          <cell r="CV113">
            <v>1100</v>
          </cell>
          <cell r="CW113">
            <v>0</v>
          </cell>
          <cell r="CX113">
            <v>0</v>
          </cell>
          <cell r="CY113">
            <v>0</v>
          </cell>
          <cell r="CZ113">
            <v>0</v>
          </cell>
          <cell r="DA113">
            <v>0</v>
          </cell>
          <cell r="DB113">
            <v>0</v>
          </cell>
          <cell r="DC113">
            <v>0</v>
          </cell>
          <cell r="DD113">
            <v>0</v>
          </cell>
          <cell r="DE113">
            <v>0</v>
          </cell>
          <cell r="DF113">
            <v>1000007</v>
          </cell>
          <cell r="DG113">
            <v>433571</v>
          </cell>
          <cell r="DH113">
            <v>-1010660</v>
          </cell>
          <cell r="DI113">
            <v>-483</v>
          </cell>
          <cell r="DJ113">
            <v>31626</v>
          </cell>
          <cell r="DK113">
            <v>14573</v>
          </cell>
          <cell r="DL113">
            <v>2368</v>
          </cell>
          <cell r="DM113">
            <v>0</v>
          </cell>
          <cell r="DN113">
            <v>43899</v>
          </cell>
          <cell r="DO113">
            <v>14122</v>
          </cell>
          <cell r="DP113">
            <v>3426</v>
          </cell>
          <cell r="DQ113">
            <v>-1289</v>
          </cell>
          <cell r="DR113">
            <v>20466</v>
          </cell>
          <cell r="DS113">
            <v>11147</v>
          </cell>
          <cell r="DT113">
            <v>1446</v>
          </cell>
          <cell r="DU113">
            <v>-311</v>
          </cell>
          <cell r="DV113">
            <v>76102</v>
          </cell>
          <cell r="DW113">
            <v>312457</v>
          </cell>
          <cell r="DX113">
            <v>-101334</v>
          </cell>
          <cell r="DY113">
            <v>-68989</v>
          </cell>
          <cell r="DZ113">
            <v>0</v>
          </cell>
          <cell r="EA113">
            <v>974</v>
          </cell>
          <cell r="EB113">
            <v>0</v>
          </cell>
          <cell r="EC113">
            <v>0</v>
          </cell>
          <cell r="ED113">
            <v>0</v>
          </cell>
          <cell r="EE113">
            <v>5417</v>
          </cell>
          <cell r="EF113">
            <v>985</v>
          </cell>
          <cell r="EG113">
            <v>0</v>
          </cell>
          <cell r="EH113">
            <v>0</v>
          </cell>
          <cell r="EI113">
            <v>39726</v>
          </cell>
          <cell r="EJ113">
            <v>1350</v>
          </cell>
          <cell r="EK113">
            <v>0</v>
          </cell>
          <cell r="EL113">
            <v>0</v>
          </cell>
          <cell r="EM113">
            <v>33045</v>
          </cell>
          <cell r="EN113">
            <v>1123</v>
          </cell>
          <cell r="EO113">
            <v>0</v>
          </cell>
          <cell r="EP113">
            <v>0</v>
          </cell>
          <cell r="EQ113">
            <v>9867</v>
          </cell>
          <cell r="ER113">
            <v>335</v>
          </cell>
          <cell r="ES113">
            <v>0</v>
          </cell>
          <cell r="ET113">
            <v>0</v>
          </cell>
          <cell r="EU113">
            <v>0</v>
          </cell>
          <cell r="EV113">
            <v>0</v>
          </cell>
          <cell r="EW113">
            <v>0</v>
          </cell>
          <cell r="EX113">
            <v>0</v>
          </cell>
          <cell r="EY113">
            <v>0</v>
          </cell>
          <cell r="EZ113">
            <v>0</v>
          </cell>
          <cell r="FA113">
            <v>0</v>
          </cell>
          <cell r="FB113">
            <v>0</v>
          </cell>
          <cell r="FC113">
            <v>0</v>
          </cell>
          <cell r="FD113">
            <v>42190</v>
          </cell>
          <cell r="FE113">
            <v>0</v>
          </cell>
          <cell r="FF113">
            <v>0</v>
          </cell>
          <cell r="FG113">
            <v>0</v>
          </cell>
          <cell r="FH113">
            <v>0</v>
          </cell>
          <cell r="FI113">
            <v>0</v>
          </cell>
          <cell r="FJ113">
            <v>0</v>
          </cell>
          <cell r="FK113">
            <v>2238</v>
          </cell>
          <cell r="FL113">
            <v>0</v>
          </cell>
          <cell r="FM113">
            <v>0</v>
          </cell>
          <cell r="FN113">
            <v>0</v>
          </cell>
          <cell r="FO113">
            <v>28020</v>
          </cell>
          <cell r="FP113">
            <v>-302</v>
          </cell>
          <cell r="FQ113">
            <v>0</v>
          </cell>
          <cell r="FR113">
            <v>0</v>
          </cell>
          <cell r="FS113">
            <v>0</v>
          </cell>
          <cell r="FT113">
            <v>42340</v>
          </cell>
          <cell r="FU113">
            <v>0</v>
          </cell>
          <cell r="FV113">
            <v>0</v>
          </cell>
          <cell r="FW113">
            <v>0</v>
          </cell>
          <cell r="FX113">
            <v>145001</v>
          </cell>
          <cell r="FY113">
            <v>0</v>
          </cell>
          <cell r="FZ113">
            <v>0</v>
          </cell>
          <cell r="GA113">
            <v>0</v>
          </cell>
          <cell r="GB113">
            <v>172049</v>
          </cell>
          <cell r="GC113">
            <v>0</v>
          </cell>
          <cell r="GD113">
            <v>0</v>
          </cell>
          <cell r="GE113">
            <v>0</v>
          </cell>
          <cell r="GF113">
            <v>30577</v>
          </cell>
          <cell r="GG113">
            <v>0</v>
          </cell>
          <cell r="GH113">
            <v>0</v>
          </cell>
          <cell r="GI113">
            <v>0</v>
          </cell>
          <cell r="GJ113">
            <v>67478</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457445</v>
          </cell>
          <cell r="HA113">
            <v>0</v>
          </cell>
          <cell r="HB113">
            <v>0</v>
          </cell>
          <cell r="HC113">
            <v>0</v>
          </cell>
          <cell r="HD113">
            <v>72865</v>
          </cell>
          <cell r="HE113">
            <v>0</v>
          </cell>
          <cell r="HF113">
            <v>0</v>
          </cell>
          <cell r="HG113">
            <v>0</v>
          </cell>
          <cell r="HH113">
            <v>172132</v>
          </cell>
          <cell r="HI113">
            <v>0</v>
          </cell>
          <cell r="HJ113">
            <v>0</v>
          </cell>
          <cell r="HK113">
            <v>0</v>
          </cell>
          <cell r="HL113">
            <v>215162</v>
          </cell>
          <cell r="HM113">
            <v>0</v>
          </cell>
          <cell r="HN113">
            <v>0</v>
          </cell>
          <cell r="HO113">
            <v>0</v>
          </cell>
          <cell r="HP113">
            <v>39151</v>
          </cell>
          <cell r="HQ113">
            <v>0</v>
          </cell>
          <cell r="HR113">
            <v>0</v>
          </cell>
          <cell r="HS113">
            <v>0</v>
          </cell>
          <cell r="HT113">
            <v>86399</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585709</v>
          </cell>
          <cell r="IK113">
            <v>0</v>
          </cell>
        </row>
        <row r="114">
          <cell r="A114" t="str">
            <v>72610714</v>
          </cell>
          <cell r="B114" t="str">
            <v>2001</v>
          </cell>
          <cell r="C114">
            <v>37546</v>
          </cell>
          <cell r="D114" t="str">
            <v>11:21:21</v>
          </cell>
          <cell r="E114" t="str">
            <v>BROOKSHIRE NURSING CENTER</v>
          </cell>
          <cell r="F114">
            <v>0</v>
          </cell>
          <cell r="G114">
            <v>365110</v>
          </cell>
          <cell r="H114">
            <v>0</v>
          </cell>
          <cell r="I114">
            <v>-77821</v>
          </cell>
          <cell r="J114">
            <v>0</v>
          </cell>
          <cell r="K114">
            <v>81274</v>
          </cell>
          <cell r="L114">
            <v>0</v>
          </cell>
          <cell r="M114">
            <v>0</v>
          </cell>
          <cell r="N114">
            <v>115098</v>
          </cell>
          <cell r="O114">
            <v>47245</v>
          </cell>
          <cell r="P114">
            <v>0</v>
          </cell>
          <cell r="Q114">
            <v>0</v>
          </cell>
          <cell r="R114">
            <v>165304</v>
          </cell>
          <cell r="S114">
            <v>212443</v>
          </cell>
          <cell r="T114">
            <v>0</v>
          </cell>
          <cell r="U114">
            <v>0</v>
          </cell>
          <cell r="V114">
            <v>126453</v>
          </cell>
          <cell r="W114">
            <v>0</v>
          </cell>
          <cell r="X114">
            <v>0</v>
          </cell>
          <cell r="Y114">
            <v>0</v>
          </cell>
          <cell r="Z114">
            <v>235948</v>
          </cell>
          <cell r="AA114">
            <v>0</v>
          </cell>
          <cell r="AB114">
            <v>0</v>
          </cell>
          <cell r="AC114">
            <v>0</v>
          </cell>
          <cell r="AD114">
            <v>390970</v>
          </cell>
          <cell r="AE114">
            <v>0</v>
          </cell>
          <cell r="AF114">
            <v>0</v>
          </cell>
          <cell r="AG114">
            <v>0</v>
          </cell>
          <cell r="AH114">
            <v>598839</v>
          </cell>
          <cell r="AI114">
            <v>0</v>
          </cell>
          <cell r="AJ114">
            <v>0</v>
          </cell>
          <cell r="AK114">
            <v>0</v>
          </cell>
          <cell r="AL114">
            <v>48857</v>
          </cell>
          <cell r="AM114">
            <v>0</v>
          </cell>
          <cell r="AN114">
            <v>0</v>
          </cell>
          <cell r="AO114">
            <v>0</v>
          </cell>
          <cell r="AP114">
            <v>0</v>
          </cell>
          <cell r="AQ114">
            <v>0</v>
          </cell>
          <cell r="AR114">
            <v>0</v>
          </cell>
          <cell r="AS114">
            <v>0</v>
          </cell>
          <cell r="AT114">
            <v>0</v>
          </cell>
          <cell r="AU114">
            <v>126386</v>
          </cell>
          <cell r="AV114">
            <v>0</v>
          </cell>
          <cell r="AW114">
            <v>0</v>
          </cell>
          <cell r="AX114">
            <v>0</v>
          </cell>
          <cell r="AY114">
            <v>76645</v>
          </cell>
          <cell r="AZ114">
            <v>0</v>
          </cell>
          <cell r="BA114">
            <v>0</v>
          </cell>
          <cell r="BB114">
            <v>0</v>
          </cell>
          <cell r="BC114">
            <v>6847</v>
          </cell>
          <cell r="BD114">
            <v>0</v>
          </cell>
          <cell r="BE114">
            <v>0</v>
          </cell>
          <cell r="BF114">
            <v>0</v>
          </cell>
          <cell r="BG114">
            <v>131110</v>
          </cell>
          <cell r="BH114">
            <v>0</v>
          </cell>
          <cell r="BI114">
            <v>0</v>
          </cell>
          <cell r="BJ114">
            <v>0</v>
          </cell>
          <cell r="BK114">
            <v>1331</v>
          </cell>
          <cell r="BL114">
            <v>0</v>
          </cell>
          <cell r="BM114">
            <v>0</v>
          </cell>
          <cell r="BN114">
            <v>0</v>
          </cell>
          <cell r="BO114">
            <v>9879</v>
          </cell>
          <cell r="BP114">
            <v>0</v>
          </cell>
          <cell r="BQ114">
            <v>0</v>
          </cell>
          <cell r="BR114">
            <v>0</v>
          </cell>
          <cell r="BS114">
            <v>9043</v>
          </cell>
          <cell r="BT114">
            <v>0</v>
          </cell>
          <cell r="BU114">
            <v>0</v>
          </cell>
          <cell r="BV114">
            <v>0</v>
          </cell>
          <cell r="BW114">
            <v>0</v>
          </cell>
          <cell r="BX114">
            <v>0</v>
          </cell>
          <cell r="BY114">
            <v>0</v>
          </cell>
          <cell r="BZ114">
            <v>0</v>
          </cell>
          <cell r="CA114">
            <v>20000</v>
          </cell>
          <cell r="CB114">
            <v>0</v>
          </cell>
          <cell r="CC114">
            <v>0</v>
          </cell>
          <cell r="CD114">
            <v>0</v>
          </cell>
          <cell r="CE114">
            <v>0</v>
          </cell>
          <cell r="CF114">
            <v>0</v>
          </cell>
          <cell r="CG114">
            <v>0</v>
          </cell>
          <cell r="CH114">
            <v>0</v>
          </cell>
          <cell r="CI114">
            <v>7500</v>
          </cell>
          <cell r="CJ114">
            <v>0</v>
          </cell>
          <cell r="CK114">
            <v>0</v>
          </cell>
          <cell r="CL114">
            <v>0</v>
          </cell>
          <cell r="CM114">
            <v>28886</v>
          </cell>
          <cell r="CN114">
            <v>0</v>
          </cell>
          <cell r="CO114">
            <v>0</v>
          </cell>
          <cell r="CP114">
            <v>0</v>
          </cell>
          <cell r="CQ114">
            <v>3312</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1401067</v>
          </cell>
          <cell r="DG114">
            <v>420939</v>
          </cell>
          <cell r="DH114">
            <v>0</v>
          </cell>
          <cell r="DI114">
            <v>0</v>
          </cell>
          <cell r="DJ114">
            <v>47276</v>
          </cell>
          <cell r="DK114">
            <v>22179</v>
          </cell>
          <cell r="DL114">
            <v>0</v>
          </cell>
          <cell r="DM114">
            <v>0</v>
          </cell>
          <cell r="DN114">
            <v>66037</v>
          </cell>
          <cell r="DO114">
            <v>13508</v>
          </cell>
          <cell r="DP114">
            <v>0</v>
          </cell>
          <cell r="DQ114">
            <v>0</v>
          </cell>
          <cell r="DR114">
            <v>27392</v>
          </cell>
          <cell r="DS114">
            <v>26480</v>
          </cell>
          <cell r="DT114">
            <v>0</v>
          </cell>
          <cell r="DU114">
            <v>0</v>
          </cell>
          <cell r="DV114">
            <v>79659</v>
          </cell>
          <cell r="DW114">
            <v>175603</v>
          </cell>
          <cell r="DX114">
            <v>0</v>
          </cell>
          <cell r="DY114">
            <v>-12192</v>
          </cell>
          <cell r="DZ114">
            <v>0</v>
          </cell>
          <cell r="EA114">
            <v>478</v>
          </cell>
          <cell r="EB114">
            <v>0</v>
          </cell>
          <cell r="EC114">
            <v>0</v>
          </cell>
          <cell r="ED114">
            <v>6055</v>
          </cell>
          <cell r="EE114">
            <v>8368</v>
          </cell>
          <cell r="EF114">
            <v>0</v>
          </cell>
          <cell r="EG114">
            <v>0</v>
          </cell>
          <cell r="EH114">
            <v>0</v>
          </cell>
          <cell r="EI114">
            <v>97961</v>
          </cell>
          <cell r="EJ114">
            <v>0</v>
          </cell>
          <cell r="EK114">
            <v>0</v>
          </cell>
          <cell r="EL114">
            <v>0</v>
          </cell>
          <cell r="EM114">
            <v>92909</v>
          </cell>
          <cell r="EN114">
            <v>0</v>
          </cell>
          <cell r="EO114">
            <v>0</v>
          </cell>
          <cell r="EP114">
            <v>0</v>
          </cell>
          <cell r="EQ114">
            <v>39742</v>
          </cell>
          <cell r="ER114">
            <v>0</v>
          </cell>
          <cell r="ES114">
            <v>0</v>
          </cell>
          <cell r="ET114">
            <v>0</v>
          </cell>
          <cell r="EU114">
            <v>11615</v>
          </cell>
          <cell r="EV114">
            <v>0</v>
          </cell>
          <cell r="EW114">
            <v>0</v>
          </cell>
          <cell r="EX114">
            <v>0</v>
          </cell>
          <cell r="EY114">
            <v>0</v>
          </cell>
          <cell r="EZ114">
            <v>0</v>
          </cell>
          <cell r="FA114">
            <v>0</v>
          </cell>
          <cell r="FB114">
            <v>0</v>
          </cell>
          <cell r="FC114">
            <v>12576</v>
          </cell>
          <cell r="FD114">
            <v>0</v>
          </cell>
          <cell r="FE114">
            <v>0</v>
          </cell>
          <cell r="FF114">
            <v>0</v>
          </cell>
          <cell r="FG114">
            <v>0</v>
          </cell>
          <cell r="FH114">
            <v>0</v>
          </cell>
          <cell r="FI114">
            <v>0</v>
          </cell>
          <cell r="FJ114">
            <v>0</v>
          </cell>
          <cell r="FK114">
            <v>0</v>
          </cell>
          <cell r="FL114">
            <v>0</v>
          </cell>
          <cell r="FM114">
            <v>0</v>
          </cell>
          <cell r="FN114">
            <v>0</v>
          </cell>
          <cell r="FO114">
            <v>25623</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row>
        <row r="115">
          <cell r="A115" t="str">
            <v>67132211</v>
          </cell>
          <cell r="B115" t="str">
            <v>2001</v>
          </cell>
          <cell r="C115">
            <v>37567</v>
          </cell>
          <cell r="D115" t="str">
            <v>07:52:07</v>
          </cell>
          <cell r="E115" t="str">
            <v>BRUNSWICK COVE NURSING CENTER</v>
          </cell>
          <cell r="F115">
            <v>0</v>
          </cell>
          <cell r="G115">
            <v>614126</v>
          </cell>
          <cell r="H115">
            <v>3620</v>
          </cell>
          <cell r="I115">
            <v>-93526</v>
          </cell>
          <cell r="J115">
            <v>32796</v>
          </cell>
          <cell r="K115">
            <v>294796</v>
          </cell>
          <cell r="L115">
            <v>0</v>
          </cell>
          <cell r="M115">
            <v>0</v>
          </cell>
          <cell r="N115">
            <v>335517</v>
          </cell>
          <cell r="O115">
            <v>110177</v>
          </cell>
          <cell r="P115">
            <v>0</v>
          </cell>
          <cell r="Q115">
            <v>-69973</v>
          </cell>
          <cell r="R115">
            <v>380044</v>
          </cell>
          <cell r="S115">
            <v>449671</v>
          </cell>
          <cell r="T115">
            <v>0</v>
          </cell>
          <cell r="U115">
            <v>-885</v>
          </cell>
          <cell r="V115">
            <v>67481</v>
          </cell>
          <cell r="W115">
            <v>0</v>
          </cell>
          <cell r="X115">
            <v>-4909</v>
          </cell>
          <cell r="Y115">
            <v>0</v>
          </cell>
          <cell r="Z115">
            <v>514450</v>
          </cell>
          <cell r="AA115">
            <v>0</v>
          </cell>
          <cell r="AB115">
            <v>-2130</v>
          </cell>
          <cell r="AC115">
            <v>0</v>
          </cell>
          <cell r="AD115">
            <v>526513</v>
          </cell>
          <cell r="AE115">
            <v>0</v>
          </cell>
          <cell r="AF115">
            <v>0</v>
          </cell>
          <cell r="AG115">
            <v>0</v>
          </cell>
          <cell r="AH115">
            <v>1123956</v>
          </cell>
          <cell r="AI115">
            <v>0</v>
          </cell>
          <cell r="AJ115">
            <v>0</v>
          </cell>
          <cell r="AK115">
            <v>0</v>
          </cell>
          <cell r="AL115">
            <v>33557</v>
          </cell>
          <cell r="AM115">
            <v>0</v>
          </cell>
          <cell r="AN115">
            <v>0</v>
          </cell>
          <cell r="AO115">
            <v>0</v>
          </cell>
          <cell r="AP115">
            <v>0</v>
          </cell>
          <cell r="AQ115">
            <v>0</v>
          </cell>
          <cell r="AR115">
            <v>0</v>
          </cell>
          <cell r="AS115">
            <v>0</v>
          </cell>
          <cell r="AT115">
            <v>0</v>
          </cell>
          <cell r="AU115">
            <v>189719</v>
          </cell>
          <cell r="AV115">
            <v>-566</v>
          </cell>
          <cell r="AW115">
            <v>0</v>
          </cell>
          <cell r="AX115">
            <v>0</v>
          </cell>
          <cell r="AY115">
            <v>167810</v>
          </cell>
          <cell r="AZ115">
            <v>-392</v>
          </cell>
          <cell r="BA115">
            <v>0</v>
          </cell>
          <cell r="BB115">
            <v>0</v>
          </cell>
          <cell r="BC115">
            <v>2254</v>
          </cell>
          <cell r="BD115">
            <v>0</v>
          </cell>
          <cell r="BE115">
            <v>0</v>
          </cell>
          <cell r="BF115">
            <v>0</v>
          </cell>
          <cell r="BG115">
            <v>263797</v>
          </cell>
          <cell r="BH115">
            <v>0</v>
          </cell>
          <cell r="BI115">
            <v>0</v>
          </cell>
          <cell r="BJ115">
            <v>0</v>
          </cell>
          <cell r="BK115">
            <v>16330</v>
          </cell>
          <cell r="BL115">
            <v>0</v>
          </cell>
          <cell r="BM115">
            <v>0</v>
          </cell>
          <cell r="BN115">
            <v>0</v>
          </cell>
          <cell r="BO115">
            <v>17556</v>
          </cell>
          <cell r="BP115">
            <v>0</v>
          </cell>
          <cell r="BQ115">
            <v>0</v>
          </cell>
          <cell r="BR115">
            <v>0</v>
          </cell>
          <cell r="BS115">
            <v>48</v>
          </cell>
          <cell r="BT115">
            <v>0</v>
          </cell>
          <cell r="BU115">
            <v>0</v>
          </cell>
          <cell r="BV115">
            <v>0</v>
          </cell>
          <cell r="BW115">
            <v>8074</v>
          </cell>
          <cell r="BX115">
            <v>0</v>
          </cell>
          <cell r="BY115">
            <v>0</v>
          </cell>
          <cell r="BZ115">
            <v>0</v>
          </cell>
          <cell r="CA115">
            <v>29000</v>
          </cell>
          <cell r="CB115">
            <v>0</v>
          </cell>
          <cell r="CC115">
            <v>0</v>
          </cell>
          <cell r="CD115">
            <v>0</v>
          </cell>
          <cell r="CE115">
            <v>0</v>
          </cell>
          <cell r="CF115">
            <v>0</v>
          </cell>
          <cell r="CG115">
            <v>0</v>
          </cell>
          <cell r="CH115">
            <v>0</v>
          </cell>
          <cell r="CI115">
            <v>3600</v>
          </cell>
          <cell r="CJ115">
            <v>0</v>
          </cell>
          <cell r="CK115">
            <v>0</v>
          </cell>
          <cell r="CL115">
            <v>0</v>
          </cell>
          <cell r="CM115">
            <v>9259</v>
          </cell>
          <cell r="CN115">
            <v>0</v>
          </cell>
          <cell r="CO115">
            <v>-1625</v>
          </cell>
          <cell r="CP115">
            <v>0</v>
          </cell>
          <cell r="CQ115">
            <v>0</v>
          </cell>
          <cell r="CR115">
            <v>0</v>
          </cell>
          <cell r="CS115">
            <v>0</v>
          </cell>
          <cell r="CT115">
            <v>0</v>
          </cell>
          <cell r="CU115">
            <v>0</v>
          </cell>
          <cell r="CV115">
            <v>322</v>
          </cell>
          <cell r="CW115">
            <v>0</v>
          </cell>
          <cell r="CX115">
            <v>0</v>
          </cell>
          <cell r="CY115">
            <v>19567</v>
          </cell>
          <cell r="CZ115">
            <v>-13443</v>
          </cell>
          <cell r="DA115">
            <v>0</v>
          </cell>
          <cell r="DB115">
            <v>0</v>
          </cell>
          <cell r="DC115">
            <v>0</v>
          </cell>
          <cell r="DD115">
            <v>0</v>
          </cell>
          <cell r="DE115">
            <v>0</v>
          </cell>
          <cell r="DF115">
            <v>2265957</v>
          </cell>
          <cell r="DG115">
            <v>727014</v>
          </cell>
          <cell r="DH115">
            <v>-21118</v>
          </cell>
          <cell r="DI115">
            <v>-1625</v>
          </cell>
          <cell r="DJ115">
            <v>61022</v>
          </cell>
          <cell r="DK115">
            <v>53846</v>
          </cell>
          <cell r="DL115">
            <v>0</v>
          </cell>
          <cell r="DM115">
            <v>0</v>
          </cell>
          <cell r="DN115">
            <v>71444</v>
          </cell>
          <cell r="DO115">
            <v>14531</v>
          </cell>
          <cell r="DP115">
            <v>0</v>
          </cell>
          <cell r="DQ115">
            <v>0</v>
          </cell>
          <cell r="DR115">
            <v>109938</v>
          </cell>
          <cell r="DS115">
            <v>34186</v>
          </cell>
          <cell r="DT115">
            <v>219</v>
          </cell>
          <cell r="DU115">
            <v>0</v>
          </cell>
          <cell r="DV115">
            <v>211339</v>
          </cell>
          <cell r="DW115">
            <v>349465</v>
          </cell>
          <cell r="DX115">
            <v>0</v>
          </cell>
          <cell r="DY115">
            <v>-173662</v>
          </cell>
          <cell r="DZ115">
            <v>0</v>
          </cell>
          <cell r="EA115">
            <v>5243</v>
          </cell>
          <cell r="EB115">
            <v>0</v>
          </cell>
          <cell r="EC115">
            <v>0</v>
          </cell>
          <cell r="ED115">
            <v>0</v>
          </cell>
          <cell r="EE115">
            <v>0</v>
          </cell>
          <cell r="EF115">
            <v>0</v>
          </cell>
          <cell r="EG115">
            <v>0</v>
          </cell>
          <cell r="EH115">
            <v>0</v>
          </cell>
          <cell r="EI115">
            <v>74245</v>
          </cell>
          <cell r="EJ115">
            <v>0</v>
          </cell>
          <cell r="EK115">
            <v>0</v>
          </cell>
          <cell r="EL115">
            <v>0</v>
          </cell>
          <cell r="EM115">
            <v>61196</v>
          </cell>
          <cell r="EN115">
            <v>0</v>
          </cell>
          <cell r="EO115">
            <v>0</v>
          </cell>
          <cell r="EP115">
            <v>0</v>
          </cell>
          <cell r="EQ115">
            <v>28763</v>
          </cell>
          <cell r="ER115">
            <v>0</v>
          </cell>
          <cell r="ES115">
            <v>0</v>
          </cell>
          <cell r="ET115">
            <v>0</v>
          </cell>
          <cell r="EU115">
            <v>2681</v>
          </cell>
          <cell r="EV115">
            <v>0</v>
          </cell>
          <cell r="EW115">
            <v>0</v>
          </cell>
          <cell r="EX115">
            <v>0</v>
          </cell>
          <cell r="EY115">
            <v>0</v>
          </cell>
          <cell r="EZ115">
            <v>0</v>
          </cell>
          <cell r="FA115">
            <v>0</v>
          </cell>
          <cell r="FB115">
            <v>0</v>
          </cell>
          <cell r="FC115">
            <v>22571</v>
          </cell>
          <cell r="FD115">
            <v>0</v>
          </cell>
          <cell r="FE115">
            <v>0</v>
          </cell>
          <cell r="FF115">
            <v>0</v>
          </cell>
          <cell r="FG115">
            <v>0</v>
          </cell>
          <cell r="FH115">
            <v>0</v>
          </cell>
          <cell r="FI115">
            <v>0</v>
          </cell>
          <cell r="FJ115">
            <v>0</v>
          </cell>
          <cell r="FK115">
            <v>775</v>
          </cell>
          <cell r="FL115">
            <v>7199</v>
          </cell>
          <cell r="FM115">
            <v>0</v>
          </cell>
          <cell r="FN115">
            <v>0</v>
          </cell>
          <cell r="FO115">
            <v>11494</v>
          </cell>
          <cell r="FP115">
            <v>4376</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row>
        <row r="116">
          <cell r="A116" t="str">
            <v>59688965</v>
          </cell>
          <cell r="B116" t="str">
            <v>2001</v>
          </cell>
          <cell r="C116">
            <v>37431</v>
          </cell>
          <cell r="D116" t="str">
            <v>09:17:25</v>
          </cell>
          <cell r="E116" t="str">
            <v>CAMELOT MANOR NURSING CARE FACILITY, INC</v>
          </cell>
          <cell r="F116">
            <v>0</v>
          </cell>
          <cell r="G116">
            <v>364229</v>
          </cell>
          <cell r="H116">
            <v>-49991</v>
          </cell>
          <cell r="I116">
            <v>-23311</v>
          </cell>
          <cell r="J116">
            <v>37396</v>
          </cell>
          <cell r="K116">
            <v>156263</v>
          </cell>
          <cell r="L116">
            <v>7580</v>
          </cell>
          <cell r="M116">
            <v>-2617</v>
          </cell>
          <cell r="N116">
            <v>161771</v>
          </cell>
          <cell r="O116">
            <v>17026</v>
          </cell>
          <cell r="P116">
            <v>32787</v>
          </cell>
          <cell r="Q116">
            <v>0</v>
          </cell>
          <cell r="R116">
            <v>183827</v>
          </cell>
          <cell r="S116">
            <v>176275</v>
          </cell>
          <cell r="T116">
            <v>37258</v>
          </cell>
          <cell r="U116">
            <v>-5499</v>
          </cell>
          <cell r="V116">
            <v>82316</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41461</v>
          </cell>
          <cell r="AM116">
            <v>0</v>
          </cell>
          <cell r="AN116">
            <v>0</v>
          </cell>
          <cell r="AO116">
            <v>0</v>
          </cell>
          <cell r="AP116">
            <v>0</v>
          </cell>
          <cell r="AQ116">
            <v>0</v>
          </cell>
          <cell r="AR116">
            <v>0</v>
          </cell>
          <cell r="AS116">
            <v>0</v>
          </cell>
          <cell r="AT116">
            <v>0</v>
          </cell>
          <cell r="AU116">
            <v>0</v>
          </cell>
          <cell r="AV116">
            <v>9991</v>
          </cell>
          <cell r="AW116">
            <v>0</v>
          </cell>
          <cell r="AX116">
            <v>0</v>
          </cell>
          <cell r="AY116">
            <v>0</v>
          </cell>
          <cell r="AZ116">
            <v>15096</v>
          </cell>
          <cell r="BA116">
            <v>0</v>
          </cell>
          <cell r="BB116">
            <v>0</v>
          </cell>
          <cell r="BC116">
            <v>959</v>
          </cell>
          <cell r="BD116">
            <v>0</v>
          </cell>
          <cell r="BE116">
            <v>0</v>
          </cell>
          <cell r="BF116">
            <v>0</v>
          </cell>
          <cell r="BG116">
            <v>117534</v>
          </cell>
          <cell r="BH116">
            <v>0</v>
          </cell>
          <cell r="BI116">
            <v>0</v>
          </cell>
          <cell r="BJ116">
            <v>0</v>
          </cell>
          <cell r="BK116">
            <v>21173</v>
          </cell>
          <cell r="BL116">
            <v>0</v>
          </cell>
          <cell r="BM116">
            <v>0</v>
          </cell>
          <cell r="BN116">
            <v>0</v>
          </cell>
          <cell r="BO116">
            <v>4883</v>
          </cell>
          <cell r="BP116">
            <v>0</v>
          </cell>
          <cell r="BQ116">
            <v>0</v>
          </cell>
          <cell r="BR116">
            <v>0</v>
          </cell>
          <cell r="BS116">
            <v>0</v>
          </cell>
          <cell r="BT116">
            <v>0</v>
          </cell>
          <cell r="BU116">
            <v>0</v>
          </cell>
          <cell r="BV116">
            <v>0</v>
          </cell>
          <cell r="BW116">
            <v>0</v>
          </cell>
          <cell r="BX116">
            <v>0</v>
          </cell>
          <cell r="BY116">
            <v>0</v>
          </cell>
          <cell r="BZ116">
            <v>0</v>
          </cell>
          <cell r="CA116">
            <v>12000</v>
          </cell>
          <cell r="CB116">
            <v>0</v>
          </cell>
          <cell r="CC116">
            <v>0</v>
          </cell>
          <cell r="CD116">
            <v>0</v>
          </cell>
          <cell r="CE116">
            <v>14577</v>
          </cell>
          <cell r="CF116">
            <v>0</v>
          </cell>
          <cell r="CG116">
            <v>0</v>
          </cell>
          <cell r="CH116">
            <v>0</v>
          </cell>
          <cell r="CI116">
            <v>11100</v>
          </cell>
          <cell r="CJ116">
            <v>0</v>
          </cell>
          <cell r="CK116">
            <v>0</v>
          </cell>
          <cell r="CL116">
            <v>0</v>
          </cell>
          <cell r="CM116">
            <v>3278</v>
          </cell>
          <cell r="CN116">
            <v>0</v>
          </cell>
          <cell r="CO116">
            <v>0</v>
          </cell>
          <cell r="CP116">
            <v>0</v>
          </cell>
          <cell r="CQ116">
            <v>570</v>
          </cell>
          <cell r="CR116">
            <v>0</v>
          </cell>
          <cell r="CS116">
            <v>0</v>
          </cell>
          <cell r="CT116">
            <v>0</v>
          </cell>
          <cell r="CU116">
            <v>0</v>
          </cell>
          <cell r="CV116">
            <v>4041</v>
          </cell>
          <cell r="CW116">
            <v>0</v>
          </cell>
          <cell r="CX116">
            <v>0</v>
          </cell>
          <cell r="CY116">
            <v>0</v>
          </cell>
          <cell r="CZ116">
            <v>0</v>
          </cell>
          <cell r="DA116">
            <v>0</v>
          </cell>
          <cell r="DB116">
            <v>0</v>
          </cell>
          <cell r="DC116">
            <v>0</v>
          </cell>
          <cell r="DD116">
            <v>0</v>
          </cell>
          <cell r="DE116">
            <v>0</v>
          </cell>
          <cell r="DF116">
            <v>123777</v>
          </cell>
          <cell r="DG116">
            <v>186074</v>
          </cell>
          <cell r="DH116">
            <v>29128</v>
          </cell>
          <cell r="DI116">
            <v>0</v>
          </cell>
          <cell r="DJ116">
            <v>111263</v>
          </cell>
          <cell r="DK116">
            <v>36869</v>
          </cell>
          <cell r="DL116">
            <v>22551</v>
          </cell>
          <cell r="DM116">
            <v>0</v>
          </cell>
          <cell r="DN116">
            <v>28500</v>
          </cell>
          <cell r="DO116">
            <v>290</v>
          </cell>
          <cell r="DP116">
            <v>5776</v>
          </cell>
          <cell r="DQ116">
            <v>0</v>
          </cell>
          <cell r="DR116">
            <v>39410</v>
          </cell>
          <cell r="DS116">
            <v>2084</v>
          </cell>
          <cell r="DT116">
            <v>8419</v>
          </cell>
          <cell r="DU116">
            <v>0</v>
          </cell>
          <cell r="DV116">
            <v>149202</v>
          </cell>
          <cell r="DW116">
            <v>851976</v>
          </cell>
          <cell r="DX116">
            <v>-455589</v>
          </cell>
          <cell r="DY116">
            <v>-198478</v>
          </cell>
          <cell r="DZ116">
            <v>0</v>
          </cell>
          <cell r="EA116">
            <v>0</v>
          </cell>
          <cell r="EB116">
            <v>0</v>
          </cell>
          <cell r="EC116">
            <v>0</v>
          </cell>
          <cell r="ED116">
            <v>0</v>
          </cell>
          <cell r="EE116">
            <v>6812</v>
          </cell>
          <cell r="EF116">
            <v>0</v>
          </cell>
          <cell r="EG116">
            <v>0</v>
          </cell>
          <cell r="EH116">
            <v>29534</v>
          </cell>
          <cell r="EI116">
            <v>19995</v>
          </cell>
          <cell r="EJ116">
            <v>5986</v>
          </cell>
          <cell r="EK116">
            <v>0</v>
          </cell>
          <cell r="EL116">
            <v>21284</v>
          </cell>
          <cell r="EM116">
            <v>3356</v>
          </cell>
          <cell r="EN116">
            <v>4314</v>
          </cell>
          <cell r="EO116">
            <v>0</v>
          </cell>
          <cell r="EP116">
            <v>0</v>
          </cell>
          <cell r="EQ116">
            <v>23460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11410</v>
          </cell>
          <cell r="FH116">
            <v>0</v>
          </cell>
          <cell r="FI116">
            <v>0</v>
          </cell>
          <cell r="FJ116">
            <v>0</v>
          </cell>
          <cell r="FK116">
            <v>11398</v>
          </cell>
          <cell r="FL116">
            <v>0</v>
          </cell>
          <cell r="FM116">
            <v>0</v>
          </cell>
          <cell r="FN116">
            <v>0</v>
          </cell>
          <cell r="FO116">
            <v>21000</v>
          </cell>
          <cell r="FP116">
            <v>1800</v>
          </cell>
          <cell r="FQ116">
            <v>0</v>
          </cell>
          <cell r="FR116">
            <v>0</v>
          </cell>
          <cell r="FS116">
            <v>0</v>
          </cell>
          <cell r="FT116">
            <v>0</v>
          </cell>
          <cell r="FU116">
            <v>0</v>
          </cell>
          <cell r="FV116">
            <v>155598</v>
          </cell>
          <cell r="FW116">
            <v>0</v>
          </cell>
          <cell r="FX116">
            <v>0</v>
          </cell>
          <cell r="FY116">
            <v>0</v>
          </cell>
          <cell r="FZ116">
            <v>369481</v>
          </cell>
          <cell r="GA116">
            <v>0</v>
          </cell>
          <cell r="GB116">
            <v>135319</v>
          </cell>
          <cell r="GC116">
            <v>0</v>
          </cell>
          <cell r="GD116">
            <v>0</v>
          </cell>
          <cell r="GE116">
            <v>0</v>
          </cell>
          <cell r="GF116">
            <v>53306</v>
          </cell>
          <cell r="GG116">
            <v>0</v>
          </cell>
          <cell r="GH116">
            <v>0</v>
          </cell>
          <cell r="GI116">
            <v>0</v>
          </cell>
          <cell r="GJ116">
            <v>81054</v>
          </cell>
          <cell r="GK116">
            <v>0</v>
          </cell>
          <cell r="GL116">
            <v>0</v>
          </cell>
          <cell r="GM116">
            <v>0</v>
          </cell>
          <cell r="GN116">
            <v>0</v>
          </cell>
          <cell r="GO116">
            <v>0</v>
          </cell>
          <cell r="GP116">
            <v>0</v>
          </cell>
          <cell r="GQ116">
            <v>0</v>
          </cell>
          <cell r="GR116">
            <v>0</v>
          </cell>
          <cell r="GS116">
            <v>0</v>
          </cell>
          <cell r="GT116">
            <v>0</v>
          </cell>
          <cell r="GU116">
            <v>30609</v>
          </cell>
          <cell r="GV116">
            <v>0</v>
          </cell>
          <cell r="GW116">
            <v>0</v>
          </cell>
          <cell r="GX116">
            <v>525079</v>
          </cell>
          <cell r="GY116">
            <v>30609</v>
          </cell>
          <cell r="GZ116">
            <v>269679</v>
          </cell>
          <cell r="HA116">
            <v>0</v>
          </cell>
          <cell r="HB116">
            <v>149669</v>
          </cell>
          <cell r="HC116">
            <v>0</v>
          </cell>
          <cell r="HD116">
            <v>0</v>
          </cell>
          <cell r="HE116">
            <v>0</v>
          </cell>
          <cell r="HF116">
            <v>159778</v>
          </cell>
          <cell r="HG116">
            <v>0</v>
          </cell>
          <cell r="HH116">
            <v>0</v>
          </cell>
          <cell r="HI116">
            <v>0</v>
          </cell>
          <cell r="HJ116">
            <v>891857</v>
          </cell>
          <cell r="HK116">
            <v>0</v>
          </cell>
          <cell r="HL116">
            <v>-135319</v>
          </cell>
          <cell r="HM116">
            <v>0</v>
          </cell>
          <cell r="HN116">
            <v>0</v>
          </cell>
          <cell r="HO116">
            <v>0</v>
          </cell>
          <cell r="HP116">
            <v>86045</v>
          </cell>
          <cell r="HQ116">
            <v>0</v>
          </cell>
          <cell r="HR116">
            <v>0</v>
          </cell>
          <cell r="HS116">
            <v>0</v>
          </cell>
          <cell r="HT116">
            <v>130008</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1201304</v>
          </cell>
          <cell r="II116">
            <v>0</v>
          </cell>
          <cell r="IJ116">
            <v>80734</v>
          </cell>
          <cell r="IK116">
            <v>0</v>
          </cell>
        </row>
        <row r="117">
          <cell r="A117" t="str">
            <v>98588594</v>
          </cell>
          <cell r="B117" t="str">
            <v>2001</v>
          </cell>
          <cell r="C117">
            <v>37446</v>
          </cell>
          <cell r="D117" t="str">
            <v>09:33:38</v>
          </cell>
          <cell r="E117" t="str">
            <v>Canton Healthcare Center</v>
          </cell>
          <cell r="F117">
            <v>0</v>
          </cell>
          <cell r="G117">
            <v>553840</v>
          </cell>
          <cell r="H117">
            <v>0</v>
          </cell>
          <cell r="I117">
            <v>0</v>
          </cell>
          <cell r="J117">
            <v>27281</v>
          </cell>
          <cell r="K117">
            <v>129899</v>
          </cell>
          <cell r="L117">
            <v>0</v>
          </cell>
          <cell r="M117">
            <v>0</v>
          </cell>
          <cell r="N117">
            <v>159739</v>
          </cell>
          <cell r="O117">
            <v>62855</v>
          </cell>
          <cell r="P117">
            <v>0</v>
          </cell>
          <cell r="Q117">
            <v>0</v>
          </cell>
          <cell r="R117">
            <v>148912</v>
          </cell>
          <cell r="S117">
            <v>274401</v>
          </cell>
          <cell r="T117">
            <v>0</v>
          </cell>
          <cell r="U117">
            <v>0</v>
          </cell>
          <cell r="V117">
            <v>87172</v>
          </cell>
          <cell r="W117">
            <v>0</v>
          </cell>
          <cell r="X117">
            <v>0</v>
          </cell>
          <cell r="Y117">
            <v>0</v>
          </cell>
          <cell r="Z117">
            <v>102421</v>
          </cell>
          <cell r="AA117">
            <v>0</v>
          </cell>
          <cell r="AB117">
            <v>0</v>
          </cell>
          <cell r="AC117">
            <v>0</v>
          </cell>
          <cell r="AD117">
            <v>480417</v>
          </cell>
          <cell r="AE117">
            <v>0</v>
          </cell>
          <cell r="AF117">
            <v>0</v>
          </cell>
          <cell r="AG117">
            <v>0</v>
          </cell>
          <cell r="AH117">
            <v>579198</v>
          </cell>
          <cell r="AI117">
            <v>0</v>
          </cell>
          <cell r="AJ117">
            <v>0</v>
          </cell>
          <cell r="AK117">
            <v>0</v>
          </cell>
          <cell r="AL117">
            <v>0</v>
          </cell>
          <cell r="AM117">
            <v>0</v>
          </cell>
          <cell r="AN117">
            <v>0</v>
          </cell>
          <cell r="AO117">
            <v>0</v>
          </cell>
          <cell r="AP117">
            <v>0</v>
          </cell>
          <cell r="AQ117">
            <v>0</v>
          </cell>
          <cell r="AR117">
            <v>0</v>
          </cell>
          <cell r="AS117">
            <v>0</v>
          </cell>
          <cell r="AT117">
            <v>0</v>
          </cell>
          <cell r="AU117">
            <v>111294</v>
          </cell>
          <cell r="AV117">
            <v>0</v>
          </cell>
          <cell r="AW117">
            <v>0</v>
          </cell>
          <cell r="AX117">
            <v>0</v>
          </cell>
          <cell r="AY117">
            <v>191479</v>
          </cell>
          <cell r="AZ117">
            <v>0</v>
          </cell>
          <cell r="BA117">
            <v>0</v>
          </cell>
          <cell r="BB117">
            <v>0</v>
          </cell>
          <cell r="BC117">
            <v>24163</v>
          </cell>
          <cell r="BD117">
            <v>0</v>
          </cell>
          <cell r="BE117">
            <v>0</v>
          </cell>
          <cell r="BF117">
            <v>0</v>
          </cell>
          <cell r="BG117">
            <v>27091</v>
          </cell>
          <cell r="BH117">
            <v>0</v>
          </cell>
          <cell r="BI117">
            <v>0</v>
          </cell>
          <cell r="BJ117">
            <v>0</v>
          </cell>
          <cell r="BK117">
            <v>11722</v>
          </cell>
          <cell r="BL117">
            <v>0</v>
          </cell>
          <cell r="BM117">
            <v>0</v>
          </cell>
          <cell r="BN117">
            <v>0</v>
          </cell>
          <cell r="BO117">
            <v>5766</v>
          </cell>
          <cell r="BP117">
            <v>0</v>
          </cell>
          <cell r="BQ117">
            <v>0</v>
          </cell>
          <cell r="BR117">
            <v>0</v>
          </cell>
          <cell r="BS117">
            <v>30</v>
          </cell>
          <cell r="BT117">
            <v>0</v>
          </cell>
          <cell r="BU117">
            <v>0</v>
          </cell>
          <cell r="BV117">
            <v>0</v>
          </cell>
          <cell r="BW117">
            <v>0</v>
          </cell>
          <cell r="BX117">
            <v>0</v>
          </cell>
          <cell r="BY117">
            <v>0</v>
          </cell>
          <cell r="BZ117">
            <v>0</v>
          </cell>
          <cell r="CA117">
            <v>23800</v>
          </cell>
          <cell r="CB117">
            <v>0</v>
          </cell>
          <cell r="CC117">
            <v>0</v>
          </cell>
          <cell r="CD117">
            <v>0</v>
          </cell>
          <cell r="CE117">
            <v>3380</v>
          </cell>
          <cell r="CF117">
            <v>0</v>
          </cell>
          <cell r="CG117">
            <v>0</v>
          </cell>
          <cell r="CH117">
            <v>0</v>
          </cell>
          <cell r="CI117">
            <v>0</v>
          </cell>
          <cell r="CJ117">
            <v>0</v>
          </cell>
          <cell r="CK117">
            <v>0</v>
          </cell>
          <cell r="CL117">
            <v>0</v>
          </cell>
          <cell r="CM117">
            <v>28739</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1249208</v>
          </cell>
          <cell r="DG117">
            <v>427464</v>
          </cell>
          <cell r="DH117">
            <v>0</v>
          </cell>
          <cell r="DI117">
            <v>0</v>
          </cell>
          <cell r="DJ117">
            <v>50377</v>
          </cell>
          <cell r="DK117">
            <v>32469</v>
          </cell>
          <cell r="DL117">
            <v>0</v>
          </cell>
          <cell r="DM117">
            <v>0</v>
          </cell>
          <cell r="DN117">
            <v>29469</v>
          </cell>
          <cell r="DO117">
            <v>7090</v>
          </cell>
          <cell r="DP117">
            <v>0</v>
          </cell>
          <cell r="DQ117">
            <v>0</v>
          </cell>
          <cell r="DR117">
            <v>35652</v>
          </cell>
          <cell r="DS117">
            <v>10682</v>
          </cell>
          <cell r="DT117">
            <v>0</v>
          </cell>
          <cell r="DU117">
            <v>0</v>
          </cell>
          <cell r="DV117">
            <v>107348</v>
          </cell>
          <cell r="DW117">
            <v>159632</v>
          </cell>
          <cell r="DX117">
            <v>0</v>
          </cell>
          <cell r="DY117">
            <v>0</v>
          </cell>
          <cell r="DZ117">
            <v>0</v>
          </cell>
          <cell r="EA117">
            <v>0</v>
          </cell>
          <cell r="EB117">
            <v>0</v>
          </cell>
          <cell r="EC117">
            <v>0</v>
          </cell>
          <cell r="ED117">
            <v>0</v>
          </cell>
          <cell r="EE117">
            <v>0</v>
          </cell>
          <cell r="EF117">
            <v>0</v>
          </cell>
          <cell r="EG117">
            <v>0</v>
          </cell>
          <cell r="EH117">
            <v>34330</v>
          </cell>
          <cell r="EI117">
            <v>16009</v>
          </cell>
          <cell r="EJ117">
            <v>0</v>
          </cell>
          <cell r="EK117">
            <v>0</v>
          </cell>
          <cell r="EL117">
            <v>0</v>
          </cell>
          <cell r="EM117">
            <v>11202</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48690</v>
          </cell>
          <cell r="FD117">
            <v>0</v>
          </cell>
          <cell r="FE117">
            <v>0</v>
          </cell>
          <cell r="FF117">
            <v>0</v>
          </cell>
          <cell r="FG117">
            <v>0</v>
          </cell>
          <cell r="FH117">
            <v>0</v>
          </cell>
          <cell r="FI117">
            <v>0</v>
          </cell>
          <cell r="FJ117">
            <v>0</v>
          </cell>
          <cell r="FK117">
            <v>273</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row>
        <row r="118">
          <cell r="A118" t="str">
            <v>40649300</v>
          </cell>
          <cell r="B118" t="str">
            <v>2001</v>
          </cell>
          <cell r="C118">
            <v>37452</v>
          </cell>
          <cell r="D118" t="str">
            <v>12:32:40</v>
          </cell>
          <cell r="E118" t="str">
            <v>Cardinal Healthcare &amp; Rehabilitation Ctr</v>
          </cell>
          <cell r="F118">
            <v>0</v>
          </cell>
          <cell r="G118">
            <v>386066</v>
          </cell>
          <cell r="H118">
            <v>11019</v>
          </cell>
          <cell r="I118">
            <v>-346834</v>
          </cell>
          <cell r="J118">
            <v>24756</v>
          </cell>
          <cell r="K118">
            <v>137404</v>
          </cell>
          <cell r="L118">
            <v>18576</v>
          </cell>
          <cell r="M118">
            <v>0</v>
          </cell>
          <cell r="N118">
            <v>81854</v>
          </cell>
          <cell r="O118">
            <v>20671</v>
          </cell>
          <cell r="P118">
            <v>17220</v>
          </cell>
          <cell r="Q118">
            <v>0</v>
          </cell>
          <cell r="R118">
            <v>137362</v>
          </cell>
          <cell r="S118">
            <v>145555</v>
          </cell>
          <cell r="T118">
            <v>6787</v>
          </cell>
          <cell r="U118">
            <v>0</v>
          </cell>
          <cell r="V118">
            <v>100033</v>
          </cell>
          <cell r="W118">
            <v>0</v>
          </cell>
          <cell r="X118">
            <v>5465</v>
          </cell>
          <cell r="Y118">
            <v>0</v>
          </cell>
          <cell r="Z118">
            <v>124371</v>
          </cell>
          <cell r="AA118">
            <v>0</v>
          </cell>
          <cell r="AB118">
            <v>8892</v>
          </cell>
          <cell r="AC118">
            <v>0</v>
          </cell>
          <cell r="AD118">
            <v>346804</v>
          </cell>
          <cell r="AE118">
            <v>0</v>
          </cell>
          <cell r="AF118">
            <v>23080</v>
          </cell>
          <cell r="AG118">
            <v>0</v>
          </cell>
          <cell r="AH118">
            <v>436429</v>
          </cell>
          <cell r="AI118">
            <v>0</v>
          </cell>
          <cell r="AJ118">
            <v>43519</v>
          </cell>
          <cell r="AK118">
            <v>0</v>
          </cell>
          <cell r="AL118">
            <v>24513</v>
          </cell>
          <cell r="AM118">
            <v>0</v>
          </cell>
          <cell r="AN118">
            <v>0</v>
          </cell>
          <cell r="AO118">
            <v>0</v>
          </cell>
          <cell r="AP118">
            <v>0</v>
          </cell>
          <cell r="AQ118">
            <v>0</v>
          </cell>
          <cell r="AR118">
            <v>0</v>
          </cell>
          <cell r="AS118">
            <v>0</v>
          </cell>
          <cell r="AT118">
            <v>0</v>
          </cell>
          <cell r="AU118">
            <v>91842</v>
          </cell>
          <cell r="AV118">
            <v>0</v>
          </cell>
          <cell r="AW118">
            <v>0</v>
          </cell>
          <cell r="AX118">
            <v>0</v>
          </cell>
          <cell r="AY118">
            <v>1681</v>
          </cell>
          <cell r="AZ118">
            <v>63351</v>
          </cell>
          <cell r="BA118">
            <v>0</v>
          </cell>
          <cell r="BB118">
            <v>0</v>
          </cell>
          <cell r="BC118">
            <v>446</v>
          </cell>
          <cell r="BD118">
            <v>2513</v>
          </cell>
          <cell r="BE118">
            <v>0</v>
          </cell>
          <cell r="BF118">
            <v>0</v>
          </cell>
          <cell r="BG118">
            <v>41373</v>
          </cell>
          <cell r="BH118">
            <v>0</v>
          </cell>
          <cell r="BI118">
            <v>6153</v>
          </cell>
          <cell r="BJ118">
            <v>0</v>
          </cell>
          <cell r="BK118">
            <v>25142</v>
          </cell>
          <cell r="BL118">
            <v>0</v>
          </cell>
          <cell r="BM118">
            <v>0</v>
          </cell>
          <cell r="BN118">
            <v>0</v>
          </cell>
          <cell r="BO118">
            <v>3027</v>
          </cell>
          <cell r="BP118">
            <v>0</v>
          </cell>
          <cell r="BQ118">
            <v>0</v>
          </cell>
          <cell r="BR118">
            <v>0</v>
          </cell>
          <cell r="BS118">
            <v>0</v>
          </cell>
          <cell r="BT118">
            <v>0</v>
          </cell>
          <cell r="BU118">
            <v>0</v>
          </cell>
          <cell r="BV118">
            <v>0</v>
          </cell>
          <cell r="BW118">
            <v>0</v>
          </cell>
          <cell r="BX118">
            <v>0</v>
          </cell>
          <cell r="BY118">
            <v>0</v>
          </cell>
          <cell r="BZ118">
            <v>0</v>
          </cell>
          <cell r="CA118">
            <v>31600</v>
          </cell>
          <cell r="CB118">
            <v>0</v>
          </cell>
          <cell r="CC118">
            <v>0</v>
          </cell>
          <cell r="CD118">
            <v>0</v>
          </cell>
          <cell r="CE118">
            <v>3572</v>
          </cell>
          <cell r="CF118">
            <v>0</v>
          </cell>
          <cell r="CG118">
            <v>0</v>
          </cell>
          <cell r="CH118">
            <v>0</v>
          </cell>
          <cell r="CI118">
            <v>0</v>
          </cell>
          <cell r="CJ118">
            <v>0</v>
          </cell>
          <cell r="CK118">
            <v>0</v>
          </cell>
          <cell r="CL118">
            <v>0</v>
          </cell>
          <cell r="CM118">
            <v>63177</v>
          </cell>
          <cell r="CN118">
            <v>-37583</v>
          </cell>
          <cell r="CO118">
            <v>0</v>
          </cell>
          <cell r="CP118">
            <v>0</v>
          </cell>
          <cell r="CQ118">
            <v>85675</v>
          </cell>
          <cell r="CR118">
            <v>-80956</v>
          </cell>
          <cell r="CS118">
            <v>0</v>
          </cell>
          <cell r="CT118">
            <v>0</v>
          </cell>
          <cell r="CU118">
            <v>0</v>
          </cell>
          <cell r="CV118">
            <v>276</v>
          </cell>
          <cell r="CW118">
            <v>0</v>
          </cell>
          <cell r="CX118">
            <v>0</v>
          </cell>
          <cell r="CY118">
            <v>0</v>
          </cell>
          <cell r="CZ118">
            <v>0</v>
          </cell>
          <cell r="DA118">
            <v>0</v>
          </cell>
          <cell r="DB118">
            <v>0</v>
          </cell>
          <cell r="DC118">
            <v>0</v>
          </cell>
          <cell r="DD118">
            <v>0</v>
          </cell>
          <cell r="DE118">
            <v>0</v>
          </cell>
          <cell r="DF118">
            <v>1032150</v>
          </cell>
          <cell r="DG118">
            <v>347535</v>
          </cell>
          <cell r="DH118">
            <v>28557</v>
          </cell>
          <cell r="DI118">
            <v>6153</v>
          </cell>
          <cell r="DJ118">
            <v>39592</v>
          </cell>
          <cell r="DK118">
            <v>17554</v>
          </cell>
          <cell r="DL118">
            <v>2285</v>
          </cell>
          <cell r="DM118">
            <v>0</v>
          </cell>
          <cell r="DN118">
            <v>27127</v>
          </cell>
          <cell r="DO118">
            <v>2696</v>
          </cell>
          <cell r="DP118">
            <v>8910</v>
          </cell>
          <cell r="DQ118">
            <v>0</v>
          </cell>
          <cell r="DR118">
            <v>13536</v>
          </cell>
          <cell r="DS118">
            <v>2436</v>
          </cell>
          <cell r="DT118">
            <v>1122</v>
          </cell>
          <cell r="DU118">
            <v>0</v>
          </cell>
          <cell r="DV118">
            <v>95258</v>
          </cell>
          <cell r="DW118">
            <v>456936</v>
          </cell>
          <cell r="DX118">
            <v>-152998</v>
          </cell>
          <cell r="DY118">
            <v>-44466</v>
          </cell>
          <cell r="DZ118">
            <v>0</v>
          </cell>
          <cell r="EA118">
            <v>1397</v>
          </cell>
          <cell r="EB118">
            <v>0</v>
          </cell>
          <cell r="EC118">
            <v>0</v>
          </cell>
          <cell r="ED118">
            <v>0</v>
          </cell>
          <cell r="EE118">
            <v>14883</v>
          </cell>
          <cell r="EF118">
            <v>0</v>
          </cell>
          <cell r="EG118">
            <v>0</v>
          </cell>
          <cell r="EH118">
            <v>0</v>
          </cell>
          <cell r="EI118">
            <v>82603</v>
          </cell>
          <cell r="EJ118">
            <v>0</v>
          </cell>
          <cell r="EK118">
            <v>0</v>
          </cell>
          <cell r="EL118">
            <v>0</v>
          </cell>
          <cell r="EM118">
            <v>58079</v>
          </cell>
          <cell r="EN118">
            <v>0</v>
          </cell>
          <cell r="EO118">
            <v>-9502</v>
          </cell>
          <cell r="EP118">
            <v>0</v>
          </cell>
          <cell r="EQ118">
            <v>27632</v>
          </cell>
          <cell r="ER118">
            <v>0</v>
          </cell>
          <cell r="ES118">
            <v>-5737</v>
          </cell>
          <cell r="ET118">
            <v>0</v>
          </cell>
          <cell r="EU118">
            <v>1003</v>
          </cell>
          <cell r="EV118">
            <v>0</v>
          </cell>
          <cell r="EW118">
            <v>0</v>
          </cell>
          <cell r="EX118">
            <v>0</v>
          </cell>
          <cell r="EY118">
            <v>0</v>
          </cell>
          <cell r="EZ118">
            <v>0</v>
          </cell>
          <cell r="FA118">
            <v>0</v>
          </cell>
          <cell r="FB118">
            <v>0</v>
          </cell>
          <cell r="FC118">
            <v>12732</v>
          </cell>
          <cell r="FD118">
            <v>-1720</v>
          </cell>
          <cell r="FE118">
            <v>-1343</v>
          </cell>
          <cell r="FF118">
            <v>0</v>
          </cell>
          <cell r="FG118">
            <v>7652</v>
          </cell>
          <cell r="FH118">
            <v>0</v>
          </cell>
          <cell r="FI118">
            <v>-1941</v>
          </cell>
          <cell r="FJ118">
            <v>0</v>
          </cell>
          <cell r="FK118">
            <v>2348</v>
          </cell>
          <cell r="FL118">
            <v>0</v>
          </cell>
          <cell r="FM118">
            <v>-305</v>
          </cell>
          <cell r="FN118">
            <v>0</v>
          </cell>
          <cell r="FO118">
            <v>939</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26426</v>
          </cell>
          <cell r="GW118">
            <v>0</v>
          </cell>
          <cell r="GX118">
            <v>0</v>
          </cell>
          <cell r="GY118">
            <v>0</v>
          </cell>
          <cell r="GZ118">
            <v>26426</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32851</v>
          </cell>
          <cell r="IG118">
            <v>0</v>
          </cell>
          <cell r="IH118">
            <v>0</v>
          </cell>
          <cell r="II118">
            <v>0</v>
          </cell>
          <cell r="IJ118">
            <v>32851</v>
          </cell>
          <cell r="IK118">
            <v>0</v>
          </cell>
        </row>
        <row r="119">
          <cell r="A119" t="str">
            <v>79403998</v>
          </cell>
          <cell r="B119" t="str">
            <v>2001</v>
          </cell>
          <cell r="C119">
            <v>37428</v>
          </cell>
          <cell r="D119" t="str">
            <v>15:21:30</v>
          </cell>
          <cell r="E119" t="str">
            <v>Carolina Care Center of Cherryville, Inc</v>
          </cell>
          <cell r="F119">
            <v>0</v>
          </cell>
          <cell r="G119">
            <v>186775</v>
          </cell>
          <cell r="H119">
            <v>-1717</v>
          </cell>
          <cell r="I119">
            <v>-51803</v>
          </cell>
          <cell r="J119">
            <v>13120</v>
          </cell>
          <cell r="K119">
            <v>173106</v>
          </cell>
          <cell r="L119">
            <v>282</v>
          </cell>
          <cell r="M119">
            <v>-19</v>
          </cell>
          <cell r="N119">
            <v>245650</v>
          </cell>
          <cell r="O119">
            <v>65669</v>
          </cell>
          <cell r="P119">
            <v>-32358</v>
          </cell>
          <cell r="Q119">
            <v>-9898</v>
          </cell>
          <cell r="R119">
            <v>312073</v>
          </cell>
          <cell r="S119">
            <v>379197</v>
          </cell>
          <cell r="T119">
            <v>6701</v>
          </cell>
          <cell r="U119">
            <v>-11903</v>
          </cell>
          <cell r="V119">
            <v>128546</v>
          </cell>
          <cell r="W119">
            <v>0</v>
          </cell>
          <cell r="X119">
            <v>7724</v>
          </cell>
          <cell r="Y119">
            <v>0</v>
          </cell>
          <cell r="Z119">
            <v>0</v>
          </cell>
          <cell r="AA119">
            <v>0</v>
          </cell>
          <cell r="AB119">
            <v>0</v>
          </cell>
          <cell r="AC119">
            <v>0</v>
          </cell>
          <cell r="AD119">
            <v>0</v>
          </cell>
          <cell r="AE119">
            <v>0</v>
          </cell>
          <cell r="AF119">
            <v>0</v>
          </cell>
          <cell r="AG119">
            <v>0</v>
          </cell>
          <cell r="AH119">
            <v>105555</v>
          </cell>
          <cell r="AI119">
            <v>0</v>
          </cell>
          <cell r="AJ119">
            <v>-105555</v>
          </cell>
          <cell r="AK119">
            <v>0</v>
          </cell>
          <cell r="AL119">
            <v>30373</v>
          </cell>
          <cell r="AM119">
            <v>0</v>
          </cell>
          <cell r="AN119">
            <v>0</v>
          </cell>
          <cell r="AO119">
            <v>0</v>
          </cell>
          <cell r="AP119">
            <v>0</v>
          </cell>
          <cell r="AQ119">
            <v>0</v>
          </cell>
          <cell r="AR119">
            <v>0</v>
          </cell>
          <cell r="AS119">
            <v>0</v>
          </cell>
          <cell r="AT119">
            <v>0</v>
          </cell>
          <cell r="AU119">
            <v>147150</v>
          </cell>
          <cell r="AV119">
            <v>-134149</v>
          </cell>
          <cell r="AW119">
            <v>0</v>
          </cell>
          <cell r="AX119">
            <v>0</v>
          </cell>
          <cell r="AY119">
            <v>142619</v>
          </cell>
          <cell r="AZ119">
            <v>-128877</v>
          </cell>
          <cell r="BA119">
            <v>0</v>
          </cell>
          <cell r="BB119">
            <v>0</v>
          </cell>
          <cell r="BC119">
            <v>4237</v>
          </cell>
          <cell r="BD119">
            <v>0</v>
          </cell>
          <cell r="BE119">
            <v>0</v>
          </cell>
          <cell r="BF119">
            <v>0</v>
          </cell>
          <cell r="BG119">
            <v>147527</v>
          </cell>
          <cell r="BH119">
            <v>0</v>
          </cell>
          <cell r="BI119">
            <v>0</v>
          </cell>
          <cell r="BJ119">
            <v>0</v>
          </cell>
          <cell r="BK119">
            <v>43936</v>
          </cell>
          <cell r="BL119">
            <v>0</v>
          </cell>
          <cell r="BM119">
            <v>0</v>
          </cell>
          <cell r="BN119">
            <v>0</v>
          </cell>
          <cell r="BO119">
            <v>5063</v>
          </cell>
          <cell r="BP119">
            <v>0</v>
          </cell>
          <cell r="BQ119">
            <v>0</v>
          </cell>
          <cell r="BR119">
            <v>0</v>
          </cell>
          <cell r="BS119">
            <v>0</v>
          </cell>
          <cell r="BT119">
            <v>0</v>
          </cell>
          <cell r="BU119">
            <v>0</v>
          </cell>
          <cell r="BV119">
            <v>0</v>
          </cell>
          <cell r="BW119">
            <v>0</v>
          </cell>
          <cell r="BX119">
            <v>0</v>
          </cell>
          <cell r="BY119">
            <v>0</v>
          </cell>
          <cell r="BZ119">
            <v>0</v>
          </cell>
          <cell r="CA119">
            <v>4200</v>
          </cell>
          <cell r="CB119">
            <v>0</v>
          </cell>
          <cell r="CC119">
            <v>0</v>
          </cell>
          <cell r="CD119">
            <v>0</v>
          </cell>
          <cell r="CE119">
            <v>13067</v>
          </cell>
          <cell r="CF119">
            <v>0</v>
          </cell>
          <cell r="CG119">
            <v>0</v>
          </cell>
          <cell r="CH119">
            <v>0</v>
          </cell>
          <cell r="CI119">
            <v>5825</v>
          </cell>
          <cell r="CJ119">
            <v>0</v>
          </cell>
          <cell r="CK119">
            <v>0</v>
          </cell>
          <cell r="CL119">
            <v>0</v>
          </cell>
          <cell r="CM119">
            <v>0</v>
          </cell>
          <cell r="CN119">
            <v>0</v>
          </cell>
          <cell r="CO119">
            <v>0</v>
          </cell>
          <cell r="CP119">
            <v>0</v>
          </cell>
          <cell r="CQ119">
            <v>7403</v>
          </cell>
          <cell r="CR119">
            <v>0</v>
          </cell>
          <cell r="CS119">
            <v>0</v>
          </cell>
          <cell r="CT119">
            <v>0</v>
          </cell>
          <cell r="CU119">
            <v>0</v>
          </cell>
          <cell r="CV119">
            <v>1717</v>
          </cell>
          <cell r="CW119">
            <v>0</v>
          </cell>
          <cell r="CX119">
            <v>0</v>
          </cell>
          <cell r="CY119">
            <v>0</v>
          </cell>
          <cell r="CZ119">
            <v>0</v>
          </cell>
          <cell r="DA119">
            <v>0</v>
          </cell>
          <cell r="DB119">
            <v>0</v>
          </cell>
          <cell r="DC119">
            <v>0</v>
          </cell>
          <cell r="DD119">
            <v>0</v>
          </cell>
          <cell r="DE119">
            <v>0</v>
          </cell>
          <cell r="DF119">
            <v>264474</v>
          </cell>
          <cell r="DG119">
            <v>521027</v>
          </cell>
          <cell r="DH119">
            <v>-359140</v>
          </cell>
          <cell r="DI119">
            <v>0</v>
          </cell>
          <cell r="DJ119">
            <v>72453</v>
          </cell>
          <cell r="DK119">
            <v>33718</v>
          </cell>
          <cell r="DL119">
            <v>1556</v>
          </cell>
          <cell r="DM119">
            <v>0</v>
          </cell>
          <cell r="DN119">
            <v>70666</v>
          </cell>
          <cell r="DO119">
            <v>9525</v>
          </cell>
          <cell r="DP119">
            <v>1517</v>
          </cell>
          <cell r="DQ119">
            <v>0</v>
          </cell>
          <cell r="DR119">
            <v>64830</v>
          </cell>
          <cell r="DS119">
            <v>16510</v>
          </cell>
          <cell r="DT119">
            <v>1392</v>
          </cell>
          <cell r="DU119">
            <v>0</v>
          </cell>
          <cell r="DV119">
            <v>249695</v>
          </cell>
          <cell r="DW119">
            <v>355468</v>
          </cell>
          <cell r="DX119">
            <v>-19723</v>
          </cell>
          <cell r="DY119">
            <v>-183073</v>
          </cell>
          <cell r="DZ119">
            <v>0</v>
          </cell>
          <cell r="EA119">
            <v>6535</v>
          </cell>
          <cell r="EB119">
            <v>0</v>
          </cell>
          <cell r="EC119">
            <v>0</v>
          </cell>
          <cell r="ED119">
            <v>0</v>
          </cell>
          <cell r="EE119">
            <v>0</v>
          </cell>
          <cell r="EF119">
            <v>0</v>
          </cell>
          <cell r="EG119">
            <v>0</v>
          </cell>
          <cell r="EH119">
            <v>0</v>
          </cell>
          <cell r="EI119">
            <v>97202</v>
          </cell>
          <cell r="EJ119">
            <v>0</v>
          </cell>
          <cell r="EK119">
            <v>0</v>
          </cell>
          <cell r="EL119">
            <v>0</v>
          </cell>
          <cell r="EM119">
            <v>86899</v>
          </cell>
          <cell r="EN119">
            <v>0</v>
          </cell>
          <cell r="EO119">
            <v>0</v>
          </cell>
          <cell r="EP119">
            <v>0</v>
          </cell>
          <cell r="EQ119">
            <v>17198</v>
          </cell>
          <cell r="ER119">
            <v>0</v>
          </cell>
          <cell r="ES119">
            <v>0</v>
          </cell>
          <cell r="ET119">
            <v>0</v>
          </cell>
          <cell r="EU119">
            <v>7122</v>
          </cell>
          <cell r="EV119">
            <v>0</v>
          </cell>
          <cell r="EW119">
            <v>0</v>
          </cell>
          <cell r="EX119">
            <v>0</v>
          </cell>
          <cell r="EY119">
            <v>0</v>
          </cell>
          <cell r="EZ119">
            <v>0</v>
          </cell>
          <cell r="FA119">
            <v>0</v>
          </cell>
          <cell r="FB119">
            <v>0</v>
          </cell>
          <cell r="FC119">
            <v>0</v>
          </cell>
          <cell r="FD119">
            <v>0</v>
          </cell>
          <cell r="FE119">
            <v>0</v>
          </cell>
          <cell r="FF119">
            <v>0</v>
          </cell>
          <cell r="FG119">
            <v>10341</v>
          </cell>
          <cell r="FH119">
            <v>0</v>
          </cell>
          <cell r="FI119">
            <v>0</v>
          </cell>
          <cell r="FJ119">
            <v>0</v>
          </cell>
          <cell r="FK119">
            <v>0</v>
          </cell>
          <cell r="FL119">
            <v>0</v>
          </cell>
          <cell r="FM119">
            <v>0</v>
          </cell>
          <cell r="FN119">
            <v>0</v>
          </cell>
          <cell r="FO119">
            <v>11671</v>
          </cell>
          <cell r="FP119">
            <v>0</v>
          </cell>
          <cell r="FQ119">
            <v>0</v>
          </cell>
          <cell r="FR119">
            <v>77539</v>
          </cell>
          <cell r="FS119">
            <v>0</v>
          </cell>
          <cell r="FT119">
            <v>0</v>
          </cell>
          <cell r="FU119">
            <v>0</v>
          </cell>
          <cell r="FV119">
            <v>346656</v>
          </cell>
          <cell r="FW119">
            <v>0</v>
          </cell>
          <cell r="FX119">
            <v>-101842</v>
          </cell>
          <cell r="FY119">
            <v>0</v>
          </cell>
          <cell r="FZ119">
            <v>570371</v>
          </cell>
          <cell r="GA119">
            <v>0</v>
          </cell>
          <cell r="GB119">
            <v>8978</v>
          </cell>
          <cell r="GC119">
            <v>0</v>
          </cell>
          <cell r="GD119">
            <v>0</v>
          </cell>
          <cell r="GE119">
            <v>0</v>
          </cell>
          <cell r="GF119">
            <v>70083</v>
          </cell>
          <cell r="GG119">
            <v>0</v>
          </cell>
          <cell r="GH119">
            <v>0</v>
          </cell>
          <cell r="GI119">
            <v>0</v>
          </cell>
          <cell r="GJ119">
            <v>88556</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994566</v>
          </cell>
          <cell r="GY119">
            <v>0</v>
          </cell>
          <cell r="GZ119">
            <v>65775</v>
          </cell>
          <cell r="HA119">
            <v>0</v>
          </cell>
          <cell r="HB119">
            <v>158991</v>
          </cell>
          <cell r="HC119">
            <v>0</v>
          </cell>
          <cell r="HD119">
            <v>0</v>
          </cell>
          <cell r="HE119">
            <v>0</v>
          </cell>
          <cell r="HF119">
            <v>155652</v>
          </cell>
          <cell r="HG119">
            <v>0</v>
          </cell>
          <cell r="HH119">
            <v>110146</v>
          </cell>
          <cell r="HI119">
            <v>0</v>
          </cell>
          <cell r="HJ119">
            <v>254229</v>
          </cell>
          <cell r="HK119">
            <v>0</v>
          </cell>
          <cell r="HL119">
            <v>85463</v>
          </cell>
          <cell r="HM119">
            <v>0</v>
          </cell>
          <cell r="HN119">
            <v>0</v>
          </cell>
          <cell r="HO119">
            <v>0</v>
          </cell>
          <cell r="HP119">
            <v>59417</v>
          </cell>
          <cell r="HQ119">
            <v>0</v>
          </cell>
          <cell r="HR119">
            <v>0</v>
          </cell>
          <cell r="HS119">
            <v>0</v>
          </cell>
          <cell r="HT119">
            <v>75080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568872</v>
          </cell>
          <cell r="II119">
            <v>0</v>
          </cell>
          <cell r="IJ119">
            <v>330106</v>
          </cell>
          <cell r="IK119">
            <v>0</v>
          </cell>
        </row>
        <row r="120">
          <cell r="A120" t="str">
            <v>46329411</v>
          </cell>
          <cell r="B120" t="str">
            <v>2001</v>
          </cell>
          <cell r="C120">
            <v>37455</v>
          </cell>
          <cell r="D120" t="str">
            <v>08:19:54</v>
          </cell>
          <cell r="E120" t="str">
            <v>CAROLINA COMMONS</v>
          </cell>
          <cell r="F120">
            <v>0</v>
          </cell>
          <cell r="G120">
            <v>1352589</v>
          </cell>
          <cell r="H120">
            <v>-299</v>
          </cell>
          <cell r="I120">
            <v>-905408</v>
          </cell>
          <cell r="J120">
            <v>44520</v>
          </cell>
          <cell r="K120">
            <v>264837</v>
          </cell>
          <cell r="L120">
            <v>2749</v>
          </cell>
          <cell r="M120">
            <v>0</v>
          </cell>
          <cell r="N120">
            <v>0</v>
          </cell>
          <cell r="O120">
            <v>290674</v>
          </cell>
          <cell r="P120">
            <v>0</v>
          </cell>
          <cell r="Q120">
            <v>0</v>
          </cell>
          <cell r="R120">
            <v>392460</v>
          </cell>
          <cell r="S120">
            <v>564458</v>
          </cell>
          <cell r="T120">
            <v>24621</v>
          </cell>
          <cell r="U120">
            <v>-6231</v>
          </cell>
          <cell r="V120">
            <v>555694</v>
          </cell>
          <cell r="W120">
            <v>0</v>
          </cell>
          <cell r="X120">
            <v>-9042</v>
          </cell>
          <cell r="Y120">
            <v>0</v>
          </cell>
          <cell r="Z120">
            <v>161962</v>
          </cell>
          <cell r="AA120">
            <v>0</v>
          </cell>
          <cell r="AB120">
            <v>-161962</v>
          </cell>
          <cell r="AC120">
            <v>0</v>
          </cell>
          <cell r="AD120">
            <v>1294181</v>
          </cell>
          <cell r="AE120">
            <v>0</v>
          </cell>
          <cell r="AF120">
            <v>-1294181</v>
          </cell>
          <cell r="AG120">
            <v>0</v>
          </cell>
          <cell r="AH120">
            <v>1747300</v>
          </cell>
          <cell r="AI120">
            <v>0</v>
          </cell>
          <cell r="AJ120">
            <v>-1747300</v>
          </cell>
          <cell r="AK120">
            <v>0</v>
          </cell>
          <cell r="AL120">
            <v>56778</v>
          </cell>
          <cell r="AM120">
            <v>0</v>
          </cell>
          <cell r="AN120">
            <v>0</v>
          </cell>
          <cell r="AO120">
            <v>0</v>
          </cell>
          <cell r="AP120">
            <v>0</v>
          </cell>
          <cell r="AQ120">
            <v>0</v>
          </cell>
          <cell r="AR120">
            <v>0</v>
          </cell>
          <cell r="AS120">
            <v>0</v>
          </cell>
          <cell r="AT120">
            <v>0</v>
          </cell>
          <cell r="AU120">
            <v>320815</v>
          </cell>
          <cell r="AV120">
            <v>-271103</v>
          </cell>
          <cell r="AW120">
            <v>0</v>
          </cell>
          <cell r="AX120">
            <v>0</v>
          </cell>
          <cell r="AY120">
            <v>323414</v>
          </cell>
          <cell r="AZ120">
            <v>-208541</v>
          </cell>
          <cell r="BA120">
            <v>0</v>
          </cell>
          <cell r="BB120">
            <v>0</v>
          </cell>
          <cell r="BC120">
            <v>4404</v>
          </cell>
          <cell r="BD120">
            <v>0</v>
          </cell>
          <cell r="BE120">
            <v>0</v>
          </cell>
          <cell r="BF120">
            <v>0</v>
          </cell>
          <cell r="BG120">
            <v>403335</v>
          </cell>
          <cell r="BH120">
            <v>-130678</v>
          </cell>
          <cell r="BI120">
            <v>0</v>
          </cell>
          <cell r="BJ120">
            <v>0</v>
          </cell>
          <cell r="BK120">
            <v>29540</v>
          </cell>
          <cell r="BL120">
            <v>0</v>
          </cell>
          <cell r="BM120">
            <v>0</v>
          </cell>
          <cell r="BN120">
            <v>0</v>
          </cell>
          <cell r="BO120">
            <v>21192</v>
          </cell>
          <cell r="BP120">
            <v>0</v>
          </cell>
          <cell r="BQ120">
            <v>0</v>
          </cell>
          <cell r="BR120">
            <v>0</v>
          </cell>
          <cell r="BS120">
            <v>14154</v>
          </cell>
          <cell r="BT120">
            <v>0</v>
          </cell>
          <cell r="BU120">
            <v>0</v>
          </cell>
          <cell r="BV120">
            <v>0</v>
          </cell>
          <cell r="BW120">
            <v>18429</v>
          </cell>
          <cell r="BX120">
            <v>0</v>
          </cell>
          <cell r="BY120">
            <v>0</v>
          </cell>
          <cell r="BZ120">
            <v>0</v>
          </cell>
          <cell r="CA120">
            <v>45496</v>
          </cell>
          <cell r="CB120">
            <v>0</v>
          </cell>
          <cell r="CC120">
            <v>0</v>
          </cell>
          <cell r="CD120">
            <v>0</v>
          </cell>
          <cell r="CE120">
            <v>13226</v>
          </cell>
          <cell r="CF120">
            <v>0</v>
          </cell>
          <cell r="CG120">
            <v>0</v>
          </cell>
          <cell r="CH120">
            <v>0</v>
          </cell>
          <cell r="CI120">
            <v>57</v>
          </cell>
          <cell r="CJ120">
            <v>0</v>
          </cell>
          <cell r="CK120">
            <v>0</v>
          </cell>
          <cell r="CL120">
            <v>0</v>
          </cell>
          <cell r="CM120">
            <v>653267</v>
          </cell>
          <cell r="CN120">
            <v>0</v>
          </cell>
          <cell r="CO120">
            <v>-1682</v>
          </cell>
          <cell r="CP120">
            <v>0</v>
          </cell>
          <cell r="CQ120">
            <v>25008</v>
          </cell>
          <cell r="CR120">
            <v>0</v>
          </cell>
          <cell r="CS120">
            <v>0</v>
          </cell>
          <cell r="CT120">
            <v>0</v>
          </cell>
          <cell r="CU120">
            <v>0</v>
          </cell>
          <cell r="CV120">
            <v>299</v>
          </cell>
          <cell r="CW120">
            <v>0</v>
          </cell>
          <cell r="CX120">
            <v>0</v>
          </cell>
          <cell r="CY120">
            <v>3513</v>
          </cell>
          <cell r="CZ120">
            <v>0</v>
          </cell>
          <cell r="DA120">
            <v>0</v>
          </cell>
          <cell r="DB120">
            <v>0</v>
          </cell>
          <cell r="DC120">
            <v>0</v>
          </cell>
          <cell r="DD120">
            <v>0</v>
          </cell>
          <cell r="DE120">
            <v>-14154</v>
          </cell>
          <cell r="DF120">
            <v>3815915</v>
          </cell>
          <cell r="DG120">
            <v>1875850</v>
          </cell>
          <cell r="DH120">
            <v>-3822508</v>
          </cell>
          <cell r="DI120">
            <v>-15836</v>
          </cell>
          <cell r="DJ120">
            <v>0</v>
          </cell>
          <cell r="DK120">
            <v>194373</v>
          </cell>
          <cell r="DL120">
            <v>0</v>
          </cell>
          <cell r="DM120">
            <v>0</v>
          </cell>
          <cell r="DN120">
            <v>104905</v>
          </cell>
          <cell r="DO120">
            <v>27346</v>
          </cell>
          <cell r="DP120">
            <v>6710</v>
          </cell>
          <cell r="DQ120">
            <v>-4474</v>
          </cell>
          <cell r="DR120">
            <v>78318</v>
          </cell>
          <cell r="DS120">
            <v>31591</v>
          </cell>
          <cell r="DT120">
            <v>5006</v>
          </cell>
          <cell r="DU120">
            <v>-1073</v>
          </cell>
          <cell r="DV120">
            <v>262990</v>
          </cell>
          <cell r="DW120">
            <v>1038481</v>
          </cell>
          <cell r="DX120">
            <v>-302811</v>
          </cell>
          <cell r="DY120">
            <v>-272834</v>
          </cell>
          <cell r="DZ120">
            <v>0</v>
          </cell>
          <cell r="EA120">
            <v>1795</v>
          </cell>
          <cell r="EB120">
            <v>0</v>
          </cell>
          <cell r="EC120">
            <v>0</v>
          </cell>
          <cell r="ED120">
            <v>0</v>
          </cell>
          <cell r="EE120">
            <v>15182</v>
          </cell>
          <cell r="EF120">
            <v>1042</v>
          </cell>
          <cell r="EG120">
            <v>0</v>
          </cell>
          <cell r="EH120">
            <v>0</v>
          </cell>
          <cell r="EI120">
            <v>147874</v>
          </cell>
          <cell r="EJ120">
            <v>4273</v>
          </cell>
          <cell r="EK120">
            <v>0</v>
          </cell>
          <cell r="EL120">
            <v>0</v>
          </cell>
          <cell r="EM120">
            <v>114614</v>
          </cell>
          <cell r="EN120">
            <v>3295</v>
          </cell>
          <cell r="EO120">
            <v>0</v>
          </cell>
          <cell r="EP120">
            <v>0</v>
          </cell>
          <cell r="EQ120">
            <v>30581</v>
          </cell>
          <cell r="ER120">
            <v>883</v>
          </cell>
          <cell r="ES120">
            <v>0</v>
          </cell>
          <cell r="ET120">
            <v>0</v>
          </cell>
          <cell r="EU120">
            <v>17166</v>
          </cell>
          <cell r="EV120">
            <v>0</v>
          </cell>
          <cell r="EW120">
            <v>0</v>
          </cell>
          <cell r="EX120">
            <v>0</v>
          </cell>
          <cell r="EY120">
            <v>0</v>
          </cell>
          <cell r="EZ120">
            <v>0</v>
          </cell>
          <cell r="FA120">
            <v>0</v>
          </cell>
          <cell r="FB120">
            <v>0</v>
          </cell>
          <cell r="FC120">
            <v>0</v>
          </cell>
          <cell r="FD120">
            <v>129636</v>
          </cell>
          <cell r="FE120">
            <v>0</v>
          </cell>
          <cell r="FF120">
            <v>0</v>
          </cell>
          <cell r="FG120">
            <v>0</v>
          </cell>
          <cell r="FH120">
            <v>0</v>
          </cell>
          <cell r="FI120">
            <v>0</v>
          </cell>
          <cell r="FJ120">
            <v>0</v>
          </cell>
          <cell r="FK120">
            <v>0</v>
          </cell>
          <cell r="FL120">
            <v>0</v>
          </cell>
          <cell r="FM120">
            <v>0</v>
          </cell>
          <cell r="FN120">
            <v>0</v>
          </cell>
          <cell r="FO120">
            <v>62407</v>
          </cell>
          <cell r="FP120">
            <v>10535</v>
          </cell>
          <cell r="FQ120">
            <v>1257</v>
          </cell>
          <cell r="FR120">
            <v>0</v>
          </cell>
          <cell r="FS120">
            <v>0</v>
          </cell>
          <cell r="FT120">
            <v>67804</v>
          </cell>
          <cell r="FU120">
            <v>0</v>
          </cell>
          <cell r="FV120">
            <v>0</v>
          </cell>
          <cell r="FW120">
            <v>0</v>
          </cell>
          <cell r="FX120">
            <v>648658</v>
          </cell>
          <cell r="FY120">
            <v>0</v>
          </cell>
          <cell r="FZ120">
            <v>0</v>
          </cell>
          <cell r="GA120">
            <v>0</v>
          </cell>
          <cell r="GB120">
            <v>852473</v>
          </cell>
          <cell r="GC120">
            <v>0</v>
          </cell>
          <cell r="GD120">
            <v>0</v>
          </cell>
          <cell r="GE120">
            <v>0</v>
          </cell>
          <cell r="GF120">
            <v>132384</v>
          </cell>
          <cell r="GG120">
            <v>0</v>
          </cell>
          <cell r="GH120">
            <v>0</v>
          </cell>
          <cell r="GI120">
            <v>0</v>
          </cell>
          <cell r="GJ120">
            <v>226823</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1928142</v>
          </cell>
          <cell r="HA120">
            <v>0</v>
          </cell>
          <cell r="HB120">
            <v>0</v>
          </cell>
          <cell r="HC120">
            <v>0</v>
          </cell>
          <cell r="HD120">
            <v>92746</v>
          </cell>
          <cell r="HE120">
            <v>0</v>
          </cell>
          <cell r="HF120">
            <v>0</v>
          </cell>
          <cell r="HG120">
            <v>0</v>
          </cell>
          <cell r="HH120">
            <v>612677</v>
          </cell>
          <cell r="HI120">
            <v>0</v>
          </cell>
          <cell r="HJ120">
            <v>0</v>
          </cell>
          <cell r="HK120">
            <v>0</v>
          </cell>
          <cell r="HL120">
            <v>848182</v>
          </cell>
          <cell r="HM120">
            <v>0</v>
          </cell>
          <cell r="HN120">
            <v>0</v>
          </cell>
          <cell r="HO120">
            <v>0</v>
          </cell>
          <cell r="HP120">
            <v>131090</v>
          </cell>
          <cell r="HQ120">
            <v>0</v>
          </cell>
          <cell r="HR120">
            <v>0</v>
          </cell>
          <cell r="HS120">
            <v>0</v>
          </cell>
          <cell r="HT120">
            <v>224607</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1909302</v>
          </cell>
          <cell r="IK120">
            <v>0</v>
          </cell>
        </row>
        <row r="121">
          <cell r="A121" t="str">
            <v>65069472</v>
          </cell>
          <cell r="B121" t="str">
            <v>2001</v>
          </cell>
          <cell r="C121">
            <v>37446</v>
          </cell>
          <cell r="D121" t="str">
            <v>13:39:58</v>
          </cell>
          <cell r="E121" t="str">
            <v>CAROLINA HCC OF CUMBERLAND</v>
          </cell>
          <cell r="F121">
            <v>0</v>
          </cell>
          <cell r="G121">
            <v>541958</v>
          </cell>
          <cell r="H121">
            <v>-5033</v>
          </cell>
          <cell r="I121">
            <v>-299</v>
          </cell>
          <cell r="J121">
            <v>17500</v>
          </cell>
          <cell r="K121">
            <v>145021</v>
          </cell>
          <cell r="L121">
            <v>597</v>
          </cell>
          <cell r="M121">
            <v>0</v>
          </cell>
          <cell r="N121">
            <v>82238</v>
          </cell>
          <cell r="O121">
            <v>28185</v>
          </cell>
          <cell r="P121">
            <v>2707</v>
          </cell>
          <cell r="Q121">
            <v>0</v>
          </cell>
          <cell r="R121">
            <v>152379</v>
          </cell>
          <cell r="S121">
            <v>209515</v>
          </cell>
          <cell r="T121">
            <v>5059</v>
          </cell>
          <cell r="U121">
            <v>-8284</v>
          </cell>
          <cell r="V121">
            <v>79105</v>
          </cell>
          <cell r="W121">
            <v>0</v>
          </cell>
          <cell r="X121">
            <v>0</v>
          </cell>
          <cell r="Y121">
            <v>0</v>
          </cell>
          <cell r="Z121">
            <v>241238</v>
          </cell>
          <cell r="AA121">
            <v>0</v>
          </cell>
          <cell r="AB121">
            <v>-8420</v>
          </cell>
          <cell r="AC121">
            <v>0</v>
          </cell>
          <cell r="AD121">
            <v>401816</v>
          </cell>
          <cell r="AE121">
            <v>0</v>
          </cell>
          <cell r="AF121">
            <v>0</v>
          </cell>
          <cell r="AG121">
            <v>0</v>
          </cell>
          <cell r="AH121">
            <v>574930</v>
          </cell>
          <cell r="AI121">
            <v>0</v>
          </cell>
          <cell r="AJ121">
            <v>0</v>
          </cell>
          <cell r="AK121">
            <v>0</v>
          </cell>
          <cell r="AL121">
            <v>28021</v>
          </cell>
          <cell r="AM121">
            <v>0</v>
          </cell>
          <cell r="AN121">
            <v>0</v>
          </cell>
          <cell r="AO121">
            <v>0</v>
          </cell>
          <cell r="AP121">
            <v>0</v>
          </cell>
          <cell r="AQ121">
            <v>0</v>
          </cell>
          <cell r="AR121">
            <v>0</v>
          </cell>
          <cell r="AS121">
            <v>0</v>
          </cell>
          <cell r="AT121">
            <v>0</v>
          </cell>
          <cell r="AU121">
            <v>116006</v>
          </cell>
          <cell r="AV121">
            <v>-679</v>
          </cell>
          <cell r="AW121">
            <v>0</v>
          </cell>
          <cell r="AX121">
            <v>0</v>
          </cell>
          <cell r="AY121">
            <v>89846</v>
          </cell>
          <cell r="AZ121">
            <v>17707</v>
          </cell>
          <cell r="BA121">
            <v>0</v>
          </cell>
          <cell r="BB121">
            <v>0</v>
          </cell>
          <cell r="BC121">
            <v>1987</v>
          </cell>
          <cell r="BD121">
            <v>0</v>
          </cell>
          <cell r="BE121">
            <v>0</v>
          </cell>
          <cell r="BF121">
            <v>0</v>
          </cell>
          <cell r="BG121">
            <v>100912</v>
          </cell>
          <cell r="BH121">
            <v>0</v>
          </cell>
          <cell r="BI121">
            <v>0</v>
          </cell>
          <cell r="BJ121">
            <v>0</v>
          </cell>
          <cell r="BK121">
            <v>25082</v>
          </cell>
          <cell r="BL121">
            <v>0</v>
          </cell>
          <cell r="BM121">
            <v>0</v>
          </cell>
          <cell r="BN121">
            <v>0</v>
          </cell>
          <cell r="BO121">
            <v>24597</v>
          </cell>
          <cell r="BP121">
            <v>0</v>
          </cell>
          <cell r="BQ121">
            <v>0</v>
          </cell>
          <cell r="BR121">
            <v>0</v>
          </cell>
          <cell r="BS121">
            <v>0</v>
          </cell>
          <cell r="BT121">
            <v>0</v>
          </cell>
          <cell r="BU121">
            <v>0</v>
          </cell>
          <cell r="BV121">
            <v>0</v>
          </cell>
          <cell r="BW121">
            <v>0</v>
          </cell>
          <cell r="BX121">
            <v>0</v>
          </cell>
          <cell r="BY121">
            <v>0</v>
          </cell>
          <cell r="BZ121">
            <v>0</v>
          </cell>
          <cell r="CA121">
            <v>13503</v>
          </cell>
          <cell r="CB121">
            <v>0</v>
          </cell>
          <cell r="CC121">
            <v>0</v>
          </cell>
          <cell r="CD121">
            <v>0</v>
          </cell>
          <cell r="CE121">
            <v>669</v>
          </cell>
          <cell r="CF121">
            <v>0</v>
          </cell>
          <cell r="CG121">
            <v>0</v>
          </cell>
          <cell r="CH121">
            <v>0</v>
          </cell>
          <cell r="CI121">
            <v>1000</v>
          </cell>
          <cell r="CJ121">
            <v>0</v>
          </cell>
          <cell r="CK121">
            <v>0</v>
          </cell>
          <cell r="CL121">
            <v>0</v>
          </cell>
          <cell r="CM121">
            <v>20925</v>
          </cell>
          <cell r="CN121">
            <v>0</v>
          </cell>
          <cell r="CO121">
            <v>0</v>
          </cell>
          <cell r="CP121">
            <v>0</v>
          </cell>
          <cell r="CQ121">
            <v>0</v>
          </cell>
          <cell r="CR121">
            <v>0</v>
          </cell>
          <cell r="CS121">
            <v>0</v>
          </cell>
          <cell r="CT121">
            <v>0</v>
          </cell>
          <cell r="CU121">
            <v>0</v>
          </cell>
          <cell r="CV121">
            <v>5033</v>
          </cell>
          <cell r="CW121">
            <v>0</v>
          </cell>
          <cell r="CX121">
            <v>0</v>
          </cell>
          <cell r="CY121">
            <v>0</v>
          </cell>
          <cell r="CZ121">
            <v>0</v>
          </cell>
          <cell r="DA121">
            <v>0</v>
          </cell>
          <cell r="DB121">
            <v>0</v>
          </cell>
          <cell r="DC121">
            <v>0</v>
          </cell>
          <cell r="DD121">
            <v>0</v>
          </cell>
          <cell r="DE121">
            <v>0</v>
          </cell>
          <cell r="DF121">
            <v>1325110</v>
          </cell>
          <cell r="DG121">
            <v>394527</v>
          </cell>
          <cell r="DH121">
            <v>13641</v>
          </cell>
          <cell r="DI121">
            <v>0</v>
          </cell>
          <cell r="DJ121">
            <v>29596</v>
          </cell>
          <cell r="DK121">
            <v>12523</v>
          </cell>
          <cell r="DL121">
            <v>927</v>
          </cell>
          <cell r="DM121">
            <v>-1258</v>
          </cell>
          <cell r="DN121">
            <v>43904</v>
          </cell>
          <cell r="DO121">
            <v>11257</v>
          </cell>
          <cell r="DP121">
            <v>1472</v>
          </cell>
          <cell r="DQ121">
            <v>0</v>
          </cell>
          <cell r="DR121">
            <v>55549</v>
          </cell>
          <cell r="DS121">
            <v>12055</v>
          </cell>
          <cell r="DT121">
            <v>1867</v>
          </cell>
          <cell r="DU121">
            <v>0</v>
          </cell>
          <cell r="DV121">
            <v>122893</v>
          </cell>
          <cell r="DW121">
            <v>456332</v>
          </cell>
          <cell r="DX121">
            <v>-21237</v>
          </cell>
          <cell r="DY121">
            <v>-193239</v>
          </cell>
          <cell r="DZ121">
            <v>0</v>
          </cell>
          <cell r="EA121">
            <v>336</v>
          </cell>
          <cell r="EB121">
            <v>0</v>
          </cell>
          <cell r="EC121">
            <v>0</v>
          </cell>
          <cell r="ED121">
            <v>0</v>
          </cell>
          <cell r="EE121">
            <v>4344</v>
          </cell>
          <cell r="EF121">
            <v>0</v>
          </cell>
          <cell r="EG121">
            <v>0</v>
          </cell>
          <cell r="EH121">
            <v>0</v>
          </cell>
          <cell r="EI121">
            <v>129000</v>
          </cell>
          <cell r="EJ121">
            <v>0</v>
          </cell>
          <cell r="EK121">
            <v>0</v>
          </cell>
          <cell r="EL121">
            <v>0</v>
          </cell>
          <cell r="EM121">
            <v>56388</v>
          </cell>
          <cell r="EN121">
            <v>0</v>
          </cell>
          <cell r="EO121">
            <v>0</v>
          </cell>
          <cell r="EP121">
            <v>0</v>
          </cell>
          <cell r="EQ121">
            <v>32228</v>
          </cell>
          <cell r="ER121">
            <v>0</v>
          </cell>
          <cell r="ES121">
            <v>0</v>
          </cell>
          <cell r="ET121">
            <v>0</v>
          </cell>
          <cell r="EU121">
            <v>534</v>
          </cell>
          <cell r="EV121">
            <v>0</v>
          </cell>
          <cell r="EW121">
            <v>0</v>
          </cell>
          <cell r="EX121">
            <v>0</v>
          </cell>
          <cell r="EY121">
            <v>0</v>
          </cell>
          <cell r="EZ121">
            <v>0</v>
          </cell>
          <cell r="FA121">
            <v>0</v>
          </cell>
          <cell r="FB121">
            <v>0</v>
          </cell>
          <cell r="FC121">
            <v>23200</v>
          </cell>
          <cell r="FD121">
            <v>0</v>
          </cell>
          <cell r="FE121">
            <v>0</v>
          </cell>
          <cell r="FF121">
            <v>0</v>
          </cell>
          <cell r="FG121">
            <v>-724</v>
          </cell>
          <cell r="FH121">
            <v>0</v>
          </cell>
          <cell r="FI121">
            <v>0</v>
          </cell>
          <cell r="FJ121">
            <v>0</v>
          </cell>
          <cell r="FK121">
            <v>6435</v>
          </cell>
          <cell r="FL121">
            <v>0</v>
          </cell>
          <cell r="FM121">
            <v>0</v>
          </cell>
          <cell r="FN121">
            <v>0</v>
          </cell>
          <cell r="FO121">
            <v>14434</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row>
        <row r="122">
          <cell r="A122" t="str">
            <v>32482983</v>
          </cell>
          <cell r="B122" t="str">
            <v>2001</v>
          </cell>
          <cell r="C122">
            <v>37419</v>
          </cell>
          <cell r="D122" t="str">
            <v>08:33:04</v>
          </cell>
          <cell r="E122" t="str">
            <v>Carolina Nursing and Rehab of Raleigh</v>
          </cell>
          <cell r="F122">
            <v>0</v>
          </cell>
          <cell r="G122">
            <v>466969</v>
          </cell>
          <cell r="H122">
            <v>0</v>
          </cell>
          <cell r="I122">
            <v>242504</v>
          </cell>
          <cell r="J122">
            <v>53606</v>
          </cell>
          <cell r="K122">
            <v>161925</v>
          </cell>
          <cell r="L122">
            <v>1442</v>
          </cell>
          <cell r="M122">
            <v>0</v>
          </cell>
          <cell r="N122">
            <v>75955</v>
          </cell>
          <cell r="O122">
            <v>113929</v>
          </cell>
          <cell r="P122">
            <v>1552</v>
          </cell>
          <cell r="Q122">
            <v>0</v>
          </cell>
          <cell r="R122">
            <v>242943</v>
          </cell>
          <cell r="S122">
            <v>298473</v>
          </cell>
          <cell r="T122">
            <v>6337</v>
          </cell>
          <cell r="U122">
            <v>-25919</v>
          </cell>
          <cell r="V122">
            <v>261093</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67048</v>
          </cell>
          <cell r="AM122">
            <v>0</v>
          </cell>
          <cell r="AN122">
            <v>-27951</v>
          </cell>
          <cell r="AO122">
            <v>0</v>
          </cell>
          <cell r="AP122">
            <v>0</v>
          </cell>
          <cell r="AQ122">
            <v>0</v>
          </cell>
          <cell r="AR122">
            <v>0</v>
          </cell>
          <cell r="AS122">
            <v>0</v>
          </cell>
          <cell r="AT122">
            <v>0</v>
          </cell>
          <cell r="AU122">
            <v>26573</v>
          </cell>
          <cell r="AV122">
            <v>-1392</v>
          </cell>
          <cell r="AW122">
            <v>0</v>
          </cell>
          <cell r="AX122">
            <v>0</v>
          </cell>
          <cell r="AY122">
            <v>16313</v>
          </cell>
          <cell r="AZ122">
            <v>5150</v>
          </cell>
          <cell r="BA122">
            <v>0</v>
          </cell>
          <cell r="BB122">
            <v>0</v>
          </cell>
          <cell r="BC122">
            <v>24</v>
          </cell>
          <cell r="BD122">
            <v>0</v>
          </cell>
          <cell r="BE122">
            <v>0</v>
          </cell>
          <cell r="BF122">
            <v>0</v>
          </cell>
          <cell r="BG122">
            <v>114805</v>
          </cell>
          <cell r="BH122">
            <v>0</v>
          </cell>
          <cell r="BI122">
            <v>0</v>
          </cell>
          <cell r="BJ122">
            <v>0</v>
          </cell>
          <cell r="BK122">
            <v>26319</v>
          </cell>
          <cell r="BL122">
            <v>0</v>
          </cell>
          <cell r="BM122">
            <v>0</v>
          </cell>
          <cell r="BN122">
            <v>0</v>
          </cell>
          <cell r="BO122">
            <v>1583</v>
          </cell>
          <cell r="BP122">
            <v>0</v>
          </cell>
          <cell r="BQ122">
            <v>0</v>
          </cell>
          <cell r="BR122">
            <v>0</v>
          </cell>
          <cell r="BS122">
            <v>3162</v>
          </cell>
          <cell r="BT122">
            <v>0</v>
          </cell>
          <cell r="BU122">
            <v>0</v>
          </cell>
          <cell r="BV122">
            <v>0</v>
          </cell>
          <cell r="BW122">
            <v>0</v>
          </cell>
          <cell r="BX122">
            <v>0</v>
          </cell>
          <cell r="BY122">
            <v>0</v>
          </cell>
          <cell r="BZ122">
            <v>0</v>
          </cell>
          <cell r="CA122">
            <v>26400</v>
          </cell>
          <cell r="CB122">
            <v>0</v>
          </cell>
          <cell r="CC122">
            <v>0</v>
          </cell>
          <cell r="CD122">
            <v>0</v>
          </cell>
          <cell r="CE122">
            <v>2133</v>
          </cell>
          <cell r="CF122">
            <v>0</v>
          </cell>
          <cell r="CG122">
            <v>0</v>
          </cell>
          <cell r="CH122">
            <v>0</v>
          </cell>
          <cell r="CI122">
            <v>2750</v>
          </cell>
          <cell r="CJ122">
            <v>0</v>
          </cell>
          <cell r="CK122">
            <v>-2750</v>
          </cell>
          <cell r="CL122">
            <v>0</v>
          </cell>
          <cell r="CM122">
            <v>2563</v>
          </cell>
          <cell r="CN122">
            <v>0</v>
          </cell>
          <cell r="CO122">
            <v>0</v>
          </cell>
          <cell r="CP122">
            <v>0</v>
          </cell>
          <cell r="CQ122">
            <v>5098</v>
          </cell>
          <cell r="CR122">
            <v>-1119</v>
          </cell>
          <cell r="CS122">
            <v>0</v>
          </cell>
          <cell r="CT122">
            <v>0</v>
          </cell>
          <cell r="CU122">
            <v>0</v>
          </cell>
          <cell r="CV122">
            <v>0</v>
          </cell>
          <cell r="CW122">
            <v>0</v>
          </cell>
          <cell r="CX122">
            <v>0</v>
          </cell>
          <cell r="CY122">
            <v>0</v>
          </cell>
          <cell r="CZ122">
            <v>0</v>
          </cell>
          <cell r="DA122">
            <v>0</v>
          </cell>
          <cell r="DB122">
            <v>0</v>
          </cell>
          <cell r="DC122">
            <v>0</v>
          </cell>
          <cell r="DD122">
            <v>0</v>
          </cell>
          <cell r="DE122">
            <v>-4056</v>
          </cell>
          <cell r="DF122">
            <v>328141</v>
          </cell>
          <cell r="DG122">
            <v>227723</v>
          </cell>
          <cell r="DH122">
            <v>-25312</v>
          </cell>
          <cell r="DI122">
            <v>-6806</v>
          </cell>
          <cell r="DJ122">
            <v>29477</v>
          </cell>
          <cell r="DK122">
            <v>86833</v>
          </cell>
          <cell r="DL122">
            <v>479</v>
          </cell>
          <cell r="DM122">
            <v>0</v>
          </cell>
          <cell r="DN122">
            <v>82912</v>
          </cell>
          <cell r="DO122">
            <v>6736</v>
          </cell>
          <cell r="DP122">
            <v>2951</v>
          </cell>
          <cell r="DQ122">
            <v>0</v>
          </cell>
          <cell r="DR122">
            <v>35904</v>
          </cell>
          <cell r="DS122">
            <v>11190</v>
          </cell>
          <cell r="DT122">
            <v>339</v>
          </cell>
          <cell r="DU122">
            <v>0</v>
          </cell>
          <cell r="DV122">
            <v>249694</v>
          </cell>
          <cell r="DW122">
            <v>725990</v>
          </cell>
          <cell r="DX122">
            <v>-21255</v>
          </cell>
          <cell r="DY122">
            <v>-252148</v>
          </cell>
          <cell r="DZ122">
            <v>0</v>
          </cell>
          <cell r="EA122">
            <v>1133</v>
          </cell>
          <cell r="EB122">
            <v>0</v>
          </cell>
          <cell r="EC122">
            <v>0</v>
          </cell>
          <cell r="ED122">
            <v>0</v>
          </cell>
          <cell r="EE122">
            <v>5822</v>
          </cell>
          <cell r="EF122">
            <v>0</v>
          </cell>
          <cell r="EG122">
            <v>0</v>
          </cell>
          <cell r="EH122">
            <v>0</v>
          </cell>
          <cell r="EI122">
            <v>204116</v>
          </cell>
          <cell r="EJ122">
            <v>0</v>
          </cell>
          <cell r="EK122">
            <v>0</v>
          </cell>
          <cell r="EL122">
            <v>0</v>
          </cell>
          <cell r="EM122">
            <v>171971</v>
          </cell>
          <cell r="EN122">
            <v>0</v>
          </cell>
          <cell r="EO122">
            <v>0</v>
          </cell>
          <cell r="EP122">
            <v>0</v>
          </cell>
          <cell r="EQ122">
            <v>96669</v>
          </cell>
          <cell r="ER122">
            <v>0</v>
          </cell>
          <cell r="ES122">
            <v>0</v>
          </cell>
          <cell r="ET122">
            <v>0</v>
          </cell>
          <cell r="EU122">
            <v>0</v>
          </cell>
          <cell r="EV122">
            <v>0</v>
          </cell>
          <cell r="EW122">
            <v>0</v>
          </cell>
          <cell r="EX122">
            <v>0</v>
          </cell>
          <cell r="EY122">
            <v>0</v>
          </cell>
          <cell r="EZ122">
            <v>0</v>
          </cell>
          <cell r="FA122">
            <v>0</v>
          </cell>
          <cell r="FB122">
            <v>0</v>
          </cell>
          <cell r="FC122">
            <v>44241</v>
          </cell>
          <cell r="FD122">
            <v>0</v>
          </cell>
          <cell r="FE122">
            <v>-10509</v>
          </cell>
          <cell r="FF122">
            <v>0</v>
          </cell>
          <cell r="FG122">
            <v>0</v>
          </cell>
          <cell r="FH122">
            <v>0</v>
          </cell>
          <cell r="FI122">
            <v>0</v>
          </cell>
          <cell r="FJ122">
            <v>0</v>
          </cell>
          <cell r="FK122">
            <v>19324</v>
          </cell>
          <cell r="FL122">
            <v>0</v>
          </cell>
          <cell r="FM122">
            <v>0</v>
          </cell>
          <cell r="FN122">
            <v>0</v>
          </cell>
          <cell r="FO122">
            <v>55880</v>
          </cell>
          <cell r="FP122">
            <v>0</v>
          </cell>
          <cell r="FQ122">
            <v>0</v>
          </cell>
          <cell r="FR122">
            <v>33437</v>
          </cell>
          <cell r="FS122">
            <v>0</v>
          </cell>
          <cell r="FT122">
            <v>33749</v>
          </cell>
          <cell r="FU122">
            <v>0</v>
          </cell>
          <cell r="FV122">
            <v>11227</v>
          </cell>
          <cell r="FW122">
            <v>0</v>
          </cell>
          <cell r="FX122">
            <v>128503</v>
          </cell>
          <cell r="FY122">
            <v>0</v>
          </cell>
          <cell r="FZ122">
            <v>29525</v>
          </cell>
          <cell r="GA122">
            <v>0</v>
          </cell>
          <cell r="GB122">
            <v>249613</v>
          </cell>
          <cell r="GC122">
            <v>0</v>
          </cell>
          <cell r="GD122">
            <v>0</v>
          </cell>
          <cell r="GE122">
            <v>5826</v>
          </cell>
          <cell r="GF122">
            <v>34791</v>
          </cell>
          <cell r="GG122">
            <v>0</v>
          </cell>
          <cell r="GH122">
            <v>0</v>
          </cell>
          <cell r="GI122">
            <v>18581</v>
          </cell>
          <cell r="GJ122">
            <v>32609</v>
          </cell>
          <cell r="GK122">
            <v>0</v>
          </cell>
          <cell r="GL122">
            <v>0</v>
          </cell>
          <cell r="GM122">
            <v>0</v>
          </cell>
          <cell r="GN122">
            <v>49</v>
          </cell>
          <cell r="GO122">
            <v>0</v>
          </cell>
          <cell r="GP122">
            <v>0</v>
          </cell>
          <cell r="GQ122">
            <v>-1401</v>
          </cell>
          <cell r="GR122">
            <v>1283</v>
          </cell>
          <cell r="GS122">
            <v>0</v>
          </cell>
          <cell r="GT122">
            <v>0</v>
          </cell>
          <cell r="GU122">
            <v>623</v>
          </cell>
          <cell r="GV122">
            <v>20955</v>
          </cell>
          <cell r="GW122">
            <v>0</v>
          </cell>
          <cell r="GX122">
            <v>74189</v>
          </cell>
          <cell r="GY122">
            <v>23629</v>
          </cell>
          <cell r="GZ122">
            <v>501552</v>
          </cell>
          <cell r="HA122">
            <v>0</v>
          </cell>
          <cell r="HB122">
            <v>198759</v>
          </cell>
          <cell r="HC122">
            <v>0</v>
          </cell>
          <cell r="HD122">
            <v>-33749</v>
          </cell>
          <cell r="HE122">
            <v>0</v>
          </cell>
          <cell r="HF122">
            <v>471683</v>
          </cell>
          <cell r="HG122">
            <v>0</v>
          </cell>
          <cell r="HH122">
            <v>-128503</v>
          </cell>
          <cell r="HI122">
            <v>0</v>
          </cell>
          <cell r="HJ122">
            <v>935181</v>
          </cell>
          <cell r="HK122">
            <v>0</v>
          </cell>
          <cell r="HL122">
            <v>-249613</v>
          </cell>
          <cell r="HM122">
            <v>0</v>
          </cell>
          <cell r="HN122">
            <v>0</v>
          </cell>
          <cell r="HO122">
            <v>140457</v>
          </cell>
          <cell r="HP122">
            <v>-40700</v>
          </cell>
          <cell r="HQ122">
            <v>0</v>
          </cell>
          <cell r="HR122">
            <v>0</v>
          </cell>
          <cell r="HS122">
            <v>110218</v>
          </cell>
          <cell r="HT122">
            <v>15505</v>
          </cell>
          <cell r="HU122">
            <v>0</v>
          </cell>
          <cell r="HV122">
            <v>0</v>
          </cell>
          <cell r="HW122">
            <v>169</v>
          </cell>
          <cell r="HX122">
            <v>-49</v>
          </cell>
          <cell r="HY122">
            <v>0</v>
          </cell>
          <cell r="HZ122">
            <v>0</v>
          </cell>
          <cell r="IA122">
            <v>994</v>
          </cell>
          <cell r="IB122">
            <v>-1283</v>
          </cell>
          <cell r="IC122">
            <v>0</v>
          </cell>
          <cell r="ID122">
            <v>0</v>
          </cell>
          <cell r="IE122">
            <v>74592</v>
          </cell>
          <cell r="IF122">
            <v>-29693</v>
          </cell>
          <cell r="IG122">
            <v>0</v>
          </cell>
          <cell r="IH122">
            <v>1605623</v>
          </cell>
          <cell r="II122">
            <v>326430</v>
          </cell>
          <cell r="IJ122">
            <v>-468085</v>
          </cell>
          <cell r="IK122">
            <v>0</v>
          </cell>
        </row>
        <row r="123">
          <cell r="A123" t="str">
            <v>82325133</v>
          </cell>
          <cell r="B123" t="str">
            <v>2001</v>
          </cell>
          <cell r="C123">
            <v>37410</v>
          </cell>
          <cell r="D123" t="str">
            <v>09:56:09</v>
          </cell>
          <cell r="E123" t="str">
            <v>CARRINGTON PLACE</v>
          </cell>
          <cell r="F123">
            <v>0</v>
          </cell>
          <cell r="G123">
            <v>666173</v>
          </cell>
          <cell r="H123">
            <v>-23997</v>
          </cell>
          <cell r="I123">
            <v>-2476</v>
          </cell>
          <cell r="J123">
            <v>83880</v>
          </cell>
          <cell r="K123">
            <v>249611</v>
          </cell>
          <cell r="L123">
            <v>3967</v>
          </cell>
          <cell r="M123">
            <v>0</v>
          </cell>
          <cell r="N123">
            <v>177277</v>
          </cell>
          <cell r="O123">
            <v>61004</v>
          </cell>
          <cell r="P123">
            <v>8383</v>
          </cell>
          <cell r="Q123">
            <v>0</v>
          </cell>
          <cell r="R123">
            <v>371056</v>
          </cell>
          <cell r="S123">
            <v>476653</v>
          </cell>
          <cell r="T123">
            <v>17547</v>
          </cell>
          <cell r="U123">
            <v>-9497</v>
          </cell>
          <cell r="V123">
            <v>49448</v>
          </cell>
          <cell r="W123">
            <v>0</v>
          </cell>
          <cell r="X123">
            <v>0</v>
          </cell>
          <cell r="Y123">
            <v>0</v>
          </cell>
          <cell r="Z123">
            <v>1009152</v>
          </cell>
          <cell r="AA123">
            <v>0</v>
          </cell>
          <cell r="AB123">
            <v>0</v>
          </cell>
          <cell r="AC123">
            <v>0</v>
          </cell>
          <cell r="AD123">
            <v>593215</v>
          </cell>
          <cell r="AE123">
            <v>0</v>
          </cell>
          <cell r="AF123">
            <v>0</v>
          </cell>
          <cell r="AG123">
            <v>0</v>
          </cell>
          <cell r="AH123">
            <v>1593790</v>
          </cell>
          <cell r="AI123">
            <v>0</v>
          </cell>
          <cell r="AJ123">
            <v>0</v>
          </cell>
          <cell r="AK123">
            <v>0</v>
          </cell>
          <cell r="AL123">
            <v>52402</v>
          </cell>
          <cell r="AM123">
            <v>0</v>
          </cell>
          <cell r="AN123">
            <v>0</v>
          </cell>
          <cell r="AO123">
            <v>0</v>
          </cell>
          <cell r="AP123">
            <v>0</v>
          </cell>
          <cell r="AQ123">
            <v>0</v>
          </cell>
          <cell r="AR123">
            <v>0</v>
          </cell>
          <cell r="AS123">
            <v>0</v>
          </cell>
          <cell r="AT123">
            <v>0</v>
          </cell>
          <cell r="AU123">
            <v>241429</v>
          </cell>
          <cell r="AV123">
            <v>24621</v>
          </cell>
          <cell r="AW123">
            <v>0</v>
          </cell>
          <cell r="AX123">
            <v>0</v>
          </cell>
          <cell r="AY123">
            <v>0</v>
          </cell>
          <cell r="AZ123">
            <v>131342</v>
          </cell>
          <cell r="BA123">
            <v>0</v>
          </cell>
          <cell r="BB123">
            <v>0</v>
          </cell>
          <cell r="BC123">
            <v>4719</v>
          </cell>
          <cell r="BD123">
            <v>0</v>
          </cell>
          <cell r="BE123">
            <v>0</v>
          </cell>
          <cell r="BF123">
            <v>0</v>
          </cell>
          <cell r="BG123">
            <v>262577</v>
          </cell>
          <cell r="BH123">
            <v>0</v>
          </cell>
          <cell r="BI123">
            <v>0</v>
          </cell>
          <cell r="BJ123">
            <v>0</v>
          </cell>
          <cell r="BK123">
            <v>0</v>
          </cell>
          <cell r="BL123">
            <v>0</v>
          </cell>
          <cell r="BM123">
            <v>0</v>
          </cell>
          <cell r="BN123">
            <v>0</v>
          </cell>
          <cell r="BO123">
            <v>1736</v>
          </cell>
          <cell r="BP123">
            <v>0</v>
          </cell>
          <cell r="BQ123">
            <v>0</v>
          </cell>
          <cell r="BR123">
            <v>0</v>
          </cell>
          <cell r="BS123">
            <v>30346</v>
          </cell>
          <cell r="BT123">
            <v>0</v>
          </cell>
          <cell r="BU123">
            <v>-30346</v>
          </cell>
          <cell r="BV123">
            <v>0</v>
          </cell>
          <cell r="BW123">
            <v>0</v>
          </cell>
          <cell r="BX123">
            <v>0</v>
          </cell>
          <cell r="BY123">
            <v>0</v>
          </cell>
          <cell r="BZ123">
            <v>0</v>
          </cell>
          <cell r="CA123">
            <v>12000</v>
          </cell>
          <cell r="CB123">
            <v>0</v>
          </cell>
          <cell r="CC123">
            <v>0</v>
          </cell>
          <cell r="CD123">
            <v>0</v>
          </cell>
          <cell r="CE123">
            <v>0</v>
          </cell>
          <cell r="CF123">
            <v>0</v>
          </cell>
          <cell r="CG123">
            <v>0</v>
          </cell>
          <cell r="CH123">
            <v>0</v>
          </cell>
          <cell r="CI123">
            <v>2646</v>
          </cell>
          <cell r="CJ123">
            <v>0</v>
          </cell>
          <cell r="CK123">
            <v>0</v>
          </cell>
          <cell r="CL123">
            <v>0</v>
          </cell>
          <cell r="CM123">
            <v>207125</v>
          </cell>
          <cell r="CN123">
            <v>0</v>
          </cell>
          <cell r="CO123">
            <v>0</v>
          </cell>
          <cell r="CP123">
            <v>0</v>
          </cell>
          <cell r="CQ123">
            <v>8491</v>
          </cell>
          <cell r="CR123">
            <v>0</v>
          </cell>
          <cell r="CS123">
            <v>0</v>
          </cell>
          <cell r="CT123">
            <v>0</v>
          </cell>
          <cell r="CU123">
            <v>1562</v>
          </cell>
          <cell r="CV123">
            <v>0</v>
          </cell>
          <cell r="CW123">
            <v>1680</v>
          </cell>
          <cell r="CX123">
            <v>0</v>
          </cell>
          <cell r="CY123">
            <v>0</v>
          </cell>
          <cell r="CZ123">
            <v>0</v>
          </cell>
          <cell r="DA123">
            <v>0</v>
          </cell>
          <cell r="DB123">
            <v>0</v>
          </cell>
          <cell r="DC123">
            <v>0</v>
          </cell>
          <cell r="DD123">
            <v>0</v>
          </cell>
          <cell r="DE123">
            <v>0</v>
          </cell>
          <cell r="DF123">
            <v>3298007</v>
          </cell>
          <cell r="DG123">
            <v>772631</v>
          </cell>
          <cell r="DH123">
            <v>155963</v>
          </cell>
          <cell r="DI123">
            <v>-28666</v>
          </cell>
          <cell r="DJ123">
            <v>84298</v>
          </cell>
          <cell r="DK123">
            <v>26294</v>
          </cell>
          <cell r="DL123">
            <v>3986</v>
          </cell>
          <cell r="DM123">
            <v>0</v>
          </cell>
          <cell r="DN123">
            <v>113671</v>
          </cell>
          <cell r="DO123">
            <v>9562</v>
          </cell>
          <cell r="DP123">
            <v>5376</v>
          </cell>
          <cell r="DQ123">
            <v>0</v>
          </cell>
          <cell r="DR123">
            <v>74300</v>
          </cell>
          <cell r="DS123">
            <v>13280</v>
          </cell>
          <cell r="DT123">
            <v>3514</v>
          </cell>
          <cell r="DU123">
            <v>0</v>
          </cell>
          <cell r="DV123">
            <v>271792</v>
          </cell>
          <cell r="DW123">
            <v>443324</v>
          </cell>
          <cell r="DX123">
            <v>-174739</v>
          </cell>
          <cell r="DY123">
            <v>-80327</v>
          </cell>
          <cell r="DZ123">
            <v>0</v>
          </cell>
          <cell r="EA123">
            <v>1306</v>
          </cell>
          <cell r="EB123">
            <v>0</v>
          </cell>
          <cell r="EC123">
            <v>0</v>
          </cell>
          <cell r="ED123">
            <v>0</v>
          </cell>
          <cell r="EE123">
            <v>15096</v>
          </cell>
          <cell r="EF123">
            <v>0</v>
          </cell>
          <cell r="EG123">
            <v>0</v>
          </cell>
          <cell r="EH123">
            <v>0</v>
          </cell>
          <cell r="EI123">
            <v>100497</v>
          </cell>
          <cell r="EJ123">
            <v>0</v>
          </cell>
          <cell r="EK123">
            <v>0</v>
          </cell>
          <cell r="EL123">
            <v>0</v>
          </cell>
          <cell r="EM123">
            <v>89742</v>
          </cell>
          <cell r="EN123">
            <v>0</v>
          </cell>
          <cell r="EO123">
            <v>0</v>
          </cell>
          <cell r="EP123">
            <v>0</v>
          </cell>
          <cell r="EQ123">
            <v>21345</v>
          </cell>
          <cell r="ER123">
            <v>0</v>
          </cell>
          <cell r="ES123">
            <v>0</v>
          </cell>
          <cell r="ET123">
            <v>0</v>
          </cell>
          <cell r="EU123">
            <v>1322</v>
          </cell>
          <cell r="EV123">
            <v>0</v>
          </cell>
          <cell r="EW123">
            <v>0</v>
          </cell>
          <cell r="EX123">
            <v>0</v>
          </cell>
          <cell r="EY123">
            <v>4303</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10198</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row>
        <row r="124">
          <cell r="A124" t="str">
            <v>65965041</v>
          </cell>
          <cell r="B124" t="str">
            <v>2001</v>
          </cell>
          <cell r="C124">
            <v>37368</v>
          </cell>
          <cell r="D124" t="str">
            <v>08:57:05</v>
          </cell>
          <cell r="E124" t="str">
            <v>CARVER LIVING CENTER</v>
          </cell>
          <cell r="F124">
            <v>0</v>
          </cell>
          <cell r="G124">
            <v>773706</v>
          </cell>
          <cell r="H124">
            <v>-4679</v>
          </cell>
          <cell r="I124">
            <v>-577532</v>
          </cell>
          <cell r="J124">
            <v>13424</v>
          </cell>
          <cell r="K124">
            <v>135091</v>
          </cell>
          <cell r="L124">
            <v>316</v>
          </cell>
          <cell r="M124">
            <v>-277</v>
          </cell>
          <cell r="N124">
            <v>125139</v>
          </cell>
          <cell r="O124">
            <v>128759</v>
          </cell>
          <cell r="P124">
            <v>27592</v>
          </cell>
          <cell r="Q124">
            <v>0</v>
          </cell>
          <cell r="R124">
            <v>304646</v>
          </cell>
          <cell r="S124">
            <v>386138</v>
          </cell>
          <cell r="T124">
            <v>52932</v>
          </cell>
          <cell r="U124">
            <v>-786</v>
          </cell>
          <cell r="V124">
            <v>166521</v>
          </cell>
          <cell r="W124">
            <v>0</v>
          </cell>
          <cell r="X124">
            <v>0</v>
          </cell>
          <cell r="Y124">
            <v>0</v>
          </cell>
          <cell r="Z124">
            <v>20634</v>
          </cell>
          <cell r="AA124">
            <v>0</v>
          </cell>
          <cell r="AB124">
            <v>0</v>
          </cell>
          <cell r="AC124">
            <v>0</v>
          </cell>
          <cell r="AD124">
            <v>0</v>
          </cell>
          <cell r="AE124">
            <v>0</v>
          </cell>
          <cell r="AF124">
            <v>0</v>
          </cell>
          <cell r="AG124">
            <v>0</v>
          </cell>
          <cell r="AH124">
            <v>15140</v>
          </cell>
          <cell r="AI124">
            <v>0</v>
          </cell>
          <cell r="AJ124">
            <v>0</v>
          </cell>
          <cell r="AK124">
            <v>0</v>
          </cell>
          <cell r="AL124">
            <v>9167</v>
          </cell>
          <cell r="AM124">
            <v>0</v>
          </cell>
          <cell r="AN124">
            <v>0</v>
          </cell>
          <cell r="AO124">
            <v>0</v>
          </cell>
          <cell r="AP124">
            <v>4686</v>
          </cell>
          <cell r="AQ124">
            <v>0</v>
          </cell>
          <cell r="AR124">
            <v>-4686</v>
          </cell>
          <cell r="AS124">
            <v>0</v>
          </cell>
          <cell r="AT124">
            <v>0</v>
          </cell>
          <cell r="AU124">
            <v>9331</v>
          </cell>
          <cell r="AV124">
            <v>11347</v>
          </cell>
          <cell r="AW124">
            <v>0</v>
          </cell>
          <cell r="AX124">
            <v>0</v>
          </cell>
          <cell r="AY124">
            <v>0</v>
          </cell>
          <cell r="AZ124">
            <v>24115</v>
          </cell>
          <cell r="BA124">
            <v>0</v>
          </cell>
          <cell r="BB124">
            <v>0</v>
          </cell>
          <cell r="BC124">
            <v>16012</v>
          </cell>
          <cell r="BD124">
            <v>0</v>
          </cell>
          <cell r="BE124">
            <v>0</v>
          </cell>
          <cell r="BF124">
            <v>0</v>
          </cell>
          <cell r="BG124">
            <v>147900</v>
          </cell>
          <cell r="BH124">
            <v>0</v>
          </cell>
          <cell r="BI124">
            <v>0</v>
          </cell>
          <cell r="BJ124">
            <v>0</v>
          </cell>
          <cell r="BK124">
            <v>24447</v>
          </cell>
          <cell r="BL124">
            <v>0</v>
          </cell>
          <cell r="BM124">
            <v>0</v>
          </cell>
          <cell r="BN124">
            <v>0</v>
          </cell>
          <cell r="BO124">
            <v>861</v>
          </cell>
          <cell r="BP124">
            <v>0</v>
          </cell>
          <cell r="BQ124">
            <v>0</v>
          </cell>
          <cell r="BR124">
            <v>0</v>
          </cell>
          <cell r="BS124">
            <v>0</v>
          </cell>
          <cell r="BT124">
            <v>0</v>
          </cell>
          <cell r="BU124">
            <v>0</v>
          </cell>
          <cell r="BV124">
            <v>0</v>
          </cell>
          <cell r="BW124">
            <v>0</v>
          </cell>
          <cell r="BX124">
            <v>0</v>
          </cell>
          <cell r="BY124">
            <v>0</v>
          </cell>
          <cell r="BZ124">
            <v>0</v>
          </cell>
          <cell r="CA124">
            <v>17000</v>
          </cell>
          <cell r="CB124">
            <v>0</v>
          </cell>
          <cell r="CC124">
            <v>0</v>
          </cell>
          <cell r="CD124">
            <v>0</v>
          </cell>
          <cell r="CE124">
            <v>540</v>
          </cell>
          <cell r="CF124">
            <v>0</v>
          </cell>
          <cell r="CG124">
            <v>0</v>
          </cell>
          <cell r="CH124">
            <v>0</v>
          </cell>
          <cell r="CI124">
            <v>13600</v>
          </cell>
          <cell r="CJ124">
            <v>0</v>
          </cell>
          <cell r="CK124">
            <v>0</v>
          </cell>
          <cell r="CL124">
            <v>0</v>
          </cell>
          <cell r="CM124">
            <v>1446</v>
          </cell>
          <cell r="CN124">
            <v>0</v>
          </cell>
          <cell r="CO124">
            <v>0</v>
          </cell>
          <cell r="CP124">
            <v>0</v>
          </cell>
          <cell r="CQ124">
            <v>32205</v>
          </cell>
          <cell r="CR124">
            <v>1839</v>
          </cell>
          <cell r="CS124">
            <v>0</v>
          </cell>
          <cell r="CT124">
            <v>0</v>
          </cell>
          <cell r="CU124">
            <v>0</v>
          </cell>
          <cell r="CV124">
            <v>4679</v>
          </cell>
          <cell r="CW124">
            <v>0</v>
          </cell>
          <cell r="CX124">
            <v>0</v>
          </cell>
          <cell r="CY124">
            <v>0</v>
          </cell>
          <cell r="CZ124">
            <v>0</v>
          </cell>
          <cell r="DA124">
            <v>0</v>
          </cell>
          <cell r="DB124">
            <v>0</v>
          </cell>
          <cell r="DC124">
            <v>0</v>
          </cell>
          <cell r="DD124">
            <v>0</v>
          </cell>
          <cell r="DE124">
            <v>-2450</v>
          </cell>
          <cell r="DF124">
            <v>216148</v>
          </cell>
          <cell r="DG124">
            <v>263342</v>
          </cell>
          <cell r="DH124">
            <v>37294</v>
          </cell>
          <cell r="DI124">
            <v>-2450</v>
          </cell>
          <cell r="DJ124">
            <v>0</v>
          </cell>
          <cell r="DK124">
            <v>223351</v>
          </cell>
          <cell r="DL124">
            <v>0</v>
          </cell>
          <cell r="DM124">
            <v>0</v>
          </cell>
          <cell r="DN124">
            <v>54237</v>
          </cell>
          <cell r="DO124">
            <v>13529</v>
          </cell>
          <cell r="DP124">
            <v>9016</v>
          </cell>
          <cell r="DQ124">
            <v>0</v>
          </cell>
          <cell r="DR124">
            <v>107055</v>
          </cell>
          <cell r="DS124">
            <v>25650</v>
          </cell>
          <cell r="DT124">
            <v>19322</v>
          </cell>
          <cell r="DU124">
            <v>0</v>
          </cell>
          <cell r="DV124">
            <v>136570</v>
          </cell>
          <cell r="DW124">
            <v>1342920</v>
          </cell>
          <cell r="DX124">
            <v>-493508</v>
          </cell>
          <cell r="DY124">
            <v>-445432</v>
          </cell>
          <cell r="DZ124">
            <v>0</v>
          </cell>
          <cell r="EA124">
            <v>3792</v>
          </cell>
          <cell r="EB124">
            <v>0</v>
          </cell>
          <cell r="EC124">
            <v>0</v>
          </cell>
          <cell r="ED124">
            <v>0</v>
          </cell>
          <cell r="EE124">
            <v>5296</v>
          </cell>
          <cell r="EF124">
            <v>0</v>
          </cell>
          <cell r="EG124">
            <v>0</v>
          </cell>
          <cell r="EH124">
            <v>0</v>
          </cell>
          <cell r="EI124">
            <v>144918</v>
          </cell>
          <cell r="EJ124">
            <v>0</v>
          </cell>
          <cell r="EK124">
            <v>0</v>
          </cell>
          <cell r="EL124">
            <v>0</v>
          </cell>
          <cell r="EM124">
            <v>45968</v>
          </cell>
          <cell r="EN124">
            <v>0</v>
          </cell>
          <cell r="EO124">
            <v>0</v>
          </cell>
          <cell r="EP124">
            <v>0</v>
          </cell>
          <cell r="EQ124">
            <v>30519</v>
          </cell>
          <cell r="ER124">
            <v>0</v>
          </cell>
          <cell r="ES124">
            <v>0</v>
          </cell>
          <cell r="ET124">
            <v>0</v>
          </cell>
          <cell r="EU124">
            <v>0</v>
          </cell>
          <cell r="EV124">
            <v>0</v>
          </cell>
          <cell r="EW124">
            <v>0</v>
          </cell>
          <cell r="EX124">
            <v>0</v>
          </cell>
          <cell r="EY124">
            <v>0</v>
          </cell>
          <cell r="EZ124">
            <v>0</v>
          </cell>
          <cell r="FA124">
            <v>0</v>
          </cell>
          <cell r="FB124">
            <v>0</v>
          </cell>
          <cell r="FC124">
            <v>2215</v>
          </cell>
          <cell r="FD124">
            <v>0</v>
          </cell>
          <cell r="FE124">
            <v>0</v>
          </cell>
          <cell r="FF124">
            <v>0</v>
          </cell>
          <cell r="FG124">
            <v>19174</v>
          </cell>
          <cell r="FH124">
            <v>0</v>
          </cell>
          <cell r="FI124">
            <v>0</v>
          </cell>
          <cell r="FJ124">
            <v>0</v>
          </cell>
          <cell r="FK124">
            <v>23069</v>
          </cell>
          <cell r="FL124">
            <v>0</v>
          </cell>
          <cell r="FM124">
            <v>0</v>
          </cell>
          <cell r="FN124">
            <v>1421</v>
          </cell>
          <cell r="FO124">
            <v>11361</v>
          </cell>
          <cell r="FP124">
            <v>85</v>
          </cell>
          <cell r="FQ124">
            <v>0</v>
          </cell>
          <cell r="FR124">
            <v>22915</v>
          </cell>
          <cell r="FS124">
            <v>0</v>
          </cell>
          <cell r="FT124">
            <v>0</v>
          </cell>
          <cell r="FU124">
            <v>0</v>
          </cell>
          <cell r="FV124">
            <v>327546</v>
          </cell>
          <cell r="FW124">
            <v>0</v>
          </cell>
          <cell r="FX124">
            <v>0</v>
          </cell>
          <cell r="FY124">
            <v>0</v>
          </cell>
          <cell r="FZ124">
            <v>240943</v>
          </cell>
          <cell r="GA124">
            <v>0</v>
          </cell>
          <cell r="GB124">
            <v>-24309</v>
          </cell>
          <cell r="GC124">
            <v>0</v>
          </cell>
          <cell r="GD124">
            <v>0</v>
          </cell>
          <cell r="GE124">
            <v>23630</v>
          </cell>
          <cell r="GF124">
            <v>31824</v>
          </cell>
          <cell r="GG124">
            <v>0</v>
          </cell>
          <cell r="GH124">
            <v>0</v>
          </cell>
          <cell r="GI124">
            <v>0</v>
          </cell>
          <cell r="GJ124">
            <v>68223</v>
          </cell>
          <cell r="GK124">
            <v>0</v>
          </cell>
          <cell r="GL124">
            <v>0</v>
          </cell>
          <cell r="GM124">
            <v>0</v>
          </cell>
          <cell r="GN124">
            <v>0</v>
          </cell>
          <cell r="GO124">
            <v>0</v>
          </cell>
          <cell r="GP124">
            <v>0</v>
          </cell>
          <cell r="GQ124">
            <v>20993</v>
          </cell>
          <cell r="GR124">
            <v>0</v>
          </cell>
          <cell r="GS124">
            <v>0</v>
          </cell>
          <cell r="GT124">
            <v>0</v>
          </cell>
          <cell r="GU124">
            <v>100093</v>
          </cell>
          <cell r="GV124">
            <v>0</v>
          </cell>
          <cell r="GW124">
            <v>25243</v>
          </cell>
          <cell r="GX124">
            <v>591404</v>
          </cell>
          <cell r="GY124">
            <v>144716</v>
          </cell>
          <cell r="GZ124">
            <v>75738</v>
          </cell>
          <cell r="HA124">
            <v>25243</v>
          </cell>
          <cell r="HB124">
            <v>514709</v>
          </cell>
          <cell r="HC124">
            <v>0</v>
          </cell>
          <cell r="HD124">
            <v>0</v>
          </cell>
          <cell r="HE124">
            <v>0</v>
          </cell>
          <cell r="HF124">
            <v>1775</v>
          </cell>
          <cell r="HG124">
            <v>0</v>
          </cell>
          <cell r="HH124">
            <v>0</v>
          </cell>
          <cell r="HI124">
            <v>0</v>
          </cell>
          <cell r="HJ124">
            <v>750275</v>
          </cell>
          <cell r="HK124">
            <v>0</v>
          </cell>
          <cell r="HL124">
            <v>-24308</v>
          </cell>
          <cell r="HM124">
            <v>0</v>
          </cell>
          <cell r="HN124">
            <v>0</v>
          </cell>
          <cell r="HO124">
            <v>40676</v>
          </cell>
          <cell r="HP124">
            <v>80818</v>
          </cell>
          <cell r="HQ124">
            <v>0</v>
          </cell>
          <cell r="HR124">
            <v>0</v>
          </cell>
          <cell r="HS124">
            <v>0</v>
          </cell>
          <cell r="HT124">
            <v>144469</v>
          </cell>
          <cell r="HU124">
            <v>0</v>
          </cell>
          <cell r="HV124">
            <v>0</v>
          </cell>
          <cell r="HW124">
            <v>0</v>
          </cell>
          <cell r="HX124">
            <v>0</v>
          </cell>
          <cell r="HY124">
            <v>0</v>
          </cell>
          <cell r="HZ124">
            <v>0</v>
          </cell>
          <cell r="IA124">
            <v>0</v>
          </cell>
          <cell r="IB124">
            <v>0</v>
          </cell>
          <cell r="IC124">
            <v>0</v>
          </cell>
          <cell r="ID124">
            <v>0</v>
          </cell>
          <cell r="IE124">
            <v>76797</v>
          </cell>
          <cell r="IF124">
            <v>0</v>
          </cell>
          <cell r="IG124">
            <v>21298</v>
          </cell>
          <cell r="IH124">
            <v>1266759</v>
          </cell>
          <cell r="II124">
            <v>117473</v>
          </cell>
          <cell r="IJ124">
            <v>200979</v>
          </cell>
          <cell r="IK124">
            <v>21298</v>
          </cell>
        </row>
        <row r="125">
          <cell r="A125" t="str">
            <v>42483774</v>
          </cell>
          <cell r="B125" t="str">
            <v>2001</v>
          </cell>
          <cell r="C125">
            <v>37512</v>
          </cell>
          <cell r="D125" t="str">
            <v>09:40:51</v>
          </cell>
          <cell r="E125" t="str">
            <v>CARY HEALTH &amp; REHABILITATION CENTER</v>
          </cell>
          <cell r="F125">
            <v>0</v>
          </cell>
          <cell r="G125">
            <v>670595</v>
          </cell>
          <cell r="H125">
            <v>19641</v>
          </cell>
          <cell r="I125">
            <v>-5556</v>
          </cell>
          <cell r="J125">
            <v>18983</v>
          </cell>
          <cell r="K125">
            <v>182745</v>
          </cell>
          <cell r="L125">
            <v>-3947</v>
          </cell>
          <cell r="M125">
            <v>0</v>
          </cell>
          <cell r="N125">
            <v>167197</v>
          </cell>
          <cell r="O125">
            <v>38894</v>
          </cell>
          <cell r="P125">
            <v>9958</v>
          </cell>
          <cell r="Q125">
            <v>0</v>
          </cell>
          <cell r="R125">
            <v>237414</v>
          </cell>
          <cell r="S125">
            <v>244955</v>
          </cell>
          <cell r="T125">
            <v>20876</v>
          </cell>
          <cell r="U125">
            <v>0</v>
          </cell>
          <cell r="V125">
            <v>163370</v>
          </cell>
          <cell r="W125">
            <v>0</v>
          </cell>
          <cell r="X125">
            <v>8731</v>
          </cell>
          <cell r="Y125">
            <v>0</v>
          </cell>
          <cell r="Z125">
            <v>217768</v>
          </cell>
          <cell r="AA125">
            <v>0</v>
          </cell>
          <cell r="AB125">
            <v>10073</v>
          </cell>
          <cell r="AC125">
            <v>0</v>
          </cell>
          <cell r="AD125">
            <v>711614</v>
          </cell>
          <cell r="AE125">
            <v>0</v>
          </cell>
          <cell r="AF125">
            <v>33513</v>
          </cell>
          <cell r="AG125">
            <v>0</v>
          </cell>
          <cell r="AH125">
            <v>1002461</v>
          </cell>
          <cell r="AI125">
            <v>0</v>
          </cell>
          <cell r="AJ125">
            <v>49813</v>
          </cell>
          <cell r="AK125">
            <v>0</v>
          </cell>
          <cell r="AL125">
            <v>30737</v>
          </cell>
          <cell r="AM125">
            <v>0</v>
          </cell>
          <cell r="AN125">
            <v>0</v>
          </cell>
          <cell r="AO125">
            <v>0</v>
          </cell>
          <cell r="AP125">
            <v>0</v>
          </cell>
          <cell r="AQ125">
            <v>0</v>
          </cell>
          <cell r="AR125">
            <v>0</v>
          </cell>
          <cell r="AS125">
            <v>0</v>
          </cell>
          <cell r="AT125">
            <v>0</v>
          </cell>
          <cell r="AU125">
            <v>191165</v>
          </cell>
          <cell r="AV125">
            <v>0</v>
          </cell>
          <cell r="AW125">
            <v>0</v>
          </cell>
          <cell r="AX125">
            <v>0</v>
          </cell>
          <cell r="AY125">
            <v>9191</v>
          </cell>
          <cell r="AZ125">
            <v>143594</v>
          </cell>
          <cell r="BA125">
            <v>0</v>
          </cell>
          <cell r="BB125">
            <v>0</v>
          </cell>
          <cell r="BC125">
            <v>1563</v>
          </cell>
          <cell r="BD125">
            <v>1215</v>
          </cell>
          <cell r="BE125">
            <v>0</v>
          </cell>
          <cell r="BF125">
            <v>0</v>
          </cell>
          <cell r="BG125">
            <v>129365</v>
          </cell>
          <cell r="BH125">
            <v>0</v>
          </cell>
          <cell r="BI125">
            <v>0</v>
          </cell>
          <cell r="BJ125">
            <v>0</v>
          </cell>
          <cell r="BK125">
            <v>13715</v>
          </cell>
          <cell r="BL125">
            <v>0</v>
          </cell>
          <cell r="BM125">
            <v>0</v>
          </cell>
          <cell r="BN125">
            <v>0</v>
          </cell>
          <cell r="BO125">
            <v>4130</v>
          </cell>
          <cell r="BP125">
            <v>0</v>
          </cell>
          <cell r="BQ125">
            <v>0</v>
          </cell>
          <cell r="BR125">
            <v>0</v>
          </cell>
          <cell r="BS125">
            <v>0</v>
          </cell>
          <cell r="BT125">
            <v>0</v>
          </cell>
          <cell r="BU125">
            <v>0</v>
          </cell>
          <cell r="BV125">
            <v>0</v>
          </cell>
          <cell r="BW125">
            <v>0</v>
          </cell>
          <cell r="BX125">
            <v>0</v>
          </cell>
          <cell r="BY125">
            <v>0</v>
          </cell>
          <cell r="BZ125">
            <v>0</v>
          </cell>
          <cell r="CA125">
            <v>37500</v>
          </cell>
          <cell r="CB125">
            <v>0</v>
          </cell>
          <cell r="CC125">
            <v>0</v>
          </cell>
          <cell r="CD125">
            <v>0</v>
          </cell>
          <cell r="CE125">
            <v>8564</v>
          </cell>
          <cell r="CF125">
            <v>0</v>
          </cell>
          <cell r="CG125">
            <v>0</v>
          </cell>
          <cell r="CH125">
            <v>0</v>
          </cell>
          <cell r="CI125">
            <v>0</v>
          </cell>
          <cell r="CJ125">
            <v>0</v>
          </cell>
          <cell r="CK125">
            <v>0</v>
          </cell>
          <cell r="CL125">
            <v>0</v>
          </cell>
          <cell r="CM125">
            <v>392992</v>
          </cell>
          <cell r="CN125">
            <v>-343141</v>
          </cell>
          <cell r="CO125">
            <v>0</v>
          </cell>
          <cell r="CP125">
            <v>0</v>
          </cell>
          <cell r="CQ125">
            <v>104512</v>
          </cell>
          <cell r="CR125">
            <v>-102130</v>
          </cell>
          <cell r="CS125">
            <v>0</v>
          </cell>
          <cell r="CT125">
            <v>0</v>
          </cell>
          <cell r="CU125">
            <v>0</v>
          </cell>
          <cell r="CV125">
            <v>247</v>
          </cell>
          <cell r="CW125">
            <v>0</v>
          </cell>
          <cell r="CX125">
            <v>0</v>
          </cell>
          <cell r="CY125">
            <v>0</v>
          </cell>
          <cell r="CZ125">
            <v>0</v>
          </cell>
          <cell r="DA125">
            <v>0</v>
          </cell>
          <cell r="DB125">
            <v>0</v>
          </cell>
          <cell r="DC125">
            <v>0</v>
          </cell>
          <cell r="DD125">
            <v>0</v>
          </cell>
          <cell r="DE125">
            <v>0</v>
          </cell>
          <cell r="DF125">
            <v>2125950</v>
          </cell>
          <cell r="DG125">
            <v>892697</v>
          </cell>
          <cell r="DH125">
            <v>-198085</v>
          </cell>
          <cell r="DI125">
            <v>0</v>
          </cell>
          <cell r="DJ125">
            <v>54386</v>
          </cell>
          <cell r="DK125">
            <v>11733</v>
          </cell>
          <cell r="DL125">
            <v>2193</v>
          </cell>
          <cell r="DM125">
            <v>0</v>
          </cell>
          <cell r="DN125">
            <v>84209</v>
          </cell>
          <cell r="DO125">
            <v>7527</v>
          </cell>
          <cell r="DP125">
            <v>4103</v>
          </cell>
          <cell r="DQ125">
            <v>0</v>
          </cell>
          <cell r="DR125">
            <v>60396</v>
          </cell>
          <cell r="DS125">
            <v>9439</v>
          </cell>
          <cell r="DT125">
            <v>2806</v>
          </cell>
          <cell r="DU125">
            <v>0</v>
          </cell>
          <cell r="DV125">
            <v>190855</v>
          </cell>
          <cell r="DW125">
            <v>997109</v>
          </cell>
          <cell r="DX125">
            <v>-250537</v>
          </cell>
          <cell r="DY125">
            <v>-237088</v>
          </cell>
          <cell r="DZ125">
            <v>0</v>
          </cell>
          <cell r="EA125">
            <v>5850</v>
          </cell>
          <cell r="EB125">
            <v>0</v>
          </cell>
          <cell r="EC125">
            <v>0</v>
          </cell>
          <cell r="ED125">
            <v>0</v>
          </cell>
          <cell r="EE125">
            <v>18718</v>
          </cell>
          <cell r="EF125">
            <v>0</v>
          </cell>
          <cell r="EG125">
            <v>0</v>
          </cell>
          <cell r="EH125">
            <v>0</v>
          </cell>
          <cell r="EI125">
            <v>151486</v>
          </cell>
          <cell r="EJ125">
            <v>0</v>
          </cell>
          <cell r="EK125">
            <v>71026</v>
          </cell>
          <cell r="EL125">
            <v>0</v>
          </cell>
          <cell r="EM125">
            <v>161541</v>
          </cell>
          <cell r="EN125">
            <v>0</v>
          </cell>
          <cell r="EO125">
            <v>-29349</v>
          </cell>
          <cell r="EP125">
            <v>0</v>
          </cell>
          <cell r="EQ125">
            <v>45781</v>
          </cell>
          <cell r="ER125">
            <v>0</v>
          </cell>
          <cell r="ES125">
            <v>-9035</v>
          </cell>
          <cell r="ET125">
            <v>0</v>
          </cell>
          <cell r="EU125">
            <v>0</v>
          </cell>
          <cell r="EV125">
            <v>0</v>
          </cell>
          <cell r="EW125">
            <v>0</v>
          </cell>
          <cell r="EX125">
            <v>0</v>
          </cell>
          <cell r="EY125">
            <v>0</v>
          </cell>
          <cell r="EZ125">
            <v>0</v>
          </cell>
          <cell r="FA125">
            <v>0</v>
          </cell>
          <cell r="FB125">
            <v>0</v>
          </cell>
          <cell r="FC125">
            <v>43810</v>
          </cell>
          <cell r="FD125">
            <v>0</v>
          </cell>
          <cell r="FE125">
            <v>-19578</v>
          </cell>
          <cell r="FF125">
            <v>0</v>
          </cell>
          <cell r="FG125">
            <v>9784</v>
          </cell>
          <cell r="FH125">
            <v>0</v>
          </cell>
          <cell r="FI125">
            <v>-5614</v>
          </cell>
          <cell r="FJ125">
            <v>0</v>
          </cell>
          <cell r="FK125">
            <v>6275</v>
          </cell>
          <cell r="FL125">
            <v>0</v>
          </cell>
          <cell r="FM125">
            <v>-21</v>
          </cell>
          <cell r="FN125">
            <v>0</v>
          </cell>
          <cell r="FO125">
            <v>10702</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212884</v>
          </cell>
          <cell r="GW125">
            <v>0</v>
          </cell>
          <cell r="GX125">
            <v>0</v>
          </cell>
          <cell r="GY125">
            <v>0</v>
          </cell>
          <cell r="GZ125">
            <v>212884</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180108</v>
          </cell>
          <cell r="IG125">
            <v>0</v>
          </cell>
          <cell r="IH125">
            <v>0</v>
          </cell>
          <cell r="II125">
            <v>0</v>
          </cell>
          <cell r="IJ125">
            <v>180108</v>
          </cell>
          <cell r="IK125">
            <v>0</v>
          </cell>
        </row>
        <row r="126">
          <cell r="A126" t="str">
            <v>52415799</v>
          </cell>
          <cell r="B126" t="str">
            <v>2001</v>
          </cell>
          <cell r="C126">
            <v>37397</v>
          </cell>
          <cell r="D126" t="str">
            <v>09:08:45</v>
          </cell>
          <cell r="E126" t="str">
            <v>CENTRAL CONTINUING CARE</v>
          </cell>
          <cell r="F126">
            <v>0</v>
          </cell>
          <cell r="G126">
            <v>467831</v>
          </cell>
          <cell r="H126">
            <v>0</v>
          </cell>
          <cell r="I126">
            <v>-280161</v>
          </cell>
          <cell r="J126">
            <v>31470</v>
          </cell>
          <cell r="K126">
            <v>158753</v>
          </cell>
          <cell r="L126">
            <v>4263</v>
          </cell>
          <cell r="M126">
            <v>-2938</v>
          </cell>
          <cell r="N126">
            <v>130069</v>
          </cell>
          <cell r="O126">
            <v>36615</v>
          </cell>
          <cell r="P126">
            <v>17924</v>
          </cell>
          <cell r="Q126">
            <v>0</v>
          </cell>
          <cell r="R126">
            <v>205735</v>
          </cell>
          <cell r="S126">
            <v>290302</v>
          </cell>
          <cell r="T126">
            <v>28935</v>
          </cell>
          <cell r="U126">
            <v>-3497</v>
          </cell>
          <cell r="V126">
            <v>96577</v>
          </cell>
          <cell r="W126">
            <v>0</v>
          </cell>
          <cell r="X126">
            <v>0</v>
          </cell>
          <cell r="Y126">
            <v>0</v>
          </cell>
          <cell r="Z126">
            <v>7700</v>
          </cell>
          <cell r="AA126">
            <v>0</v>
          </cell>
          <cell r="AB126">
            <v>0</v>
          </cell>
          <cell r="AC126">
            <v>0</v>
          </cell>
          <cell r="AD126">
            <v>2255</v>
          </cell>
          <cell r="AE126">
            <v>0</v>
          </cell>
          <cell r="AF126">
            <v>0</v>
          </cell>
          <cell r="AG126">
            <v>0</v>
          </cell>
          <cell r="AH126">
            <v>0</v>
          </cell>
          <cell r="AI126">
            <v>0</v>
          </cell>
          <cell r="AJ126">
            <v>0</v>
          </cell>
          <cell r="AK126">
            <v>0</v>
          </cell>
          <cell r="AL126">
            <v>45303</v>
          </cell>
          <cell r="AM126">
            <v>0</v>
          </cell>
          <cell r="AN126">
            <v>0</v>
          </cell>
          <cell r="AO126">
            <v>0</v>
          </cell>
          <cell r="AP126">
            <v>0</v>
          </cell>
          <cell r="AQ126">
            <v>0</v>
          </cell>
          <cell r="AR126">
            <v>0</v>
          </cell>
          <cell r="AS126">
            <v>0</v>
          </cell>
          <cell r="AT126">
            <v>0</v>
          </cell>
          <cell r="AU126">
            <v>12493</v>
          </cell>
          <cell r="AV126">
            <v>202</v>
          </cell>
          <cell r="AW126">
            <v>0</v>
          </cell>
          <cell r="AX126">
            <v>0</v>
          </cell>
          <cell r="AY126">
            <v>1108</v>
          </cell>
          <cell r="AZ126">
            <v>20634</v>
          </cell>
          <cell r="BA126">
            <v>0</v>
          </cell>
          <cell r="BB126">
            <v>0</v>
          </cell>
          <cell r="BC126">
            <v>1377</v>
          </cell>
          <cell r="BD126">
            <v>0</v>
          </cell>
          <cell r="BE126">
            <v>-1127</v>
          </cell>
          <cell r="BF126">
            <v>0</v>
          </cell>
          <cell r="BG126">
            <v>109657</v>
          </cell>
          <cell r="BH126">
            <v>0</v>
          </cell>
          <cell r="BI126">
            <v>0</v>
          </cell>
          <cell r="BJ126">
            <v>0</v>
          </cell>
          <cell r="BK126">
            <v>34375</v>
          </cell>
          <cell r="BL126">
            <v>0</v>
          </cell>
          <cell r="BM126">
            <v>0</v>
          </cell>
          <cell r="BN126">
            <v>0</v>
          </cell>
          <cell r="BO126">
            <v>4712</v>
          </cell>
          <cell r="BP126">
            <v>0</v>
          </cell>
          <cell r="BQ126">
            <v>0</v>
          </cell>
          <cell r="BR126">
            <v>0</v>
          </cell>
          <cell r="BS126">
            <v>0</v>
          </cell>
          <cell r="BT126">
            <v>0</v>
          </cell>
          <cell r="BU126">
            <v>0</v>
          </cell>
          <cell r="BV126">
            <v>0</v>
          </cell>
          <cell r="BW126">
            <v>0</v>
          </cell>
          <cell r="BX126">
            <v>0</v>
          </cell>
          <cell r="BY126">
            <v>0</v>
          </cell>
          <cell r="BZ126">
            <v>0</v>
          </cell>
          <cell r="CA126">
            <v>10800</v>
          </cell>
          <cell r="CB126">
            <v>0</v>
          </cell>
          <cell r="CC126">
            <v>0</v>
          </cell>
          <cell r="CD126">
            <v>0</v>
          </cell>
          <cell r="CE126">
            <v>3930</v>
          </cell>
          <cell r="CF126">
            <v>0</v>
          </cell>
          <cell r="CG126">
            <v>0</v>
          </cell>
          <cell r="CH126">
            <v>0</v>
          </cell>
          <cell r="CI126">
            <v>2175</v>
          </cell>
          <cell r="CJ126">
            <v>0</v>
          </cell>
          <cell r="CK126">
            <v>0</v>
          </cell>
          <cell r="CL126">
            <v>0</v>
          </cell>
          <cell r="CM126">
            <v>4370</v>
          </cell>
          <cell r="CN126">
            <v>0</v>
          </cell>
          <cell r="CO126">
            <v>0</v>
          </cell>
          <cell r="CP126">
            <v>0</v>
          </cell>
          <cell r="CQ126">
            <v>10988</v>
          </cell>
          <cell r="CR126">
            <v>0</v>
          </cell>
          <cell r="CS126">
            <v>0</v>
          </cell>
          <cell r="CT126">
            <v>0</v>
          </cell>
          <cell r="CU126">
            <v>0</v>
          </cell>
          <cell r="CV126">
            <v>0</v>
          </cell>
          <cell r="CW126">
            <v>0</v>
          </cell>
          <cell r="CX126">
            <v>0</v>
          </cell>
          <cell r="CY126">
            <v>13731</v>
          </cell>
          <cell r="CZ126">
            <v>0</v>
          </cell>
          <cell r="DA126">
            <v>0</v>
          </cell>
          <cell r="DB126">
            <v>0</v>
          </cell>
          <cell r="DC126">
            <v>0</v>
          </cell>
          <cell r="DD126">
            <v>0</v>
          </cell>
          <cell r="DE126">
            <v>0</v>
          </cell>
          <cell r="DF126">
            <v>151835</v>
          </cell>
          <cell r="DG126">
            <v>209716</v>
          </cell>
          <cell r="DH126">
            <v>20836</v>
          </cell>
          <cell r="DI126">
            <v>-1127</v>
          </cell>
          <cell r="DJ126">
            <v>64644</v>
          </cell>
          <cell r="DK126">
            <v>24519</v>
          </cell>
          <cell r="DL126">
            <v>9046</v>
          </cell>
          <cell r="DM126">
            <v>0</v>
          </cell>
          <cell r="DN126">
            <v>32748</v>
          </cell>
          <cell r="DO126">
            <v>3083</v>
          </cell>
          <cell r="DP126">
            <v>4674</v>
          </cell>
          <cell r="DQ126">
            <v>0</v>
          </cell>
          <cell r="DR126">
            <v>38680</v>
          </cell>
          <cell r="DS126">
            <v>13034</v>
          </cell>
          <cell r="DT126">
            <v>512</v>
          </cell>
          <cell r="DU126">
            <v>0</v>
          </cell>
          <cell r="DV126">
            <v>145364</v>
          </cell>
          <cell r="DW126">
            <v>441784</v>
          </cell>
          <cell r="DX126">
            <v>-331383</v>
          </cell>
          <cell r="DY126">
            <v>-14060</v>
          </cell>
          <cell r="DZ126">
            <v>0</v>
          </cell>
          <cell r="EA126">
            <v>2596</v>
          </cell>
          <cell r="EB126">
            <v>0</v>
          </cell>
          <cell r="EC126">
            <v>0</v>
          </cell>
          <cell r="ED126">
            <v>0</v>
          </cell>
          <cell r="EE126">
            <v>6785</v>
          </cell>
          <cell r="EF126">
            <v>0</v>
          </cell>
          <cell r="EG126">
            <v>0</v>
          </cell>
          <cell r="EH126">
            <v>0</v>
          </cell>
          <cell r="EI126">
            <v>49907</v>
          </cell>
          <cell r="EJ126">
            <v>0</v>
          </cell>
          <cell r="EK126">
            <v>0</v>
          </cell>
          <cell r="EL126">
            <v>0</v>
          </cell>
          <cell r="EM126">
            <v>15214</v>
          </cell>
          <cell r="EN126">
            <v>0</v>
          </cell>
          <cell r="EO126">
            <v>0</v>
          </cell>
          <cell r="EP126">
            <v>0</v>
          </cell>
          <cell r="EQ126">
            <v>7514</v>
          </cell>
          <cell r="ER126">
            <v>0</v>
          </cell>
          <cell r="ES126">
            <v>0</v>
          </cell>
          <cell r="ET126">
            <v>0</v>
          </cell>
          <cell r="EU126">
            <v>0</v>
          </cell>
          <cell r="EV126">
            <v>0</v>
          </cell>
          <cell r="EW126">
            <v>0</v>
          </cell>
          <cell r="EX126">
            <v>0</v>
          </cell>
          <cell r="EY126">
            <v>0</v>
          </cell>
          <cell r="EZ126">
            <v>0</v>
          </cell>
          <cell r="FA126">
            <v>0</v>
          </cell>
          <cell r="FB126">
            <v>0</v>
          </cell>
          <cell r="FC126">
            <v>38166</v>
          </cell>
          <cell r="FD126">
            <v>0</v>
          </cell>
          <cell r="FE126">
            <v>0</v>
          </cell>
          <cell r="FF126">
            <v>0</v>
          </cell>
          <cell r="FG126">
            <v>11538</v>
          </cell>
          <cell r="FH126">
            <v>0</v>
          </cell>
          <cell r="FI126">
            <v>0</v>
          </cell>
          <cell r="FJ126">
            <v>0</v>
          </cell>
          <cell r="FK126">
            <v>13499</v>
          </cell>
          <cell r="FL126">
            <v>0</v>
          </cell>
          <cell r="FM126">
            <v>0</v>
          </cell>
          <cell r="FN126">
            <v>0</v>
          </cell>
          <cell r="FO126">
            <v>14445</v>
          </cell>
          <cell r="FP126">
            <v>0</v>
          </cell>
          <cell r="FQ126">
            <v>0</v>
          </cell>
          <cell r="FR126">
            <v>137273</v>
          </cell>
          <cell r="FS126">
            <v>0</v>
          </cell>
          <cell r="FT126">
            <v>29646</v>
          </cell>
          <cell r="FU126">
            <v>0</v>
          </cell>
          <cell r="FV126">
            <v>127097</v>
          </cell>
          <cell r="FW126">
            <v>0</v>
          </cell>
          <cell r="FX126">
            <v>29233</v>
          </cell>
          <cell r="FY126">
            <v>0</v>
          </cell>
          <cell r="FZ126">
            <v>564693</v>
          </cell>
          <cell r="GA126">
            <v>0</v>
          </cell>
          <cell r="GB126">
            <v>91239</v>
          </cell>
          <cell r="GC126">
            <v>0</v>
          </cell>
          <cell r="GD126">
            <v>0</v>
          </cell>
          <cell r="GE126">
            <v>69930</v>
          </cell>
          <cell r="GF126">
            <v>11942</v>
          </cell>
          <cell r="GG126">
            <v>0</v>
          </cell>
          <cell r="GH126">
            <v>0</v>
          </cell>
          <cell r="GI126">
            <v>319</v>
          </cell>
          <cell r="GJ126">
            <v>140668</v>
          </cell>
          <cell r="GK126">
            <v>0</v>
          </cell>
          <cell r="GL126">
            <v>0</v>
          </cell>
          <cell r="GM126">
            <v>0</v>
          </cell>
          <cell r="GN126">
            <v>0</v>
          </cell>
          <cell r="GO126">
            <v>0</v>
          </cell>
          <cell r="GP126">
            <v>0</v>
          </cell>
          <cell r="GQ126">
            <v>0</v>
          </cell>
          <cell r="GR126">
            <v>0</v>
          </cell>
          <cell r="GS126">
            <v>0</v>
          </cell>
          <cell r="GT126">
            <v>0</v>
          </cell>
          <cell r="GU126">
            <v>34212</v>
          </cell>
          <cell r="GV126">
            <v>3831</v>
          </cell>
          <cell r="GW126">
            <v>0</v>
          </cell>
          <cell r="GX126">
            <v>829063</v>
          </cell>
          <cell r="GY126">
            <v>104461</v>
          </cell>
          <cell r="GZ126">
            <v>306559</v>
          </cell>
          <cell r="HA126">
            <v>0</v>
          </cell>
          <cell r="HB126">
            <v>149703</v>
          </cell>
          <cell r="HC126">
            <v>0</v>
          </cell>
          <cell r="HD126">
            <v>-29646</v>
          </cell>
          <cell r="HE126">
            <v>0</v>
          </cell>
          <cell r="HF126">
            <v>132698</v>
          </cell>
          <cell r="HG126">
            <v>0</v>
          </cell>
          <cell r="HH126">
            <v>-29233</v>
          </cell>
          <cell r="HI126">
            <v>0</v>
          </cell>
          <cell r="HJ126">
            <v>556498</v>
          </cell>
          <cell r="HK126">
            <v>0</v>
          </cell>
          <cell r="HL126">
            <v>-91239</v>
          </cell>
          <cell r="HM126">
            <v>0</v>
          </cell>
          <cell r="HN126">
            <v>0</v>
          </cell>
          <cell r="HO126">
            <v>69823</v>
          </cell>
          <cell r="HP126">
            <v>-12232</v>
          </cell>
          <cell r="HQ126">
            <v>0</v>
          </cell>
          <cell r="HR126">
            <v>0</v>
          </cell>
          <cell r="HS126">
            <v>522</v>
          </cell>
          <cell r="HT126">
            <v>98807</v>
          </cell>
          <cell r="HU126">
            <v>0</v>
          </cell>
          <cell r="HV126">
            <v>0</v>
          </cell>
          <cell r="HW126">
            <v>0</v>
          </cell>
          <cell r="HX126">
            <v>0</v>
          </cell>
          <cell r="HY126">
            <v>0</v>
          </cell>
          <cell r="HZ126">
            <v>0</v>
          </cell>
          <cell r="IA126">
            <v>0</v>
          </cell>
          <cell r="IB126">
            <v>0</v>
          </cell>
          <cell r="IC126">
            <v>0</v>
          </cell>
          <cell r="ID126">
            <v>0</v>
          </cell>
          <cell r="IE126">
            <v>38324</v>
          </cell>
          <cell r="IF126">
            <v>-3831</v>
          </cell>
          <cell r="IG126">
            <v>0</v>
          </cell>
          <cell r="IH126">
            <v>838899</v>
          </cell>
          <cell r="II126">
            <v>108669</v>
          </cell>
          <cell r="IJ126">
            <v>-67374</v>
          </cell>
          <cell r="IK126">
            <v>0</v>
          </cell>
        </row>
        <row r="127">
          <cell r="A127" t="str">
            <v>44225322</v>
          </cell>
          <cell r="B127" t="str">
            <v>2001</v>
          </cell>
          <cell r="C127">
            <v>37411</v>
          </cell>
          <cell r="D127" t="str">
            <v>11:08:52</v>
          </cell>
          <cell r="E127" t="str">
            <v>CENTURY CARE OF CHERRYVILLE</v>
          </cell>
          <cell r="F127">
            <v>0</v>
          </cell>
          <cell r="G127">
            <v>256622</v>
          </cell>
          <cell r="H127">
            <v>0</v>
          </cell>
          <cell r="I127">
            <v>0</v>
          </cell>
          <cell r="J127">
            <v>17153</v>
          </cell>
          <cell r="K127">
            <v>125531</v>
          </cell>
          <cell r="L127">
            <v>0</v>
          </cell>
          <cell r="M127">
            <v>0</v>
          </cell>
          <cell r="N127">
            <v>109191</v>
          </cell>
          <cell r="O127">
            <v>36549</v>
          </cell>
          <cell r="P127">
            <v>0</v>
          </cell>
          <cell r="Q127">
            <v>0</v>
          </cell>
          <cell r="R127">
            <v>177653</v>
          </cell>
          <cell r="S127">
            <v>211912</v>
          </cell>
          <cell r="T127">
            <v>0</v>
          </cell>
          <cell r="U127">
            <v>0</v>
          </cell>
          <cell r="V127">
            <v>48893</v>
          </cell>
          <cell r="W127">
            <v>0</v>
          </cell>
          <cell r="X127">
            <v>0</v>
          </cell>
          <cell r="Y127">
            <v>0</v>
          </cell>
          <cell r="Z127">
            <v>145566</v>
          </cell>
          <cell r="AA127">
            <v>0</v>
          </cell>
          <cell r="AB127">
            <v>0</v>
          </cell>
          <cell r="AC127">
            <v>0</v>
          </cell>
          <cell r="AD127">
            <v>338658</v>
          </cell>
          <cell r="AE127">
            <v>0</v>
          </cell>
          <cell r="AF127">
            <v>0</v>
          </cell>
          <cell r="AG127">
            <v>0</v>
          </cell>
          <cell r="AH127">
            <v>461162</v>
          </cell>
          <cell r="AI127">
            <v>0</v>
          </cell>
          <cell r="AJ127">
            <v>0</v>
          </cell>
          <cell r="AK127">
            <v>0</v>
          </cell>
          <cell r="AL127">
            <v>55413</v>
          </cell>
          <cell r="AM127">
            <v>0</v>
          </cell>
          <cell r="AN127">
            <v>0</v>
          </cell>
          <cell r="AO127">
            <v>0</v>
          </cell>
          <cell r="AP127">
            <v>0</v>
          </cell>
          <cell r="AQ127">
            <v>0</v>
          </cell>
          <cell r="AR127">
            <v>0</v>
          </cell>
          <cell r="AS127">
            <v>0</v>
          </cell>
          <cell r="AT127">
            <v>0</v>
          </cell>
          <cell r="AU127">
            <v>77936</v>
          </cell>
          <cell r="AV127">
            <v>0</v>
          </cell>
          <cell r="AW127">
            <v>0</v>
          </cell>
          <cell r="AX127">
            <v>0</v>
          </cell>
          <cell r="AY127">
            <v>137518</v>
          </cell>
          <cell r="AZ127">
            <v>0</v>
          </cell>
          <cell r="BA127">
            <v>0</v>
          </cell>
          <cell r="BB127">
            <v>0</v>
          </cell>
          <cell r="BC127">
            <v>8736</v>
          </cell>
          <cell r="BD127">
            <v>0</v>
          </cell>
          <cell r="BE127">
            <v>0</v>
          </cell>
          <cell r="BF127">
            <v>0</v>
          </cell>
          <cell r="BG127">
            <v>111741</v>
          </cell>
          <cell r="BH127">
            <v>0</v>
          </cell>
          <cell r="BI127">
            <v>-4805</v>
          </cell>
          <cell r="BJ127">
            <v>0</v>
          </cell>
          <cell r="BK127">
            <v>6257</v>
          </cell>
          <cell r="BL127">
            <v>0</v>
          </cell>
          <cell r="BM127">
            <v>0</v>
          </cell>
          <cell r="BN127">
            <v>0</v>
          </cell>
          <cell r="BO127">
            <v>4846</v>
          </cell>
          <cell r="BP127">
            <v>0</v>
          </cell>
          <cell r="BQ127">
            <v>0</v>
          </cell>
          <cell r="BR127">
            <v>0</v>
          </cell>
          <cell r="BS127">
            <v>2982</v>
          </cell>
          <cell r="BT127">
            <v>0</v>
          </cell>
          <cell r="BU127">
            <v>0</v>
          </cell>
          <cell r="BV127">
            <v>0</v>
          </cell>
          <cell r="BW127">
            <v>0</v>
          </cell>
          <cell r="BX127">
            <v>0</v>
          </cell>
          <cell r="BY127">
            <v>0</v>
          </cell>
          <cell r="BZ127">
            <v>0</v>
          </cell>
          <cell r="CA127">
            <v>12000</v>
          </cell>
          <cell r="CB127">
            <v>0</v>
          </cell>
          <cell r="CC127">
            <v>0</v>
          </cell>
          <cell r="CD127">
            <v>0</v>
          </cell>
          <cell r="CE127">
            <v>8640</v>
          </cell>
          <cell r="CF127">
            <v>0</v>
          </cell>
          <cell r="CG127">
            <v>0</v>
          </cell>
          <cell r="CH127">
            <v>0</v>
          </cell>
          <cell r="CI127">
            <v>6600</v>
          </cell>
          <cell r="CJ127">
            <v>0</v>
          </cell>
          <cell r="CK127">
            <v>0</v>
          </cell>
          <cell r="CL127">
            <v>0</v>
          </cell>
          <cell r="CM127">
            <v>48375</v>
          </cell>
          <cell r="CN127">
            <v>0</v>
          </cell>
          <cell r="CO127">
            <v>-1105</v>
          </cell>
          <cell r="CP127">
            <v>0</v>
          </cell>
          <cell r="CQ127">
            <v>671</v>
          </cell>
          <cell r="CR127">
            <v>0</v>
          </cell>
          <cell r="CS127">
            <v>0</v>
          </cell>
          <cell r="CT127">
            <v>0</v>
          </cell>
          <cell r="CU127">
            <v>502</v>
          </cell>
          <cell r="CV127">
            <v>0</v>
          </cell>
          <cell r="CW127">
            <v>0</v>
          </cell>
          <cell r="CX127">
            <v>0</v>
          </cell>
          <cell r="CY127">
            <v>0</v>
          </cell>
          <cell r="CZ127">
            <v>0</v>
          </cell>
          <cell r="DA127">
            <v>0</v>
          </cell>
          <cell r="DB127">
            <v>0</v>
          </cell>
          <cell r="DC127">
            <v>0</v>
          </cell>
          <cell r="DD127">
            <v>0</v>
          </cell>
          <cell r="DE127">
            <v>0</v>
          </cell>
          <cell r="DF127">
            <v>1049692</v>
          </cell>
          <cell r="DG127">
            <v>426804</v>
          </cell>
          <cell r="DH127">
            <v>0</v>
          </cell>
          <cell r="DI127">
            <v>-5910</v>
          </cell>
          <cell r="DJ127">
            <v>79109</v>
          </cell>
          <cell r="DK127">
            <v>-38772</v>
          </cell>
          <cell r="DL127">
            <v>0</v>
          </cell>
          <cell r="DM127">
            <v>0</v>
          </cell>
          <cell r="DN127">
            <v>20298</v>
          </cell>
          <cell r="DO127">
            <v>6436</v>
          </cell>
          <cell r="DP127">
            <v>0</v>
          </cell>
          <cell r="DQ127">
            <v>0</v>
          </cell>
          <cell r="DR127">
            <v>23011</v>
          </cell>
          <cell r="DS127">
            <v>12183</v>
          </cell>
          <cell r="DT127">
            <v>0</v>
          </cell>
          <cell r="DU127">
            <v>0</v>
          </cell>
          <cell r="DV127">
            <v>83278</v>
          </cell>
          <cell r="DW127">
            <v>170205</v>
          </cell>
          <cell r="DX127">
            <v>0</v>
          </cell>
          <cell r="DY127">
            <v>-67449</v>
          </cell>
          <cell r="DZ127">
            <v>0</v>
          </cell>
          <cell r="EA127">
            <v>1174</v>
          </cell>
          <cell r="EB127">
            <v>0</v>
          </cell>
          <cell r="EC127">
            <v>0</v>
          </cell>
          <cell r="ED127">
            <v>0</v>
          </cell>
          <cell r="EE127">
            <v>1439</v>
          </cell>
          <cell r="EF127">
            <v>0</v>
          </cell>
          <cell r="EG127">
            <v>0</v>
          </cell>
          <cell r="EH127">
            <v>0</v>
          </cell>
          <cell r="EI127">
            <v>22102</v>
          </cell>
          <cell r="EJ127">
            <v>0</v>
          </cell>
          <cell r="EK127">
            <v>-1085</v>
          </cell>
          <cell r="EL127">
            <v>0</v>
          </cell>
          <cell r="EM127">
            <v>13013</v>
          </cell>
          <cell r="EN127">
            <v>0</v>
          </cell>
          <cell r="EO127">
            <v>-630</v>
          </cell>
          <cell r="EP127">
            <v>0</v>
          </cell>
          <cell r="EQ127">
            <v>9229</v>
          </cell>
          <cell r="ER127">
            <v>0</v>
          </cell>
          <cell r="ES127">
            <v>-595</v>
          </cell>
          <cell r="ET127">
            <v>0</v>
          </cell>
          <cell r="EU127">
            <v>4392</v>
          </cell>
          <cell r="EV127">
            <v>0</v>
          </cell>
          <cell r="EW127">
            <v>0</v>
          </cell>
          <cell r="EX127">
            <v>0</v>
          </cell>
          <cell r="EY127">
            <v>0</v>
          </cell>
          <cell r="EZ127">
            <v>0</v>
          </cell>
          <cell r="FA127">
            <v>0</v>
          </cell>
          <cell r="FB127">
            <v>0</v>
          </cell>
          <cell r="FC127">
            <v>2519</v>
          </cell>
          <cell r="FD127">
            <v>0</v>
          </cell>
          <cell r="FE127">
            <v>0</v>
          </cell>
          <cell r="FF127">
            <v>0</v>
          </cell>
          <cell r="FG127">
            <v>0</v>
          </cell>
          <cell r="FH127">
            <v>0</v>
          </cell>
          <cell r="FI127">
            <v>0</v>
          </cell>
          <cell r="FJ127">
            <v>0</v>
          </cell>
          <cell r="FK127">
            <v>22440</v>
          </cell>
          <cell r="FL127">
            <v>0</v>
          </cell>
          <cell r="FM127">
            <v>0</v>
          </cell>
          <cell r="FN127">
            <v>9700</v>
          </cell>
          <cell r="FO127">
            <v>43410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row>
        <row r="128">
          <cell r="A128" t="str">
            <v>41095713</v>
          </cell>
          <cell r="B128" t="str">
            <v>2001</v>
          </cell>
          <cell r="C128">
            <v>37420</v>
          </cell>
          <cell r="D128" t="str">
            <v>11:21:05</v>
          </cell>
          <cell r="E128" t="str">
            <v>CENTURY CARE OF GASTONIA, INC.</v>
          </cell>
          <cell r="F128">
            <v>0</v>
          </cell>
          <cell r="G128">
            <v>332512</v>
          </cell>
          <cell r="H128">
            <v>-393</v>
          </cell>
          <cell r="I128">
            <v>0</v>
          </cell>
          <cell r="J128">
            <v>21306</v>
          </cell>
          <cell r="K128">
            <v>156527</v>
          </cell>
          <cell r="L128">
            <v>0</v>
          </cell>
          <cell r="M128">
            <v>0</v>
          </cell>
          <cell r="N128">
            <v>156086</v>
          </cell>
          <cell r="O128">
            <v>60367</v>
          </cell>
          <cell r="P128">
            <v>0</v>
          </cell>
          <cell r="Q128">
            <v>0</v>
          </cell>
          <cell r="R128">
            <v>202416</v>
          </cell>
          <cell r="S128">
            <v>306425</v>
          </cell>
          <cell r="T128">
            <v>0</v>
          </cell>
          <cell r="U128">
            <v>0</v>
          </cell>
          <cell r="V128">
            <v>60158</v>
          </cell>
          <cell r="W128">
            <v>0</v>
          </cell>
          <cell r="X128">
            <v>0</v>
          </cell>
          <cell r="Y128">
            <v>0</v>
          </cell>
          <cell r="Z128">
            <v>295468</v>
          </cell>
          <cell r="AA128">
            <v>0</v>
          </cell>
          <cell r="AB128">
            <v>0</v>
          </cell>
          <cell r="AC128">
            <v>0</v>
          </cell>
          <cell r="AD128">
            <v>713230</v>
          </cell>
          <cell r="AE128">
            <v>0</v>
          </cell>
          <cell r="AF128">
            <v>0</v>
          </cell>
          <cell r="AG128">
            <v>0</v>
          </cell>
          <cell r="AH128">
            <v>820561</v>
          </cell>
          <cell r="AI128">
            <v>0</v>
          </cell>
          <cell r="AJ128">
            <v>0</v>
          </cell>
          <cell r="AK128">
            <v>0</v>
          </cell>
          <cell r="AL128">
            <v>74463</v>
          </cell>
          <cell r="AM128">
            <v>0</v>
          </cell>
          <cell r="AN128">
            <v>0</v>
          </cell>
          <cell r="AO128">
            <v>0</v>
          </cell>
          <cell r="AP128">
            <v>0</v>
          </cell>
          <cell r="AQ128">
            <v>0</v>
          </cell>
          <cell r="AR128">
            <v>0</v>
          </cell>
          <cell r="AS128">
            <v>0</v>
          </cell>
          <cell r="AT128">
            <v>0</v>
          </cell>
          <cell r="AU128">
            <v>164699</v>
          </cell>
          <cell r="AV128">
            <v>0</v>
          </cell>
          <cell r="AW128">
            <v>0</v>
          </cell>
          <cell r="AX128">
            <v>0</v>
          </cell>
          <cell r="AY128">
            <v>238052</v>
          </cell>
          <cell r="AZ128">
            <v>0</v>
          </cell>
          <cell r="BA128">
            <v>0</v>
          </cell>
          <cell r="BB128">
            <v>0</v>
          </cell>
          <cell r="BC128">
            <v>10876</v>
          </cell>
          <cell r="BD128">
            <v>0</v>
          </cell>
          <cell r="BE128">
            <v>0</v>
          </cell>
          <cell r="BF128">
            <v>0</v>
          </cell>
          <cell r="BG128">
            <v>198906</v>
          </cell>
          <cell r="BH128">
            <v>0</v>
          </cell>
          <cell r="BI128">
            <v>-7849</v>
          </cell>
          <cell r="BJ128">
            <v>0</v>
          </cell>
          <cell r="BK128">
            <v>33582</v>
          </cell>
          <cell r="BL128">
            <v>0</v>
          </cell>
          <cell r="BM128">
            <v>0</v>
          </cell>
          <cell r="BN128">
            <v>0</v>
          </cell>
          <cell r="BO128">
            <v>8854</v>
          </cell>
          <cell r="BP128">
            <v>0</v>
          </cell>
          <cell r="BQ128">
            <v>0</v>
          </cell>
          <cell r="BR128">
            <v>0</v>
          </cell>
          <cell r="BS128">
            <v>2212</v>
          </cell>
          <cell r="BT128">
            <v>0</v>
          </cell>
          <cell r="BU128">
            <v>0</v>
          </cell>
          <cell r="BV128">
            <v>0</v>
          </cell>
          <cell r="BW128">
            <v>0</v>
          </cell>
          <cell r="BX128">
            <v>0</v>
          </cell>
          <cell r="BY128">
            <v>0</v>
          </cell>
          <cell r="BZ128">
            <v>0</v>
          </cell>
          <cell r="CA128">
            <v>12000</v>
          </cell>
          <cell r="CB128">
            <v>0</v>
          </cell>
          <cell r="CC128">
            <v>0</v>
          </cell>
          <cell r="CD128">
            <v>0</v>
          </cell>
          <cell r="CE128">
            <v>8640</v>
          </cell>
          <cell r="CF128">
            <v>0</v>
          </cell>
          <cell r="CG128">
            <v>0</v>
          </cell>
          <cell r="CH128">
            <v>0</v>
          </cell>
          <cell r="CI128">
            <v>8156</v>
          </cell>
          <cell r="CJ128">
            <v>0</v>
          </cell>
          <cell r="CK128">
            <v>0</v>
          </cell>
          <cell r="CL128">
            <v>0</v>
          </cell>
          <cell r="CM128">
            <v>191796</v>
          </cell>
          <cell r="CN128">
            <v>0</v>
          </cell>
          <cell r="CO128">
            <v>-8240</v>
          </cell>
          <cell r="CP128">
            <v>0</v>
          </cell>
          <cell r="CQ128">
            <v>2547</v>
          </cell>
          <cell r="CR128">
            <v>0</v>
          </cell>
          <cell r="CS128">
            <v>0</v>
          </cell>
          <cell r="CT128">
            <v>0</v>
          </cell>
          <cell r="CU128">
            <v>0</v>
          </cell>
          <cell r="CV128">
            <v>393</v>
          </cell>
          <cell r="CW128">
            <v>0</v>
          </cell>
          <cell r="CX128">
            <v>0</v>
          </cell>
          <cell r="CY128">
            <v>0</v>
          </cell>
          <cell r="CZ128">
            <v>0</v>
          </cell>
          <cell r="DA128">
            <v>0</v>
          </cell>
          <cell r="DB128">
            <v>0</v>
          </cell>
          <cell r="DC128">
            <v>0</v>
          </cell>
          <cell r="DD128">
            <v>0</v>
          </cell>
          <cell r="DE128">
            <v>0</v>
          </cell>
          <cell r="DF128">
            <v>1963880</v>
          </cell>
          <cell r="DG128">
            <v>880320</v>
          </cell>
          <cell r="DH128">
            <v>393</v>
          </cell>
          <cell r="DI128">
            <v>-16089</v>
          </cell>
          <cell r="DJ128">
            <v>55679</v>
          </cell>
          <cell r="DK128">
            <v>40629</v>
          </cell>
          <cell r="DL128">
            <v>0</v>
          </cell>
          <cell r="DM128">
            <v>0</v>
          </cell>
          <cell r="DN128">
            <v>54570</v>
          </cell>
          <cell r="DO128">
            <v>12545</v>
          </cell>
          <cell r="DP128">
            <v>0</v>
          </cell>
          <cell r="DQ128">
            <v>0</v>
          </cell>
          <cell r="DR128">
            <v>50349</v>
          </cell>
          <cell r="DS128">
            <v>17606</v>
          </cell>
          <cell r="DT128">
            <v>0</v>
          </cell>
          <cell r="DU128">
            <v>0</v>
          </cell>
          <cell r="DV128">
            <v>134405</v>
          </cell>
          <cell r="DW128">
            <v>678534</v>
          </cell>
          <cell r="DX128">
            <v>0</v>
          </cell>
          <cell r="DY128">
            <v>-343573</v>
          </cell>
          <cell r="DZ128">
            <v>0</v>
          </cell>
          <cell r="EA128">
            <v>5471</v>
          </cell>
          <cell r="EB128">
            <v>0</v>
          </cell>
          <cell r="EC128">
            <v>0</v>
          </cell>
          <cell r="ED128">
            <v>0</v>
          </cell>
          <cell r="EE128">
            <v>9328</v>
          </cell>
          <cell r="EF128">
            <v>0</v>
          </cell>
          <cell r="EG128">
            <v>0</v>
          </cell>
          <cell r="EH128">
            <v>0</v>
          </cell>
          <cell r="EI128">
            <v>130727</v>
          </cell>
          <cell r="EJ128">
            <v>0</v>
          </cell>
          <cell r="EK128">
            <v>-7929</v>
          </cell>
          <cell r="EL128">
            <v>0</v>
          </cell>
          <cell r="EM128">
            <v>96576</v>
          </cell>
          <cell r="EN128">
            <v>0</v>
          </cell>
          <cell r="EO128">
            <v>-5940</v>
          </cell>
          <cell r="EP128">
            <v>0</v>
          </cell>
          <cell r="EQ128">
            <v>19784</v>
          </cell>
          <cell r="ER128">
            <v>0</v>
          </cell>
          <cell r="ES128">
            <v>-1217</v>
          </cell>
          <cell r="ET128">
            <v>0</v>
          </cell>
          <cell r="EU128">
            <v>10990</v>
          </cell>
          <cell r="EV128">
            <v>0</v>
          </cell>
          <cell r="EW128">
            <v>0</v>
          </cell>
          <cell r="EX128">
            <v>0</v>
          </cell>
          <cell r="EY128">
            <v>29200</v>
          </cell>
          <cell r="EZ128">
            <v>0</v>
          </cell>
          <cell r="FA128">
            <v>0</v>
          </cell>
          <cell r="FB128">
            <v>0</v>
          </cell>
          <cell r="FC128">
            <v>0</v>
          </cell>
          <cell r="FD128">
            <v>0</v>
          </cell>
          <cell r="FE128">
            <v>0</v>
          </cell>
          <cell r="FF128">
            <v>0</v>
          </cell>
          <cell r="FG128">
            <v>0</v>
          </cell>
          <cell r="FH128">
            <v>0</v>
          </cell>
          <cell r="FI128">
            <v>0</v>
          </cell>
          <cell r="FJ128">
            <v>0</v>
          </cell>
          <cell r="FK128">
            <v>32604</v>
          </cell>
          <cell r="FL128">
            <v>0</v>
          </cell>
          <cell r="FM128">
            <v>0</v>
          </cell>
          <cell r="FN128">
            <v>4320</v>
          </cell>
          <cell r="FO128">
            <v>40285</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cell r="HR128">
            <v>0</v>
          </cell>
          <cell r="HS128">
            <v>0</v>
          </cell>
          <cell r="HT128">
            <v>0</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row>
        <row r="129">
          <cell r="A129" t="str">
            <v>38737371</v>
          </cell>
          <cell r="B129" t="str">
            <v>2001</v>
          </cell>
          <cell r="C129">
            <v>37418</v>
          </cell>
          <cell r="D129" t="str">
            <v>08:58:37</v>
          </cell>
          <cell r="E129" t="str">
            <v>CENTURY CARE OF LAURINBURG</v>
          </cell>
          <cell r="F129">
            <v>0</v>
          </cell>
          <cell r="G129">
            <v>387940</v>
          </cell>
          <cell r="H129">
            <v>-305</v>
          </cell>
          <cell r="I129">
            <v>0</v>
          </cell>
          <cell r="J129">
            <v>20392</v>
          </cell>
          <cell r="K129">
            <v>178864</v>
          </cell>
          <cell r="L129">
            <v>0</v>
          </cell>
          <cell r="M129">
            <v>0</v>
          </cell>
          <cell r="N129">
            <v>141285</v>
          </cell>
          <cell r="O129">
            <v>43804</v>
          </cell>
          <cell r="P129">
            <v>0</v>
          </cell>
          <cell r="Q129">
            <v>0</v>
          </cell>
          <cell r="R129">
            <v>180022</v>
          </cell>
          <cell r="S129">
            <v>226139</v>
          </cell>
          <cell r="T129">
            <v>0</v>
          </cell>
          <cell r="U129">
            <v>0</v>
          </cell>
          <cell r="V129">
            <v>83068</v>
          </cell>
          <cell r="W129">
            <v>0</v>
          </cell>
          <cell r="X129">
            <v>0</v>
          </cell>
          <cell r="Y129">
            <v>0</v>
          </cell>
          <cell r="Z129">
            <v>267816</v>
          </cell>
          <cell r="AA129">
            <v>0</v>
          </cell>
          <cell r="AB129">
            <v>0</v>
          </cell>
          <cell r="AC129">
            <v>0</v>
          </cell>
          <cell r="AD129">
            <v>426575</v>
          </cell>
          <cell r="AE129">
            <v>0</v>
          </cell>
          <cell r="AF129">
            <v>0</v>
          </cell>
          <cell r="AG129">
            <v>0</v>
          </cell>
          <cell r="AH129">
            <v>582446</v>
          </cell>
          <cell r="AI129">
            <v>0</v>
          </cell>
          <cell r="AJ129">
            <v>0</v>
          </cell>
          <cell r="AK129">
            <v>0</v>
          </cell>
          <cell r="AL129">
            <v>63154</v>
          </cell>
          <cell r="AM129">
            <v>0</v>
          </cell>
          <cell r="AN129">
            <v>0</v>
          </cell>
          <cell r="AO129">
            <v>0</v>
          </cell>
          <cell r="AP129">
            <v>0</v>
          </cell>
          <cell r="AQ129">
            <v>0</v>
          </cell>
          <cell r="AR129">
            <v>0</v>
          </cell>
          <cell r="AS129">
            <v>0</v>
          </cell>
          <cell r="AT129">
            <v>0</v>
          </cell>
          <cell r="AU129">
            <v>106323</v>
          </cell>
          <cell r="AV129">
            <v>0</v>
          </cell>
          <cell r="AW129">
            <v>0</v>
          </cell>
          <cell r="AX129">
            <v>0</v>
          </cell>
          <cell r="AY129">
            <v>124885</v>
          </cell>
          <cell r="AZ129">
            <v>0</v>
          </cell>
          <cell r="BA129">
            <v>0</v>
          </cell>
          <cell r="BB129">
            <v>0</v>
          </cell>
          <cell r="BC129">
            <v>13865</v>
          </cell>
          <cell r="BD129">
            <v>0</v>
          </cell>
          <cell r="BE129">
            <v>0</v>
          </cell>
          <cell r="BF129">
            <v>0</v>
          </cell>
          <cell r="BG129">
            <v>165490</v>
          </cell>
          <cell r="BH129">
            <v>0</v>
          </cell>
          <cell r="BI129">
            <v>-6724</v>
          </cell>
          <cell r="BJ129">
            <v>0</v>
          </cell>
          <cell r="BK129">
            <v>9734</v>
          </cell>
          <cell r="BL129">
            <v>0</v>
          </cell>
          <cell r="BM129">
            <v>0</v>
          </cell>
          <cell r="BN129">
            <v>0</v>
          </cell>
          <cell r="BO129">
            <v>8851</v>
          </cell>
          <cell r="BP129">
            <v>0</v>
          </cell>
          <cell r="BQ129">
            <v>0</v>
          </cell>
          <cell r="BR129">
            <v>0</v>
          </cell>
          <cell r="BS129">
            <v>2335</v>
          </cell>
          <cell r="BT129">
            <v>0</v>
          </cell>
          <cell r="BU129">
            <v>0</v>
          </cell>
          <cell r="BV129">
            <v>0</v>
          </cell>
          <cell r="BW129">
            <v>0</v>
          </cell>
          <cell r="BX129">
            <v>0</v>
          </cell>
          <cell r="BY129">
            <v>0</v>
          </cell>
          <cell r="BZ129">
            <v>0</v>
          </cell>
          <cell r="CA129">
            <v>14445</v>
          </cell>
          <cell r="CB129">
            <v>0</v>
          </cell>
          <cell r="CC129">
            <v>0</v>
          </cell>
          <cell r="CD129">
            <v>0</v>
          </cell>
          <cell r="CE129">
            <v>875</v>
          </cell>
          <cell r="CF129">
            <v>0</v>
          </cell>
          <cell r="CG129">
            <v>0</v>
          </cell>
          <cell r="CH129">
            <v>0</v>
          </cell>
          <cell r="CI129">
            <v>1200</v>
          </cell>
          <cell r="CJ129">
            <v>0</v>
          </cell>
          <cell r="CK129">
            <v>0</v>
          </cell>
          <cell r="CL129">
            <v>0</v>
          </cell>
          <cell r="CM129">
            <v>98318</v>
          </cell>
          <cell r="CN129">
            <v>0</v>
          </cell>
          <cell r="CO129">
            <v>0</v>
          </cell>
          <cell r="CP129">
            <v>0</v>
          </cell>
          <cell r="CQ129">
            <v>2319</v>
          </cell>
          <cell r="CR129">
            <v>0</v>
          </cell>
          <cell r="CS129">
            <v>0</v>
          </cell>
          <cell r="CT129">
            <v>0</v>
          </cell>
          <cell r="CU129">
            <v>0</v>
          </cell>
          <cell r="CV129">
            <v>305</v>
          </cell>
          <cell r="CW129">
            <v>0</v>
          </cell>
          <cell r="CX129">
            <v>0</v>
          </cell>
          <cell r="CY129">
            <v>0</v>
          </cell>
          <cell r="CZ129">
            <v>0</v>
          </cell>
          <cell r="DA129">
            <v>0</v>
          </cell>
          <cell r="DB129">
            <v>0</v>
          </cell>
          <cell r="DC129">
            <v>0</v>
          </cell>
          <cell r="DD129">
            <v>0</v>
          </cell>
          <cell r="DE129">
            <v>0</v>
          </cell>
          <cell r="DF129">
            <v>1423059</v>
          </cell>
          <cell r="DG129">
            <v>548640</v>
          </cell>
          <cell r="DH129">
            <v>305</v>
          </cell>
          <cell r="DI129">
            <v>-6724</v>
          </cell>
          <cell r="DJ129">
            <v>43813</v>
          </cell>
          <cell r="DK129">
            <v>44456</v>
          </cell>
          <cell r="DL129">
            <v>0</v>
          </cell>
          <cell r="DM129">
            <v>0</v>
          </cell>
          <cell r="DN129">
            <v>66980</v>
          </cell>
          <cell r="DO129">
            <v>18981</v>
          </cell>
          <cell r="DP129">
            <v>0</v>
          </cell>
          <cell r="DQ129">
            <v>0</v>
          </cell>
          <cell r="DR129">
            <v>72900</v>
          </cell>
          <cell r="DS129">
            <v>25129</v>
          </cell>
          <cell r="DT129">
            <v>0</v>
          </cell>
          <cell r="DU129">
            <v>0</v>
          </cell>
          <cell r="DV129">
            <v>92501</v>
          </cell>
          <cell r="DW129">
            <v>345730</v>
          </cell>
          <cell r="DX129">
            <v>0</v>
          </cell>
          <cell r="DY129">
            <v>-216651</v>
          </cell>
          <cell r="DZ129">
            <v>0</v>
          </cell>
          <cell r="EA129">
            <v>0</v>
          </cell>
          <cell r="EB129">
            <v>0</v>
          </cell>
          <cell r="EC129">
            <v>0</v>
          </cell>
          <cell r="ED129">
            <v>0</v>
          </cell>
          <cell r="EE129">
            <v>6170</v>
          </cell>
          <cell r="EF129">
            <v>0</v>
          </cell>
          <cell r="EG129">
            <v>0</v>
          </cell>
          <cell r="EH129">
            <v>24365</v>
          </cell>
          <cell r="EI129">
            <v>50760</v>
          </cell>
          <cell r="EJ129">
            <v>0</v>
          </cell>
          <cell r="EK129">
            <v>-2864</v>
          </cell>
          <cell r="EL129">
            <v>3476</v>
          </cell>
          <cell r="EM129">
            <v>33036</v>
          </cell>
          <cell r="EN129">
            <v>0</v>
          </cell>
          <cell r="EO129">
            <v>-1956</v>
          </cell>
          <cell r="EP129">
            <v>1753</v>
          </cell>
          <cell r="EQ129">
            <v>10625</v>
          </cell>
          <cell r="ER129">
            <v>0</v>
          </cell>
          <cell r="ES129">
            <v>-420</v>
          </cell>
          <cell r="ET129">
            <v>0</v>
          </cell>
          <cell r="EU129">
            <v>519</v>
          </cell>
          <cell r="EV129">
            <v>0</v>
          </cell>
          <cell r="EW129">
            <v>0</v>
          </cell>
          <cell r="EX129">
            <v>0</v>
          </cell>
          <cell r="EY129">
            <v>0</v>
          </cell>
          <cell r="EZ129">
            <v>0</v>
          </cell>
          <cell r="FA129">
            <v>0</v>
          </cell>
          <cell r="FB129">
            <v>0</v>
          </cell>
          <cell r="FC129">
            <v>12939</v>
          </cell>
          <cell r="FD129">
            <v>0</v>
          </cell>
          <cell r="FE129">
            <v>0</v>
          </cell>
          <cell r="FF129">
            <v>0</v>
          </cell>
          <cell r="FG129">
            <v>0</v>
          </cell>
          <cell r="FH129">
            <v>0</v>
          </cell>
          <cell r="FI129">
            <v>0</v>
          </cell>
          <cell r="FJ129">
            <v>0</v>
          </cell>
          <cell r="FK129">
            <v>12451</v>
          </cell>
          <cell r="FL129">
            <v>0</v>
          </cell>
          <cell r="FM129">
            <v>0</v>
          </cell>
          <cell r="FN129">
            <v>17332</v>
          </cell>
          <cell r="FO129">
            <v>16817</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row>
        <row r="130">
          <cell r="A130" t="str">
            <v>60365870</v>
          </cell>
          <cell r="B130" t="str">
            <v>2001</v>
          </cell>
          <cell r="C130">
            <v>37399</v>
          </cell>
          <cell r="D130" t="str">
            <v>08:50:40</v>
          </cell>
          <cell r="E130" t="str">
            <v>CENTURY CARE OF SHELBY</v>
          </cell>
          <cell r="F130">
            <v>0</v>
          </cell>
          <cell r="G130">
            <v>317400</v>
          </cell>
          <cell r="H130">
            <v>0</v>
          </cell>
          <cell r="I130">
            <v>-550</v>
          </cell>
          <cell r="J130">
            <v>18160</v>
          </cell>
          <cell r="K130">
            <v>124903</v>
          </cell>
          <cell r="L130">
            <v>0</v>
          </cell>
          <cell r="M130">
            <v>0</v>
          </cell>
          <cell r="N130">
            <v>153771</v>
          </cell>
          <cell r="O130">
            <v>67578</v>
          </cell>
          <cell r="P130">
            <v>0</v>
          </cell>
          <cell r="Q130">
            <v>0</v>
          </cell>
          <cell r="R130">
            <v>196119</v>
          </cell>
          <cell r="S130">
            <v>223823</v>
          </cell>
          <cell r="T130">
            <v>0</v>
          </cell>
          <cell r="U130">
            <v>0</v>
          </cell>
          <cell r="V130">
            <v>56244</v>
          </cell>
          <cell r="W130">
            <v>0</v>
          </cell>
          <cell r="X130">
            <v>0</v>
          </cell>
          <cell r="Y130">
            <v>0</v>
          </cell>
          <cell r="Z130">
            <v>354588</v>
          </cell>
          <cell r="AA130">
            <v>0</v>
          </cell>
          <cell r="AB130">
            <v>0</v>
          </cell>
          <cell r="AC130">
            <v>0</v>
          </cell>
          <cell r="AD130">
            <v>322830</v>
          </cell>
          <cell r="AE130">
            <v>0</v>
          </cell>
          <cell r="AF130">
            <v>0</v>
          </cell>
          <cell r="AG130">
            <v>0</v>
          </cell>
          <cell r="AH130">
            <v>731303</v>
          </cell>
          <cell r="AI130">
            <v>0</v>
          </cell>
          <cell r="AJ130">
            <v>0</v>
          </cell>
          <cell r="AK130">
            <v>0</v>
          </cell>
          <cell r="AL130">
            <v>76146</v>
          </cell>
          <cell r="AM130">
            <v>0</v>
          </cell>
          <cell r="AN130">
            <v>0</v>
          </cell>
          <cell r="AO130">
            <v>0</v>
          </cell>
          <cell r="AP130">
            <v>0</v>
          </cell>
          <cell r="AQ130">
            <v>0</v>
          </cell>
          <cell r="AR130">
            <v>0</v>
          </cell>
          <cell r="AS130">
            <v>0</v>
          </cell>
          <cell r="AT130">
            <v>0</v>
          </cell>
          <cell r="AU130">
            <v>118216</v>
          </cell>
          <cell r="AV130">
            <v>0</v>
          </cell>
          <cell r="AW130">
            <v>0</v>
          </cell>
          <cell r="AX130">
            <v>0</v>
          </cell>
          <cell r="AY130">
            <v>218845</v>
          </cell>
          <cell r="AZ130">
            <v>0</v>
          </cell>
          <cell r="BA130">
            <v>0</v>
          </cell>
          <cell r="BB130">
            <v>0</v>
          </cell>
          <cell r="BC130">
            <v>11093</v>
          </cell>
          <cell r="BD130">
            <v>0</v>
          </cell>
          <cell r="BE130">
            <v>0</v>
          </cell>
          <cell r="BF130">
            <v>0</v>
          </cell>
          <cell r="BG130">
            <v>143169</v>
          </cell>
          <cell r="BH130">
            <v>0</v>
          </cell>
          <cell r="BI130">
            <v>-5681</v>
          </cell>
          <cell r="BJ130">
            <v>0</v>
          </cell>
          <cell r="BK130">
            <v>12230</v>
          </cell>
          <cell r="BL130">
            <v>0</v>
          </cell>
          <cell r="BM130">
            <v>0</v>
          </cell>
          <cell r="BN130">
            <v>0</v>
          </cell>
          <cell r="BO130">
            <v>14158</v>
          </cell>
          <cell r="BP130">
            <v>0</v>
          </cell>
          <cell r="BQ130">
            <v>0</v>
          </cell>
          <cell r="BR130">
            <v>0</v>
          </cell>
          <cell r="BS130">
            <v>1018</v>
          </cell>
          <cell r="BT130">
            <v>0</v>
          </cell>
          <cell r="BU130">
            <v>0</v>
          </cell>
          <cell r="BV130">
            <v>0</v>
          </cell>
          <cell r="BW130">
            <v>0</v>
          </cell>
          <cell r="BX130">
            <v>0</v>
          </cell>
          <cell r="BY130">
            <v>0</v>
          </cell>
          <cell r="BZ130">
            <v>0</v>
          </cell>
          <cell r="CA130">
            <v>10900</v>
          </cell>
          <cell r="CB130">
            <v>0</v>
          </cell>
          <cell r="CC130">
            <v>0</v>
          </cell>
          <cell r="CD130">
            <v>0</v>
          </cell>
          <cell r="CE130">
            <v>8640</v>
          </cell>
          <cell r="CF130">
            <v>0</v>
          </cell>
          <cell r="CG130">
            <v>0</v>
          </cell>
          <cell r="CH130">
            <v>0</v>
          </cell>
          <cell r="CI130">
            <v>3600</v>
          </cell>
          <cell r="CJ130">
            <v>0</v>
          </cell>
          <cell r="CK130">
            <v>0</v>
          </cell>
          <cell r="CL130">
            <v>0</v>
          </cell>
          <cell r="CM130">
            <v>62211</v>
          </cell>
          <cell r="CN130">
            <v>0</v>
          </cell>
          <cell r="CO130">
            <v>-3664</v>
          </cell>
          <cell r="CP130">
            <v>0</v>
          </cell>
          <cell r="CQ130">
            <v>634</v>
          </cell>
          <cell r="CR130">
            <v>0</v>
          </cell>
          <cell r="CS130">
            <v>-634</v>
          </cell>
          <cell r="CT130">
            <v>0</v>
          </cell>
          <cell r="CU130">
            <v>0</v>
          </cell>
          <cell r="CV130">
            <v>0</v>
          </cell>
          <cell r="CW130">
            <v>0</v>
          </cell>
          <cell r="CX130">
            <v>0</v>
          </cell>
          <cell r="CY130">
            <v>0</v>
          </cell>
          <cell r="CZ130">
            <v>0</v>
          </cell>
          <cell r="DA130">
            <v>0</v>
          </cell>
          <cell r="DB130">
            <v>0</v>
          </cell>
          <cell r="DC130">
            <v>0</v>
          </cell>
          <cell r="DD130">
            <v>0</v>
          </cell>
          <cell r="DE130">
            <v>0</v>
          </cell>
          <cell r="DF130">
            <v>1541111</v>
          </cell>
          <cell r="DG130">
            <v>604714</v>
          </cell>
          <cell r="DH130">
            <v>0</v>
          </cell>
          <cell r="DI130">
            <v>-9979</v>
          </cell>
          <cell r="DJ130">
            <v>17748</v>
          </cell>
          <cell r="DK130">
            <v>99229</v>
          </cell>
          <cell r="DL130">
            <v>0</v>
          </cell>
          <cell r="DM130">
            <v>0</v>
          </cell>
          <cell r="DN130">
            <v>54999</v>
          </cell>
          <cell r="DO130">
            <v>13899</v>
          </cell>
          <cell r="DP130">
            <v>0</v>
          </cell>
          <cell r="DQ130">
            <v>0</v>
          </cell>
          <cell r="DR130">
            <v>37397</v>
          </cell>
          <cell r="DS130">
            <v>16353</v>
          </cell>
          <cell r="DT130">
            <v>0</v>
          </cell>
          <cell r="DU130">
            <v>0</v>
          </cell>
          <cell r="DV130">
            <v>94123</v>
          </cell>
          <cell r="DW130">
            <v>374835</v>
          </cell>
          <cell r="DX130">
            <v>0</v>
          </cell>
          <cell r="DY130">
            <v>-216716</v>
          </cell>
          <cell r="DZ130">
            <v>0</v>
          </cell>
          <cell r="EA130">
            <v>0</v>
          </cell>
          <cell r="EB130">
            <v>0</v>
          </cell>
          <cell r="EC130">
            <v>0</v>
          </cell>
          <cell r="ED130">
            <v>0</v>
          </cell>
          <cell r="EE130">
            <v>0</v>
          </cell>
          <cell r="EF130">
            <v>0</v>
          </cell>
          <cell r="EG130">
            <v>0</v>
          </cell>
          <cell r="EH130">
            <v>0</v>
          </cell>
          <cell r="EI130">
            <v>58932</v>
          </cell>
          <cell r="EJ130">
            <v>0</v>
          </cell>
          <cell r="EK130">
            <v>-3567</v>
          </cell>
          <cell r="EL130">
            <v>0</v>
          </cell>
          <cell r="EM130">
            <v>42666</v>
          </cell>
          <cell r="EN130">
            <v>0</v>
          </cell>
          <cell r="EO130">
            <v>-2617</v>
          </cell>
          <cell r="EP130">
            <v>0</v>
          </cell>
          <cell r="EQ130">
            <v>19010</v>
          </cell>
          <cell r="ER130">
            <v>0</v>
          </cell>
          <cell r="ES130">
            <v>-1169</v>
          </cell>
          <cell r="ET130">
            <v>0</v>
          </cell>
          <cell r="EU130">
            <v>5265</v>
          </cell>
          <cell r="EV130">
            <v>0</v>
          </cell>
          <cell r="EW130">
            <v>0</v>
          </cell>
          <cell r="EX130">
            <v>0</v>
          </cell>
          <cell r="EY130">
            <v>8754</v>
          </cell>
          <cell r="EZ130">
            <v>0</v>
          </cell>
          <cell r="FA130">
            <v>0</v>
          </cell>
          <cell r="FB130">
            <v>0</v>
          </cell>
          <cell r="FC130">
            <v>0</v>
          </cell>
          <cell r="FD130">
            <v>0</v>
          </cell>
          <cell r="FE130">
            <v>0</v>
          </cell>
          <cell r="FF130">
            <v>0</v>
          </cell>
          <cell r="FG130">
            <v>0</v>
          </cell>
          <cell r="FH130">
            <v>0</v>
          </cell>
          <cell r="FI130">
            <v>0</v>
          </cell>
          <cell r="FJ130">
            <v>0</v>
          </cell>
          <cell r="FK130">
            <v>34622</v>
          </cell>
          <cell r="FL130">
            <v>0</v>
          </cell>
          <cell r="FM130">
            <v>0</v>
          </cell>
          <cell r="FN130">
            <v>6343</v>
          </cell>
          <cell r="FO130">
            <v>24357</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cell r="HR130">
            <v>0</v>
          </cell>
          <cell r="HS130">
            <v>0</v>
          </cell>
          <cell r="HT130">
            <v>0</v>
          </cell>
          <cell r="HU130">
            <v>0</v>
          </cell>
          <cell r="HV130">
            <v>0</v>
          </cell>
          <cell r="HW130">
            <v>0</v>
          </cell>
          <cell r="HX130">
            <v>0</v>
          </cell>
          <cell r="HY130">
            <v>0</v>
          </cell>
          <cell r="HZ130">
            <v>0</v>
          </cell>
          <cell r="IA130">
            <v>0</v>
          </cell>
          <cell r="IB130">
            <v>0</v>
          </cell>
          <cell r="IC130">
            <v>0</v>
          </cell>
          <cell r="ID130">
            <v>0</v>
          </cell>
          <cell r="IE130">
            <v>0</v>
          </cell>
          <cell r="IF130">
            <v>0</v>
          </cell>
          <cell r="IG130">
            <v>0</v>
          </cell>
          <cell r="IH130">
            <v>0</v>
          </cell>
          <cell r="II130">
            <v>0</v>
          </cell>
          <cell r="IJ130">
            <v>0</v>
          </cell>
          <cell r="IK130">
            <v>0</v>
          </cell>
        </row>
        <row r="131">
          <cell r="A131" t="str">
            <v>62953733</v>
          </cell>
          <cell r="B131" t="str">
            <v>2001</v>
          </cell>
          <cell r="C131">
            <v>37431</v>
          </cell>
          <cell r="D131" t="str">
            <v>08:59:14</v>
          </cell>
          <cell r="E131" t="str">
            <v>CENTURY CARE OF THE CRYSTAL COAST</v>
          </cell>
          <cell r="F131">
            <v>0</v>
          </cell>
          <cell r="G131">
            <v>333149</v>
          </cell>
          <cell r="H131">
            <v>-172</v>
          </cell>
          <cell r="I131">
            <v>-240734</v>
          </cell>
          <cell r="J131">
            <v>19002</v>
          </cell>
          <cell r="K131">
            <v>147220</v>
          </cell>
          <cell r="L131">
            <v>0</v>
          </cell>
          <cell r="M131">
            <v>0</v>
          </cell>
          <cell r="N131">
            <v>131635</v>
          </cell>
          <cell r="O131">
            <v>49903</v>
          </cell>
          <cell r="P131">
            <v>0</v>
          </cell>
          <cell r="Q131">
            <v>0</v>
          </cell>
          <cell r="R131">
            <v>127975</v>
          </cell>
          <cell r="S131">
            <v>182736</v>
          </cell>
          <cell r="T131">
            <v>0</v>
          </cell>
          <cell r="U131">
            <v>0</v>
          </cell>
          <cell r="V131">
            <v>96110</v>
          </cell>
          <cell r="W131">
            <v>0</v>
          </cell>
          <cell r="X131">
            <v>0</v>
          </cell>
          <cell r="Y131">
            <v>0</v>
          </cell>
          <cell r="Z131">
            <v>153348</v>
          </cell>
          <cell r="AA131">
            <v>0</v>
          </cell>
          <cell r="AB131">
            <v>0</v>
          </cell>
          <cell r="AC131">
            <v>0</v>
          </cell>
          <cell r="AD131">
            <v>219488</v>
          </cell>
          <cell r="AE131">
            <v>0</v>
          </cell>
          <cell r="AF131">
            <v>0</v>
          </cell>
          <cell r="AG131">
            <v>0</v>
          </cell>
          <cell r="AH131">
            <v>482170</v>
          </cell>
          <cell r="AI131">
            <v>0</v>
          </cell>
          <cell r="AJ131">
            <v>0</v>
          </cell>
          <cell r="AK131">
            <v>0</v>
          </cell>
          <cell r="AL131">
            <v>71458</v>
          </cell>
          <cell r="AM131">
            <v>0</v>
          </cell>
          <cell r="AN131">
            <v>0</v>
          </cell>
          <cell r="AO131">
            <v>0</v>
          </cell>
          <cell r="AP131">
            <v>0</v>
          </cell>
          <cell r="AQ131">
            <v>0</v>
          </cell>
          <cell r="AR131">
            <v>0</v>
          </cell>
          <cell r="AS131">
            <v>0</v>
          </cell>
          <cell r="AT131">
            <v>0</v>
          </cell>
          <cell r="AU131">
            <v>78062</v>
          </cell>
          <cell r="AV131">
            <v>0</v>
          </cell>
          <cell r="AW131">
            <v>0</v>
          </cell>
          <cell r="AX131">
            <v>0</v>
          </cell>
          <cell r="AY131">
            <v>157469</v>
          </cell>
          <cell r="AZ131">
            <v>0</v>
          </cell>
          <cell r="BA131">
            <v>0</v>
          </cell>
          <cell r="BB131">
            <v>0</v>
          </cell>
          <cell r="BC131">
            <v>5286</v>
          </cell>
          <cell r="BD131">
            <v>0</v>
          </cell>
          <cell r="BE131">
            <v>0</v>
          </cell>
          <cell r="BF131">
            <v>0</v>
          </cell>
          <cell r="BG131">
            <v>81049</v>
          </cell>
          <cell r="BH131">
            <v>0</v>
          </cell>
          <cell r="BI131">
            <v>0</v>
          </cell>
          <cell r="BJ131">
            <v>0</v>
          </cell>
          <cell r="BK131">
            <v>6616</v>
          </cell>
          <cell r="BL131">
            <v>0</v>
          </cell>
          <cell r="BM131">
            <v>0</v>
          </cell>
          <cell r="BN131">
            <v>0</v>
          </cell>
          <cell r="BO131">
            <v>2261</v>
          </cell>
          <cell r="BP131">
            <v>0</v>
          </cell>
          <cell r="BQ131">
            <v>0</v>
          </cell>
          <cell r="BR131">
            <v>0</v>
          </cell>
          <cell r="BS131">
            <v>649</v>
          </cell>
          <cell r="BT131">
            <v>0</v>
          </cell>
          <cell r="BU131">
            <v>0</v>
          </cell>
          <cell r="BV131">
            <v>0</v>
          </cell>
          <cell r="BW131">
            <v>0</v>
          </cell>
          <cell r="BX131">
            <v>0</v>
          </cell>
          <cell r="BY131">
            <v>0</v>
          </cell>
          <cell r="BZ131">
            <v>0</v>
          </cell>
          <cell r="CA131">
            <v>12000</v>
          </cell>
          <cell r="CB131">
            <v>0</v>
          </cell>
          <cell r="CC131">
            <v>0</v>
          </cell>
          <cell r="CD131">
            <v>0</v>
          </cell>
          <cell r="CE131">
            <v>2093</v>
          </cell>
          <cell r="CF131">
            <v>0</v>
          </cell>
          <cell r="CG131">
            <v>0</v>
          </cell>
          <cell r="CH131">
            <v>0</v>
          </cell>
          <cell r="CI131">
            <v>5400</v>
          </cell>
          <cell r="CJ131">
            <v>0</v>
          </cell>
          <cell r="CK131">
            <v>0</v>
          </cell>
          <cell r="CL131">
            <v>0</v>
          </cell>
          <cell r="CM131">
            <v>13892</v>
          </cell>
          <cell r="CN131">
            <v>0</v>
          </cell>
          <cell r="CO131">
            <v>-841</v>
          </cell>
          <cell r="CP131">
            <v>0</v>
          </cell>
          <cell r="CQ131">
            <v>3229</v>
          </cell>
          <cell r="CR131">
            <v>0</v>
          </cell>
          <cell r="CS131">
            <v>-29</v>
          </cell>
          <cell r="CT131">
            <v>0</v>
          </cell>
          <cell r="CU131">
            <v>0</v>
          </cell>
          <cell r="CV131">
            <v>172</v>
          </cell>
          <cell r="CW131">
            <v>0</v>
          </cell>
          <cell r="CX131">
            <v>0</v>
          </cell>
          <cell r="CY131">
            <v>0</v>
          </cell>
          <cell r="CZ131">
            <v>0</v>
          </cell>
          <cell r="DA131">
            <v>0</v>
          </cell>
          <cell r="DB131">
            <v>0</v>
          </cell>
          <cell r="DC131">
            <v>0</v>
          </cell>
          <cell r="DD131">
            <v>0</v>
          </cell>
          <cell r="DE131">
            <v>0</v>
          </cell>
          <cell r="DF131">
            <v>1022574</v>
          </cell>
          <cell r="DG131">
            <v>368006</v>
          </cell>
          <cell r="DH131">
            <v>172</v>
          </cell>
          <cell r="DI131">
            <v>-870</v>
          </cell>
          <cell r="DJ131">
            <v>36172</v>
          </cell>
          <cell r="DK131">
            <v>38449</v>
          </cell>
          <cell r="DL131">
            <v>0</v>
          </cell>
          <cell r="DM131">
            <v>0</v>
          </cell>
          <cell r="DN131">
            <v>53483</v>
          </cell>
          <cell r="DO131">
            <v>17800</v>
          </cell>
          <cell r="DP131">
            <v>0</v>
          </cell>
          <cell r="DQ131">
            <v>0</v>
          </cell>
          <cell r="DR131">
            <v>32691</v>
          </cell>
          <cell r="DS131">
            <v>11435</v>
          </cell>
          <cell r="DT131">
            <v>0</v>
          </cell>
          <cell r="DU131">
            <v>0</v>
          </cell>
          <cell r="DV131">
            <v>84910</v>
          </cell>
          <cell r="DW131">
            <v>172561</v>
          </cell>
          <cell r="DX131">
            <v>0</v>
          </cell>
          <cell r="DY131">
            <v>-70424</v>
          </cell>
          <cell r="DZ131">
            <v>0</v>
          </cell>
          <cell r="EA131">
            <v>0</v>
          </cell>
          <cell r="EB131">
            <v>0</v>
          </cell>
          <cell r="EC131">
            <v>0</v>
          </cell>
          <cell r="ED131">
            <v>0</v>
          </cell>
          <cell r="EE131">
            <v>1451</v>
          </cell>
          <cell r="EF131">
            <v>0</v>
          </cell>
          <cell r="EG131">
            <v>0</v>
          </cell>
          <cell r="EH131">
            <v>0</v>
          </cell>
          <cell r="EI131">
            <v>92121</v>
          </cell>
          <cell r="EJ131">
            <v>0</v>
          </cell>
          <cell r="EK131">
            <v>-5655</v>
          </cell>
          <cell r="EL131">
            <v>0</v>
          </cell>
          <cell r="EM131">
            <v>27616</v>
          </cell>
          <cell r="EN131">
            <v>0</v>
          </cell>
          <cell r="EO131">
            <v>-1699</v>
          </cell>
          <cell r="EP131">
            <v>0</v>
          </cell>
          <cell r="EQ131">
            <v>17448</v>
          </cell>
          <cell r="ER131">
            <v>0</v>
          </cell>
          <cell r="ES131">
            <v>-1073</v>
          </cell>
          <cell r="ET131">
            <v>0</v>
          </cell>
          <cell r="EU131">
            <v>5237</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6899</v>
          </cell>
          <cell r="FL131">
            <v>0</v>
          </cell>
          <cell r="FM131">
            <v>0</v>
          </cell>
          <cell r="FN131">
            <v>2542</v>
          </cell>
          <cell r="FO131">
            <v>16013</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v>0</v>
          </cell>
          <cell r="GQ131">
            <v>0</v>
          </cell>
          <cell r="GR131">
            <v>0</v>
          </cell>
          <cell r="GS131">
            <v>0</v>
          </cell>
          <cell r="GT131">
            <v>0</v>
          </cell>
          <cell r="GU131">
            <v>0</v>
          </cell>
          <cell r="GV131">
            <v>0</v>
          </cell>
          <cell r="GW131">
            <v>0</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cell r="HR131">
            <v>0</v>
          </cell>
          <cell r="HS131">
            <v>0</v>
          </cell>
          <cell r="HT131">
            <v>0</v>
          </cell>
          <cell r="HU131">
            <v>0</v>
          </cell>
          <cell r="HV131">
            <v>0</v>
          </cell>
          <cell r="HW131">
            <v>0</v>
          </cell>
          <cell r="HX131">
            <v>0</v>
          </cell>
          <cell r="HY131">
            <v>0</v>
          </cell>
          <cell r="HZ131">
            <v>0</v>
          </cell>
          <cell r="IA131">
            <v>0</v>
          </cell>
          <cell r="IB131">
            <v>0</v>
          </cell>
          <cell r="IC131">
            <v>0</v>
          </cell>
          <cell r="ID131">
            <v>0</v>
          </cell>
          <cell r="IE131">
            <v>0</v>
          </cell>
          <cell r="IF131">
            <v>0</v>
          </cell>
          <cell r="IG131">
            <v>0</v>
          </cell>
          <cell r="IH131">
            <v>0</v>
          </cell>
          <cell r="II131">
            <v>0</v>
          </cell>
          <cell r="IJ131">
            <v>0</v>
          </cell>
          <cell r="IK131">
            <v>0</v>
          </cell>
        </row>
        <row r="132">
          <cell r="A132" t="str">
            <v>41371132</v>
          </cell>
          <cell r="B132" t="str">
            <v>2001</v>
          </cell>
          <cell r="C132">
            <v>37678</v>
          </cell>
          <cell r="D132" t="str">
            <v>08:33:55</v>
          </cell>
          <cell r="E132" t="str">
            <v>CENTURY CARE OF WHITEVILLE</v>
          </cell>
          <cell r="F132">
            <v>0</v>
          </cell>
          <cell r="G132">
            <v>285562</v>
          </cell>
          <cell r="H132">
            <v>-17829</v>
          </cell>
          <cell r="I132">
            <v>-233998</v>
          </cell>
          <cell r="J132">
            <v>9911</v>
          </cell>
          <cell r="K132">
            <v>101973</v>
          </cell>
          <cell r="L132">
            <v>0</v>
          </cell>
          <cell r="M132">
            <v>0</v>
          </cell>
          <cell r="N132">
            <v>83615</v>
          </cell>
          <cell r="O132">
            <v>55726</v>
          </cell>
          <cell r="P132">
            <v>0</v>
          </cell>
          <cell r="Q132">
            <v>0</v>
          </cell>
          <cell r="R132">
            <v>151759</v>
          </cell>
          <cell r="S132">
            <v>206506</v>
          </cell>
          <cell r="T132">
            <v>0</v>
          </cell>
          <cell r="U132">
            <v>-12753</v>
          </cell>
          <cell r="V132">
            <v>90856</v>
          </cell>
          <cell r="W132">
            <v>0</v>
          </cell>
          <cell r="X132">
            <v>0</v>
          </cell>
          <cell r="Y132">
            <v>0</v>
          </cell>
          <cell r="Z132">
            <v>251415</v>
          </cell>
          <cell r="AA132">
            <v>0</v>
          </cell>
          <cell r="AB132">
            <v>17829</v>
          </cell>
          <cell r="AC132">
            <v>0</v>
          </cell>
          <cell r="AD132">
            <v>198718</v>
          </cell>
          <cell r="AE132">
            <v>0</v>
          </cell>
          <cell r="AF132">
            <v>0</v>
          </cell>
          <cell r="AG132">
            <v>0</v>
          </cell>
          <cell r="AH132">
            <v>528370</v>
          </cell>
          <cell r="AI132">
            <v>0</v>
          </cell>
          <cell r="AJ132">
            <v>0</v>
          </cell>
          <cell r="AK132">
            <v>-11200</v>
          </cell>
          <cell r="AL132">
            <v>47103</v>
          </cell>
          <cell r="AM132">
            <v>0</v>
          </cell>
          <cell r="AN132">
            <v>0</v>
          </cell>
          <cell r="AO132">
            <v>0</v>
          </cell>
          <cell r="AP132">
            <v>0</v>
          </cell>
          <cell r="AQ132">
            <v>0</v>
          </cell>
          <cell r="AR132">
            <v>0</v>
          </cell>
          <cell r="AS132">
            <v>0</v>
          </cell>
          <cell r="AT132">
            <v>0</v>
          </cell>
          <cell r="AU132">
            <v>109840</v>
          </cell>
          <cell r="AV132">
            <v>0</v>
          </cell>
          <cell r="AW132">
            <v>-700</v>
          </cell>
          <cell r="AX132">
            <v>0</v>
          </cell>
          <cell r="AY132">
            <v>248803</v>
          </cell>
          <cell r="AZ132">
            <v>4770</v>
          </cell>
          <cell r="BA132">
            <v>0</v>
          </cell>
          <cell r="BB132">
            <v>0</v>
          </cell>
          <cell r="BC132">
            <v>5375</v>
          </cell>
          <cell r="BD132">
            <v>0</v>
          </cell>
          <cell r="BE132">
            <v>-3224</v>
          </cell>
          <cell r="BF132">
            <v>0</v>
          </cell>
          <cell r="BG132">
            <v>119571</v>
          </cell>
          <cell r="BH132">
            <v>0</v>
          </cell>
          <cell r="BI132">
            <v>0</v>
          </cell>
          <cell r="BJ132">
            <v>0</v>
          </cell>
          <cell r="BK132">
            <v>23693</v>
          </cell>
          <cell r="BL132">
            <v>0</v>
          </cell>
          <cell r="BM132">
            <v>0</v>
          </cell>
          <cell r="BN132">
            <v>0</v>
          </cell>
          <cell r="BO132">
            <v>4220</v>
          </cell>
          <cell r="BP132">
            <v>0</v>
          </cell>
          <cell r="BQ132">
            <v>0</v>
          </cell>
          <cell r="BR132">
            <v>0</v>
          </cell>
          <cell r="BS132">
            <v>0</v>
          </cell>
          <cell r="BT132">
            <v>0</v>
          </cell>
          <cell r="BU132">
            <v>0</v>
          </cell>
          <cell r="BV132">
            <v>0</v>
          </cell>
          <cell r="BW132">
            <v>0</v>
          </cell>
          <cell r="BX132">
            <v>0</v>
          </cell>
          <cell r="BY132">
            <v>0</v>
          </cell>
          <cell r="BZ132">
            <v>0</v>
          </cell>
          <cell r="CA132">
            <v>7700</v>
          </cell>
          <cell r="CB132">
            <v>0</v>
          </cell>
          <cell r="CC132">
            <v>0</v>
          </cell>
          <cell r="CD132">
            <v>0</v>
          </cell>
          <cell r="CE132">
            <v>8900</v>
          </cell>
          <cell r="CF132">
            <v>0</v>
          </cell>
          <cell r="CG132">
            <v>0</v>
          </cell>
          <cell r="CH132">
            <v>0</v>
          </cell>
          <cell r="CI132">
            <v>19479</v>
          </cell>
          <cell r="CJ132">
            <v>0</v>
          </cell>
          <cell r="CK132">
            <v>0</v>
          </cell>
          <cell r="CL132">
            <v>0</v>
          </cell>
          <cell r="CM132">
            <v>5068</v>
          </cell>
          <cell r="CN132">
            <v>0</v>
          </cell>
          <cell r="CO132">
            <v>5210</v>
          </cell>
          <cell r="CP132">
            <v>0</v>
          </cell>
          <cell r="CQ132">
            <v>25869</v>
          </cell>
          <cell r="CR132">
            <v>-4770</v>
          </cell>
          <cell r="CS132">
            <v>-1226</v>
          </cell>
          <cell r="CT132">
            <v>0</v>
          </cell>
          <cell r="CU132">
            <v>0</v>
          </cell>
          <cell r="CV132">
            <v>0</v>
          </cell>
          <cell r="CW132">
            <v>0</v>
          </cell>
          <cell r="CX132">
            <v>0</v>
          </cell>
          <cell r="CY132">
            <v>0</v>
          </cell>
          <cell r="CZ132">
            <v>0</v>
          </cell>
          <cell r="DA132">
            <v>0</v>
          </cell>
          <cell r="DB132">
            <v>0</v>
          </cell>
          <cell r="DC132">
            <v>0</v>
          </cell>
          <cell r="DD132">
            <v>0</v>
          </cell>
          <cell r="DE132">
            <v>0</v>
          </cell>
          <cell r="DF132">
            <v>1116462</v>
          </cell>
          <cell r="DG132">
            <v>578518</v>
          </cell>
          <cell r="DH132">
            <v>17829</v>
          </cell>
          <cell r="DI132">
            <v>-11140</v>
          </cell>
          <cell r="DJ132">
            <v>35074</v>
          </cell>
          <cell r="DK132">
            <v>29583</v>
          </cell>
          <cell r="DL132">
            <v>0</v>
          </cell>
          <cell r="DM132">
            <v>0</v>
          </cell>
          <cell r="DN132">
            <v>21258</v>
          </cell>
          <cell r="DO132">
            <v>8982</v>
          </cell>
          <cell r="DP132">
            <v>0</v>
          </cell>
          <cell r="DQ132">
            <v>0</v>
          </cell>
          <cell r="DR132">
            <v>41269</v>
          </cell>
          <cell r="DS132">
            <v>22431</v>
          </cell>
          <cell r="DT132">
            <v>0</v>
          </cell>
          <cell r="DU132">
            <v>0</v>
          </cell>
          <cell r="DV132">
            <v>65390</v>
          </cell>
          <cell r="DW132">
            <v>316896</v>
          </cell>
          <cell r="DX132">
            <v>0</v>
          </cell>
          <cell r="DY132">
            <v>-26987</v>
          </cell>
          <cell r="DZ132">
            <v>0</v>
          </cell>
          <cell r="EA132">
            <v>992</v>
          </cell>
          <cell r="EB132">
            <v>0</v>
          </cell>
          <cell r="EC132">
            <v>0</v>
          </cell>
          <cell r="ED132">
            <v>0</v>
          </cell>
          <cell r="EE132">
            <v>378</v>
          </cell>
          <cell r="EF132">
            <v>0</v>
          </cell>
          <cell r="EG132">
            <v>0</v>
          </cell>
          <cell r="EH132">
            <v>2717</v>
          </cell>
          <cell r="EI132">
            <v>69209</v>
          </cell>
          <cell r="EJ132">
            <v>0</v>
          </cell>
          <cell r="EK132">
            <v>0</v>
          </cell>
          <cell r="EL132">
            <v>0</v>
          </cell>
          <cell r="EM132">
            <v>32115</v>
          </cell>
          <cell r="EN132">
            <v>0</v>
          </cell>
          <cell r="EO132">
            <v>0</v>
          </cell>
          <cell r="EP132">
            <v>0</v>
          </cell>
          <cell r="EQ132">
            <v>4991</v>
          </cell>
          <cell r="ER132">
            <v>0</v>
          </cell>
          <cell r="ES132">
            <v>0</v>
          </cell>
          <cell r="ET132">
            <v>0</v>
          </cell>
          <cell r="EU132">
            <v>2917</v>
          </cell>
          <cell r="EV132">
            <v>0</v>
          </cell>
          <cell r="EW132">
            <v>0</v>
          </cell>
          <cell r="EX132">
            <v>0</v>
          </cell>
          <cell r="EY132">
            <v>0</v>
          </cell>
          <cell r="EZ132">
            <v>0</v>
          </cell>
          <cell r="FA132">
            <v>0</v>
          </cell>
          <cell r="FB132">
            <v>0</v>
          </cell>
          <cell r="FC132">
            <v>49837</v>
          </cell>
          <cell r="FD132">
            <v>0</v>
          </cell>
          <cell r="FE132">
            <v>0</v>
          </cell>
          <cell r="FF132">
            <v>0</v>
          </cell>
          <cell r="FG132">
            <v>94682</v>
          </cell>
          <cell r="FH132">
            <v>0</v>
          </cell>
          <cell r="FI132">
            <v>0</v>
          </cell>
          <cell r="FJ132">
            <v>0</v>
          </cell>
          <cell r="FK132">
            <v>13340</v>
          </cell>
          <cell r="FL132">
            <v>0</v>
          </cell>
          <cell r="FM132">
            <v>0</v>
          </cell>
          <cell r="FN132">
            <v>20106</v>
          </cell>
          <cell r="FO132">
            <v>5153</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0</v>
          </cell>
          <cell r="GN132">
            <v>0</v>
          </cell>
          <cell r="GO132">
            <v>0</v>
          </cell>
          <cell r="GP132">
            <v>0</v>
          </cell>
          <cell r="GQ132">
            <v>0</v>
          </cell>
          <cell r="GR132">
            <v>0</v>
          </cell>
          <cell r="GS132">
            <v>0</v>
          </cell>
          <cell r="GT132">
            <v>0</v>
          </cell>
          <cell r="GU132">
            <v>0</v>
          </cell>
          <cell r="GV132">
            <v>0</v>
          </cell>
          <cell r="GW132">
            <v>0</v>
          </cell>
          <cell r="GX132">
            <v>0</v>
          </cell>
          <cell r="GY132">
            <v>0</v>
          </cell>
          <cell r="GZ132">
            <v>0</v>
          </cell>
          <cell r="HA132">
            <v>0</v>
          </cell>
          <cell r="HB132">
            <v>0</v>
          </cell>
          <cell r="HC132">
            <v>0</v>
          </cell>
          <cell r="HD132">
            <v>0</v>
          </cell>
          <cell r="HE132">
            <v>0</v>
          </cell>
          <cell r="HF132">
            <v>0</v>
          </cell>
          <cell r="HG132">
            <v>0</v>
          </cell>
          <cell r="HH132">
            <v>0</v>
          </cell>
          <cell r="HI132">
            <v>0</v>
          </cell>
          <cell r="HJ132">
            <v>0</v>
          </cell>
          <cell r="HK132">
            <v>0</v>
          </cell>
          <cell r="HL132">
            <v>0</v>
          </cell>
          <cell r="HM132">
            <v>0</v>
          </cell>
          <cell r="HN132">
            <v>0</v>
          </cell>
          <cell r="HO132">
            <v>0</v>
          </cell>
          <cell r="HP132">
            <v>0</v>
          </cell>
          <cell r="HQ132">
            <v>0</v>
          </cell>
          <cell r="HR132">
            <v>0</v>
          </cell>
          <cell r="HS132">
            <v>0</v>
          </cell>
          <cell r="HT132">
            <v>0</v>
          </cell>
          <cell r="HU132">
            <v>0</v>
          </cell>
          <cell r="HV132">
            <v>0</v>
          </cell>
          <cell r="HW132">
            <v>0</v>
          </cell>
          <cell r="HX132">
            <v>0</v>
          </cell>
          <cell r="HY132">
            <v>0</v>
          </cell>
          <cell r="HZ132">
            <v>0</v>
          </cell>
          <cell r="IA132">
            <v>0</v>
          </cell>
          <cell r="IB132">
            <v>0</v>
          </cell>
          <cell r="IC132">
            <v>0</v>
          </cell>
          <cell r="ID132">
            <v>0</v>
          </cell>
          <cell r="IE132">
            <v>0</v>
          </cell>
          <cell r="IF132">
            <v>0</v>
          </cell>
          <cell r="IG132">
            <v>0</v>
          </cell>
          <cell r="IH132">
            <v>0</v>
          </cell>
          <cell r="II132">
            <v>0</v>
          </cell>
          <cell r="IJ132">
            <v>0</v>
          </cell>
          <cell r="IK132">
            <v>0</v>
          </cell>
        </row>
        <row r="133">
          <cell r="A133" t="str">
            <v>80600001</v>
          </cell>
          <cell r="B133" t="str">
            <v>2001</v>
          </cell>
          <cell r="C133">
            <v>37539</v>
          </cell>
          <cell r="D133" t="str">
            <v>09:01:22</v>
          </cell>
          <cell r="E133" t="str">
            <v>Chapel Hill Rehab &amp; HealthCare Center</v>
          </cell>
          <cell r="F133">
            <v>0</v>
          </cell>
          <cell r="G133">
            <v>543140</v>
          </cell>
          <cell r="H133">
            <v>-4023</v>
          </cell>
          <cell r="I133">
            <v>-313447</v>
          </cell>
          <cell r="J133">
            <v>27076</v>
          </cell>
          <cell r="K133">
            <v>170378</v>
          </cell>
          <cell r="L133">
            <v>22899</v>
          </cell>
          <cell r="M133">
            <v>-2241</v>
          </cell>
          <cell r="N133">
            <v>0</v>
          </cell>
          <cell r="O133">
            <v>152022</v>
          </cell>
          <cell r="P133">
            <v>0</v>
          </cell>
          <cell r="Q133">
            <v>0</v>
          </cell>
          <cell r="R133">
            <v>172291</v>
          </cell>
          <cell r="S133">
            <v>193742</v>
          </cell>
          <cell r="T133">
            <v>44106</v>
          </cell>
          <cell r="U133">
            <v>-363</v>
          </cell>
          <cell r="V133">
            <v>207750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61638</v>
          </cell>
          <cell r="AM133">
            <v>0</v>
          </cell>
          <cell r="AN133">
            <v>0</v>
          </cell>
          <cell r="AO133">
            <v>0</v>
          </cell>
          <cell r="AP133">
            <v>0</v>
          </cell>
          <cell r="AQ133">
            <v>0</v>
          </cell>
          <cell r="AR133">
            <v>0</v>
          </cell>
          <cell r="AS133">
            <v>0</v>
          </cell>
          <cell r="AT133">
            <v>0</v>
          </cell>
          <cell r="AU133">
            <v>0</v>
          </cell>
          <cell r="AV133">
            <v>22305</v>
          </cell>
          <cell r="AW133">
            <v>0</v>
          </cell>
          <cell r="AX133">
            <v>0</v>
          </cell>
          <cell r="AY133">
            <v>0</v>
          </cell>
          <cell r="AZ133">
            <v>43903</v>
          </cell>
          <cell r="BA133">
            <v>0</v>
          </cell>
          <cell r="BB133">
            <v>0</v>
          </cell>
          <cell r="BC133">
            <v>17</v>
          </cell>
          <cell r="BD133">
            <v>0</v>
          </cell>
          <cell r="BE133">
            <v>0</v>
          </cell>
          <cell r="BF133">
            <v>0</v>
          </cell>
          <cell r="BG133">
            <v>65490</v>
          </cell>
          <cell r="BH133">
            <v>-9093</v>
          </cell>
          <cell r="BI133">
            <v>0</v>
          </cell>
          <cell r="BJ133">
            <v>0</v>
          </cell>
          <cell r="BK133">
            <v>0</v>
          </cell>
          <cell r="BL133">
            <v>0</v>
          </cell>
          <cell r="BM133">
            <v>0</v>
          </cell>
          <cell r="BN133">
            <v>0</v>
          </cell>
          <cell r="BO133">
            <v>27</v>
          </cell>
          <cell r="BP133">
            <v>0</v>
          </cell>
          <cell r="BQ133">
            <v>0</v>
          </cell>
          <cell r="BR133">
            <v>0</v>
          </cell>
          <cell r="BS133">
            <v>0</v>
          </cell>
          <cell r="BT133">
            <v>5535</v>
          </cell>
          <cell r="BU133">
            <v>0</v>
          </cell>
          <cell r="BV133">
            <v>0</v>
          </cell>
          <cell r="BW133">
            <v>0</v>
          </cell>
          <cell r="BX133">
            <v>0</v>
          </cell>
          <cell r="BY133">
            <v>0</v>
          </cell>
          <cell r="BZ133">
            <v>0</v>
          </cell>
          <cell r="CA133">
            <v>30844</v>
          </cell>
          <cell r="CB133">
            <v>0</v>
          </cell>
          <cell r="CC133">
            <v>0</v>
          </cell>
          <cell r="CD133">
            <v>0</v>
          </cell>
          <cell r="CE133">
            <v>9792</v>
          </cell>
          <cell r="CF133">
            <v>0</v>
          </cell>
          <cell r="CG133">
            <v>0</v>
          </cell>
          <cell r="CH133">
            <v>0</v>
          </cell>
          <cell r="CI133">
            <v>100</v>
          </cell>
          <cell r="CJ133">
            <v>0</v>
          </cell>
          <cell r="CK133">
            <v>0</v>
          </cell>
          <cell r="CL133">
            <v>0</v>
          </cell>
          <cell r="CM133">
            <v>0</v>
          </cell>
          <cell r="CN133">
            <v>0</v>
          </cell>
          <cell r="CO133">
            <v>0</v>
          </cell>
          <cell r="CP133">
            <v>0</v>
          </cell>
          <cell r="CQ133">
            <v>0</v>
          </cell>
          <cell r="CR133">
            <v>7339</v>
          </cell>
          <cell r="CS133">
            <v>-157</v>
          </cell>
          <cell r="CT133">
            <v>0</v>
          </cell>
          <cell r="CU133">
            <v>0</v>
          </cell>
          <cell r="CV133">
            <v>4023</v>
          </cell>
          <cell r="CW133">
            <v>0</v>
          </cell>
          <cell r="CX133">
            <v>0</v>
          </cell>
          <cell r="CY133">
            <v>0</v>
          </cell>
          <cell r="CZ133">
            <v>0</v>
          </cell>
          <cell r="DA133">
            <v>0</v>
          </cell>
          <cell r="DB133">
            <v>0</v>
          </cell>
          <cell r="DC133">
            <v>0</v>
          </cell>
          <cell r="DD133">
            <v>0</v>
          </cell>
          <cell r="DE133">
            <v>0</v>
          </cell>
          <cell r="DF133">
            <v>269388</v>
          </cell>
          <cell r="DG133">
            <v>106270</v>
          </cell>
          <cell r="DH133">
            <v>74012</v>
          </cell>
          <cell r="DI133">
            <v>-157</v>
          </cell>
          <cell r="DJ133">
            <v>0</v>
          </cell>
          <cell r="DK133">
            <v>86713</v>
          </cell>
          <cell r="DL133">
            <v>0</v>
          </cell>
          <cell r="DM133">
            <v>1791</v>
          </cell>
          <cell r="DN133">
            <v>19008</v>
          </cell>
          <cell r="DO133">
            <v>12</v>
          </cell>
          <cell r="DP133">
            <v>4854</v>
          </cell>
          <cell r="DQ133">
            <v>0</v>
          </cell>
          <cell r="DR133">
            <v>37449</v>
          </cell>
          <cell r="DS133">
            <v>4835</v>
          </cell>
          <cell r="DT133">
            <v>9739</v>
          </cell>
          <cell r="DU133">
            <v>0</v>
          </cell>
          <cell r="DV133">
            <v>211027</v>
          </cell>
          <cell r="DW133">
            <v>1330729</v>
          </cell>
          <cell r="DX133">
            <v>-548212</v>
          </cell>
          <cell r="DY133">
            <v>-333136</v>
          </cell>
          <cell r="DZ133">
            <v>0</v>
          </cell>
          <cell r="EA133">
            <v>655</v>
          </cell>
          <cell r="EB133">
            <v>0</v>
          </cell>
          <cell r="EC133">
            <v>0</v>
          </cell>
          <cell r="ED133">
            <v>0</v>
          </cell>
          <cell r="EE133">
            <v>12792</v>
          </cell>
          <cell r="EF133">
            <v>1086</v>
          </cell>
          <cell r="EG133">
            <v>0</v>
          </cell>
          <cell r="EH133">
            <v>78088</v>
          </cell>
          <cell r="EI133">
            <v>52692</v>
          </cell>
          <cell r="EJ133">
            <v>-31525</v>
          </cell>
          <cell r="EK133">
            <v>1528</v>
          </cell>
          <cell r="EL133">
            <v>31820</v>
          </cell>
          <cell r="EM133">
            <v>0</v>
          </cell>
          <cell r="EN133">
            <v>37282</v>
          </cell>
          <cell r="EO133">
            <v>1094</v>
          </cell>
          <cell r="EP133">
            <v>22703</v>
          </cell>
          <cell r="EQ133">
            <v>7800</v>
          </cell>
          <cell r="ER133">
            <v>17394</v>
          </cell>
          <cell r="ES133">
            <v>694</v>
          </cell>
          <cell r="ET133">
            <v>0</v>
          </cell>
          <cell r="EU133">
            <v>15451</v>
          </cell>
          <cell r="EV133">
            <v>0</v>
          </cell>
          <cell r="EW133">
            <v>0</v>
          </cell>
          <cell r="EX133">
            <v>0</v>
          </cell>
          <cell r="EY133">
            <v>24533</v>
          </cell>
          <cell r="EZ133">
            <v>0</v>
          </cell>
          <cell r="FA133">
            <v>0</v>
          </cell>
          <cell r="FB133">
            <v>0</v>
          </cell>
          <cell r="FC133">
            <v>31510</v>
          </cell>
          <cell r="FD133">
            <v>-1086</v>
          </cell>
          <cell r="FE133">
            <v>0</v>
          </cell>
          <cell r="FF133">
            <v>0</v>
          </cell>
          <cell r="FG133">
            <v>20036</v>
          </cell>
          <cell r="FH133">
            <v>0</v>
          </cell>
          <cell r="FI133">
            <v>0</v>
          </cell>
          <cell r="FJ133">
            <v>0</v>
          </cell>
          <cell r="FK133">
            <v>111287</v>
          </cell>
          <cell r="FL133">
            <v>-23440</v>
          </cell>
          <cell r="FM133">
            <v>0</v>
          </cell>
          <cell r="FN133">
            <v>0</v>
          </cell>
          <cell r="FO133">
            <v>0</v>
          </cell>
          <cell r="FP133">
            <v>11196</v>
          </cell>
          <cell r="FQ133">
            <v>0</v>
          </cell>
          <cell r="FR133">
            <v>44122</v>
          </cell>
          <cell r="FS133">
            <v>0</v>
          </cell>
          <cell r="FT133">
            <v>0</v>
          </cell>
          <cell r="FU133">
            <v>0</v>
          </cell>
          <cell r="FV133">
            <v>198375</v>
          </cell>
          <cell r="FW133">
            <v>0</v>
          </cell>
          <cell r="FX133">
            <v>0</v>
          </cell>
          <cell r="FY133">
            <v>0</v>
          </cell>
          <cell r="FZ133">
            <v>303814</v>
          </cell>
          <cell r="GA133">
            <v>0</v>
          </cell>
          <cell r="GB133">
            <v>-213437</v>
          </cell>
          <cell r="GC133">
            <v>0</v>
          </cell>
          <cell r="GD133">
            <v>0</v>
          </cell>
          <cell r="GE133">
            <v>0</v>
          </cell>
          <cell r="GF133">
            <v>27779</v>
          </cell>
          <cell r="GG133">
            <v>0</v>
          </cell>
          <cell r="GH133">
            <v>0</v>
          </cell>
          <cell r="GI133">
            <v>0</v>
          </cell>
          <cell r="GJ133">
            <v>57217</v>
          </cell>
          <cell r="GK133">
            <v>0</v>
          </cell>
          <cell r="GL133">
            <v>0</v>
          </cell>
          <cell r="GM133">
            <v>0</v>
          </cell>
          <cell r="GN133">
            <v>0</v>
          </cell>
          <cell r="GO133">
            <v>0</v>
          </cell>
          <cell r="GP133">
            <v>0</v>
          </cell>
          <cell r="GQ133">
            <v>0</v>
          </cell>
          <cell r="GR133">
            <v>7875</v>
          </cell>
          <cell r="GS133">
            <v>0</v>
          </cell>
          <cell r="GT133">
            <v>0</v>
          </cell>
          <cell r="GU133">
            <v>0</v>
          </cell>
          <cell r="GV133">
            <v>0</v>
          </cell>
          <cell r="GW133">
            <v>0</v>
          </cell>
          <cell r="GX133">
            <v>546311</v>
          </cell>
          <cell r="GY133">
            <v>0</v>
          </cell>
          <cell r="GZ133">
            <v>-120566</v>
          </cell>
          <cell r="HA133">
            <v>0</v>
          </cell>
          <cell r="HB133">
            <v>358157</v>
          </cell>
          <cell r="HC133">
            <v>0</v>
          </cell>
          <cell r="HD133">
            <v>0</v>
          </cell>
          <cell r="HE133">
            <v>0</v>
          </cell>
          <cell r="HF133">
            <v>189125</v>
          </cell>
          <cell r="HG133">
            <v>0</v>
          </cell>
          <cell r="HH133">
            <v>0</v>
          </cell>
          <cell r="HI133">
            <v>0</v>
          </cell>
          <cell r="HJ133">
            <v>444098</v>
          </cell>
          <cell r="HK133">
            <v>0</v>
          </cell>
          <cell r="HL133">
            <v>214011</v>
          </cell>
          <cell r="HM133">
            <v>0</v>
          </cell>
          <cell r="HN133">
            <v>0</v>
          </cell>
          <cell r="HO133">
            <v>0</v>
          </cell>
          <cell r="HP133">
            <v>100593</v>
          </cell>
          <cell r="HQ133">
            <v>0</v>
          </cell>
          <cell r="HR133">
            <v>0</v>
          </cell>
          <cell r="HS133">
            <v>0</v>
          </cell>
          <cell r="HT133">
            <v>207193</v>
          </cell>
          <cell r="HU133">
            <v>0</v>
          </cell>
          <cell r="HV133">
            <v>0</v>
          </cell>
          <cell r="HW133">
            <v>0</v>
          </cell>
          <cell r="HX133">
            <v>0</v>
          </cell>
          <cell r="HY133">
            <v>0</v>
          </cell>
          <cell r="HZ133">
            <v>0</v>
          </cell>
          <cell r="IA133">
            <v>0</v>
          </cell>
          <cell r="IB133">
            <v>18645</v>
          </cell>
          <cell r="IC133">
            <v>0</v>
          </cell>
          <cell r="ID133">
            <v>0</v>
          </cell>
          <cell r="IE133">
            <v>0</v>
          </cell>
          <cell r="IF133">
            <v>0</v>
          </cell>
          <cell r="IG133">
            <v>0</v>
          </cell>
          <cell r="IH133">
            <v>991380</v>
          </cell>
          <cell r="II133">
            <v>0</v>
          </cell>
          <cell r="IJ133">
            <v>540442</v>
          </cell>
          <cell r="IK133">
            <v>0</v>
          </cell>
        </row>
        <row r="134">
          <cell r="A134" t="str">
            <v>37412557</v>
          </cell>
          <cell r="B134" t="str">
            <v>2001</v>
          </cell>
          <cell r="C134">
            <v>37445</v>
          </cell>
          <cell r="D134" t="str">
            <v>10:51:56</v>
          </cell>
          <cell r="E134" t="str">
            <v>CHARLOTTE HEALTH CARE CENTER</v>
          </cell>
          <cell r="F134">
            <v>0</v>
          </cell>
          <cell r="G134">
            <v>384555</v>
          </cell>
          <cell r="H134">
            <v>-4574</v>
          </cell>
          <cell r="I134">
            <v>-9033</v>
          </cell>
          <cell r="J134">
            <v>40474</v>
          </cell>
          <cell r="K134">
            <v>168428</v>
          </cell>
          <cell r="L134">
            <v>3977</v>
          </cell>
          <cell r="M134">
            <v>-1917</v>
          </cell>
          <cell r="N134">
            <v>128323</v>
          </cell>
          <cell r="O134">
            <v>45316</v>
          </cell>
          <cell r="P134">
            <v>3322</v>
          </cell>
          <cell r="Q134">
            <v>0</v>
          </cell>
          <cell r="R134">
            <v>230087</v>
          </cell>
          <cell r="S134">
            <v>312239</v>
          </cell>
          <cell r="T134">
            <v>5960</v>
          </cell>
          <cell r="U134">
            <v>-9371</v>
          </cell>
          <cell r="V134">
            <v>65586</v>
          </cell>
          <cell r="W134">
            <v>0</v>
          </cell>
          <cell r="X134">
            <v>0</v>
          </cell>
          <cell r="Y134">
            <v>0</v>
          </cell>
          <cell r="Z134">
            <v>593359</v>
          </cell>
          <cell r="AA134">
            <v>0</v>
          </cell>
          <cell r="AB134">
            <v>-7541</v>
          </cell>
          <cell r="AC134">
            <v>-6795</v>
          </cell>
          <cell r="AD134">
            <v>388906</v>
          </cell>
          <cell r="AE134">
            <v>0</v>
          </cell>
          <cell r="AF134">
            <v>0</v>
          </cell>
          <cell r="AG134">
            <v>0</v>
          </cell>
          <cell r="AH134">
            <v>984890</v>
          </cell>
          <cell r="AI134">
            <v>0</v>
          </cell>
          <cell r="AJ134">
            <v>0</v>
          </cell>
          <cell r="AK134">
            <v>0</v>
          </cell>
          <cell r="AL134">
            <v>49920</v>
          </cell>
          <cell r="AM134">
            <v>0</v>
          </cell>
          <cell r="AN134">
            <v>0</v>
          </cell>
          <cell r="AO134">
            <v>0</v>
          </cell>
          <cell r="AP134">
            <v>0</v>
          </cell>
          <cell r="AQ134">
            <v>0</v>
          </cell>
          <cell r="AR134">
            <v>0</v>
          </cell>
          <cell r="AS134">
            <v>0</v>
          </cell>
          <cell r="AT134">
            <v>0</v>
          </cell>
          <cell r="AU134">
            <v>167673</v>
          </cell>
          <cell r="AV134">
            <v>-831</v>
          </cell>
          <cell r="AW134">
            <v>-610</v>
          </cell>
          <cell r="AX134">
            <v>0</v>
          </cell>
          <cell r="AY134">
            <v>105541</v>
          </cell>
          <cell r="AZ134">
            <v>28650</v>
          </cell>
          <cell r="BA134">
            <v>0</v>
          </cell>
          <cell r="BB134">
            <v>0</v>
          </cell>
          <cell r="BC134">
            <v>4417</v>
          </cell>
          <cell r="BD134">
            <v>0</v>
          </cell>
          <cell r="BE134">
            <v>0</v>
          </cell>
          <cell r="BF134">
            <v>0</v>
          </cell>
          <cell r="BG134">
            <v>117965</v>
          </cell>
          <cell r="BH134">
            <v>-2934</v>
          </cell>
          <cell r="BI134">
            <v>0</v>
          </cell>
          <cell r="BJ134">
            <v>0</v>
          </cell>
          <cell r="BK134">
            <v>16132</v>
          </cell>
          <cell r="BL134">
            <v>0</v>
          </cell>
          <cell r="BM134">
            <v>0</v>
          </cell>
          <cell r="BN134">
            <v>0</v>
          </cell>
          <cell r="BO134">
            <v>19960</v>
          </cell>
          <cell r="BP134">
            <v>0</v>
          </cell>
          <cell r="BQ134">
            <v>-1133</v>
          </cell>
          <cell r="BR134">
            <v>0</v>
          </cell>
          <cell r="BS134">
            <v>0</v>
          </cell>
          <cell r="BT134">
            <v>0</v>
          </cell>
          <cell r="BU134">
            <v>0</v>
          </cell>
          <cell r="BV134">
            <v>0</v>
          </cell>
          <cell r="BW134">
            <v>0</v>
          </cell>
          <cell r="BX134">
            <v>0</v>
          </cell>
          <cell r="BY134">
            <v>0</v>
          </cell>
          <cell r="BZ134">
            <v>0</v>
          </cell>
          <cell r="CA134">
            <v>18935</v>
          </cell>
          <cell r="CB134">
            <v>0</v>
          </cell>
          <cell r="CC134">
            <v>0</v>
          </cell>
          <cell r="CD134">
            <v>0</v>
          </cell>
          <cell r="CE134">
            <v>14368</v>
          </cell>
          <cell r="CF134">
            <v>0</v>
          </cell>
          <cell r="CG134">
            <v>0</v>
          </cell>
          <cell r="CH134">
            <v>0</v>
          </cell>
          <cell r="CI134">
            <v>6875</v>
          </cell>
          <cell r="CJ134">
            <v>0</v>
          </cell>
          <cell r="CK134">
            <v>0</v>
          </cell>
          <cell r="CL134">
            <v>0</v>
          </cell>
          <cell r="CM134">
            <v>23822</v>
          </cell>
          <cell r="CN134">
            <v>0</v>
          </cell>
          <cell r="CO134">
            <v>0</v>
          </cell>
          <cell r="CP134">
            <v>0</v>
          </cell>
          <cell r="CQ134">
            <v>0</v>
          </cell>
          <cell r="CR134">
            <v>0</v>
          </cell>
          <cell r="CS134">
            <v>0</v>
          </cell>
          <cell r="CT134">
            <v>0</v>
          </cell>
          <cell r="CU134">
            <v>0</v>
          </cell>
          <cell r="CV134">
            <v>4574</v>
          </cell>
          <cell r="CW134">
            <v>0</v>
          </cell>
          <cell r="CX134">
            <v>0</v>
          </cell>
          <cell r="CY134">
            <v>0</v>
          </cell>
          <cell r="CZ134">
            <v>0</v>
          </cell>
          <cell r="DA134">
            <v>0</v>
          </cell>
          <cell r="DB134">
            <v>0</v>
          </cell>
          <cell r="DC134">
            <v>0</v>
          </cell>
          <cell r="DD134">
            <v>0</v>
          </cell>
          <cell r="DE134">
            <v>0</v>
          </cell>
          <cell r="DF134">
            <v>2082661</v>
          </cell>
          <cell r="DG134">
            <v>495688</v>
          </cell>
          <cell r="DH134">
            <v>21918</v>
          </cell>
          <cell r="DI134">
            <v>-8538</v>
          </cell>
          <cell r="DJ134">
            <v>45250</v>
          </cell>
          <cell r="DK134">
            <v>28277</v>
          </cell>
          <cell r="DL134">
            <v>1155</v>
          </cell>
          <cell r="DM134">
            <v>-3205</v>
          </cell>
          <cell r="DN134">
            <v>63577</v>
          </cell>
          <cell r="DO134">
            <v>13569</v>
          </cell>
          <cell r="DP134">
            <v>1668</v>
          </cell>
          <cell r="DQ134">
            <v>0</v>
          </cell>
          <cell r="DR134">
            <v>71275</v>
          </cell>
          <cell r="DS134">
            <v>25132</v>
          </cell>
          <cell r="DT134">
            <v>1854</v>
          </cell>
          <cell r="DU134">
            <v>0</v>
          </cell>
          <cell r="DV134">
            <v>192988</v>
          </cell>
          <cell r="DW134">
            <v>464500</v>
          </cell>
          <cell r="DX134">
            <v>-38214</v>
          </cell>
          <cell r="DY134">
            <v>-114648</v>
          </cell>
          <cell r="DZ134">
            <v>0</v>
          </cell>
          <cell r="EA134">
            <v>4452</v>
          </cell>
          <cell r="EB134">
            <v>0</v>
          </cell>
          <cell r="EC134">
            <v>0</v>
          </cell>
          <cell r="ED134">
            <v>0</v>
          </cell>
          <cell r="EE134">
            <v>5315</v>
          </cell>
          <cell r="EF134">
            <v>0</v>
          </cell>
          <cell r="EG134">
            <v>0</v>
          </cell>
          <cell r="EH134">
            <v>0</v>
          </cell>
          <cell r="EI134">
            <v>78766</v>
          </cell>
          <cell r="EJ134">
            <v>0</v>
          </cell>
          <cell r="EK134">
            <v>0</v>
          </cell>
          <cell r="EL134">
            <v>0</v>
          </cell>
          <cell r="EM134">
            <v>60249</v>
          </cell>
          <cell r="EN134">
            <v>0</v>
          </cell>
          <cell r="EO134">
            <v>0</v>
          </cell>
          <cell r="EP134">
            <v>0</v>
          </cell>
          <cell r="EQ134">
            <v>17899</v>
          </cell>
          <cell r="ER134">
            <v>0</v>
          </cell>
          <cell r="ES134">
            <v>0</v>
          </cell>
          <cell r="ET134">
            <v>0</v>
          </cell>
          <cell r="EU134">
            <v>1935</v>
          </cell>
          <cell r="EV134">
            <v>0</v>
          </cell>
          <cell r="EW134">
            <v>0</v>
          </cell>
          <cell r="EX134">
            <v>0</v>
          </cell>
          <cell r="EY134">
            <v>0</v>
          </cell>
          <cell r="EZ134">
            <v>0</v>
          </cell>
          <cell r="FA134">
            <v>0</v>
          </cell>
          <cell r="FB134">
            <v>0</v>
          </cell>
          <cell r="FC134">
            <v>42683</v>
          </cell>
          <cell r="FD134">
            <v>0</v>
          </cell>
          <cell r="FE134">
            <v>0</v>
          </cell>
          <cell r="FF134">
            <v>0</v>
          </cell>
          <cell r="FG134">
            <v>13580</v>
          </cell>
          <cell r="FH134">
            <v>2934</v>
          </cell>
          <cell r="FI134">
            <v>0</v>
          </cell>
          <cell r="FJ134">
            <v>0</v>
          </cell>
          <cell r="FK134">
            <v>10111</v>
          </cell>
          <cell r="FL134">
            <v>0</v>
          </cell>
          <cell r="FM134">
            <v>0</v>
          </cell>
          <cell r="FN134">
            <v>0</v>
          </cell>
          <cell r="FO134">
            <v>14908</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row>
        <row r="135">
          <cell r="A135" t="str">
            <v>45757922</v>
          </cell>
          <cell r="B135" t="str">
            <v>2001</v>
          </cell>
          <cell r="C135">
            <v>37313</v>
          </cell>
          <cell r="D135" t="str">
            <v>08:12:06</v>
          </cell>
          <cell r="E135" t="str">
            <v>CLAPP'S CONVALESCENT NURSING HOME, INC.</v>
          </cell>
          <cell r="F135">
            <v>0</v>
          </cell>
          <cell r="G135">
            <v>505262</v>
          </cell>
          <cell r="H135">
            <v>-16458</v>
          </cell>
          <cell r="I135">
            <v>-116086</v>
          </cell>
          <cell r="J135">
            <v>12404</v>
          </cell>
          <cell r="K135">
            <v>125782</v>
          </cell>
          <cell r="L135">
            <v>1417</v>
          </cell>
          <cell r="M135">
            <v>-1021</v>
          </cell>
          <cell r="N135">
            <v>151864</v>
          </cell>
          <cell r="O135">
            <v>38686</v>
          </cell>
          <cell r="P135">
            <v>20589</v>
          </cell>
          <cell r="Q135">
            <v>0</v>
          </cell>
          <cell r="R135">
            <v>295019</v>
          </cell>
          <cell r="S135">
            <v>259914</v>
          </cell>
          <cell r="T135">
            <v>40275</v>
          </cell>
          <cell r="U135">
            <v>-13233</v>
          </cell>
          <cell r="V135">
            <v>90151</v>
          </cell>
          <cell r="W135">
            <v>0</v>
          </cell>
          <cell r="X135">
            <v>0</v>
          </cell>
          <cell r="Y135">
            <v>0</v>
          </cell>
          <cell r="Z135">
            <v>210340</v>
          </cell>
          <cell r="AA135">
            <v>0</v>
          </cell>
          <cell r="AB135">
            <v>0</v>
          </cell>
          <cell r="AC135">
            <v>0</v>
          </cell>
          <cell r="AD135">
            <v>429515</v>
          </cell>
          <cell r="AE135">
            <v>0</v>
          </cell>
          <cell r="AF135">
            <v>0</v>
          </cell>
          <cell r="AG135">
            <v>0</v>
          </cell>
          <cell r="AH135">
            <v>779283</v>
          </cell>
          <cell r="AI135">
            <v>0</v>
          </cell>
          <cell r="AJ135">
            <v>-2394</v>
          </cell>
          <cell r="AK135">
            <v>0</v>
          </cell>
          <cell r="AL135">
            <v>53628</v>
          </cell>
          <cell r="AM135">
            <v>0</v>
          </cell>
          <cell r="AN135">
            <v>0</v>
          </cell>
          <cell r="AO135">
            <v>0</v>
          </cell>
          <cell r="AP135">
            <v>1450</v>
          </cell>
          <cell r="AQ135">
            <v>0</v>
          </cell>
          <cell r="AR135">
            <v>0</v>
          </cell>
          <cell r="AS135">
            <v>0</v>
          </cell>
          <cell r="AT135">
            <v>0</v>
          </cell>
          <cell r="AU135">
            <v>130173</v>
          </cell>
          <cell r="AV135">
            <v>-1497</v>
          </cell>
          <cell r="AW135">
            <v>0</v>
          </cell>
          <cell r="AX135">
            <v>0</v>
          </cell>
          <cell r="AY135">
            <v>0</v>
          </cell>
          <cell r="AZ135">
            <v>214694</v>
          </cell>
          <cell r="BA135">
            <v>0</v>
          </cell>
          <cell r="BB135">
            <v>0</v>
          </cell>
          <cell r="BC135">
            <v>2148</v>
          </cell>
          <cell r="BD135">
            <v>0</v>
          </cell>
          <cell r="BE135">
            <v>-835</v>
          </cell>
          <cell r="BF135">
            <v>0</v>
          </cell>
          <cell r="BG135">
            <v>95060</v>
          </cell>
          <cell r="BH135">
            <v>0</v>
          </cell>
          <cell r="BI135">
            <v>0</v>
          </cell>
          <cell r="BJ135">
            <v>0</v>
          </cell>
          <cell r="BK135">
            <v>26937</v>
          </cell>
          <cell r="BL135">
            <v>0</v>
          </cell>
          <cell r="BM135">
            <v>-399</v>
          </cell>
          <cell r="BN135">
            <v>0</v>
          </cell>
          <cell r="BO135">
            <v>1440</v>
          </cell>
          <cell r="BP135">
            <v>0</v>
          </cell>
          <cell r="BQ135">
            <v>0</v>
          </cell>
          <cell r="BR135">
            <v>0</v>
          </cell>
          <cell r="BS135">
            <v>0</v>
          </cell>
          <cell r="BT135">
            <v>41</v>
          </cell>
          <cell r="BU135">
            <v>0</v>
          </cell>
          <cell r="BV135">
            <v>0</v>
          </cell>
          <cell r="BW135">
            <v>0</v>
          </cell>
          <cell r="BX135">
            <v>0</v>
          </cell>
          <cell r="BY135">
            <v>0</v>
          </cell>
          <cell r="BZ135">
            <v>0</v>
          </cell>
          <cell r="CA135">
            <v>8632</v>
          </cell>
          <cell r="CB135">
            <v>0</v>
          </cell>
          <cell r="CC135">
            <v>0</v>
          </cell>
          <cell r="CD135">
            <v>0</v>
          </cell>
          <cell r="CE135">
            <v>720</v>
          </cell>
          <cell r="CF135">
            <v>0</v>
          </cell>
          <cell r="CG135">
            <v>0</v>
          </cell>
          <cell r="CH135">
            <v>0</v>
          </cell>
          <cell r="CI135">
            <v>0</v>
          </cell>
          <cell r="CJ135">
            <v>0</v>
          </cell>
          <cell r="CK135">
            <v>0</v>
          </cell>
          <cell r="CL135">
            <v>0</v>
          </cell>
          <cell r="CM135">
            <v>7109</v>
          </cell>
          <cell r="CN135">
            <v>0</v>
          </cell>
          <cell r="CO135">
            <v>0</v>
          </cell>
          <cell r="CP135">
            <v>0</v>
          </cell>
          <cell r="CQ135">
            <v>10621</v>
          </cell>
          <cell r="CR135">
            <v>-607</v>
          </cell>
          <cell r="CS135">
            <v>0</v>
          </cell>
          <cell r="CT135">
            <v>0</v>
          </cell>
          <cell r="CU135">
            <v>0</v>
          </cell>
          <cell r="CV135">
            <v>9557</v>
          </cell>
          <cell r="CW135">
            <v>0</v>
          </cell>
          <cell r="CX135">
            <v>0</v>
          </cell>
          <cell r="CY135">
            <v>0</v>
          </cell>
          <cell r="CZ135">
            <v>0</v>
          </cell>
          <cell r="DA135">
            <v>0</v>
          </cell>
          <cell r="DB135">
            <v>0</v>
          </cell>
          <cell r="DC135">
            <v>0</v>
          </cell>
          <cell r="DD135">
            <v>0</v>
          </cell>
          <cell r="DE135">
            <v>-1089</v>
          </cell>
          <cell r="DF135">
            <v>1564367</v>
          </cell>
          <cell r="DG135">
            <v>282840</v>
          </cell>
          <cell r="DH135">
            <v>219794</v>
          </cell>
          <cell r="DI135">
            <v>-2323</v>
          </cell>
          <cell r="DJ135">
            <v>87095</v>
          </cell>
          <cell r="DK135">
            <v>17460</v>
          </cell>
          <cell r="DL135">
            <v>11863</v>
          </cell>
          <cell r="DM135">
            <v>0</v>
          </cell>
          <cell r="DN135">
            <v>31323</v>
          </cell>
          <cell r="DO135">
            <v>3403</v>
          </cell>
          <cell r="DP135">
            <v>4332</v>
          </cell>
          <cell r="DQ135">
            <v>0</v>
          </cell>
          <cell r="DR135">
            <v>44689</v>
          </cell>
          <cell r="DS135">
            <v>10911</v>
          </cell>
          <cell r="DT135">
            <v>5764</v>
          </cell>
          <cell r="DU135">
            <v>0</v>
          </cell>
          <cell r="DV135">
            <v>198486</v>
          </cell>
          <cell r="DW135">
            <v>516300</v>
          </cell>
          <cell r="DX135">
            <v>-307453</v>
          </cell>
          <cell r="DY135">
            <v>-77901</v>
          </cell>
          <cell r="DZ135">
            <v>0</v>
          </cell>
          <cell r="EA135">
            <v>1367</v>
          </cell>
          <cell r="EB135">
            <v>0</v>
          </cell>
          <cell r="EC135">
            <v>0</v>
          </cell>
          <cell r="ED135">
            <v>0</v>
          </cell>
          <cell r="EE135">
            <v>3223</v>
          </cell>
          <cell r="EF135">
            <v>0</v>
          </cell>
          <cell r="EG135">
            <v>0</v>
          </cell>
          <cell r="EH135">
            <v>48233</v>
          </cell>
          <cell r="EI135">
            <v>22817</v>
          </cell>
          <cell r="EJ135">
            <v>6567</v>
          </cell>
          <cell r="EK135">
            <v>0</v>
          </cell>
          <cell r="EL135">
            <v>2275</v>
          </cell>
          <cell r="EM135">
            <v>0</v>
          </cell>
          <cell r="EN135">
            <v>504</v>
          </cell>
          <cell r="EO135">
            <v>0</v>
          </cell>
          <cell r="EP135">
            <v>0</v>
          </cell>
          <cell r="EQ135">
            <v>13590</v>
          </cell>
          <cell r="ER135">
            <v>0</v>
          </cell>
          <cell r="ES135">
            <v>0</v>
          </cell>
          <cell r="ET135">
            <v>0</v>
          </cell>
          <cell r="EU135">
            <v>11213</v>
          </cell>
          <cell r="EV135">
            <v>0</v>
          </cell>
          <cell r="EW135">
            <v>0</v>
          </cell>
          <cell r="EX135">
            <v>0</v>
          </cell>
          <cell r="EY135">
            <v>0</v>
          </cell>
          <cell r="EZ135">
            <v>0</v>
          </cell>
          <cell r="FA135">
            <v>0</v>
          </cell>
          <cell r="FB135">
            <v>0</v>
          </cell>
          <cell r="FC135">
            <v>0</v>
          </cell>
          <cell r="FD135">
            <v>0</v>
          </cell>
          <cell r="FE135">
            <v>0</v>
          </cell>
          <cell r="FF135">
            <v>0</v>
          </cell>
          <cell r="FG135">
            <v>3683</v>
          </cell>
          <cell r="FH135">
            <v>0</v>
          </cell>
          <cell r="FI135">
            <v>0</v>
          </cell>
          <cell r="FJ135">
            <v>0</v>
          </cell>
          <cell r="FK135">
            <v>706</v>
          </cell>
          <cell r="FL135">
            <v>-706</v>
          </cell>
          <cell r="FM135">
            <v>0</v>
          </cell>
          <cell r="FN135">
            <v>0</v>
          </cell>
          <cell r="FO135">
            <v>2442</v>
          </cell>
          <cell r="FP135">
            <v>10429</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row>
        <row r="136">
          <cell r="A136" t="str">
            <v>69810210</v>
          </cell>
          <cell r="B136" t="str">
            <v>2001</v>
          </cell>
          <cell r="C136">
            <v>37425</v>
          </cell>
          <cell r="D136" t="str">
            <v>09:14:52</v>
          </cell>
          <cell r="E136" t="str">
            <v>CLAPP'S NURSING CENTER, INC.</v>
          </cell>
          <cell r="F136">
            <v>0</v>
          </cell>
          <cell r="G136">
            <v>107248</v>
          </cell>
          <cell r="H136">
            <v>13554</v>
          </cell>
          <cell r="I136">
            <v>-13314</v>
          </cell>
          <cell r="J136">
            <v>12143</v>
          </cell>
          <cell r="K136">
            <v>81668</v>
          </cell>
          <cell r="L136">
            <v>1252</v>
          </cell>
          <cell r="M136">
            <v>0</v>
          </cell>
          <cell r="N136">
            <v>53711</v>
          </cell>
          <cell r="O136">
            <v>19185</v>
          </cell>
          <cell r="P136">
            <v>5539</v>
          </cell>
          <cell r="Q136">
            <v>0</v>
          </cell>
          <cell r="R136">
            <v>98387</v>
          </cell>
          <cell r="S136">
            <v>142551</v>
          </cell>
          <cell r="T136">
            <v>10146</v>
          </cell>
          <cell r="U136">
            <v>-297</v>
          </cell>
          <cell r="V136">
            <v>40540</v>
          </cell>
          <cell r="W136">
            <v>0</v>
          </cell>
          <cell r="X136">
            <v>0</v>
          </cell>
          <cell r="Y136">
            <v>0</v>
          </cell>
          <cell r="Z136">
            <v>179735</v>
          </cell>
          <cell r="AA136">
            <v>0</v>
          </cell>
          <cell r="AB136">
            <v>0</v>
          </cell>
          <cell r="AC136">
            <v>0</v>
          </cell>
          <cell r="AD136">
            <v>116684</v>
          </cell>
          <cell r="AE136">
            <v>0</v>
          </cell>
          <cell r="AF136">
            <v>0</v>
          </cell>
          <cell r="AG136">
            <v>0</v>
          </cell>
          <cell r="AH136">
            <v>359465</v>
          </cell>
          <cell r="AI136">
            <v>0</v>
          </cell>
          <cell r="AJ136">
            <v>0</v>
          </cell>
          <cell r="AK136">
            <v>0</v>
          </cell>
          <cell r="AL136">
            <v>6467</v>
          </cell>
          <cell r="AM136">
            <v>0</v>
          </cell>
          <cell r="AN136">
            <v>0</v>
          </cell>
          <cell r="AO136">
            <v>0</v>
          </cell>
          <cell r="AP136">
            <v>0</v>
          </cell>
          <cell r="AQ136">
            <v>0</v>
          </cell>
          <cell r="AR136">
            <v>0</v>
          </cell>
          <cell r="AS136">
            <v>0</v>
          </cell>
          <cell r="AT136">
            <v>0</v>
          </cell>
          <cell r="AU136">
            <v>57157</v>
          </cell>
          <cell r="AV136">
            <v>0</v>
          </cell>
          <cell r="AW136">
            <v>0</v>
          </cell>
          <cell r="AX136">
            <v>0</v>
          </cell>
          <cell r="AY136">
            <v>0</v>
          </cell>
          <cell r="AZ136">
            <v>72774</v>
          </cell>
          <cell r="BA136">
            <v>0</v>
          </cell>
          <cell r="BB136">
            <v>0</v>
          </cell>
          <cell r="BC136">
            <v>2550</v>
          </cell>
          <cell r="BD136">
            <v>0</v>
          </cell>
          <cell r="BE136">
            <v>0</v>
          </cell>
          <cell r="BF136">
            <v>0</v>
          </cell>
          <cell r="BG136">
            <v>19857</v>
          </cell>
          <cell r="BH136">
            <v>0</v>
          </cell>
          <cell r="BI136">
            <v>0</v>
          </cell>
          <cell r="BJ136">
            <v>0</v>
          </cell>
          <cell r="BK136">
            <v>2803</v>
          </cell>
          <cell r="BL136">
            <v>0</v>
          </cell>
          <cell r="BM136">
            <v>0</v>
          </cell>
          <cell r="BN136">
            <v>0</v>
          </cell>
          <cell r="BO136">
            <v>0</v>
          </cell>
          <cell r="BP136">
            <v>0</v>
          </cell>
          <cell r="BQ136">
            <v>0</v>
          </cell>
          <cell r="BR136">
            <v>0</v>
          </cell>
          <cell r="BS136">
            <v>0</v>
          </cell>
          <cell r="BT136">
            <v>0</v>
          </cell>
          <cell r="BU136">
            <v>0</v>
          </cell>
          <cell r="BV136">
            <v>0</v>
          </cell>
          <cell r="BW136">
            <v>106</v>
          </cell>
          <cell r="BX136">
            <v>0</v>
          </cell>
          <cell r="BY136">
            <v>0</v>
          </cell>
          <cell r="BZ136">
            <v>0</v>
          </cell>
          <cell r="CA136">
            <v>0</v>
          </cell>
          <cell r="CB136">
            <v>0</v>
          </cell>
          <cell r="CC136">
            <v>0</v>
          </cell>
          <cell r="CD136">
            <v>0</v>
          </cell>
          <cell r="CE136">
            <v>2485</v>
          </cell>
          <cell r="CF136">
            <v>0</v>
          </cell>
          <cell r="CG136">
            <v>0</v>
          </cell>
          <cell r="CH136">
            <v>0</v>
          </cell>
          <cell r="CI136">
            <v>3500</v>
          </cell>
          <cell r="CJ136">
            <v>0</v>
          </cell>
          <cell r="CK136">
            <v>0</v>
          </cell>
          <cell r="CL136">
            <v>0</v>
          </cell>
          <cell r="CM136">
            <v>26934</v>
          </cell>
          <cell r="CN136">
            <v>0</v>
          </cell>
          <cell r="CO136">
            <v>0</v>
          </cell>
          <cell r="CP136">
            <v>0</v>
          </cell>
          <cell r="CQ136">
            <v>1454</v>
          </cell>
          <cell r="CR136">
            <v>0</v>
          </cell>
          <cell r="CS136">
            <v>0</v>
          </cell>
          <cell r="CT136">
            <v>0</v>
          </cell>
          <cell r="CU136">
            <v>0</v>
          </cell>
          <cell r="CV136">
            <v>4407</v>
          </cell>
          <cell r="CW136">
            <v>0</v>
          </cell>
          <cell r="CX136">
            <v>0</v>
          </cell>
          <cell r="CY136">
            <v>0</v>
          </cell>
          <cell r="CZ136">
            <v>0</v>
          </cell>
          <cell r="DA136">
            <v>0</v>
          </cell>
          <cell r="DB136">
            <v>0</v>
          </cell>
          <cell r="DC136">
            <v>0</v>
          </cell>
          <cell r="DD136">
            <v>0</v>
          </cell>
          <cell r="DE136">
            <v>0</v>
          </cell>
          <cell r="DF136">
            <v>702891</v>
          </cell>
          <cell r="DG136">
            <v>116846</v>
          </cell>
          <cell r="DH136">
            <v>77181</v>
          </cell>
          <cell r="DI136">
            <v>0</v>
          </cell>
          <cell r="DJ136">
            <v>28689</v>
          </cell>
          <cell r="DK136">
            <v>20270</v>
          </cell>
          <cell r="DL136">
            <v>2959</v>
          </cell>
          <cell r="DM136">
            <v>0</v>
          </cell>
          <cell r="DN136">
            <v>25291</v>
          </cell>
          <cell r="DO136">
            <v>2277</v>
          </cell>
          <cell r="DP136">
            <v>2608</v>
          </cell>
          <cell r="DQ136">
            <v>0</v>
          </cell>
          <cell r="DR136">
            <v>22217</v>
          </cell>
          <cell r="DS136">
            <v>13508</v>
          </cell>
          <cell r="DT136">
            <v>922</v>
          </cell>
          <cell r="DU136">
            <v>0</v>
          </cell>
          <cell r="DV136">
            <v>83464</v>
          </cell>
          <cell r="DW136">
            <v>223512</v>
          </cell>
          <cell r="DX136">
            <v>-118557</v>
          </cell>
          <cell r="DY136">
            <v>-8452</v>
          </cell>
          <cell r="DZ136">
            <v>0</v>
          </cell>
          <cell r="EA136">
            <v>218</v>
          </cell>
          <cell r="EB136">
            <v>0</v>
          </cell>
          <cell r="EC136">
            <v>0</v>
          </cell>
          <cell r="ED136">
            <v>0</v>
          </cell>
          <cell r="EE136">
            <v>4761</v>
          </cell>
          <cell r="EF136">
            <v>0</v>
          </cell>
          <cell r="EG136">
            <v>0</v>
          </cell>
          <cell r="EH136">
            <v>0</v>
          </cell>
          <cell r="EI136">
            <v>34955</v>
          </cell>
          <cell r="EJ136">
            <v>0</v>
          </cell>
          <cell r="EK136">
            <v>0</v>
          </cell>
          <cell r="EL136">
            <v>0</v>
          </cell>
          <cell r="EM136">
            <v>2695</v>
          </cell>
          <cell r="EN136">
            <v>0</v>
          </cell>
          <cell r="EO136">
            <v>0</v>
          </cell>
          <cell r="EP136">
            <v>0</v>
          </cell>
          <cell r="EQ136">
            <v>735</v>
          </cell>
          <cell r="ER136">
            <v>0</v>
          </cell>
          <cell r="ES136">
            <v>0</v>
          </cell>
          <cell r="ET136">
            <v>0</v>
          </cell>
          <cell r="EU136">
            <v>33942</v>
          </cell>
          <cell r="EV136">
            <v>0</v>
          </cell>
          <cell r="EW136">
            <v>0</v>
          </cell>
          <cell r="EX136">
            <v>0</v>
          </cell>
          <cell r="EY136">
            <v>0</v>
          </cell>
          <cell r="EZ136">
            <v>0</v>
          </cell>
          <cell r="FA136">
            <v>0</v>
          </cell>
          <cell r="FB136">
            <v>0</v>
          </cell>
          <cell r="FC136">
            <v>21207</v>
          </cell>
          <cell r="FD136">
            <v>0</v>
          </cell>
          <cell r="FE136">
            <v>0</v>
          </cell>
          <cell r="FF136">
            <v>0</v>
          </cell>
          <cell r="FG136">
            <v>0</v>
          </cell>
          <cell r="FH136">
            <v>0</v>
          </cell>
          <cell r="FI136">
            <v>0</v>
          </cell>
          <cell r="FJ136">
            <v>0</v>
          </cell>
          <cell r="FK136">
            <v>0</v>
          </cell>
          <cell r="FL136">
            <v>0</v>
          </cell>
          <cell r="FM136">
            <v>0</v>
          </cell>
          <cell r="FN136">
            <v>0</v>
          </cell>
          <cell r="FO136">
            <v>1113</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0</v>
          </cell>
          <cell r="HC136">
            <v>0</v>
          </cell>
          <cell r="HD136">
            <v>0</v>
          </cell>
          <cell r="HE136">
            <v>0</v>
          </cell>
          <cell r="HF136">
            <v>0</v>
          </cell>
          <cell r="HG136">
            <v>0</v>
          </cell>
          <cell r="HH136">
            <v>0</v>
          </cell>
          <cell r="HI136">
            <v>0</v>
          </cell>
          <cell r="HJ136">
            <v>0</v>
          </cell>
          <cell r="HK136">
            <v>0</v>
          </cell>
          <cell r="HL136">
            <v>0</v>
          </cell>
          <cell r="HM136">
            <v>0</v>
          </cell>
          <cell r="HN136">
            <v>0</v>
          </cell>
          <cell r="HO136">
            <v>0</v>
          </cell>
          <cell r="HP136">
            <v>0</v>
          </cell>
          <cell r="HQ136">
            <v>0</v>
          </cell>
          <cell r="HR136">
            <v>0</v>
          </cell>
          <cell r="HS136">
            <v>0</v>
          </cell>
          <cell r="HT136">
            <v>0</v>
          </cell>
          <cell r="HU136">
            <v>0</v>
          </cell>
          <cell r="HV136">
            <v>0</v>
          </cell>
          <cell r="HW136">
            <v>0</v>
          </cell>
          <cell r="HX136">
            <v>0</v>
          </cell>
          <cell r="HY136">
            <v>0</v>
          </cell>
          <cell r="HZ136">
            <v>0</v>
          </cell>
          <cell r="IA136">
            <v>0</v>
          </cell>
          <cell r="IB136">
            <v>0</v>
          </cell>
          <cell r="IC136">
            <v>0</v>
          </cell>
          <cell r="ID136">
            <v>0</v>
          </cell>
          <cell r="IE136">
            <v>0</v>
          </cell>
          <cell r="IF136">
            <v>0</v>
          </cell>
          <cell r="IG136">
            <v>0</v>
          </cell>
          <cell r="IH136">
            <v>0</v>
          </cell>
          <cell r="II136">
            <v>0</v>
          </cell>
          <cell r="IJ136">
            <v>0</v>
          </cell>
          <cell r="IK136">
            <v>0</v>
          </cell>
        </row>
        <row r="137">
          <cell r="A137" t="str">
            <v>40780465</v>
          </cell>
          <cell r="B137" t="str">
            <v>2001</v>
          </cell>
          <cell r="C137">
            <v>37505</v>
          </cell>
          <cell r="D137" t="str">
            <v>15:11:42</v>
          </cell>
          <cell r="E137" t="str">
            <v>Clay County Care Center</v>
          </cell>
          <cell r="F137">
            <v>0</v>
          </cell>
          <cell r="G137">
            <v>475938</v>
          </cell>
          <cell r="H137">
            <v>12122</v>
          </cell>
          <cell r="I137">
            <v>-416731</v>
          </cell>
          <cell r="J137">
            <v>4865</v>
          </cell>
          <cell r="K137">
            <v>138726</v>
          </cell>
          <cell r="L137">
            <v>1245</v>
          </cell>
          <cell r="M137">
            <v>0</v>
          </cell>
          <cell r="N137">
            <v>90174</v>
          </cell>
          <cell r="O137">
            <v>19011</v>
          </cell>
          <cell r="P137">
            <v>12101</v>
          </cell>
          <cell r="Q137">
            <v>0</v>
          </cell>
          <cell r="R137">
            <v>147286</v>
          </cell>
          <cell r="S137">
            <v>158686</v>
          </cell>
          <cell r="T137">
            <v>27059</v>
          </cell>
          <cell r="U137">
            <v>0</v>
          </cell>
          <cell r="V137">
            <v>144009</v>
          </cell>
          <cell r="W137">
            <v>0</v>
          </cell>
          <cell r="X137">
            <v>15234</v>
          </cell>
          <cell r="Y137">
            <v>0</v>
          </cell>
          <cell r="Z137">
            <v>176884</v>
          </cell>
          <cell r="AA137">
            <v>0</v>
          </cell>
          <cell r="AB137">
            <v>17112</v>
          </cell>
          <cell r="AC137">
            <v>0</v>
          </cell>
          <cell r="AD137">
            <v>185405</v>
          </cell>
          <cell r="AE137">
            <v>0</v>
          </cell>
          <cell r="AF137">
            <v>23553</v>
          </cell>
          <cell r="AG137">
            <v>0</v>
          </cell>
          <cell r="AH137">
            <v>471238</v>
          </cell>
          <cell r="AI137">
            <v>0</v>
          </cell>
          <cell r="AJ137">
            <v>54476</v>
          </cell>
          <cell r="AK137">
            <v>0</v>
          </cell>
          <cell r="AL137">
            <v>22839</v>
          </cell>
          <cell r="AM137">
            <v>0</v>
          </cell>
          <cell r="AN137">
            <v>326</v>
          </cell>
          <cell r="AO137">
            <v>0</v>
          </cell>
          <cell r="AP137">
            <v>0</v>
          </cell>
          <cell r="AQ137">
            <v>0</v>
          </cell>
          <cell r="AR137">
            <v>0</v>
          </cell>
          <cell r="AS137">
            <v>0</v>
          </cell>
          <cell r="AT137">
            <v>0</v>
          </cell>
          <cell r="AU137">
            <v>95642</v>
          </cell>
          <cell r="AV137">
            <v>0</v>
          </cell>
          <cell r="AW137">
            <v>0</v>
          </cell>
          <cell r="AX137">
            <v>0</v>
          </cell>
          <cell r="AY137">
            <v>1830</v>
          </cell>
          <cell r="AZ137">
            <v>102418</v>
          </cell>
          <cell r="BA137">
            <v>0</v>
          </cell>
          <cell r="BB137">
            <v>0</v>
          </cell>
          <cell r="BC137">
            <v>446</v>
          </cell>
          <cell r="BD137">
            <v>2245</v>
          </cell>
          <cell r="BE137">
            <v>0</v>
          </cell>
          <cell r="BF137">
            <v>0</v>
          </cell>
          <cell r="BG137">
            <v>59665</v>
          </cell>
          <cell r="BH137">
            <v>0</v>
          </cell>
          <cell r="BI137">
            <v>4458</v>
          </cell>
          <cell r="BJ137">
            <v>0</v>
          </cell>
          <cell r="BK137">
            <v>8404</v>
          </cell>
          <cell r="BL137">
            <v>0</v>
          </cell>
          <cell r="BM137">
            <v>0</v>
          </cell>
          <cell r="BN137">
            <v>0</v>
          </cell>
          <cell r="BO137">
            <v>3681</v>
          </cell>
          <cell r="BP137">
            <v>0</v>
          </cell>
          <cell r="BQ137">
            <v>0</v>
          </cell>
          <cell r="BR137">
            <v>0</v>
          </cell>
          <cell r="BS137">
            <v>0</v>
          </cell>
          <cell r="BT137">
            <v>0</v>
          </cell>
          <cell r="BU137">
            <v>0</v>
          </cell>
          <cell r="BV137">
            <v>0</v>
          </cell>
          <cell r="BW137">
            <v>0</v>
          </cell>
          <cell r="BX137">
            <v>0</v>
          </cell>
          <cell r="BY137">
            <v>0</v>
          </cell>
          <cell r="BZ137">
            <v>0</v>
          </cell>
          <cell r="CA137">
            <v>24000</v>
          </cell>
          <cell r="CB137">
            <v>0</v>
          </cell>
          <cell r="CC137">
            <v>0</v>
          </cell>
          <cell r="CD137">
            <v>0</v>
          </cell>
          <cell r="CE137">
            <v>3080</v>
          </cell>
          <cell r="CF137">
            <v>0</v>
          </cell>
          <cell r="CG137">
            <v>0</v>
          </cell>
          <cell r="CH137">
            <v>0</v>
          </cell>
          <cell r="CI137">
            <v>0</v>
          </cell>
          <cell r="CJ137">
            <v>0</v>
          </cell>
          <cell r="CK137">
            <v>0</v>
          </cell>
          <cell r="CL137">
            <v>0</v>
          </cell>
          <cell r="CM137">
            <v>91672</v>
          </cell>
          <cell r="CN137">
            <v>-64936</v>
          </cell>
          <cell r="CO137">
            <v>0</v>
          </cell>
          <cell r="CP137">
            <v>0</v>
          </cell>
          <cell r="CQ137">
            <v>111741</v>
          </cell>
          <cell r="CR137">
            <v>-110375</v>
          </cell>
          <cell r="CS137">
            <v>0</v>
          </cell>
          <cell r="CT137">
            <v>0</v>
          </cell>
          <cell r="CU137">
            <v>0</v>
          </cell>
          <cell r="CV137">
            <v>961</v>
          </cell>
          <cell r="CW137">
            <v>0</v>
          </cell>
          <cell r="CX137">
            <v>0</v>
          </cell>
          <cell r="CY137">
            <v>0</v>
          </cell>
          <cell r="CZ137">
            <v>0</v>
          </cell>
          <cell r="DA137">
            <v>0</v>
          </cell>
          <cell r="DB137">
            <v>0</v>
          </cell>
          <cell r="DC137">
            <v>0</v>
          </cell>
          <cell r="DD137">
            <v>0</v>
          </cell>
          <cell r="DE137">
            <v>0</v>
          </cell>
          <cell r="DF137">
            <v>1000375</v>
          </cell>
          <cell r="DG137">
            <v>400161</v>
          </cell>
          <cell r="DH137">
            <v>41014</v>
          </cell>
          <cell r="DI137">
            <v>4458</v>
          </cell>
          <cell r="DJ137">
            <v>46104</v>
          </cell>
          <cell r="DK137">
            <v>10471</v>
          </cell>
          <cell r="DL137">
            <v>2530</v>
          </cell>
          <cell r="DM137">
            <v>0</v>
          </cell>
          <cell r="DN137">
            <v>32624</v>
          </cell>
          <cell r="DO137">
            <v>2696</v>
          </cell>
          <cell r="DP137">
            <v>7946</v>
          </cell>
          <cell r="DQ137">
            <v>0</v>
          </cell>
          <cell r="DR137">
            <v>55481</v>
          </cell>
          <cell r="DS137">
            <v>8263</v>
          </cell>
          <cell r="DT137">
            <v>3902</v>
          </cell>
          <cell r="DU137">
            <v>0</v>
          </cell>
          <cell r="DV137">
            <v>119520</v>
          </cell>
          <cell r="DW137">
            <v>534761</v>
          </cell>
          <cell r="DX137">
            <v>-198246</v>
          </cell>
          <cell r="DY137">
            <v>-47871</v>
          </cell>
          <cell r="DZ137">
            <v>0</v>
          </cell>
          <cell r="EA137">
            <v>0</v>
          </cell>
          <cell r="EB137">
            <v>0</v>
          </cell>
          <cell r="EC137">
            <v>0</v>
          </cell>
          <cell r="ED137">
            <v>0</v>
          </cell>
          <cell r="EE137">
            <v>7279</v>
          </cell>
          <cell r="EF137">
            <v>0</v>
          </cell>
          <cell r="EG137">
            <v>0</v>
          </cell>
          <cell r="EH137">
            <v>0</v>
          </cell>
          <cell r="EI137">
            <v>95229</v>
          </cell>
          <cell r="EJ137">
            <v>0</v>
          </cell>
          <cell r="EK137">
            <v>0</v>
          </cell>
          <cell r="EL137">
            <v>0</v>
          </cell>
          <cell r="EM137">
            <v>64859</v>
          </cell>
          <cell r="EN137">
            <v>0</v>
          </cell>
          <cell r="EO137">
            <v>-13509</v>
          </cell>
          <cell r="EP137">
            <v>0</v>
          </cell>
          <cell r="EQ137">
            <v>2219</v>
          </cell>
          <cell r="ER137">
            <v>0</v>
          </cell>
          <cell r="ES137">
            <v>-555</v>
          </cell>
          <cell r="ET137">
            <v>0</v>
          </cell>
          <cell r="EU137">
            <v>10143</v>
          </cell>
          <cell r="EV137">
            <v>0</v>
          </cell>
          <cell r="EW137">
            <v>0</v>
          </cell>
          <cell r="EX137">
            <v>0</v>
          </cell>
          <cell r="EY137">
            <v>0</v>
          </cell>
          <cell r="EZ137">
            <v>0</v>
          </cell>
          <cell r="FA137">
            <v>0</v>
          </cell>
          <cell r="FB137">
            <v>0</v>
          </cell>
          <cell r="FC137">
            <v>6705</v>
          </cell>
          <cell r="FD137">
            <v>0</v>
          </cell>
          <cell r="FE137">
            <v>-148</v>
          </cell>
          <cell r="FF137">
            <v>0</v>
          </cell>
          <cell r="FG137">
            <v>30909</v>
          </cell>
          <cell r="FH137">
            <v>0</v>
          </cell>
          <cell r="FI137">
            <v>-21841</v>
          </cell>
          <cell r="FJ137">
            <v>0</v>
          </cell>
          <cell r="FK137">
            <v>0</v>
          </cell>
          <cell r="FL137">
            <v>0</v>
          </cell>
          <cell r="FM137">
            <v>0</v>
          </cell>
          <cell r="FN137">
            <v>0</v>
          </cell>
          <cell r="FO137">
            <v>36491</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cell r="GQ137">
            <v>0</v>
          </cell>
          <cell r="GR137">
            <v>0</v>
          </cell>
          <cell r="GS137">
            <v>0</v>
          </cell>
          <cell r="GT137">
            <v>0</v>
          </cell>
          <cell r="GU137">
            <v>0</v>
          </cell>
          <cell r="GV137">
            <v>59760</v>
          </cell>
          <cell r="GW137">
            <v>0</v>
          </cell>
          <cell r="GX137">
            <v>0</v>
          </cell>
          <cell r="GY137">
            <v>0</v>
          </cell>
          <cell r="GZ137">
            <v>59760</v>
          </cell>
          <cell r="HA137">
            <v>0</v>
          </cell>
          <cell r="HB137">
            <v>0</v>
          </cell>
          <cell r="HC137">
            <v>0</v>
          </cell>
          <cell r="HD137">
            <v>0</v>
          </cell>
          <cell r="HE137">
            <v>0</v>
          </cell>
          <cell r="HF137">
            <v>0</v>
          </cell>
          <cell r="HG137">
            <v>0</v>
          </cell>
          <cell r="HH137">
            <v>0</v>
          </cell>
          <cell r="HI137">
            <v>0</v>
          </cell>
          <cell r="HJ137">
            <v>0</v>
          </cell>
          <cell r="HK137">
            <v>0</v>
          </cell>
          <cell r="HL137">
            <v>0</v>
          </cell>
          <cell r="HM137">
            <v>0</v>
          </cell>
          <cell r="HN137">
            <v>0</v>
          </cell>
          <cell r="HO137">
            <v>0</v>
          </cell>
          <cell r="HP137">
            <v>0</v>
          </cell>
          <cell r="HQ137">
            <v>0</v>
          </cell>
          <cell r="HR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cell r="IF137">
            <v>30567</v>
          </cell>
          <cell r="IG137">
            <v>0</v>
          </cell>
          <cell r="IH137">
            <v>0</v>
          </cell>
          <cell r="II137">
            <v>0</v>
          </cell>
          <cell r="IJ137">
            <v>30567</v>
          </cell>
          <cell r="IK137">
            <v>0</v>
          </cell>
        </row>
        <row r="138">
          <cell r="A138" t="str">
            <v>59107002</v>
          </cell>
          <cell r="B138" t="str">
            <v>2001</v>
          </cell>
          <cell r="C138">
            <v>37553</v>
          </cell>
          <cell r="D138" t="str">
            <v>10:43:01</v>
          </cell>
          <cell r="E138" t="str">
            <v>College Pines Nursing Center</v>
          </cell>
          <cell r="F138">
            <v>0</v>
          </cell>
          <cell r="G138">
            <v>437276</v>
          </cell>
          <cell r="H138">
            <v>-6962</v>
          </cell>
          <cell r="I138">
            <v>-8134</v>
          </cell>
          <cell r="J138">
            <v>25798</v>
          </cell>
          <cell r="K138">
            <v>178642</v>
          </cell>
          <cell r="L138">
            <v>5724</v>
          </cell>
          <cell r="M138">
            <v>-1736</v>
          </cell>
          <cell r="N138">
            <v>131036</v>
          </cell>
          <cell r="O138">
            <v>12750</v>
          </cell>
          <cell r="P138">
            <v>29073</v>
          </cell>
          <cell r="Q138">
            <v>0</v>
          </cell>
          <cell r="R138">
            <v>161299</v>
          </cell>
          <cell r="S138">
            <v>272431</v>
          </cell>
          <cell r="T138">
            <v>66097</v>
          </cell>
          <cell r="U138">
            <v>-46088</v>
          </cell>
          <cell r="V138">
            <v>0</v>
          </cell>
          <cell r="W138">
            <v>0</v>
          </cell>
          <cell r="X138">
            <v>55077</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66949</v>
          </cell>
          <cell r="AM138">
            <v>0</v>
          </cell>
          <cell r="AN138">
            <v>0</v>
          </cell>
          <cell r="AO138">
            <v>0</v>
          </cell>
          <cell r="AP138">
            <v>0</v>
          </cell>
          <cell r="AQ138">
            <v>0</v>
          </cell>
          <cell r="AR138">
            <v>0</v>
          </cell>
          <cell r="AS138">
            <v>0</v>
          </cell>
          <cell r="AT138">
            <v>0</v>
          </cell>
          <cell r="AU138">
            <v>0</v>
          </cell>
          <cell r="AV138">
            <v>5224</v>
          </cell>
          <cell r="AW138">
            <v>0</v>
          </cell>
          <cell r="AX138">
            <v>0</v>
          </cell>
          <cell r="AY138">
            <v>0</v>
          </cell>
          <cell r="AZ138">
            <v>19544</v>
          </cell>
          <cell r="BA138">
            <v>0</v>
          </cell>
          <cell r="BB138">
            <v>0</v>
          </cell>
          <cell r="BC138">
            <v>0</v>
          </cell>
          <cell r="BD138">
            <v>51478</v>
          </cell>
          <cell r="BE138">
            <v>-19419</v>
          </cell>
          <cell r="BF138">
            <v>0</v>
          </cell>
          <cell r="BG138">
            <v>0</v>
          </cell>
          <cell r="BH138">
            <v>0</v>
          </cell>
          <cell r="BI138">
            <v>0</v>
          </cell>
          <cell r="BJ138">
            <v>0</v>
          </cell>
          <cell r="BK138">
            <v>27038</v>
          </cell>
          <cell r="BL138">
            <v>0</v>
          </cell>
          <cell r="BM138">
            <v>0</v>
          </cell>
          <cell r="BN138">
            <v>0</v>
          </cell>
          <cell r="BO138">
            <v>5527</v>
          </cell>
          <cell r="BP138">
            <v>0</v>
          </cell>
          <cell r="BQ138">
            <v>0</v>
          </cell>
          <cell r="BR138">
            <v>0</v>
          </cell>
          <cell r="BS138">
            <v>0</v>
          </cell>
          <cell r="BT138">
            <v>0</v>
          </cell>
          <cell r="BU138">
            <v>0</v>
          </cell>
          <cell r="BV138">
            <v>0</v>
          </cell>
          <cell r="BW138">
            <v>0</v>
          </cell>
          <cell r="BX138">
            <v>0</v>
          </cell>
          <cell r="BY138">
            <v>0</v>
          </cell>
          <cell r="BZ138">
            <v>0</v>
          </cell>
          <cell r="CA138">
            <v>15600</v>
          </cell>
          <cell r="CB138">
            <v>0</v>
          </cell>
          <cell r="CC138">
            <v>0</v>
          </cell>
          <cell r="CD138">
            <v>0</v>
          </cell>
          <cell r="CE138">
            <v>5535</v>
          </cell>
          <cell r="CF138">
            <v>0</v>
          </cell>
          <cell r="CG138">
            <v>0</v>
          </cell>
          <cell r="CH138">
            <v>0</v>
          </cell>
          <cell r="CI138">
            <v>0</v>
          </cell>
          <cell r="CJ138">
            <v>1600</v>
          </cell>
          <cell r="CK138">
            <v>0</v>
          </cell>
          <cell r="CL138">
            <v>0</v>
          </cell>
          <cell r="CM138">
            <v>2322</v>
          </cell>
          <cell r="CN138">
            <v>0</v>
          </cell>
          <cell r="CO138">
            <v>0</v>
          </cell>
          <cell r="CP138">
            <v>0</v>
          </cell>
          <cell r="CQ138">
            <v>2106</v>
          </cell>
          <cell r="CR138">
            <v>-1600</v>
          </cell>
          <cell r="CS138">
            <v>0</v>
          </cell>
          <cell r="CT138">
            <v>0</v>
          </cell>
          <cell r="CU138">
            <v>0</v>
          </cell>
          <cell r="CV138">
            <v>6962</v>
          </cell>
          <cell r="CW138">
            <v>0</v>
          </cell>
          <cell r="CX138">
            <v>0</v>
          </cell>
          <cell r="CY138">
            <v>0</v>
          </cell>
          <cell r="CZ138">
            <v>0</v>
          </cell>
          <cell r="DA138">
            <v>0</v>
          </cell>
          <cell r="DB138">
            <v>0</v>
          </cell>
          <cell r="DC138">
            <v>0</v>
          </cell>
          <cell r="DD138">
            <v>0</v>
          </cell>
          <cell r="DE138">
            <v>0</v>
          </cell>
          <cell r="DF138">
            <v>66949</v>
          </cell>
          <cell r="DG138">
            <v>58128</v>
          </cell>
          <cell r="DH138">
            <v>138285</v>
          </cell>
          <cell r="DI138">
            <v>-19419</v>
          </cell>
          <cell r="DJ138">
            <v>97646</v>
          </cell>
          <cell r="DK138">
            <v>44862</v>
          </cell>
          <cell r="DL138">
            <v>21665</v>
          </cell>
          <cell r="DM138">
            <v>0</v>
          </cell>
          <cell r="DN138">
            <v>65827</v>
          </cell>
          <cell r="DO138">
            <v>6820</v>
          </cell>
          <cell r="DP138">
            <v>14605</v>
          </cell>
          <cell r="DQ138">
            <v>0</v>
          </cell>
          <cell r="DR138">
            <v>57854</v>
          </cell>
          <cell r="DS138">
            <v>10543</v>
          </cell>
          <cell r="DT138">
            <v>12836</v>
          </cell>
          <cell r="DU138">
            <v>0</v>
          </cell>
          <cell r="DV138">
            <v>71628</v>
          </cell>
          <cell r="DW138">
            <v>827144</v>
          </cell>
          <cell r="DX138">
            <v>-563352</v>
          </cell>
          <cell r="DY138">
            <v>0</v>
          </cell>
          <cell r="DZ138">
            <v>0</v>
          </cell>
          <cell r="EA138">
            <v>0</v>
          </cell>
          <cell r="EB138">
            <v>0</v>
          </cell>
          <cell r="EC138">
            <v>0</v>
          </cell>
          <cell r="ED138">
            <v>0</v>
          </cell>
          <cell r="EE138">
            <v>0</v>
          </cell>
          <cell r="EF138">
            <v>0</v>
          </cell>
          <cell r="EG138">
            <v>0</v>
          </cell>
          <cell r="EH138">
            <v>28961</v>
          </cell>
          <cell r="EI138">
            <v>21422</v>
          </cell>
          <cell r="EJ138">
            <v>6426</v>
          </cell>
          <cell r="EK138">
            <v>0</v>
          </cell>
          <cell r="EL138">
            <v>40250</v>
          </cell>
          <cell r="EM138">
            <v>11307</v>
          </cell>
          <cell r="EN138">
            <v>8930</v>
          </cell>
          <cell r="EO138">
            <v>0</v>
          </cell>
          <cell r="EP138">
            <v>0</v>
          </cell>
          <cell r="EQ138">
            <v>22964</v>
          </cell>
          <cell r="ER138">
            <v>0</v>
          </cell>
          <cell r="ES138">
            <v>0</v>
          </cell>
          <cell r="ET138">
            <v>0</v>
          </cell>
          <cell r="EU138">
            <v>5408</v>
          </cell>
          <cell r="EV138">
            <v>0</v>
          </cell>
          <cell r="EW138">
            <v>0</v>
          </cell>
          <cell r="EX138">
            <v>0</v>
          </cell>
          <cell r="EY138">
            <v>0</v>
          </cell>
          <cell r="EZ138">
            <v>0</v>
          </cell>
          <cell r="FA138">
            <v>0</v>
          </cell>
          <cell r="FB138">
            <v>0</v>
          </cell>
          <cell r="FC138">
            <v>106191</v>
          </cell>
          <cell r="FD138">
            <v>0</v>
          </cell>
          <cell r="FE138">
            <v>0</v>
          </cell>
          <cell r="FF138">
            <v>0</v>
          </cell>
          <cell r="FG138">
            <v>0</v>
          </cell>
          <cell r="FH138">
            <v>0</v>
          </cell>
          <cell r="FI138">
            <v>0</v>
          </cell>
          <cell r="FJ138">
            <v>0</v>
          </cell>
          <cell r="FK138">
            <v>219</v>
          </cell>
          <cell r="FL138">
            <v>0</v>
          </cell>
          <cell r="FM138">
            <v>0</v>
          </cell>
          <cell r="FN138">
            <v>0</v>
          </cell>
          <cell r="FO138">
            <v>14717</v>
          </cell>
          <cell r="FP138">
            <v>0</v>
          </cell>
          <cell r="FQ138">
            <v>0</v>
          </cell>
          <cell r="FR138">
            <v>6634</v>
          </cell>
          <cell r="FS138">
            <v>0</v>
          </cell>
          <cell r="FT138">
            <v>0</v>
          </cell>
          <cell r="FU138">
            <v>0</v>
          </cell>
          <cell r="FV138">
            <v>150708</v>
          </cell>
          <cell r="FW138">
            <v>0</v>
          </cell>
          <cell r="FX138">
            <v>0</v>
          </cell>
          <cell r="FY138">
            <v>0</v>
          </cell>
          <cell r="FZ138">
            <v>271957</v>
          </cell>
          <cell r="GA138">
            <v>0</v>
          </cell>
          <cell r="GB138">
            <v>0</v>
          </cell>
          <cell r="GC138">
            <v>0</v>
          </cell>
          <cell r="GD138">
            <v>0</v>
          </cell>
          <cell r="GE138">
            <v>0</v>
          </cell>
          <cell r="GF138">
            <v>33494</v>
          </cell>
          <cell r="GG138">
            <v>0</v>
          </cell>
          <cell r="GH138">
            <v>0</v>
          </cell>
          <cell r="GI138">
            <v>0</v>
          </cell>
          <cell r="GJ138">
            <v>61754</v>
          </cell>
          <cell r="GK138">
            <v>0</v>
          </cell>
          <cell r="GL138">
            <v>0</v>
          </cell>
          <cell r="GM138">
            <v>0</v>
          </cell>
          <cell r="GN138">
            <v>0</v>
          </cell>
          <cell r="GO138">
            <v>0</v>
          </cell>
          <cell r="GP138">
            <v>0</v>
          </cell>
          <cell r="GQ138">
            <v>5195</v>
          </cell>
          <cell r="GR138">
            <v>0</v>
          </cell>
          <cell r="GS138">
            <v>0</v>
          </cell>
          <cell r="GT138">
            <v>0</v>
          </cell>
          <cell r="GU138">
            <v>5</v>
          </cell>
          <cell r="GV138">
            <v>0</v>
          </cell>
          <cell r="GW138">
            <v>0</v>
          </cell>
          <cell r="GX138">
            <v>429299</v>
          </cell>
          <cell r="GY138">
            <v>5200</v>
          </cell>
          <cell r="GZ138">
            <v>95248</v>
          </cell>
          <cell r="HA138">
            <v>0</v>
          </cell>
          <cell r="HB138">
            <v>479305</v>
          </cell>
          <cell r="HC138">
            <v>0</v>
          </cell>
          <cell r="HD138">
            <v>0</v>
          </cell>
          <cell r="HE138">
            <v>0</v>
          </cell>
          <cell r="HF138">
            <v>127101</v>
          </cell>
          <cell r="HG138">
            <v>0</v>
          </cell>
          <cell r="HH138">
            <v>0</v>
          </cell>
          <cell r="HI138">
            <v>0</v>
          </cell>
          <cell r="HJ138">
            <v>341690</v>
          </cell>
          <cell r="HK138">
            <v>0</v>
          </cell>
          <cell r="HL138">
            <v>0</v>
          </cell>
          <cell r="HM138">
            <v>0</v>
          </cell>
          <cell r="HN138">
            <v>0</v>
          </cell>
          <cell r="HO138">
            <v>0</v>
          </cell>
          <cell r="HP138">
            <v>73974</v>
          </cell>
          <cell r="HQ138">
            <v>0</v>
          </cell>
          <cell r="HR138">
            <v>0</v>
          </cell>
          <cell r="HS138">
            <v>0</v>
          </cell>
          <cell r="HT138">
            <v>136383</v>
          </cell>
          <cell r="HU138">
            <v>0</v>
          </cell>
          <cell r="HV138">
            <v>0</v>
          </cell>
          <cell r="HW138">
            <v>59897</v>
          </cell>
          <cell r="HX138">
            <v>-51478</v>
          </cell>
          <cell r="HY138">
            <v>0</v>
          </cell>
          <cell r="HZ138">
            <v>0</v>
          </cell>
          <cell r="IA138">
            <v>44695</v>
          </cell>
          <cell r="IB138">
            <v>0</v>
          </cell>
          <cell r="IC138">
            <v>0</v>
          </cell>
          <cell r="ID138">
            <v>0</v>
          </cell>
          <cell r="IE138">
            <v>522029</v>
          </cell>
          <cell r="IF138">
            <v>0</v>
          </cell>
          <cell r="IG138">
            <v>0</v>
          </cell>
          <cell r="IH138">
            <v>948096</v>
          </cell>
          <cell r="II138">
            <v>626621</v>
          </cell>
          <cell r="IJ138">
            <v>158879</v>
          </cell>
          <cell r="IK138">
            <v>0</v>
          </cell>
        </row>
        <row r="139">
          <cell r="A139" t="str">
            <v>61537477</v>
          </cell>
          <cell r="B139" t="str">
            <v>2001</v>
          </cell>
          <cell r="C139">
            <v>37539</v>
          </cell>
          <cell r="D139" t="str">
            <v>10:31:28</v>
          </cell>
          <cell r="E139" t="str">
            <v>CONCORD NURSING CENTER</v>
          </cell>
          <cell r="F139">
            <v>0</v>
          </cell>
          <cell r="G139">
            <v>26420</v>
          </cell>
          <cell r="H139">
            <v>-97</v>
          </cell>
          <cell r="I139">
            <v>10865</v>
          </cell>
          <cell r="J139">
            <v>8056</v>
          </cell>
          <cell r="K139">
            <v>33242</v>
          </cell>
          <cell r="L139">
            <v>0</v>
          </cell>
          <cell r="M139">
            <v>0</v>
          </cell>
          <cell r="N139">
            <v>39554</v>
          </cell>
          <cell r="O139">
            <v>30987</v>
          </cell>
          <cell r="P139">
            <v>0</v>
          </cell>
          <cell r="Q139">
            <v>0</v>
          </cell>
          <cell r="R139">
            <v>42431</v>
          </cell>
          <cell r="S139">
            <v>107270</v>
          </cell>
          <cell r="T139">
            <v>0</v>
          </cell>
          <cell r="U139">
            <v>-1692</v>
          </cell>
          <cell r="V139">
            <v>16250</v>
          </cell>
          <cell r="W139">
            <v>0</v>
          </cell>
          <cell r="X139">
            <v>0</v>
          </cell>
          <cell r="Y139">
            <v>0</v>
          </cell>
          <cell r="Z139">
            <v>89662</v>
          </cell>
          <cell r="AA139">
            <v>0</v>
          </cell>
          <cell r="AB139">
            <v>0</v>
          </cell>
          <cell r="AC139">
            <v>0</v>
          </cell>
          <cell r="AD139">
            <v>124602</v>
          </cell>
          <cell r="AE139">
            <v>0</v>
          </cell>
          <cell r="AF139">
            <v>0</v>
          </cell>
          <cell r="AG139">
            <v>0</v>
          </cell>
          <cell r="AH139">
            <v>209476</v>
          </cell>
          <cell r="AI139">
            <v>0</v>
          </cell>
          <cell r="AJ139">
            <v>0</v>
          </cell>
          <cell r="AK139">
            <v>0</v>
          </cell>
          <cell r="AL139">
            <v>225</v>
          </cell>
          <cell r="AM139">
            <v>0</v>
          </cell>
          <cell r="AN139">
            <v>0</v>
          </cell>
          <cell r="AO139">
            <v>0</v>
          </cell>
          <cell r="AP139">
            <v>0</v>
          </cell>
          <cell r="AQ139">
            <v>0</v>
          </cell>
          <cell r="AR139">
            <v>0</v>
          </cell>
          <cell r="AS139">
            <v>0</v>
          </cell>
          <cell r="AT139">
            <v>0</v>
          </cell>
          <cell r="AU139">
            <v>37785</v>
          </cell>
          <cell r="AV139">
            <v>0</v>
          </cell>
          <cell r="AW139">
            <v>0</v>
          </cell>
          <cell r="AX139">
            <v>0</v>
          </cell>
          <cell r="AY139">
            <v>34442</v>
          </cell>
          <cell r="AZ139">
            <v>0</v>
          </cell>
          <cell r="BA139">
            <v>0</v>
          </cell>
          <cell r="BB139">
            <v>0</v>
          </cell>
          <cell r="BC139">
            <v>0</v>
          </cell>
          <cell r="BD139">
            <v>0</v>
          </cell>
          <cell r="BE139">
            <v>0</v>
          </cell>
          <cell r="BF139">
            <v>0</v>
          </cell>
          <cell r="BG139">
            <v>74984</v>
          </cell>
          <cell r="BH139">
            <v>0</v>
          </cell>
          <cell r="BI139">
            <v>0</v>
          </cell>
          <cell r="BJ139">
            <v>0</v>
          </cell>
          <cell r="BK139">
            <v>515</v>
          </cell>
          <cell r="BL139">
            <v>0</v>
          </cell>
          <cell r="BM139">
            <v>0</v>
          </cell>
          <cell r="BN139">
            <v>0</v>
          </cell>
          <cell r="BO139">
            <v>7351</v>
          </cell>
          <cell r="BP139">
            <v>0</v>
          </cell>
          <cell r="BQ139">
            <v>0</v>
          </cell>
          <cell r="BR139">
            <v>0</v>
          </cell>
          <cell r="BS139">
            <v>2010</v>
          </cell>
          <cell r="BT139">
            <v>0</v>
          </cell>
          <cell r="BU139">
            <v>0</v>
          </cell>
          <cell r="BV139">
            <v>0</v>
          </cell>
          <cell r="BW139">
            <v>0</v>
          </cell>
          <cell r="BX139">
            <v>0</v>
          </cell>
          <cell r="BY139">
            <v>0</v>
          </cell>
          <cell r="BZ139">
            <v>0</v>
          </cell>
          <cell r="CA139">
            <v>1800</v>
          </cell>
          <cell r="CB139">
            <v>0</v>
          </cell>
          <cell r="CC139">
            <v>0</v>
          </cell>
          <cell r="CD139">
            <v>0</v>
          </cell>
          <cell r="CE139">
            <v>450</v>
          </cell>
          <cell r="CF139">
            <v>0</v>
          </cell>
          <cell r="CG139">
            <v>0</v>
          </cell>
          <cell r="CH139">
            <v>0</v>
          </cell>
          <cell r="CI139">
            <v>2000</v>
          </cell>
          <cell r="CJ139">
            <v>0</v>
          </cell>
          <cell r="CK139">
            <v>0</v>
          </cell>
          <cell r="CL139">
            <v>0</v>
          </cell>
          <cell r="CM139">
            <v>10650</v>
          </cell>
          <cell r="CN139">
            <v>0</v>
          </cell>
          <cell r="CO139">
            <v>0</v>
          </cell>
          <cell r="CP139">
            <v>0</v>
          </cell>
          <cell r="CQ139">
            <v>0</v>
          </cell>
          <cell r="CR139">
            <v>0</v>
          </cell>
          <cell r="CS139">
            <v>0</v>
          </cell>
          <cell r="CT139">
            <v>0</v>
          </cell>
          <cell r="CU139">
            <v>0</v>
          </cell>
          <cell r="CV139">
            <v>97</v>
          </cell>
          <cell r="CW139">
            <v>0</v>
          </cell>
          <cell r="CX139">
            <v>0</v>
          </cell>
          <cell r="CY139">
            <v>0</v>
          </cell>
          <cell r="CZ139">
            <v>0</v>
          </cell>
          <cell r="DA139">
            <v>0</v>
          </cell>
          <cell r="DB139">
            <v>0</v>
          </cell>
          <cell r="DC139">
            <v>0</v>
          </cell>
          <cell r="DD139">
            <v>0</v>
          </cell>
          <cell r="DE139">
            <v>0</v>
          </cell>
          <cell r="DF139">
            <v>440215</v>
          </cell>
          <cell r="DG139">
            <v>171987</v>
          </cell>
          <cell r="DH139">
            <v>97</v>
          </cell>
          <cell r="DI139">
            <v>0</v>
          </cell>
          <cell r="DJ139">
            <v>0</v>
          </cell>
          <cell r="DK139">
            <v>52191</v>
          </cell>
          <cell r="DL139">
            <v>0</v>
          </cell>
          <cell r="DM139">
            <v>0</v>
          </cell>
          <cell r="DN139">
            <v>25255</v>
          </cell>
          <cell r="DO139">
            <v>4457</v>
          </cell>
          <cell r="DP139">
            <v>0</v>
          </cell>
          <cell r="DQ139">
            <v>0</v>
          </cell>
          <cell r="DR139">
            <v>0</v>
          </cell>
          <cell r="DS139">
            <v>0</v>
          </cell>
          <cell r="DT139">
            <v>0</v>
          </cell>
          <cell r="DU139">
            <v>0</v>
          </cell>
          <cell r="DV139">
            <v>69800</v>
          </cell>
          <cell r="DW139">
            <v>60542</v>
          </cell>
          <cell r="DX139">
            <v>0</v>
          </cell>
          <cell r="DY139">
            <v>-1147</v>
          </cell>
          <cell r="DZ139">
            <v>0</v>
          </cell>
          <cell r="EA139">
            <v>0</v>
          </cell>
          <cell r="EB139">
            <v>0</v>
          </cell>
          <cell r="EC139">
            <v>0</v>
          </cell>
          <cell r="ED139">
            <v>0</v>
          </cell>
          <cell r="EE139">
            <v>1160</v>
          </cell>
          <cell r="EF139">
            <v>0</v>
          </cell>
          <cell r="EG139">
            <v>0</v>
          </cell>
          <cell r="EH139">
            <v>15540</v>
          </cell>
          <cell r="EI139">
            <v>2153</v>
          </cell>
          <cell r="EJ139">
            <v>0</v>
          </cell>
          <cell r="EK139">
            <v>0</v>
          </cell>
          <cell r="EL139">
            <v>16786</v>
          </cell>
          <cell r="EM139">
            <v>1935</v>
          </cell>
          <cell r="EN139">
            <v>0</v>
          </cell>
          <cell r="EO139">
            <v>0</v>
          </cell>
          <cell r="EP139">
            <v>11473</v>
          </cell>
          <cell r="EQ139">
            <v>1310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2815</v>
          </cell>
          <cell r="FL139">
            <v>0</v>
          </cell>
          <cell r="FM139">
            <v>0</v>
          </cell>
          <cell r="FN139">
            <v>0</v>
          </cell>
          <cell r="FO139">
            <v>2849</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cell r="GQ139">
            <v>0</v>
          </cell>
          <cell r="GR139">
            <v>0</v>
          </cell>
          <cell r="GS139">
            <v>0</v>
          </cell>
          <cell r="GT139">
            <v>0</v>
          </cell>
          <cell r="GU139">
            <v>0</v>
          </cell>
          <cell r="GV139">
            <v>0</v>
          </cell>
          <cell r="GW139">
            <v>0</v>
          </cell>
          <cell r="GX139">
            <v>0</v>
          </cell>
          <cell r="GY139">
            <v>0</v>
          </cell>
          <cell r="GZ139">
            <v>0</v>
          </cell>
          <cell r="HA139">
            <v>0</v>
          </cell>
          <cell r="HB139">
            <v>0</v>
          </cell>
          <cell r="HC139">
            <v>0</v>
          </cell>
          <cell r="HD139">
            <v>0</v>
          </cell>
          <cell r="HE139">
            <v>0</v>
          </cell>
          <cell r="HF139">
            <v>0</v>
          </cell>
          <cell r="HG139">
            <v>0</v>
          </cell>
          <cell r="HH139">
            <v>0</v>
          </cell>
          <cell r="HI139">
            <v>0</v>
          </cell>
          <cell r="HJ139">
            <v>0</v>
          </cell>
          <cell r="HK139">
            <v>0</v>
          </cell>
          <cell r="HL139">
            <v>0</v>
          </cell>
          <cell r="HM139">
            <v>0</v>
          </cell>
          <cell r="HN139">
            <v>0</v>
          </cell>
          <cell r="HO139">
            <v>0</v>
          </cell>
          <cell r="HP139">
            <v>0</v>
          </cell>
          <cell r="HQ139">
            <v>0</v>
          </cell>
          <cell r="HR139">
            <v>0</v>
          </cell>
          <cell r="HS139">
            <v>0</v>
          </cell>
          <cell r="HT139">
            <v>0</v>
          </cell>
          <cell r="HU139">
            <v>0</v>
          </cell>
          <cell r="HV139">
            <v>0</v>
          </cell>
          <cell r="HW139">
            <v>0</v>
          </cell>
          <cell r="HX139">
            <v>0</v>
          </cell>
          <cell r="HY139">
            <v>0</v>
          </cell>
          <cell r="HZ139">
            <v>0</v>
          </cell>
          <cell r="IA139">
            <v>0</v>
          </cell>
          <cell r="IB139">
            <v>0</v>
          </cell>
          <cell r="IC139">
            <v>0</v>
          </cell>
          <cell r="ID139">
            <v>0</v>
          </cell>
          <cell r="IE139">
            <v>0</v>
          </cell>
          <cell r="IF139">
            <v>0</v>
          </cell>
          <cell r="IG139">
            <v>0</v>
          </cell>
          <cell r="IH139">
            <v>0</v>
          </cell>
          <cell r="II139">
            <v>0</v>
          </cell>
          <cell r="IJ139">
            <v>0</v>
          </cell>
          <cell r="IK139">
            <v>0</v>
          </cell>
        </row>
        <row r="140">
          <cell r="A140" t="str">
            <v>46781367</v>
          </cell>
          <cell r="B140" t="str">
            <v>2001</v>
          </cell>
          <cell r="C140">
            <v>37477</v>
          </cell>
          <cell r="D140" t="str">
            <v>09:22:43</v>
          </cell>
          <cell r="E140" t="str">
            <v>CONVALESCENT CENTER OF HALIFAX</v>
          </cell>
          <cell r="F140">
            <v>0</v>
          </cell>
          <cell r="G140">
            <v>148442</v>
          </cell>
          <cell r="H140">
            <v>0</v>
          </cell>
          <cell r="I140">
            <v>-1952</v>
          </cell>
          <cell r="J140">
            <v>6074</v>
          </cell>
          <cell r="K140">
            <v>89793</v>
          </cell>
          <cell r="L140">
            <v>0</v>
          </cell>
          <cell r="M140">
            <v>-478</v>
          </cell>
          <cell r="N140">
            <v>80490</v>
          </cell>
          <cell r="O140">
            <v>37533</v>
          </cell>
          <cell r="P140">
            <v>0</v>
          </cell>
          <cell r="Q140">
            <v>-512</v>
          </cell>
          <cell r="R140">
            <v>119644</v>
          </cell>
          <cell r="S140">
            <v>148733</v>
          </cell>
          <cell r="T140">
            <v>0</v>
          </cell>
          <cell r="U140">
            <v>-305</v>
          </cell>
          <cell r="V140">
            <v>72018</v>
          </cell>
          <cell r="W140">
            <v>0</v>
          </cell>
          <cell r="X140">
            <v>0</v>
          </cell>
          <cell r="Y140">
            <v>0</v>
          </cell>
          <cell r="Z140">
            <v>160379</v>
          </cell>
          <cell r="AA140">
            <v>0</v>
          </cell>
          <cell r="AB140">
            <v>0</v>
          </cell>
          <cell r="AC140">
            <v>0</v>
          </cell>
          <cell r="AD140">
            <v>187447</v>
          </cell>
          <cell r="AE140">
            <v>0</v>
          </cell>
          <cell r="AF140">
            <v>0</v>
          </cell>
          <cell r="AG140">
            <v>0</v>
          </cell>
          <cell r="AH140">
            <v>265153</v>
          </cell>
          <cell r="AI140">
            <v>0</v>
          </cell>
          <cell r="AJ140">
            <v>0</v>
          </cell>
          <cell r="AK140">
            <v>0</v>
          </cell>
          <cell r="AL140">
            <v>15196</v>
          </cell>
          <cell r="AM140">
            <v>0</v>
          </cell>
          <cell r="AN140">
            <v>0</v>
          </cell>
          <cell r="AO140">
            <v>0</v>
          </cell>
          <cell r="AP140">
            <v>0</v>
          </cell>
          <cell r="AQ140">
            <v>0</v>
          </cell>
          <cell r="AR140">
            <v>0</v>
          </cell>
          <cell r="AS140">
            <v>0</v>
          </cell>
          <cell r="AT140">
            <v>0</v>
          </cell>
          <cell r="AU140">
            <v>55591</v>
          </cell>
          <cell r="AV140">
            <v>0</v>
          </cell>
          <cell r="AW140">
            <v>0</v>
          </cell>
          <cell r="AX140">
            <v>0</v>
          </cell>
          <cell r="AY140">
            <v>56275</v>
          </cell>
          <cell r="AZ140">
            <v>0</v>
          </cell>
          <cell r="BA140">
            <v>0</v>
          </cell>
          <cell r="BB140">
            <v>0</v>
          </cell>
          <cell r="BC140">
            <v>909</v>
          </cell>
          <cell r="BD140">
            <v>0</v>
          </cell>
          <cell r="BE140">
            <v>0</v>
          </cell>
          <cell r="BF140">
            <v>0</v>
          </cell>
          <cell r="BG140">
            <v>172641</v>
          </cell>
          <cell r="BH140">
            <v>0</v>
          </cell>
          <cell r="BI140">
            <v>-3496</v>
          </cell>
          <cell r="BJ140">
            <v>0</v>
          </cell>
          <cell r="BK140">
            <v>18094</v>
          </cell>
          <cell r="BL140">
            <v>0</v>
          </cell>
          <cell r="BM140">
            <v>0</v>
          </cell>
          <cell r="BN140">
            <v>0</v>
          </cell>
          <cell r="BO140">
            <v>1074</v>
          </cell>
          <cell r="BP140">
            <v>0</v>
          </cell>
          <cell r="BQ140">
            <v>0</v>
          </cell>
          <cell r="BR140">
            <v>0</v>
          </cell>
          <cell r="BS140">
            <v>1149</v>
          </cell>
          <cell r="BT140">
            <v>0</v>
          </cell>
          <cell r="BU140">
            <v>0</v>
          </cell>
          <cell r="BV140">
            <v>0</v>
          </cell>
          <cell r="BW140">
            <v>0</v>
          </cell>
          <cell r="BX140">
            <v>0</v>
          </cell>
          <cell r="BY140">
            <v>0</v>
          </cell>
          <cell r="BZ140">
            <v>0</v>
          </cell>
          <cell r="CA140">
            <v>6000</v>
          </cell>
          <cell r="CB140">
            <v>0</v>
          </cell>
          <cell r="CC140">
            <v>0</v>
          </cell>
          <cell r="CD140">
            <v>0</v>
          </cell>
          <cell r="CE140">
            <v>2700</v>
          </cell>
          <cell r="CF140">
            <v>0</v>
          </cell>
          <cell r="CG140">
            <v>0</v>
          </cell>
          <cell r="CH140">
            <v>0</v>
          </cell>
          <cell r="CI140">
            <v>1800</v>
          </cell>
          <cell r="CJ140">
            <v>0</v>
          </cell>
          <cell r="CK140">
            <v>0</v>
          </cell>
          <cell r="CL140">
            <v>0</v>
          </cell>
          <cell r="CM140">
            <v>47671</v>
          </cell>
          <cell r="CN140">
            <v>0</v>
          </cell>
          <cell r="CO140">
            <v>0</v>
          </cell>
          <cell r="CP140">
            <v>0</v>
          </cell>
          <cell r="CQ140">
            <v>0</v>
          </cell>
          <cell r="CR140">
            <v>0</v>
          </cell>
          <cell r="CS140">
            <v>0</v>
          </cell>
          <cell r="CT140">
            <v>0</v>
          </cell>
          <cell r="CU140">
            <v>20</v>
          </cell>
          <cell r="CV140">
            <v>0</v>
          </cell>
          <cell r="CW140">
            <v>0</v>
          </cell>
          <cell r="CX140">
            <v>0</v>
          </cell>
          <cell r="CY140">
            <v>0</v>
          </cell>
          <cell r="CZ140">
            <v>0</v>
          </cell>
          <cell r="DA140">
            <v>0</v>
          </cell>
          <cell r="DB140">
            <v>0</v>
          </cell>
          <cell r="DC140">
            <v>0</v>
          </cell>
          <cell r="DD140">
            <v>0</v>
          </cell>
          <cell r="DE140">
            <v>0</v>
          </cell>
          <cell r="DF140">
            <v>700193</v>
          </cell>
          <cell r="DG140">
            <v>363924</v>
          </cell>
          <cell r="DH140">
            <v>0</v>
          </cell>
          <cell r="DI140">
            <v>-3496</v>
          </cell>
          <cell r="DJ140">
            <v>14950</v>
          </cell>
          <cell r="DK140">
            <v>34121</v>
          </cell>
          <cell r="DL140">
            <v>0</v>
          </cell>
          <cell r="DM140">
            <v>-267</v>
          </cell>
          <cell r="DN140">
            <v>22169</v>
          </cell>
          <cell r="DO140">
            <v>4265</v>
          </cell>
          <cell r="DP140">
            <v>0</v>
          </cell>
          <cell r="DQ140">
            <v>0</v>
          </cell>
          <cell r="DR140">
            <v>14020</v>
          </cell>
          <cell r="DS140">
            <v>7248</v>
          </cell>
          <cell r="DT140">
            <v>0</v>
          </cell>
          <cell r="DU140">
            <v>0</v>
          </cell>
          <cell r="DV140">
            <v>75917</v>
          </cell>
          <cell r="DW140">
            <v>162232</v>
          </cell>
          <cell r="DX140">
            <v>0</v>
          </cell>
          <cell r="DY140">
            <v>-22838</v>
          </cell>
          <cell r="DZ140">
            <v>0</v>
          </cell>
          <cell r="EA140">
            <v>0</v>
          </cell>
          <cell r="EB140">
            <v>0</v>
          </cell>
          <cell r="EC140">
            <v>0</v>
          </cell>
          <cell r="ED140">
            <v>0</v>
          </cell>
          <cell r="EE140">
            <v>3779</v>
          </cell>
          <cell r="EF140">
            <v>0</v>
          </cell>
          <cell r="EG140">
            <v>0</v>
          </cell>
          <cell r="EH140">
            <v>19635</v>
          </cell>
          <cell r="EI140">
            <v>20440</v>
          </cell>
          <cell r="EJ140">
            <v>0</v>
          </cell>
          <cell r="EK140">
            <v>-59</v>
          </cell>
          <cell r="EL140">
            <v>34083</v>
          </cell>
          <cell r="EM140">
            <v>8601</v>
          </cell>
          <cell r="EN140">
            <v>0</v>
          </cell>
          <cell r="EO140">
            <v>0</v>
          </cell>
          <cell r="EP140">
            <v>11431</v>
          </cell>
          <cell r="EQ140">
            <v>3412</v>
          </cell>
          <cell r="ER140">
            <v>0</v>
          </cell>
          <cell r="ES140">
            <v>0</v>
          </cell>
          <cell r="ET140">
            <v>0</v>
          </cell>
          <cell r="EU140">
            <v>9623</v>
          </cell>
          <cell r="EV140">
            <v>0</v>
          </cell>
          <cell r="EW140">
            <v>0</v>
          </cell>
          <cell r="EX140">
            <v>0</v>
          </cell>
          <cell r="EY140">
            <v>420</v>
          </cell>
          <cell r="EZ140">
            <v>0</v>
          </cell>
          <cell r="FA140">
            <v>0</v>
          </cell>
          <cell r="FB140">
            <v>0</v>
          </cell>
          <cell r="FC140">
            <v>3952</v>
          </cell>
          <cell r="FD140">
            <v>0</v>
          </cell>
          <cell r="FE140">
            <v>-13</v>
          </cell>
          <cell r="FF140">
            <v>0</v>
          </cell>
          <cell r="FG140">
            <v>0</v>
          </cell>
          <cell r="FH140">
            <v>0</v>
          </cell>
          <cell r="FI140">
            <v>0</v>
          </cell>
          <cell r="FJ140">
            <v>0</v>
          </cell>
          <cell r="FK140">
            <v>9035</v>
          </cell>
          <cell r="FL140">
            <v>0</v>
          </cell>
          <cell r="FM140">
            <v>0</v>
          </cell>
          <cell r="FN140">
            <v>1182</v>
          </cell>
          <cell r="FO140">
            <v>4120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cell r="GQ140">
            <v>0</v>
          </cell>
          <cell r="GR140">
            <v>0</v>
          </cell>
          <cell r="GS140">
            <v>0</v>
          </cell>
          <cell r="GT140">
            <v>0</v>
          </cell>
          <cell r="GU140">
            <v>0</v>
          </cell>
          <cell r="GV140">
            <v>0</v>
          </cell>
          <cell r="GW140">
            <v>0</v>
          </cell>
          <cell r="GX140">
            <v>0</v>
          </cell>
          <cell r="GY140">
            <v>0</v>
          </cell>
          <cell r="GZ140">
            <v>0</v>
          </cell>
          <cell r="HA140">
            <v>0</v>
          </cell>
          <cell r="HB140">
            <v>0</v>
          </cell>
          <cell r="HC140">
            <v>0</v>
          </cell>
          <cell r="HD140">
            <v>0</v>
          </cell>
          <cell r="HE140">
            <v>0</v>
          </cell>
          <cell r="HF140">
            <v>0</v>
          </cell>
          <cell r="HG140">
            <v>0</v>
          </cell>
          <cell r="HH140">
            <v>0</v>
          </cell>
          <cell r="HI140">
            <v>0</v>
          </cell>
          <cell r="HJ140">
            <v>0</v>
          </cell>
          <cell r="HK140">
            <v>0</v>
          </cell>
          <cell r="HL140">
            <v>0</v>
          </cell>
          <cell r="HM140">
            <v>0</v>
          </cell>
          <cell r="HN140">
            <v>0</v>
          </cell>
          <cell r="HO140">
            <v>0</v>
          </cell>
          <cell r="HP140">
            <v>0</v>
          </cell>
          <cell r="HQ140">
            <v>0</v>
          </cell>
          <cell r="HR140">
            <v>0</v>
          </cell>
          <cell r="HS140">
            <v>0</v>
          </cell>
          <cell r="HT140">
            <v>0</v>
          </cell>
          <cell r="HU140">
            <v>0</v>
          </cell>
          <cell r="HV140">
            <v>0</v>
          </cell>
          <cell r="HW140">
            <v>0</v>
          </cell>
          <cell r="HX140">
            <v>0</v>
          </cell>
          <cell r="HY140">
            <v>0</v>
          </cell>
          <cell r="HZ140">
            <v>0</v>
          </cell>
          <cell r="IA140">
            <v>0</v>
          </cell>
          <cell r="IB140">
            <v>0</v>
          </cell>
          <cell r="IC140">
            <v>0</v>
          </cell>
          <cell r="ID140">
            <v>0</v>
          </cell>
          <cell r="IE140">
            <v>0</v>
          </cell>
          <cell r="IF140">
            <v>0</v>
          </cell>
          <cell r="IG140">
            <v>0</v>
          </cell>
          <cell r="IH140">
            <v>0</v>
          </cell>
          <cell r="II140">
            <v>0</v>
          </cell>
          <cell r="IJ140">
            <v>0</v>
          </cell>
          <cell r="IK140">
            <v>0</v>
          </cell>
        </row>
        <row r="141">
          <cell r="A141" t="str">
            <v>59454449</v>
          </cell>
          <cell r="B141" t="str">
            <v>2001</v>
          </cell>
          <cell r="C141">
            <v>37482</v>
          </cell>
          <cell r="D141" t="str">
            <v>10:06:04</v>
          </cell>
          <cell r="E141" t="str">
            <v>CONVALESCENT CENTER OF LEE COUNTY, INC.</v>
          </cell>
          <cell r="F141">
            <v>0</v>
          </cell>
          <cell r="G141">
            <v>229017</v>
          </cell>
          <cell r="H141">
            <v>0</v>
          </cell>
          <cell r="I141">
            <v>7786</v>
          </cell>
          <cell r="J141">
            <v>15816</v>
          </cell>
          <cell r="K141">
            <v>88700</v>
          </cell>
          <cell r="L141">
            <v>0</v>
          </cell>
          <cell r="M141">
            <v>-231</v>
          </cell>
          <cell r="N141">
            <v>94749</v>
          </cell>
          <cell r="O141">
            <v>69431</v>
          </cell>
          <cell r="P141">
            <v>0</v>
          </cell>
          <cell r="Q141">
            <v>-424</v>
          </cell>
          <cell r="R141">
            <v>133418</v>
          </cell>
          <cell r="S141">
            <v>132593</v>
          </cell>
          <cell r="T141">
            <v>0</v>
          </cell>
          <cell r="U141">
            <v>-453</v>
          </cell>
          <cell r="V141">
            <v>84060</v>
          </cell>
          <cell r="W141">
            <v>0</v>
          </cell>
          <cell r="X141">
            <v>0</v>
          </cell>
          <cell r="Y141">
            <v>0</v>
          </cell>
          <cell r="Z141">
            <v>133424</v>
          </cell>
          <cell r="AA141">
            <v>0</v>
          </cell>
          <cell r="AB141">
            <v>0</v>
          </cell>
          <cell r="AC141">
            <v>0</v>
          </cell>
          <cell r="AD141">
            <v>201281</v>
          </cell>
          <cell r="AE141">
            <v>0</v>
          </cell>
          <cell r="AF141">
            <v>0</v>
          </cell>
          <cell r="AG141">
            <v>0</v>
          </cell>
          <cell r="AH141">
            <v>583929</v>
          </cell>
          <cell r="AI141">
            <v>0</v>
          </cell>
          <cell r="AJ141">
            <v>0</v>
          </cell>
          <cell r="AK141">
            <v>0</v>
          </cell>
          <cell r="AL141">
            <v>17210</v>
          </cell>
          <cell r="AM141">
            <v>0</v>
          </cell>
          <cell r="AN141">
            <v>0</v>
          </cell>
          <cell r="AO141">
            <v>0</v>
          </cell>
          <cell r="AP141">
            <v>0</v>
          </cell>
          <cell r="AQ141">
            <v>0</v>
          </cell>
          <cell r="AR141">
            <v>0</v>
          </cell>
          <cell r="AS141">
            <v>0</v>
          </cell>
          <cell r="AT141">
            <v>0</v>
          </cell>
          <cell r="AU141">
            <v>80737</v>
          </cell>
          <cell r="AV141">
            <v>0</v>
          </cell>
          <cell r="AW141">
            <v>0</v>
          </cell>
          <cell r="AX141">
            <v>0</v>
          </cell>
          <cell r="AY141">
            <v>40627</v>
          </cell>
          <cell r="AZ141">
            <v>0</v>
          </cell>
          <cell r="BA141">
            <v>0</v>
          </cell>
          <cell r="BB141">
            <v>0</v>
          </cell>
          <cell r="BC141">
            <v>1039</v>
          </cell>
          <cell r="BD141">
            <v>0</v>
          </cell>
          <cell r="BE141">
            <v>0</v>
          </cell>
          <cell r="BF141">
            <v>0</v>
          </cell>
          <cell r="BG141">
            <v>79544</v>
          </cell>
          <cell r="BH141">
            <v>0</v>
          </cell>
          <cell r="BI141">
            <v>-1510</v>
          </cell>
          <cell r="BJ141">
            <v>0</v>
          </cell>
          <cell r="BK141">
            <v>16982</v>
          </cell>
          <cell r="BL141">
            <v>0</v>
          </cell>
          <cell r="BM141">
            <v>0</v>
          </cell>
          <cell r="BN141">
            <v>0</v>
          </cell>
          <cell r="BO141">
            <v>6340</v>
          </cell>
          <cell r="BP141">
            <v>0</v>
          </cell>
          <cell r="BQ141">
            <v>0</v>
          </cell>
          <cell r="BR141">
            <v>0</v>
          </cell>
          <cell r="BS141">
            <v>1123</v>
          </cell>
          <cell r="BT141">
            <v>0</v>
          </cell>
          <cell r="BU141">
            <v>0</v>
          </cell>
          <cell r="BV141">
            <v>0</v>
          </cell>
          <cell r="BW141">
            <v>0</v>
          </cell>
          <cell r="BX141">
            <v>0</v>
          </cell>
          <cell r="BY141">
            <v>0</v>
          </cell>
          <cell r="BZ141">
            <v>0</v>
          </cell>
          <cell r="CA141">
            <v>4560</v>
          </cell>
          <cell r="CB141">
            <v>0</v>
          </cell>
          <cell r="CC141">
            <v>0</v>
          </cell>
          <cell r="CD141">
            <v>0</v>
          </cell>
          <cell r="CE141">
            <v>5400</v>
          </cell>
          <cell r="CF141">
            <v>0</v>
          </cell>
          <cell r="CG141">
            <v>0</v>
          </cell>
          <cell r="CH141">
            <v>0</v>
          </cell>
          <cell r="CI141">
            <v>210</v>
          </cell>
          <cell r="CJ141">
            <v>0</v>
          </cell>
          <cell r="CK141">
            <v>0</v>
          </cell>
          <cell r="CL141">
            <v>0</v>
          </cell>
          <cell r="CM141">
            <v>63646</v>
          </cell>
          <cell r="CN141">
            <v>0</v>
          </cell>
          <cell r="CO141">
            <v>0</v>
          </cell>
          <cell r="CP141">
            <v>0</v>
          </cell>
          <cell r="CQ141">
            <v>0</v>
          </cell>
          <cell r="CR141">
            <v>0</v>
          </cell>
          <cell r="CS141">
            <v>0</v>
          </cell>
          <cell r="CT141">
            <v>0</v>
          </cell>
          <cell r="CU141">
            <v>539</v>
          </cell>
          <cell r="CV141">
            <v>0</v>
          </cell>
          <cell r="CW141">
            <v>0</v>
          </cell>
          <cell r="CX141">
            <v>0</v>
          </cell>
          <cell r="CY141">
            <v>0</v>
          </cell>
          <cell r="CZ141">
            <v>0</v>
          </cell>
          <cell r="DA141">
            <v>0</v>
          </cell>
          <cell r="DB141">
            <v>0</v>
          </cell>
          <cell r="DC141">
            <v>0</v>
          </cell>
          <cell r="DD141">
            <v>0</v>
          </cell>
          <cell r="DE141">
            <v>0</v>
          </cell>
          <cell r="DF141">
            <v>1019904</v>
          </cell>
          <cell r="DG141">
            <v>300747</v>
          </cell>
          <cell r="DH141">
            <v>0</v>
          </cell>
          <cell r="DI141">
            <v>-1510</v>
          </cell>
          <cell r="DJ141">
            <v>48362</v>
          </cell>
          <cell r="DK141">
            <v>14400</v>
          </cell>
          <cell r="DL141">
            <v>0</v>
          </cell>
          <cell r="DM141">
            <v>-146</v>
          </cell>
          <cell r="DN141">
            <v>3123</v>
          </cell>
          <cell r="DO141">
            <v>920</v>
          </cell>
          <cell r="DP141">
            <v>0</v>
          </cell>
          <cell r="DQ141">
            <v>0</v>
          </cell>
          <cell r="DR141">
            <v>25236</v>
          </cell>
          <cell r="DS141">
            <v>7924</v>
          </cell>
          <cell r="DT141">
            <v>0</v>
          </cell>
          <cell r="DU141">
            <v>0</v>
          </cell>
          <cell r="DV141">
            <v>68758</v>
          </cell>
          <cell r="DW141">
            <v>208470</v>
          </cell>
          <cell r="DX141">
            <v>0</v>
          </cell>
          <cell r="DY141">
            <v>-60789</v>
          </cell>
          <cell r="DZ141">
            <v>0</v>
          </cell>
          <cell r="EA141">
            <v>0</v>
          </cell>
          <cell r="EB141">
            <v>0</v>
          </cell>
          <cell r="EC141">
            <v>0</v>
          </cell>
          <cell r="ED141">
            <v>0</v>
          </cell>
          <cell r="EE141">
            <v>10001</v>
          </cell>
          <cell r="EF141">
            <v>0</v>
          </cell>
          <cell r="EG141">
            <v>0</v>
          </cell>
          <cell r="EH141">
            <v>0</v>
          </cell>
          <cell r="EI141">
            <v>56638</v>
          </cell>
          <cell r="EJ141">
            <v>0</v>
          </cell>
          <cell r="EK141">
            <v>0</v>
          </cell>
          <cell r="EL141">
            <v>984</v>
          </cell>
          <cell r="EM141">
            <v>51782</v>
          </cell>
          <cell r="EN141">
            <v>0</v>
          </cell>
          <cell r="EO141">
            <v>0</v>
          </cell>
          <cell r="EP141">
            <v>0</v>
          </cell>
          <cell r="EQ141">
            <v>7038</v>
          </cell>
          <cell r="ER141">
            <v>0</v>
          </cell>
          <cell r="ES141">
            <v>0</v>
          </cell>
          <cell r="ET141">
            <v>0</v>
          </cell>
          <cell r="EU141">
            <v>1586</v>
          </cell>
          <cell r="EV141">
            <v>0</v>
          </cell>
          <cell r="EW141">
            <v>0</v>
          </cell>
          <cell r="EX141">
            <v>0</v>
          </cell>
          <cell r="EY141">
            <v>1816</v>
          </cell>
          <cell r="EZ141">
            <v>0</v>
          </cell>
          <cell r="FA141">
            <v>0</v>
          </cell>
          <cell r="FB141">
            <v>0</v>
          </cell>
          <cell r="FC141">
            <v>13306</v>
          </cell>
          <cell r="FD141">
            <v>0</v>
          </cell>
          <cell r="FE141">
            <v>-253</v>
          </cell>
          <cell r="FF141">
            <v>0</v>
          </cell>
          <cell r="FG141">
            <v>0</v>
          </cell>
          <cell r="FH141">
            <v>0</v>
          </cell>
          <cell r="FI141">
            <v>0</v>
          </cell>
          <cell r="FJ141">
            <v>0</v>
          </cell>
          <cell r="FK141">
            <v>692</v>
          </cell>
          <cell r="FL141">
            <v>0</v>
          </cell>
          <cell r="FM141">
            <v>0</v>
          </cell>
          <cell r="FN141">
            <v>8532</v>
          </cell>
          <cell r="FO141">
            <v>7730</v>
          </cell>
          <cell r="FP141">
            <v>0</v>
          </cell>
          <cell r="FQ141">
            <v>0</v>
          </cell>
          <cell r="FR141">
            <v>0</v>
          </cell>
          <cell r="FS141">
            <v>0</v>
          </cell>
          <cell r="FT141">
            <v>0</v>
          </cell>
          <cell r="FU141">
            <v>0</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L141">
            <v>0</v>
          </cell>
          <cell r="GM141">
            <v>0</v>
          </cell>
          <cell r="GN141">
            <v>0</v>
          </cell>
          <cell r="GO141">
            <v>0</v>
          </cell>
          <cell r="GP141">
            <v>0</v>
          </cell>
          <cell r="GQ141">
            <v>0</v>
          </cell>
          <cell r="GR141">
            <v>0</v>
          </cell>
          <cell r="GS141">
            <v>0</v>
          </cell>
          <cell r="GT141">
            <v>0</v>
          </cell>
          <cell r="GU141">
            <v>0</v>
          </cell>
          <cell r="GV141">
            <v>0</v>
          </cell>
          <cell r="GW141">
            <v>0</v>
          </cell>
          <cell r="GX141">
            <v>0</v>
          </cell>
          <cell r="GY141">
            <v>0</v>
          </cell>
          <cell r="GZ141">
            <v>0</v>
          </cell>
          <cell r="HA141">
            <v>0</v>
          </cell>
          <cell r="HB141">
            <v>0</v>
          </cell>
          <cell r="HC141">
            <v>0</v>
          </cell>
          <cell r="HD141">
            <v>0</v>
          </cell>
          <cell r="HE141">
            <v>0</v>
          </cell>
          <cell r="HF141">
            <v>0</v>
          </cell>
          <cell r="HG141">
            <v>0</v>
          </cell>
          <cell r="HH141">
            <v>0</v>
          </cell>
          <cell r="HI141">
            <v>0</v>
          </cell>
          <cell r="HJ141">
            <v>0</v>
          </cell>
          <cell r="HK141">
            <v>0</v>
          </cell>
          <cell r="HL141">
            <v>0</v>
          </cell>
          <cell r="HM141">
            <v>0</v>
          </cell>
          <cell r="HN141">
            <v>0</v>
          </cell>
          <cell r="HO141">
            <v>0</v>
          </cell>
          <cell r="HP141">
            <v>0</v>
          </cell>
          <cell r="HQ141">
            <v>0</v>
          </cell>
          <cell r="HR141">
            <v>0</v>
          </cell>
          <cell r="HS141">
            <v>0</v>
          </cell>
          <cell r="HT141">
            <v>0</v>
          </cell>
          <cell r="HU141">
            <v>0</v>
          </cell>
          <cell r="HV141">
            <v>0</v>
          </cell>
          <cell r="HW141">
            <v>0</v>
          </cell>
          <cell r="HX141">
            <v>0</v>
          </cell>
          <cell r="HY141">
            <v>0</v>
          </cell>
          <cell r="HZ141">
            <v>0</v>
          </cell>
          <cell r="IA141">
            <v>0</v>
          </cell>
          <cell r="IB141">
            <v>0</v>
          </cell>
          <cell r="IC141">
            <v>0</v>
          </cell>
          <cell r="ID141">
            <v>0</v>
          </cell>
          <cell r="IE141">
            <v>0</v>
          </cell>
          <cell r="IF141">
            <v>0</v>
          </cell>
          <cell r="IG141">
            <v>0</v>
          </cell>
          <cell r="IH141">
            <v>0</v>
          </cell>
          <cell r="II141">
            <v>0</v>
          </cell>
          <cell r="IJ141">
            <v>0</v>
          </cell>
          <cell r="IK141">
            <v>0</v>
          </cell>
        </row>
        <row r="142">
          <cell r="A142" t="str">
            <v>65788779</v>
          </cell>
          <cell r="B142" t="str">
            <v>2001</v>
          </cell>
          <cell r="C142">
            <v>37474</v>
          </cell>
          <cell r="D142" t="str">
            <v>10:49:02</v>
          </cell>
          <cell r="E142" t="str">
            <v>CONVALESCENT CENTER OF SANFORD</v>
          </cell>
          <cell r="F142">
            <v>0</v>
          </cell>
          <cell r="G142">
            <v>221159</v>
          </cell>
          <cell r="H142">
            <v>0</v>
          </cell>
          <cell r="I142">
            <v>-165</v>
          </cell>
          <cell r="J142">
            <v>16517</v>
          </cell>
          <cell r="K142">
            <v>150068</v>
          </cell>
          <cell r="L142">
            <v>0</v>
          </cell>
          <cell r="M142">
            <v>-581</v>
          </cell>
          <cell r="N142">
            <v>126062</v>
          </cell>
          <cell r="O142">
            <v>42952</v>
          </cell>
          <cell r="P142">
            <v>0</v>
          </cell>
          <cell r="Q142">
            <v>-382</v>
          </cell>
          <cell r="R142">
            <v>125664</v>
          </cell>
          <cell r="S142">
            <v>143072</v>
          </cell>
          <cell r="T142">
            <v>0</v>
          </cell>
          <cell r="U142">
            <v>-227</v>
          </cell>
          <cell r="V142">
            <v>46026</v>
          </cell>
          <cell r="W142">
            <v>0</v>
          </cell>
          <cell r="X142">
            <v>0</v>
          </cell>
          <cell r="Y142">
            <v>0</v>
          </cell>
          <cell r="Z142">
            <v>268444</v>
          </cell>
          <cell r="AA142">
            <v>0</v>
          </cell>
          <cell r="AB142">
            <v>0</v>
          </cell>
          <cell r="AC142">
            <v>0</v>
          </cell>
          <cell r="AD142">
            <v>133600</v>
          </cell>
          <cell r="AE142">
            <v>0</v>
          </cell>
          <cell r="AF142">
            <v>0</v>
          </cell>
          <cell r="AG142">
            <v>0</v>
          </cell>
          <cell r="AH142">
            <v>464158</v>
          </cell>
          <cell r="AI142">
            <v>0</v>
          </cell>
          <cell r="AJ142">
            <v>0</v>
          </cell>
          <cell r="AK142">
            <v>0</v>
          </cell>
          <cell r="AL142">
            <v>28247</v>
          </cell>
          <cell r="AM142">
            <v>0</v>
          </cell>
          <cell r="AN142">
            <v>0</v>
          </cell>
          <cell r="AO142">
            <v>0</v>
          </cell>
          <cell r="AP142">
            <v>0</v>
          </cell>
          <cell r="AQ142">
            <v>0</v>
          </cell>
          <cell r="AR142">
            <v>0</v>
          </cell>
          <cell r="AS142">
            <v>0</v>
          </cell>
          <cell r="AT142">
            <v>0</v>
          </cell>
          <cell r="AU142">
            <v>75710</v>
          </cell>
          <cell r="AV142">
            <v>0</v>
          </cell>
          <cell r="AW142">
            <v>0</v>
          </cell>
          <cell r="AX142">
            <v>0</v>
          </cell>
          <cell r="AY142">
            <v>57708</v>
          </cell>
          <cell r="AZ142">
            <v>0</v>
          </cell>
          <cell r="BA142">
            <v>0</v>
          </cell>
          <cell r="BB142">
            <v>0</v>
          </cell>
          <cell r="BC142">
            <v>986</v>
          </cell>
          <cell r="BD142">
            <v>0</v>
          </cell>
          <cell r="BE142">
            <v>0</v>
          </cell>
          <cell r="BF142">
            <v>0</v>
          </cell>
          <cell r="BG142">
            <v>94892</v>
          </cell>
          <cell r="BH142">
            <v>0</v>
          </cell>
          <cell r="BI142">
            <v>-2608</v>
          </cell>
          <cell r="BJ142">
            <v>0</v>
          </cell>
          <cell r="BK142">
            <v>16320</v>
          </cell>
          <cell r="BL142">
            <v>0</v>
          </cell>
          <cell r="BM142">
            <v>0</v>
          </cell>
          <cell r="BN142">
            <v>0</v>
          </cell>
          <cell r="BO142">
            <v>6940</v>
          </cell>
          <cell r="BP142">
            <v>0</v>
          </cell>
          <cell r="BQ142">
            <v>0</v>
          </cell>
          <cell r="BR142">
            <v>0</v>
          </cell>
          <cell r="BS142">
            <v>1376</v>
          </cell>
          <cell r="BT142">
            <v>0</v>
          </cell>
          <cell r="BU142">
            <v>0</v>
          </cell>
          <cell r="BV142">
            <v>0</v>
          </cell>
          <cell r="BW142">
            <v>0</v>
          </cell>
          <cell r="BX142">
            <v>0</v>
          </cell>
          <cell r="BY142">
            <v>0</v>
          </cell>
          <cell r="BZ142">
            <v>0</v>
          </cell>
          <cell r="CA142">
            <v>4560</v>
          </cell>
          <cell r="CB142">
            <v>0</v>
          </cell>
          <cell r="CC142">
            <v>0</v>
          </cell>
          <cell r="CD142">
            <v>0</v>
          </cell>
          <cell r="CE142">
            <v>6600</v>
          </cell>
          <cell r="CF142">
            <v>0</v>
          </cell>
          <cell r="CG142">
            <v>0</v>
          </cell>
          <cell r="CH142">
            <v>0</v>
          </cell>
          <cell r="CI142">
            <v>0</v>
          </cell>
          <cell r="CJ142">
            <v>0</v>
          </cell>
          <cell r="CK142">
            <v>0</v>
          </cell>
          <cell r="CL142">
            <v>0</v>
          </cell>
          <cell r="CM142">
            <v>490222</v>
          </cell>
          <cell r="CN142">
            <v>0</v>
          </cell>
          <cell r="CO142">
            <v>0</v>
          </cell>
          <cell r="CP142">
            <v>0</v>
          </cell>
          <cell r="CQ142">
            <v>0</v>
          </cell>
          <cell r="CR142">
            <v>0</v>
          </cell>
          <cell r="CS142">
            <v>0</v>
          </cell>
          <cell r="CT142">
            <v>0</v>
          </cell>
          <cell r="CU142">
            <v>163</v>
          </cell>
          <cell r="CV142">
            <v>0</v>
          </cell>
          <cell r="CW142">
            <v>0</v>
          </cell>
          <cell r="CX142">
            <v>0</v>
          </cell>
          <cell r="CY142">
            <v>0</v>
          </cell>
          <cell r="CZ142">
            <v>0</v>
          </cell>
          <cell r="DA142">
            <v>0</v>
          </cell>
          <cell r="DB142">
            <v>0</v>
          </cell>
          <cell r="DC142">
            <v>-420</v>
          </cell>
          <cell r="DD142">
            <v>0</v>
          </cell>
          <cell r="DE142">
            <v>0</v>
          </cell>
          <cell r="DF142">
            <v>940475</v>
          </cell>
          <cell r="DG142">
            <v>755057</v>
          </cell>
          <cell r="DH142">
            <v>0</v>
          </cell>
          <cell r="DI142">
            <v>-2608</v>
          </cell>
          <cell r="DJ142">
            <v>38690</v>
          </cell>
          <cell r="DK142">
            <v>11883</v>
          </cell>
          <cell r="DL142">
            <v>0</v>
          </cell>
          <cell r="DM142">
            <v>-199</v>
          </cell>
          <cell r="DN142">
            <v>17350</v>
          </cell>
          <cell r="DO142">
            <v>2968</v>
          </cell>
          <cell r="DP142">
            <v>0</v>
          </cell>
          <cell r="DQ142">
            <v>0</v>
          </cell>
          <cell r="DR142">
            <v>22318</v>
          </cell>
          <cell r="DS142">
            <v>5050</v>
          </cell>
          <cell r="DT142">
            <v>0</v>
          </cell>
          <cell r="DU142">
            <v>0</v>
          </cell>
          <cell r="DV142">
            <v>64322</v>
          </cell>
          <cell r="DW142">
            <v>241826</v>
          </cell>
          <cell r="DX142">
            <v>0</v>
          </cell>
          <cell r="DY142">
            <v>-52025</v>
          </cell>
          <cell r="DZ142">
            <v>0</v>
          </cell>
          <cell r="EA142">
            <v>0</v>
          </cell>
          <cell r="EB142">
            <v>0</v>
          </cell>
          <cell r="EC142">
            <v>0</v>
          </cell>
          <cell r="ED142">
            <v>0</v>
          </cell>
          <cell r="EE142">
            <v>9675</v>
          </cell>
          <cell r="EF142">
            <v>0</v>
          </cell>
          <cell r="EG142">
            <v>0</v>
          </cell>
          <cell r="EH142">
            <v>0</v>
          </cell>
          <cell r="EI142">
            <v>120788</v>
          </cell>
          <cell r="EJ142">
            <v>0</v>
          </cell>
          <cell r="EK142">
            <v>-2</v>
          </cell>
          <cell r="EL142">
            <v>0</v>
          </cell>
          <cell r="EM142">
            <v>50731</v>
          </cell>
          <cell r="EN142">
            <v>0</v>
          </cell>
          <cell r="EO142">
            <v>0</v>
          </cell>
          <cell r="EP142">
            <v>0</v>
          </cell>
          <cell r="EQ142">
            <v>3732</v>
          </cell>
          <cell r="ER142">
            <v>0</v>
          </cell>
          <cell r="ES142">
            <v>0</v>
          </cell>
          <cell r="ET142">
            <v>0</v>
          </cell>
          <cell r="EU142">
            <v>1760</v>
          </cell>
          <cell r="EV142">
            <v>0</v>
          </cell>
          <cell r="EW142">
            <v>0</v>
          </cell>
          <cell r="EX142">
            <v>0</v>
          </cell>
          <cell r="EY142">
            <v>1345</v>
          </cell>
          <cell r="EZ142">
            <v>0</v>
          </cell>
          <cell r="FA142">
            <v>0</v>
          </cell>
          <cell r="FB142">
            <v>0</v>
          </cell>
          <cell r="FC142">
            <v>18331</v>
          </cell>
          <cell r="FD142">
            <v>0</v>
          </cell>
          <cell r="FE142">
            <v>-9</v>
          </cell>
          <cell r="FF142">
            <v>0</v>
          </cell>
          <cell r="FG142">
            <v>0</v>
          </cell>
          <cell r="FH142">
            <v>0</v>
          </cell>
          <cell r="FI142">
            <v>0</v>
          </cell>
          <cell r="FJ142">
            <v>0</v>
          </cell>
          <cell r="FK142">
            <v>759</v>
          </cell>
          <cell r="FL142">
            <v>0</v>
          </cell>
          <cell r="FM142">
            <v>0</v>
          </cell>
          <cell r="FN142">
            <v>6211</v>
          </cell>
          <cell r="FO142">
            <v>6098</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0</v>
          </cell>
          <cell r="HO142">
            <v>0</v>
          </cell>
          <cell r="HP142">
            <v>0</v>
          </cell>
          <cell r="HQ142">
            <v>0</v>
          </cell>
          <cell r="HR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row>
        <row r="143">
          <cell r="A143" t="str">
            <v>57013636</v>
          </cell>
          <cell r="B143" t="str">
            <v>2001</v>
          </cell>
          <cell r="C143">
            <v>37419</v>
          </cell>
          <cell r="D143" t="str">
            <v>09:13:27</v>
          </cell>
          <cell r="E143" t="str">
            <v>Cornelia Nixon Davis Health Care Center</v>
          </cell>
          <cell r="F143">
            <v>0</v>
          </cell>
          <cell r="G143">
            <v>687260</v>
          </cell>
          <cell r="H143">
            <v>51821</v>
          </cell>
          <cell r="I143">
            <v>28804</v>
          </cell>
          <cell r="J143">
            <v>181033</v>
          </cell>
          <cell r="K143">
            <v>540340</v>
          </cell>
          <cell r="L143">
            <v>-33025</v>
          </cell>
          <cell r="M143">
            <v>0</v>
          </cell>
          <cell r="N143">
            <v>215216</v>
          </cell>
          <cell r="O143">
            <v>108937</v>
          </cell>
          <cell r="P143">
            <v>0</v>
          </cell>
          <cell r="Q143">
            <v>0</v>
          </cell>
          <cell r="R143">
            <v>429680</v>
          </cell>
          <cell r="S143">
            <v>652156</v>
          </cell>
          <cell r="T143">
            <v>0</v>
          </cell>
          <cell r="U143">
            <v>-25882</v>
          </cell>
          <cell r="V143">
            <v>50000</v>
          </cell>
          <cell r="W143">
            <v>0</v>
          </cell>
          <cell r="X143">
            <v>0</v>
          </cell>
          <cell r="Y143">
            <v>0</v>
          </cell>
          <cell r="Z143">
            <v>881988</v>
          </cell>
          <cell r="AA143">
            <v>0</v>
          </cell>
          <cell r="AB143">
            <v>0</v>
          </cell>
          <cell r="AC143">
            <v>-6803</v>
          </cell>
          <cell r="AD143">
            <v>462787</v>
          </cell>
          <cell r="AE143">
            <v>0</v>
          </cell>
          <cell r="AF143">
            <v>0</v>
          </cell>
          <cell r="AG143">
            <v>0</v>
          </cell>
          <cell r="AH143">
            <v>1282551</v>
          </cell>
          <cell r="AI143">
            <v>0</v>
          </cell>
          <cell r="AJ143">
            <v>0</v>
          </cell>
          <cell r="AK143">
            <v>0</v>
          </cell>
          <cell r="AL143">
            <v>154519</v>
          </cell>
          <cell r="AM143">
            <v>0</v>
          </cell>
          <cell r="AN143">
            <v>0</v>
          </cell>
          <cell r="AO143">
            <v>0</v>
          </cell>
          <cell r="AP143">
            <v>0</v>
          </cell>
          <cell r="AQ143">
            <v>0</v>
          </cell>
          <cell r="AR143">
            <v>0</v>
          </cell>
          <cell r="AS143">
            <v>0</v>
          </cell>
          <cell r="AT143">
            <v>0</v>
          </cell>
          <cell r="AU143">
            <v>210126</v>
          </cell>
          <cell r="AV143">
            <v>0</v>
          </cell>
          <cell r="AW143">
            <v>-520</v>
          </cell>
          <cell r="AX143">
            <v>0</v>
          </cell>
          <cell r="AY143">
            <v>421496</v>
          </cell>
          <cell r="AZ143">
            <v>0</v>
          </cell>
          <cell r="BA143">
            <v>-1225</v>
          </cell>
          <cell r="BB143">
            <v>0</v>
          </cell>
          <cell r="BC143">
            <v>6156</v>
          </cell>
          <cell r="BD143">
            <v>0</v>
          </cell>
          <cell r="BE143">
            <v>0</v>
          </cell>
          <cell r="BF143">
            <v>0</v>
          </cell>
          <cell r="BG143">
            <v>200750</v>
          </cell>
          <cell r="BH143">
            <v>0</v>
          </cell>
          <cell r="BI143">
            <v>-3033</v>
          </cell>
          <cell r="BJ143">
            <v>0</v>
          </cell>
          <cell r="BK143">
            <v>53598</v>
          </cell>
          <cell r="BL143">
            <v>0</v>
          </cell>
          <cell r="BM143">
            <v>0</v>
          </cell>
          <cell r="BN143">
            <v>0</v>
          </cell>
          <cell r="BO143">
            <v>12304</v>
          </cell>
          <cell r="BP143">
            <v>0</v>
          </cell>
          <cell r="BQ143">
            <v>0</v>
          </cell>
          <cell r="BR143">
            <v>0</v>
          </cell>
          <cell r="BS143">
            <v>0</v>
          </cell>
          <cell r="BT143">
            <v>5907</v>
          </cell>
          <cell r="BU143">
            <v>0</v>
          </cell>
          <cell r="BV143">
            <v>0</v>
          </cell>
          <cell r="BW143">
            <v>0</v>
          </cell>
          <cell r="BX143">
            <v>0</v>
          </cell>
          <cell r="BY143">
            <v>0</v>
          </cell>
          <cell r="BZ143">
            <v>0</v>
          </cell>
          <cell r="CA143">
            <v>33894</v>
          </cell>
          <cell r="CB143">
            <v>0</v>
          </cell>
          <cell r="CC143">
            <v>0</v>
          </cell>
          <cell r="CD143">
            <v>0</v>
          </cell>
          <cell r="CE143">
            <v>4227</v>
          </cell>
          <cell r="CF143">
            <v>0</v>
          </cell>
          <cell r="CG143">
            <v>0</v>
          </cell>
          <cell r="CH143">
            <v>0</v>
          </cell>
          <cell r="CI143">
            <v>0</v>
          </cell>
          <cell r="CJ143">
            <v>0</v>
          </cell>
          <cell r="CK143">
            <v>0</v>
          </cell>
          <cell r="CL143">
            <v>0</v>
          </cell>
          <cell r="CM143">
            <v>141003</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2831845</v>
          </cell>
          <cell r="DG143">
            <v>1083554</v>
          </cell>
          <cell r="DH143">
            <v>5907</v>
          </cell>
          <cell r="DI143">
            <v>-11581</v>
          </cell>
          <cell r="DJ143">
            <v>111039</v>
          </cell>
          <cell r="DK143">
            <v>61827</v>
          </cell>
          <cell r="DL143">
            <v>0</v>
          </cell>
          <cell r="DM143">
            <v>0</v>
          </cell>
          <cell r="DN143">
            <v>62868</v>
          </cell>
          <cell r="DO143">
            <v>12648</v>
          </cell>
          <cell r="DP143">
            <v>0</v>
          </cell>
          <cell r="DQ143">
            <v>0</v>
          </cell>
          <cell r="DR143">
            <v>80369</v>
          </cell>
          <cell r="DS143">
            <v>26717</v>
          </cell>
          <cell r="DT143">
            <v>1747</v>
          </cell>
          <cell r="DU143">
            <v>0</v>
          </cell>
          <cell r="DV143">
            <v>438883</v>
          </cell>
          <cell r="DW143">
            <v>559272</v>
          </cell>
          <cell r="DX143">
            <v>-53568</v>
          </cell>
          <cell r="DY143">
            <v>-82595</v>
          </cell>
          <cell r="DZ143">
            <v>0</v>
          </cell>
          <cell r="EA143">
            <v>8221</v>
          </cell>
          <cell r="EB143">
            <v>0</v>
          </cell>
          <cell r="EC143">
            <v>0</v>
          </cell>
          <cell r="ED143">
            <v>0</v>
          </cell>
          <cell r="EE143">
            <v>34807</v>
          </cell>
          <cell r="EF143">
            <v>0</v>
          </cell>
          <cell r="EG143">
            <v>0</v>
          </cell>
          <cell r="EH143">
            <v>0</v>
          </cell>
          <cell r="EI143">
            <v>176534</v>
          </cell>
          <cell r="EJ143">
            <v>0</v>
          </cell>
          <cell r="EK143">
            <v>0</v>
          </cell>
          <cell r="EL143">
            <v>0</v>
          </cell>
          <cell r="EM143">
            <v>111829</v>
          </cell>
          <cell r="EN143">
            <v>0</v>
          </cell>
          <cell r="EO143">
            <v>0</v>
          </cell>
          <cell r="EP143">
            <v>0</v>
          </cell>
          <cell r="EQ143">
            <v>30271</v>
          </cell>
          <cell r="ER143">
            <v>0</v>
          </cell>
          <cell r="ES143">
            <v>0</v>
          </cell>
          <cell r="ET143">
            <v>0</v>
          </cell>
          <cell r="EU143">
            <v>10605</v>
          </cell>
          <cell r="EV143">
            <v>0</v>
          </cell>
          <cell r="EW143">
            <v>0</v>
          </cell>
          <cell r="EX143">
            <v>0</v>
          </cell>
          <cell r="EY143">
            <v>23453</v>
          </cell>
          <cell r="EZ143">
            <v>0</v>
          </cell>
          <cell r="FA143">
            <v>0</v>
          </cell>
          <cell r="FB143">
            <v>0</v>
          </cell>
          <cell r="FC143">
            <v>75537</v>
          </cell>
          <cell r="FD143">
            <v>0</v>
          </cell>
          <cell r="FE143">
            <v>-288</v>
          </cell>
          <cell r="FF143">
            <v>0</v>
          </cell>
          <cell r="FG143">
            <v>27208</v>
          </cell>
          <cell r="FH143">
            <v>0</v>
          </cell>
          <cell r="FI143">
            <v>0</v>
          </cell>
          <cell r="FJ143">
            <v>0</v>
          </cell>
          <cell r="FK143">
            <v>10175</v>
          </cell>
          <cell r="FL143">
            <v>0</v>
          </cell>
          <cell r="FM143">
            <v>288</v>
          </cell>
          <cell r="FN143">
            <v>0</v>
          </cell>
          <cell r="FO143">
            <v>15296</v>
          </cell>
          <cell r="FP143">
            <v>33025</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L143">
            <v>0</v>
          </cell>
          <cell r="GM143">
            <v>0</v>
          </cell>
          <cell r="GN143">
            <v>0</v>
          </cell>
          <cell r="GO143">
            <v>0</v>
          </cell>
          <cell r="GP143">
            <v>0</v>
          </cell>
          <cell r="GQ143">
            <v>0</v>
          </cell>
          <cell r="GR143">
            <v>0</v>
          </cell>
          <cell r="GS143">
            <v>0</v>
          </cell>
          <cell r="GT143">
            <v>0</v>
          </cell>
          <cell r="GU143">
            <v>0</v>
          </cell>
          <cell r="GV143">
            <v>0</v>
          </cell>
          <cell r="GW143">
            <v>0</v>
          </cell>
          <cell r="GX143">
            <v>0</v>
          </cell>
          <cell r="GY143">
            <v>0</v>
          </cell>
          <cell r="GZ143">
            <v>0</v>
          </cell>
          <cell r="HA143">
            <v>0</v>
          </cell>
          <cell r="HB143">
            <v>0</v>
          </cell>
          <cell r="HC143">
            <v>0</v>
          </cell>
          <cell r="HD143">
            <v>0</v>
          </cell>
          <cell r="HE143">
            <v>0</v>
          </cell>
          <cell r="HF143">
            <v>0</v>
          </cell>
          <cell r="HG143">
            <v>0</v>
          </cell>
          <cell r="HH143">
            <v>0</v>
          </cell>
          <cell r="HI143">
            <v>0</v>
          </cell>
          <cell r="HJ143">
            <v>0</v>
          </cell>
          <cell r="HK143">
            <v>0</v>
          </cell>
          <cell r="HL143">
            <v>0</v>
          </cell>
          <cell r="HM143">
            <v>0</v>
          </cell>
          <cell r="HN143">
            <v>0</v>
          </cell>
          <cell r="HO143">
            <v>0</v>
          </cell>
          <cell r="HP143">
            <v>0</v>
          </cell>
          <cell r="HQ143">
            <v>0</v>
          </cell>
          <cell r="HR143">
            <v>0</v>
          </cell>
          <cell r="HS143">
            <v>0</v>
          </cell>
          <cell r="HT143">
            <v>0</v>
          </cell>
          <cell r="HU143">
            <v>0</v>
          </cell>
          <cell r="HV143">
            <v>0</v>
          </cell>
          <cell r="HW143">
            <v>0</v>
          </cell>
          <cell r="HX143">
            <v>0</v>
          </cell>
          <cell r="HY143">
            <v>0</v>
          </cell>
          <cell r="HZ143">
            <v>0</v>
          </cell>
          <cell r="IA143">
            <v>0</v>
          </cell>
          <cell r="IB143">
            <v>0</v>
          </cell>
          <cell r="IC143">
            <v>0</v>
          </cell>
          <cell r="ID143">
            <v>0</v>
          </cell>
          <cell r="IE143">
            <v>0</v>
          </cell>
          <cell r="IF143">
            <v>0</v>
          </cell>
          <cell r="IG143">
            <v>0</v>
          </cell>
          <cell r="IH143">
            <v>0</v>
          </cell>
          <cell r="II143">
            <v>0</v>
          </cell>
          <cell r="IJ143">
            <v>0</v>
          </cell>
          <cell r="IK143">
            <v>0</v>
          </cell>
        </row>
        <row r="144">
          <cell r="A144" t="str">
            <v>87700192</v>
          </cell>
          <cell r="B144" t="str">
            <v>2001</v>
          </cell>
          <cell r="C144">
            <v>37665</v>
          </cell>
          <cell r="D144" t="str">
            <v>12:19:34</v>
          </cell>
          <cell r="E144" t="str">
            <v>COUNTRYSIDE MANOR</v>
          </cell>
          <cell r="F144">
            <v>0</v>
          </cell>
          <cell r="G144">
            <v>255511</v>
          </cell>
          <cell r="H144">
            <v>0</v>
          </cell>
          <cell r="I144">
            <v>-239332</v>
          </cell>
          <cell r="J144">
            <v>59224</v>
          </cell>
          <cell r="K144">
            <v>137962</v>
          </cell>
          <cell r="L144">
            <v>13490</v>
          </cell>
          <cell r="M144">
            <v>-39591</v>
          </cell>
          <cell r="N144">
            <v>133347</v>
          </cell>
          <cell r="O144">
            <v>18708</v>
          </cell>
          <cell r="P144">
            <v>30372</v>
          </cell>
          <cell r="Q144">
            <v>-39295</v>
          </cell>
          <cell r="R144">
            <v>195688</v>
          </cell>
          <cell r="S144">
            <v>247094</v>
          </cell>
          <cell r="T144">
            <v>44573</v>
          </cell>
          <cell r="U144">
            <v>-138296</v>
          </cell>
          <cell r="V144">
            <v>43885</v>
          </cell>
          <cell r="W144">
            <v>0</v>
          </cell>
          <cell r="X144">
            <v>0</v>
          </cell>
          <cell r="Y144">
            <v>0</v>
          </cell>
          <cell r="Z144">
            <v>185706</v>
          </cell>
          <cell r="AA144">
            <v>0</v>
          </cell>
          <cell r="AB144">
            <v>0</v>
          </cell>
          <cell r="AC144">
            <v>-3029</v>
          </cell>
          <cell r="AD144">
            <v>127995</v>
          </cell>
          <cell r="AE144">
            <v>0</v>
          </cell>
          <cell r="AF144">
            <v>0</v>
          </cell>
          <cell r="AG144">
            <v>0</v>
          </cell>
          <cell r="AH144">
            <v>496688</v>
          </cell>
          <cell r="AI144">
            <v>0</v>
          </cell>
          <cell r="AJ144">
            <v>0</v>
          </cell>
          <cell r="AK144">
            <v>0</v>
          </cell>
          <cell r="AL144">
            <v>28185</v>
          </cell>
          <cell r="AM144">
            <v>0</v>
          </cell>
          <cell r="AN144">
            <v>0</v>
          </cell>
          <cell r="AO144">
            <v>0</v>
          </cell>
          <cell r="AP144">
            <v>0</v>
          </cell>
          <cell r="AQ144">
            <v>0</v>
          </cell>
          <cell r="AR144">
            <v>0</v>
          </cell>
          <cell r="AS144">
            <v>0</v>
          </cell>
          <cell r="AT144">
            <v>0</v>
          </cell>
          <cell r="AU144">
            <v>0</v>
          </cell>
          <cell r="AV144">
            <v>70046</v>
          </cell>
          <cell r="AW144">
            <v>-241</v>
          </cell>
          <cell r="AX144">
            <v>0</v>
          </cell>
          <cell r="AY144">
            <v>0</v>
          </cell>
          <cell r="AZ144">
            <v>130954</v>
          </cell>
          <cell r="BA144">
            <v>-425</v>
          </cell>
          <cell r="BB144">
            <v>0</v>
          </cell>
          <cell r="BC144">
            <v>5558</v>
          </cell>
          <cell r="BD144">
            <v>0</v>
          </cell>
          <cell r="BE144">
            <v>0</v>
          </cell>
          <cell r="BF144">
            <v>0</v>
          </cell>
          <cell r="BG144">
            <v>84042</v>
          </cell>
          <cell r="BH144">
            <v>0</v>
          </cell>
          <cell r="BI144">
            <v>0</v>
          </cell>
          <cell r="BJ144">
            <v>0</v>
          </cell>
          <cell r="BK144">
            <v>4927</v>
          </cell>
          <cell r="BL144">
            <v>0</v>
          </cell>
          <cell r="BM144">
            <v>0</v>
          </cell>
          <cell r="BN144">
            <v>0</v>
          </cell>
          <cell r="BO144">
            <v>919</v>
          </cell>
          <cell r="BP144">
            <v>0</v>
          </cell>
          <cell r="BQ144">
            <v>0</v>
          </cell>
          <cell r="BR144">
            <v>0</v>
          </cell>
          <cell r="BS144">
            <v>9327</v>
          </cell>
          <cell r="BT144">
            <v>0</v>
          </cell>
          <cell r="BU144">
            <v>-9327</v>
          </cell>
          <cell r="BV144">
            <v>0</v>
          </cell>
          <cell r="BW144">
            <v>0</v>
          </cell>
          <cell r="BX144">
            <v>0</v>
          </cell>
          <cell r="BY144">
            <v>0</v>
          </cell>
          <cell r="BZ144">
            <v>0</v>
          </cell>
          <cell r="CA144">
            <v>8400</v>
          </cell>
          <cell r="CB144">
            <v>0</v>
          </cell>
          <cell r="CC144">
            <v>0</v>
          </cell>
          <cell r="CD144">
            <v>0</v>
          </cell>
          <cell r="CE144">
            <v>4843</v>
          </cell>
          <cell r="CF144">
            <v>0</v>
          </cell>
          <cell r="CG144">
            <v>0</v>
          </cell>
          <cell r="CH144">
            <v>0</v>
          </cell>
          <cell r="CI144">
            <v>400</v>
          </cell>
          <cell r="CJ144">
            <v>0</v>
          </cell>
          <cell r="CK144">
            <v>0</v>
          </cell>
          <cell r="CL144">
            <v>0</v>
          </cell>
          <cell r="CM144">
            <v>80295</v>
          </cell>
          <cell r="CN144">
            <v>0</v>
          </cell>
          <cell r="CO144">
            <v>0</v>
          </cell>
          <cell r="CP144">
            <v>0</v>
          </cell>
          <cell r="CQ144">
            <v>1217</v>
          </cell>
          <cell r="CR144">
            <v>0</v>
          </cell>
          <cell r="CS144">
            <v>0</v>
          </cell>
          <cell r="CT144">
            <v>0</v>
          </cell>
          <cell r="CU144">
            <v>3397</v>
          </cell>
          <cell r="CV144">
            <v>0</v>
          </cell>
          <cell r="CW144">
            <v>-1279</v>
          </cell>
          <cell r="CX144">
            <v>0</v>
          </cell>
          <cell r="CY144">
            <v>0</v>
          </cell>
          <cell r="CZ144">
            <v>0</v>
          </cell>
          <cell r="DA144">
            <v>0</v>
          </cell>
          <cell r="DB144">
            <v>0</v>
          </cell>
          <cell r="DC144">
            <v>0</v>
          </cell>
          <cell r="DD144">
            <v>0</v>
          </cell>
          <cell r="DE144">
            <v>-2933</v>
          </cell>
          <cell r="DF144">
            <v>882459</v>
          </cell>
          <cell r="DG144">
            <v>203325</v>
          </cell>
          <cell r="DH144">
            <v>201000</v>
          </cell>
          <cell r="DI144">
            <v>-17234</v>
          </cell>
          <cell r="DJ144">
            <v>10746</v>
          </cell>
          <cell r="DK144">
            <v>33163</v>
          </cell>
          <cell r="DL144">
            <v>2447</v>
          </cell>
          <cell r="DM144">
            <v>0</v>
          </cell>
          <cell r="DN144">
            <v>28961</v>
          </cell>
          <cell r="DO144">
            <v>2363</v>
          </cell>
          <cell r="DP144">
            <v>6597</v>
          </cell>
          <cell r="DQ144">
            <v>0</v>
          </cell>
          <cell r="DR144">
            <v>52490</v>
          </cell>
          <cell r="DS144">
            <v>2993</v>
          </cell>
          <cell r="DT144">
            <v>11955</v>
          </cell>
          <cell r="DU144">
            <v>-23234</v>
          </cell>
          <cell r="DV144">
            <v>224310</v>
          </cell>
          <cell r="DW144">
            <v>462076</v>
          </cell>
          <cell r="DX144">
            <v>-310434</v>
          </cell>
          <cell r="DY144">
            <v>-166321</v>
          </cell>
          <cell r="DZ144">
            <v>0</v>
          </cell>
          <cell r="EA144">
            <v>0</v>
          </cell>
          <cell r="EB144">
            <v>0</v>
          </cell>
          <cell r="EC144">
            <v>0</v>
          </cell>
          <cell r="ED144">
            <v>0</v>
          </cell>
          <cell r="EE144">
            <v>734</v>
          </cell>
          <cell r="EF144">
            <v>0</v>
          </cell>
          <cell r="EG144">
            <v>0</v>
          </cell>
          <cell r="EH144">
            <v>0</v>
          </cell>
          <cell r="EI144">
            <v>33772</v>
          </cell>
          <cell r="EJ144">
            <v>0</v>
          </cell>
          <cell r="EK144">
            <v>0</v>
          </cell>
          <cell r="EL144">
            <v>0</v>
          </cell>
          <cell r="EM144">
            <v>17224</v>
          </cell>
          <cell r="EN144">
            <v>0</v>
          </cell>
          <cell r="EO144">
            <v>0</v>
          </cell>
          <cell r="EP144">
            <v>0</v>
          </cell>
          <cell r="EQ144">
            <v>10326</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2591</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cell r="HR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row>
        <row r="145">
          <cell r="A145" t="str">
            <v>59517188</v>
          </cell>
          <cell r="B145" t="str">
            <v>2001</v>
          </cell>
          <cell r="C145">
            <v>37396</v>
          </cell>
          <cell r="D145" t="str">
            <v>16:20:21</v>
          </cell>
          <cell r="E145" t="str">
            <v>Courtland Terrace</v>
          </cell>
          <cell r="F145">
            <v>0</v>
          </cell>
          <cell r="G145">
            <v>198602</v>
          </cell>
          <cell r="H145">
            <v>0</v>
          </cell>
          <cell r="I145">
            <v>0</v>
          </cell>
          <cell r="J145">
            <v>0</v>
          </cell>
          <cell r="K145">
            <v>167433</v>
          </cell>
          <cell r="L145">
            <v>0</v>
          </cell>
          <cell r="M145">
            <v>0</v>
          </cell>
          <cell r="N145">
            <v>181212</v>
          </cell>
          <cell r="O145">
            <v>64811</v>
          </cell>
          <cell r="P145">
            <v>0</v>
          </cell>
          <cell r="Q145">
            <v>0</v>
          </cell>
          <cell r="R145">
            <v>143265</v>
          </cell>
          <cell r="S145">
            <v>258508</v>
          </cell>
          <cell r="T145">
            <v>0</v>
          </cell>
          <cell r="U145">
            <v>0</v>
          </cell>
          <cell r="V145">
            <v>34798</v>
          </cell>
          <cell r="W145">
            <v>0</v>
          </cell>
          <cell r="X145">
            <v>0</v>
          </cell>
          <cell r="Y145">
            <v>0</v>
          </cell>
          <cell r="Z145">
            <v>9118</v>
          </cell>
          <cell r="AA145">
            <v>0</v>
          </cell>
          <cell r="AB145">
            <v>0</v>
          </cell>
          <cell r="AC145">
            <v>0</v>
          </cell>
          <cell r="AD145">
            <v>453</v>
          </cell>
          <cell r="AE145">
            <v>0</v>
          </cell>
          <cell r="AF145">
            <v>0</v>
          </cell>
          <cell r="AG145">
            <v>0</v>
          </cell>
          <cell r="AH145">
            <v>45175</v>
          </cell>
          <cell r="AI145">
            <v>0</v>
          </cell>
          <cell r="AJ145">
            <v>0</v>
          </cell>
          <cell r="AK145">
            <v>0</v>
          </cell>
          <cell r="AL145">
            <v>35120</v>
          </cell>
          <cell r="AM145">
            <v>0</v>
          </cell>
          <cell r="AN145">
            <v>0</v>
          </cell>
          <cell r="AO145">
            <v>-9457</v>
          </cell>
          <cell r="AP145">
            <v>0</v>
          </cell>
          <cell r="AQ145">
            <v>0</v>
          </cell>
          <cell r="AR145">
            <v>0</v>
          </cell>
          <cell r="AS145">
            <v>0</v>
          </cell>
          <cell r="AT145">
            <v>0</v>
          </cell>
          <cell r="AU145">
            <v>9094</v>
          </cell>
          <cell r="AV145">
            <v>0</v>
          </cell>
          <cell r="AW145">
            <v>-239</v>
          </cell>
          <cell r="AX145">
            <v>0</v>
          </cell>
          <cell r="AY145">
            <v>2015</v>
          </cell>
          <cell r="AZ145">
            <v>0</v>
          </cell>
          <cell r="BA145">
            <v>-426</v>
          </cell>
          <cell r="BB145">
            <v>0</v>
          </cell>
          <cell r="BC145">
            <v>10086</v>
          </cell>
          <cell r="BD145">
            <v>0</v>
          </cell>
          <cell r="BE145">
            <v>-837</v>
          </cell>
          <cell r="BF145">
            <v>0</v>
          </cell>
          <cell r="BG145">
            <v>2199</v>
          </cell>
          <cell r="BH145">
            <v>0</v>
          </cell>
          <cell r="BI145">
            <v>-2199</v>
          </cell>
          <cell r="BJ145">
            <v>0</v>
          </cell>
          <cell r="BK145">
            <v>0</v>
          </cell>
          <cell r="BL145">
            <v>0</v>
          </cell>
          <cell r="BM145">
            <v>0</v>
          </cell>
          <cell r="BN145">
            <v>0</v>
          </cell>
          <cell r="BO145">
            <v>761</v>
          </cell>
          <cell r="BP145">
            <v>0</v>
          </cell>
          <cell r="BQ145">
            <v>0</v>
          </cell>
          <cell r="BR145">
            <v>0</v>
          </cell>
          <cell r="BS145">
            <v>0</v>
          </cell>
          <cell r="BT145">
            <v>0</v>
          </cell>
          <cell r="BU145">
            <v>0</v>
          </cell>
          <cell r="BV145">
            <v>0</v>
          </cell>
          <cell r="BW145">
            <v>0</v>
          </cell>
          <cell r="BX145">
            <v>0</v>
          </cell>
          <cell r="BY145">
            <v>0</v>
          </cell>
          <cell r="BZ145">
            <v>0</v>
          </cell>
          <cell r="CA145">
            <v>30000</v>
          </cell>
          <cell r="CB145">
            <v>0</v>
          </cell>
          <cell r="CC145">
            <v>0</v>
          </cell>
          <cell r="CD145">
            <v>0</v>
          </cell>
          <cell r="CE145">
            <v>0</v>
          </cell>
          <cell r="CF145">
            <v>0</v>
          </cell>
          <cell r="CG145">
            <v>0</v>
          </cell>
          <cell r="CH145">
            <v>0</v>
          </cell>
          <cell r="CI145">
            <v>754</v>
          </cell>
          <cell r="CJ145">
            <v>0</v>
          </cell>
          <cell r="CK145">
            <v>0</v>
          </cell>
          <cell r="CL145">
            <v>0</v>
          </cell>
          <cell r="CM145">
            <v>1314</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124664</v>
          </cell>
          <cell r="DG145">
            <v>56223</v>
          </cell>
          <cell r="DH145">
            <v>0</v>
          </cell>
          <cell r="DI145">
            <v>-13158</v>
          </cell>
          <cell r="DJ145">
            <v>0</v>
          </cell>
          <cell r="DK145">
            <v>93584</v>
          </cell>
          <cell r="DL145">
            <v>0</v>
          </cell>
          <cell r="DM145">
            <v>0</v>
          </cell>
          <cell r="DN145">
            <v>0</v>
          </cell>
          <cell r="DO145">
            <v>381</v>
          </cell>
          <cell r="DP145">
            <v>0</v>
          </cell>
          <cell r="DQ145">
            <v>0</v>
          </cell>
          <cell r="DR145">
            <v>93231</v>
          </cell>
          <cell r="DS145">
            <v>30637</v>
          </cell>
          <cell r="DT145">
            <v>0</v>
          </cell>
          <cell r="DU145">
            <v>0</v>
          </cell>
          <cell r="DV145">
            <v>136820</v>
          </cell>
          <cell r="DW145">
            <v>155927</v>
          </cell>
          <cell r="DX145">
            <v>0</v>
          </cell>
          <cell r="DY145">
            <v>-1</v>
          </cell>
          <cell r="DZ145">
            <v>0</v>
          </cell>
          <cell r="EA145">
            <v>0</v>
          </cell>
          <cell r="EB145">
            <v>0</v>
          </cell>
          <cell r="EC145">
            <v>0</v>
          </cell>
          <cell r="ED145">
            <v>0</v>
          </cell>
          <cell r="EE145">
            <v>6966</v>
          </cell>
          <cell r="EF145">
            <v>0</v>
          </cell>
          <cell r="EG145">
            <v>0</v>
          </cell>
          <cell r="EH145">
            <v>0</v>
          </cell>
          <cell r="EI145">
            <v>133617</v>
          </cell>
          <cell r="EJ145">
            <v>0</v>
          </cell>
          <cell r="EK145">
            <v>0</v>
          </cell>
          <cell r="EL145">
            <v>0</v>
          </cell>
          <cell r="EM145">
            <v>27793</v>
          </cell>
          <cell r="EN145">
            <v>0</v>
          </cell>
          <cell r="EO145">
            <v>0</v>
          </cell>
          <cell r="EP145">
            <v>0</v>
          </cell>
          <cell r="EQ145">
            <v>12801</v>
          </cell>
          <cell r="ER145">
            <v>0</v>
          </cell>
          <cell r="ES145">
            <v>0</v>
          </cell>
          <cell r="ET145">
            <v>0</v>
          </cell>
          <cell r="EU145">
            <v>0</v>
          </cell>
          <cell r="EV145">
            <v>0</v>
          </cell>
          <cell r="EW145">
            <v>0</v>
          </cell>
          <cell r="EX145">
            <v>0</v>
          </cell>
          <cell r="EY145">
            <v>0</v>
          </cell>
          <cell r="EZ145">
            <v>0</v>
          </cell>
          <cell r="FA145">
            <v>0</v>
          </cell>
          <cell r="FB145">
            <v>0</v>
          </cell>
          <cell r="FC145">
            <v>139196</v>
          </cell>
          <cell r="FD145">
            <v>0</v>
          </cell>
          <cell r="FE145">
            <v>0</v>
          </cell>
          <cell r="FF145">
            <v>0</v>
          </cell>
          <cell r="FG145">
            <v>12025</v>
          </cell>
          <cell r="FH145">
            <v>0</v>
          </cell>
          <cell r="FI145">
            <v>0</v>
          </cell>
          <cell r="FJ145">
            <v>0</v>
          </cell>
          <cell r="FK145">
            <v>0</v>
          </cell>
          <cell r="FL145">
            <v>0</v>
          </cell>
          <cell r="FM145">
            <v>0</v>
          </cell>
          <cell r="FN145">
            <v>0</v>
          </cell>
          <cell r="FO145">
            <v>9136</v>
          </cell>
          <cell r="FP145">
            <v>0</v>
          </cell>
          <cell r="FQ145">
            <v>0</v>
          </cell>
          <cell r="FR145">
            <v>0</v>
          </cell>
          <cell r="FS145">
            <v>0</v>
          </cell>
          <cell r="FT145">
            <v>117234</v>
          </cell>
          <cell r="FU145">
            <v>0</v>
          </cell>
          <cell r="FV145">
            <v>0</v>
          </cell>
          <cell r="FW145">
            <v>0</v>
          </cell>
          <cell r="FX145">
            <v>298267</v>
          </cell>
          <cell r="FY145">
            <v>0</v>
          </cell>
          <cell r="FZ145">
            <v>0</v>
          </cell>
          <cell r="GA145">
            <v>0</v>
          </cell>
          <cell r="GB145">
            <v>419982</v>
          </cell>
          <cell r="GC145">
            <v>0</v>
          </cell>
          <cell r="GD145">
            <v>0</v>
          </cell>
          <cell r="GE145">
            <v>0</v>
          </cell>
          <cell r="GF145">
            <v>67497</v>
          </cell>
          <cell r="GG145">
            <v>0</v>
          </cell>
          <cell r="GH145">
            <v>0</v>
          </cell>
          <cell r="GI145">
            <v>0</v>
          </cell>
          <cell r="GJ145">
            <v>63308</v>
          </cell>
          <cell r="GK145">
            <v>0</v>
          </cell>
          <cell r="GL145">
            <v>0</v>
          </cell>
          <cell r="GM145">
            <v>0</v>
          </cell>
          <cell r="GN145">
            <v>1948</v>
          </cell>
          <cell r="GO145">
            <v>0</v>
          </cell>
          <cell r="GP145">
            <v>0</v>
          </cell>
          <cell r="GQ145">
            <v>0</v>
          </cell>
          <cell r="GR145">
            <v>3797</v>
          </cell>
          <cell r="GS145">
            <v>0</v>
          </cell>
          <cell r="GT145">
            <v>0</v>
          </cell>
          <cell r="GU145">
            <v>0</v>
          </cell>
          <cell r="GV145">
            <v>59810</v>
          </cell>
          <cell r="GW145">
            <v>0</v>
          </cell>
          <cell r="GX145">
            <v>0</v>
          </cell>
          <cell r="GY145">
            <v>0</v>
          </cell>
          <cell r="GZ145">
            <v>1031843</v>
          </cell>
          <cell r="HA145">
            <v>0</v>
          </cell>
          <cell r="HB145">
            <v>246361</v>
          </cell>
          <cell r="HC145">
            <v>0</v>
          </cell>
          <cell r="HD145">
            <v>-117234</v>
          </cell>
          <cell r="HE145">
            <v>0</v>
          </cell>
          <cell r="HF145">
            <v>490860</v>
          </cell>
          <cell r="HG145">
            <v>0</v>
          </cell>
          <cell r="HH145">
            <v>-298267</v>
          </cell>
          <cell r="HI145">
            <v>0</v>
          </cell>
          <cell r="HJ145">
            <v>841885</v>
          </cell>
          <cell r="HK145">
            <v>0</v>
          </cell>
          <cell r="HL145">
            <v>-419982</v>
          </cell>
          <cell r="HM145">
            <v>0</v>
          </cell>
          <cell r="HN145">
            <v>0</v>
          </cell>
          <cell r="HO145">
            <v>129550</v>
          </cell>
          <cell r="HP145">
            <v>-67497</v>
          </cell>
          <cell r="HQ145">
            <v>0</v>
          </cell>
          <cell r="HR145">
            <v>0</v>
          </cell>
          <cell r="HS145">
            <v>121742</v>
          </cell>
          <cell r="HT145">
            <v>-63308</v>
          </cell>
          <cell r="HU145">
            <v>0</v>
          </cell>
          <cell r="HV145">
            <v>0</v>
          </cell>
          <cell r="HW145">
            <v>4133</v>
          </cell>
          <cell r="HX145">
            <v>-1948</v>
          </cell>
          <cell r="HY145">
            <v>0</v>
          </cell>
          <cell r="HZ145">
            <v>0</v>
          </cell>
          <cell r="IA145">
            <v>8056</v>
          </cell>
          <cell r="IB145">
            <v>-3797</v>
          </cell>
          <cell r="IC145">
            <v>0</v>
          </cell>
          <cell r="ID145">
            <v>0</v>
          </cell>
          <cell r="IE145">
            <v>127015</v>
          </cell>
          <cell r="IF145">
            <v>-59810</v>
          </cell>
          <cell r="IG145">
            <v>0</v>
          </cell>
          <cell r="IH145">
            <v>1579106</v>
          </cell>
          <cell r="II145">
            <v>390496</v>
          </cell>
          <cell r="IJ145">
            <v>-1031843</v>
          </cell>
          <cell r="IK145">
            <v>0</v>
          </cell>
        </row>
        <row r="146">
          <cell r="A146" t="str">
            <v>57463908</v>
          </cell>
          <cell r="B146" t="str">
            <v>2001</v>
          </cell>
          <cell r="C146">
            <v>37436</v>
          </cell>
          <cell r="D146" t="str">
            <v>11:54:38</v>
          </cell>
          <cell r="E146" t="str">
            <v>CROASDAILE VILLAGE</v>
          </cell>
          <cell r="F146">
            <v>0</v>
          </cell>
          <cell r="G146">
            <v>5871008</v>
          </cell>
          <cell r="H146">
            <v>93484</v>
          </cell>
          <cell r="I146">
            <v>-287727</v>
          </cell>
          <cell r="J146">
            <v>338892</v>
          </cell>
          <cell r="K146">
            <v>1042679</v>
          </cell>
          <cell r="L146">
            <v>78748</v>
          </cell>
          <cell r="M146">
            <v>0</v>
          </cell>
          <cell r="N146">
            <v>490129</v>
          </cell>
          <cell r="O146">
            <v>52131</v>
          </cell>
          <cell r="P146">
            <v>113892</v>
          </cell>
          <cell r="Q146">
            <v>0</v>
          </cell>
          <cell r="R146">
            <v>302604</v>
          </cell>
          <cell r="S146">
            <v>2116823</v>
          </cell>
          <cell r="T146">
            <v>70316</v>
          </cell>
          <cell r="U146">
            <v>-45482</v>
          </cell>
          <cell r="V146">
            <v>75891</v>
          </cell>
          <cell r="W146">
            <v>0</v>
          </cell>
          <cell r="X146">
            <v>-3503</v>
          </cell>
          <cell r="Y146">
            <v>0</v>
          </cell>
          <cell r="Z146">
            <v>334153</v>
          </cell>
          <cell r="AA146">
            <v>0</v>
          </cell>
          <cell r="AB146">
            <v>-352914</v>
          </cell>
          <cell r="AC146">
            <v>0</v>
          </cell>
          <cell r="AD146">
            <v>678739</v>
          </cell>
          <cell r="AE146">
            <v>0</v>
          </cell>
          <cell r="AF146">
            <v>-678739</v>
          </cell>
          <cell r="AG146">
            <v>0</v>
          </cell>
          <cell r="AH146">
            <v>1528484</v>
          </cell>
          <cell r="AI146">
            <v>0</v>
          </cell>
          <cell r="AJ146">
            <v>-1528484</v>
          </cell>
          <cell r="AK146">
            <v>0</v>
          </cell>
          <cell r="AL146">
            <v>138175</v>
          </cell>
          <cell r="AM146">
            <v>0</v>
          </cell>
          <cell r="AN146">
            <v>-53920</v>
          </cell>
          <cell r="AO146">
            <v>0</v>
          </cell>
          <cell r="AP146">
            <v>0</v>
          </cell>
          <cell r="AQ146">
            <v>0</v>
          </cell>
          <cell r="AR146">
            <v>0</v>
          </cell>
          <cell r="AS146">
            <v>0</v>
          </cell>
          <cell r="AT146">
            <v>0</v>
          </cell>
          <cell r="AU146">
            <v>0</v>
          </cell>
          <cell r="AV146">
            <v>10282</v>
          </cell>
          <cell r="AW146">
            <v>0</v>
          </cell>
          <cell r="AX146">
            <v>0</v>
          </cell>
          <cell r="AY146">
            <v>0</v>
          </cell>
          <cell r="AZ146">
            <v>22239</v>
          </cell>
          <cell r="BA146">
            <v>0</v>
          </cell>
          <cell r="BB146">
            <v>0</v>
          </cell>
          <cell r="BC146">
            <v>13309</v>
          </cell>
          <cell r="BD146">
            <v>0</v>
          </cell>
          <cell r="BE146">
            <v>0</v>
          </cell>
          <cell r="BF146">
            <v>0</v>
          </cell>
          <cell r="BG146">
            <v>26876</v>
          </cell>
          <cell r="BH146">
            <v>-26876</v>
          </cell>
          <cell r="BI146">
            <v>0</v>
          </cell>
          <cell r="BJ146">
            <v>0</v>
          </cell>
          <cell r="BK146">
            <v>0</v>
          </cell>
          <cell r="BL146">
            <v>0</v>
          </cell>
          <cell r="BM146">
            <v>0</v>
          </cell>
          <cell r="BN146">
            <v>0</v>
          </cell>
          <cell r="BO146">
            <v>3785</v>
          </cell>
          <cell r="BP146">
            <v>0</v>
          </cell>
          <cell r="BQ146">
            <v>0</v>
          </cell>
          <cell r="BR146">
            <v>0</v>
          </cell>
          <cell r="BS146">
            <v>0</v>
          </cell>
          <cell r="BT146">
            <v>0</v>
          </cell>
          <cell r="BU146">
            <v>0</v>
          </cell>
          <cell r="BV146">
            <v>0</v>
          </cell>
          <cell r="BW146">
            <v>0</v>
          </cell>
          <cell r="BX146">
            <v>0</v>
          </cell>
          <cell r="BY146">
            <v>0</v>
          </cell>
          <cell r="BZ146">
            <v>0</v>
          </cell>
          <cell r="CA146">
            <v>36198</v>
          </cell>
          <cell r="CB146">
            <v>0</v>
          </cell>
          <cell r="CC146">
            <v>0</v>
          </cell>
          <cell r="CD146">
            <v>0</v>
          </cell>
          <cell r="CE146">
            <v>0</v>
          </cell>
          <cell r="CF146">
            <v>0</v>
          </cell>
          <cell r="CG146">
            <v>0</v>
          </cell>
          <cell r="CH146">
            <v>0</v>
          </cell>
          <cell r="CI146">
            <v>0</v>
          </cell>
          <cell r="CJ146">
            <v>0</v>
          </cell>
          <cell r="CK146">
            <v>0</v>
          </cell>
          <cell r="CL146">
            <v>0</v>
          </cell>
          <cell r="CM146">
            <v>93246</v>
          </cell>
          <cell r="CN146">
            <v>0</v>
          </cell>
          <cell r="CO146">
            <v>0</v>
          </cell>
          <cell r="CP146">
            <v>0</v>
          </cell>
          <cell r="CQ146">
            <v>24805</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2755442</v>
          </cell>
          <cell r="DG146">
            <v>198219</v>
          </cell>
          <cell r="DH146">
            <v>-2611915</v>
          </cell>
          <cell r="DI146">
            <v>0</v>
          </cell>
          <cell r="DJ146">
            <v>18595</v>
          </cell>
          <cell r="DK146">
            <v>196267</v>
          </cell>
          <cell r="DL146">
            <v>4321</v>
          </cell>
          <cell r="DM146">
            <v>0</v>
          </cell>
          <cell r="DN146">
            <v>47397</v>
          </cell>
          <cell r="DO146">
            <v>0</v>
          </cell>
          <cell r="DP146">
            <v>11014</v>
          </cell>
          <cell r="DQ146">
            <v>0</v>
          </cell>
          <cell r="DR146">
            <v>108982</v>
          </cell>
          <cell r="DS146">
            <v>7214</v>
          </cell>
          <cell r="DT146">
            <v>25324</v>
          </cell>
          <cell r="DU146">
            <v>0</v>
          </cell>
          <cell r="DV146">
            <v>558030</v>
          </cell>
          <cell r="DW146">
            <v>2308653</v>
          </cell>
          <cell r="DX146">
            <v>-1248845</v>
          </cell>
          <cell r="DY146">
            <v>446130</v>
          </cell>
          <cell r="DZ146">
            <v>0</v>
          </cell>
          <cell r="EA146">
            <v>840</v>
          </cell>
          <cell r="EB146">
            <v>0</v>
          </cell>
          <cell r="EC146">
            <v>0</v>
          </cell>
          <cell r="ED146">
            <v>0</v>
          </cell>
          <cell r="EE146">
            <v>3635</v>
          </cell>
          <cell r="EF146">
            <v>0</v>
          </cell>
          <cell r="EG146">
            <v>0</v>
          </cell>
          <cell r="EH146">
            <v>0</v>
          </cell>
          <cell r="EI146">
            <v>70679</v>
          </cell>
          <cell r="EJ146">
            <v>0</v>
          </cell>
          <cell r="EK146">
            <v>0</v>
          </cell>
          <cell r="EL146">
            <v>0</v>
          </cell>
          <cell r="EM146">
            <v>89419</v>
          </cell>
          <cell r="EN146">
            <v>0</v>
          </cell>
          <cell r="EO146">
            <v>0</v>
          </cell>
          <cell r="EP146">
            <v>0</v>
          </cell>
          <cell r="EQ146">
            <v>86878</v>
          </cell>
          <cell r="ER146">
            <v>0</v>
          </cell>
          <cell r="ES146">
            <v>0</v>
          </cell>
          <cell r="ET146">
            <v>0</v>
          </cell>
          <cell r="EU146">
            <v>4726</v>
          </cell>
          <cell r="EV146">
            <v>0</v>
          </cell>
          <cell r="EW146">
            <v>0</v>
          </cell>
          <cell r="EX146">
            <v>0</v>
          </cell>
          <cell r="EY146">
            <v>0</v>
          </cell>
          <cell r="EZ146">
            <v>0</v>
          </cell>
          <cell r="FA146">
            <v>0</v>
          </cell>
          <cell r="FB146">
            <v>0</v>
          </cell>
          <cell r="FC146">
            <v>134255</v>
          </cell>
          <cell r="FD146">
            <v>0</v>
          </cell>
          <cell r="FE146">
            <v>0</v>
          </cell>
          <cell r="FF146">
            <v>0</v>
          </cell>
          <cell r="FG146">
            <v>0</v>
          </cell>
          <cell r="FH146">
            <v>0</v>
          </cell>
          <cell r="FI146">
            <v>0</v>
          </cell>
          <cell r="FJ146">
            <v>0</v>
          </cell>
          <cell r="FK146">
            <v>52982</v>
          </cell>
          <cell r="FL146">
            <v>0</v>
          </cell>
          <cell r="FM146">
            <v>0</v>
          </cell>
          <cell r="FN146">
            <v>55148</v>
          </cell>
          <cell r="FO146">
            <v>0</v>
          </cell>
          <cell r="FP146">
            <v>12815</v>
          </cell>
          <cell r="FQ146">
            <v>0</v>
          </cell>
          <cell r="FR146">
            <v>0</v>
          </cell>
          <cell r="FS146">
            <v>0</v>
          </cell>
          <cell r="FT146">
            <v>258663</v>
          </cell>
          <cell r="FU146">
            <v>0</v>
          </cell>
          <cell r="FV146">
            <v>0</v>
          </cell>
          <cell r="FW146">
            <v>0</v>
          </cell>
          <cell r="FX146">
            <v>525403</v>
          </cell>
          <cell r="FY146">
            <v>0</v>
          </cell>
          <cell r="FZ146">
            <v>0</v>
          </cell>
          <cell r="GA146">
            <v>0</v>
          </cell>
          <cell r="GB146">
            <v>1183179</v>
          </cell>
          <cell r="GC146">
            <v>0</v>
          </cell>
          <cell r="GD146">
            <v>0</v>
          </cell>
          <cell r="GE146">
            <v>0</v>
          </cell>
          <cell r="GF146">
            <v>146706</v>
          </cell>
          <cell r="GG146">
            <v>0</v>
          </cell>
          <cell r="GH146">
            <v>0</v>
          </cell>
          <cell r="GI146">
            <v>0</v>
          </cell>
          <cell r="GJ146">
            <v>310424</v>
          </cell>
          <cell r="GK146">
            <v>0</v>
          </cell>
          <cell r="GL146">
            <v>0</v>
          </cell>
          <cell r="GM146">
            <v>0</v>
          </cell>
          <cell r="GN146">
            <v>0</v>
          </cell>
          <cell r="GO146">
            <v>0</v>
          </cell>
          <cell r="GP146">
            <v>0</v>
          </cell>
          <cell r="GQ146">
            <v>0</v>
          </cell>
          <cell r="GR146">
            <v>20804</v>
          </cell>
          <cell r="GS146">
            <v>0</v>
          </cell>
          <cell r="GT146">
            <v>0</v>
          </cell>
          <cell r="GU146">
            <v>0</v>
          </cell>
          <cell r="GV146">
            <v>0</v>
          </cell>
          <cell r="GW146">
            <v>0</v>
          </cell>
          <cell r="GX146">
            <v>0</v>
          </cell>
          <cell r="GY146">
            <v>0</v>
          </cell>
          <cell r="GZ146">
            <v>2445179</v>
          </cell>
          <cell r="HA146">
            <v>0</v>
          </cell>
          <cell r="HB146">
            <v>0</v>
          </cell>
          <cell r="HC146">
            <v>0</v>
          </cell>
          <cell r="HD146">
            <v>75490</v>
          </cell>
          <cell r="HE146">
            <v>0</v>
          </cell>
          <cell r="HF146">
            <v>0</v>
          </cell>
          <cell r="HG146">
            <v>0</v>
          </cell>
          <cell r="HH146">
            <v>153336</v>
          </cell>
          <cell r="HI146">
            <v>0</v>
          </cell>
          <cell r="HJ146">
            <v>0</v>
          </cell>
          <cell r="HK146">
            <v>0</v>
          </cell>
          <cell r="HL146">
            <v>345305</v>
          </cell>
          <cell r="HM146">
            <v>0</v>
          </cell>
          <cell r="HN146">
            <v>0</v>
          </cell>
          <cell r="HO146">
            <v>0</v>
          </cell>
          <cell r="HP146">
            <v>42815</v>
          </cell>
          <cell r="HQ146">
            <v>0</v>
          </cell>
          <cell r="HR146">
            <v>0</v>
          </cell>
          <cell r="HS146">
            <v>0</v>
          </cell>
          <cell r="HT146">
            <v>90596</v>
          </cell>
          <cell r="HU146">
            <v>0</v>
          </cell>
          <cell r="HV146">
            <v>0</v>
          </cell>
          <cell r="HW146">
            <v>0</v>
          </cell>
          <cell r="HX146">
            <v>0</v>
          </cell>
          <cell r="HY146">
            <v>0</v>
          </cell>
          <cell r="HZ146">
            <v>0</v>
          </cell>
          <cell r="IA146">
            <v>0</v>
          </cell>
          <cell r="IB146">
            <v>6072</v>
          </cell>
          <cell r="IC146">
            <v>0</v>
          </cell>
          <cell r="ID146">
            <v>0</v>
          </cell>
          <cell r="IE146">
            <v>0</v>
          </cell>
          <cell r="IF146">
            <v>0</v>
          </cell>
          <cell r="IG146">
            <v>0</v>
          </cell>
          <cell r="IH146">
            <v>0</v>
          </cell>
          <cell r="II146">
            <v>0</v>
          </cell>
          <cell r="IJ146">
            <v>713614</v>
          </cell>
          <cell r="IK146">
            <v>0</v>
          </cell>
        </row>
        <row r="147">
          <cell r="A147" t="str">
            <v>63463200</v>
          </cell>
          <cell r="B147" t="str">
            <v>2001</v>
          </cell>
          <cell r="C147">
            <v>37582</v>
          </cell>
          <cell r="D147" t="str">
            <v>10:14:20</v>
          </cell>
          <cell r="E147" t="str">
            <v>Cross Creek Health Care</v>
          </cell>
          <cell r="F147">
            <v>0</v>
          </cell>
          <cell r="G147">
            <v>373552</v>
          </cell>
          <cell r="H147">
            <v>0</v>
          </cell>
          <cell r="I147">
            <v>-36568</v>
          </cell>
          <cell r="J147">
            <v>27160</v>
          </cell>
          <cell r="K147">
            <v>125783</v>
          </cell>
          <cell r="L147">
            <v>407</v>
          </cell>
          <cell r="M147">
            <v>-3035</v>
          </cell>
          <cell r="N147">
            <v>57450</v>
          </cell>
          <cell r="O147">
            <v>34300</v>
          </cell>
          <cell r="P147">
            <v>1727</v>
          </cell>
          <cell r="Q147">
            <v>0</v>
          </cell>
          <cell r="R147">
            <v>148828</v>
          </cell>
          <cell r="S147">
            <v>192071</v>
          </cell>
          <cell r="T147">
            <v>4870</v>
          </cell>
          <cell r="U147">
            <v>-18678</v>
          </cell>
          <cell r="V147">
            <v>126493</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29652</v>
          </cell>
          <cell r="AM147">
            <v>0</v>
          </cell>
          <cell r="AN147">
            <v>-15244</v>
          </cell>
          <cell r="AO147">
            <v>0</v>
          </cell>
          <cell r="AP147">
            <v>0</v>
          </cell>
          <cell r="AQ147">
            <v>0</v>
          </cell>
          <cell r="AR147">
            <v>0</v>
          </cell>
          <cell r="AS147">
            <v>0</v>
          </cell>
          <cell r="AT147">
            <v>0</v>
          </cell>
          <cell r="AU147">
            <v>12065</v>
          </cell>
          <cell r="AV147">
            <v>-1229</v>
          </cell>
          <cell r="AW147">
            <v>0</v>
          </cell>
          <cell r="AX147">
            <v>0</v>
          </cell>
          <cell r="AY147">
            <v>4529</v>
          </cell>
          <cell r="AZ147">
            <v>4511</v>
          </cell>
          <cell r="BA147">
            <v>0</v>
          </cell>
          <cell r="BB147">
            <v>0</v>
          </cell>
          <cell r="BC147">
            <v>0</v>
          </cell>
          <cell r="BD147">
            <v>0</v>
          </cell>
          <cell r="BE147">
            <v>0</v>
          </cell>
          <cell r="BF147">
            <v>0</v>
          </cell>
          <cell r="BG147">
            <v>59075</v>
          </cell>
          <cell r="BH147">
            <v>0</v>
          </cell>
          <cell r="BI147">
            <v>0</v>
          </cell>
          <cell r="BJ147">
            <v>0</v>
          </cell>
          <cell r="BK147">
            <v>4916</v>
          </cell>
          <cell r="BL147">
            <v>0</v>
          </cell>
          <cell r="BM147">
            <v>0</v>
          </cell>
          <cell r="BN147">
            <v>0</v>
          </cell>
          <cell r="BO147">
            <v>91</v>
          </cell>
          <cell r="BP147">
            <v>0</v>
          </cell>
          <cell r="BQ147">
            <v>0</v>
          </cell>
          <cell r="BR147">
            <v>0</v>
          </cell>
          <cell r="BS147">
            <v>9141</v>
          </cell>
          <cell r="BT147">
            <v>0</v>
          </cell>
          <cell r="BU147">
            <v>0</v>
          </cell>
          <cell r="BV147">
            <v>0</v>
          </cell>
          <cell r="BW147">
            <v>0</v>
          </cell>
          <cell r="BX147">
            <v>0</v>
          </cell>
          <cell r="BY147">
            <v>0</v>
          </cell>
          <cell r="BZ147">
            <v>0</v>
          </cell>
          <cell r="CA147">
            <v>20575</v>
          </cell>
          <cell r="CB147">
            <v>0</v>
          </cell>
          <cell r="CC147">
            <v>0</v>
          </cell>
          <cell r="CD147">
            <v>0</v>
          </cell>
          <cell r="CE147">
            <v>3188</v>
          </cell>
          <cell r="CF147">
            <v>0</v>
          </cell>
          <cell r="CG147">
            <v>0</v>
          </cell>
          <cell r="CH147">
            <v>0</v>
          </cell>
          <cell r="CI147">
            <v>2100</v>
          </cell>
          <cell r="CJ147">
            <v>0</v>
          </cell>
          <cell r="CK147">
            <v>-2100</v>
          </cell>
          <cell r="CL147">
            <v>0</v>
          </cell>
          <cell r="CM147">
            <v>0</v>
          </cell>
          <cell r="CN147">
            <v>0</v>
          </cell>
          <cell r="CO147">
            <v>0</v>
          </cell>
          <cell r="CP147">
            <v>0</v>
          </cell>
          <cell r="CQ147">
            <v>3505</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-9381</v>
          </cell>
          <cell r="DF147">
            <v>156145</v>
          </cell>
          <cell r="DG147">
            <v>119185</v>
          </cell>
          <cell r="DH147">
            <v>-11962</v>
          </cell>
          <cell r="DI147">
            <v>-11481</v>
          </cell>
          <cell r="DJ147">
            <v>32511</v>
          </cell>
          <cell r="DK147">
            <v>12529</v>
          </cell>
          <cell r="DL147">
            <v>1046</v>
          </cell>
          <cell r="DM147">
            <v>-212</v>
          </cell>
          <cell r="DN147">
            <v>30080</v>
          </cell>
          <cell r="DO147">
            <v>5395</v>
          </cell>
          <cell r="DP147">
            <v>1182</v>
          </cell>
          <cell r="DQ147">
            <v>0</v>
          </cell>
          <cell r="DR147">
            <v>34393</v>
          </cell>
          <cell r="DS147">
            <v>9159</v>
          </cell>
          <cell r="DT147">
            <v>1170</v>
          </cell>
          <cell r="DU147">
            <v>-73</v>
          </cell>
          <cell r="DV147">
            <v>143688</v>
          </cell>
          <cell r="DW147">
            <v>439410</v>
          </cell>
          <cell r="DX147">
            <v>-24137</v>
          </cell>
          <cell r="DY147">
            <v>-164697</v>
          </cell>
          <cell r="DZ147">
            <v>0</v>
          </cell>
          <cell r="EA147">
            <v>71</v>
          </cell>
          <cell r="EB147">
            <v>0</v>
          </cell>
          <cell r="EC147">
            <v>0</v>
          </cell>
          <cell r="ED147">
            <v>0</v>
          </cell>
          <cell r="EE147">
            <v>324</v>
          </cell>
          <cell r="EF147">
            <v>0</v>
          </cell>
          <cell r="EG147">
            <v>0</v>
          </cell>
          <cell r="EH147">
            <v>0</v>
          </cell>
          <cell r="EI147">
            <v>49785</v>
          </cell>
          <cell r="EJ147">
            <v>0</v>
          </cell>
          <cell r="EK147">
            <v>0</v>
          </cell>
          <cell r="EL147">
            <v>0</v>
          </cell>
          <cell r="EM147">
            <v>688</v>
          </cell>
          <cell r="EN147">
            <v>0</v>
          </cell>
          <cell r="EO147">
            <v>0</v>
          </cell>
          <cell r="EP147">
            <v>0</v>
          </cell>
          <cell r="EQ147">
            <v>19741</v>
          </cell>
          <cell r="ER147">
            <v>0</v>
          </cell>
          <cell r="ES147">
            <v>0</v>
          </cell>
          <cell r="ET147">
            <v>0</v>
          </cell>
          <cell r="EU147">
            <v>0</v>
          </cell>
          <cell r="EV147">
            <v>0</v>
          </cell>
          <cell r="EW147">
            <v>0</v>
          </cell>
          <cell r="EX147">
            <v>0</v>
          </cell>
          <cell r="EY147">
            <v>0</v>
          </cell>
          <cell r="EZ147">
            <v>0</v>
          </cell>
          <cell r="FA147">
            <v>0</v>
          </cell>
          <cell r="FB147">
            <v>0</v>
          </cell>
          <cell r="FC147">
            <v>55380</v>
          </cell>
          <cell r="FD147">
            <v>0</v>
          </cell>
          <cell r="FE147">
            <v>-4603</v>
          </cell>
          <cell r="FF147">
            <v>0</v>
          </cell>
          <cell r="FG147">
            <v>40998</v>
          </cell>
          <cell r="FH147">
            <v>0</v>
          </cell>
          <cell r="FI147">
            <v>-12721</v>
          </cell>
          <cell r="FJ147">
            <v>0</v>
          </cell>
          <cell r="FK147">
            <v>24264</v>
          </cell>
          <cell r="FL147">
            <v>0</v>
          </cell>
          <cell r="FM147">
            <v>0</v>
          </cell>
          <cell r="FN147">
            <v>3138</v>
          </cell>
          <cell r="FO147">
            <v>826</v>
          </cell>
          <cell r="FP147">
            <v>43</v>
          </cell>
          <cell r="FQ147">
            <v>0</v>
          </cell>
          <cell r="FR147">
            <v>1354</v>
          </cell>
          <cell r="FS147">
            <v>0</v>
          </cell>
          <cell r="FT147">
            <v>164279</v>
          </cell>
          <cell r="FU147">
            <v>0</v>
          </cell>
          <cell r="FV147">
            <v>2346</v>
          </cell>
          <cell r="FW147">
            <v>0</v>
          </cell>
          <cell r="FX147">
            <v>94531</v>
          </cell>
          <cell r="FY147">
            <v>0</v>
          </cell>
          <cell r="FZ147">
            <v>2153</v>
          </cell>
          <cell r="GA147">
            <v>0</v>
          </cell>
          <cell r="GB147">
            <v>285050</v>
          </cell>
          <cell r="GC147">
            <v>0</v>
          </cell>
          <cell r="GD147">
            <v>0</v>
          </cell>
          <cell r="GE147">
            <v>129</v>
          </cell>
          <cell r="GF147">
            <v>42628</v>
          </cell>
          <cell r="GG147">
            <v>0</v>
          </cell>
          <cell r="GH147">
            <v>0</v>
          </cell>
          <cell r="GI147">
            <v>-5019</v>
          </cell>
          <cell r="GJ147">
            <v>86916</v>
          </cell>
          <cell r="GK147">
            <v>0</v>
          </cell>
          <cell r="GL147">
            <v>0</v>
          </cell>
          <cell r="GM147">
            <v>0</v>
          </cell>
          <cell r="GN147">
            <v>150</v>
          </cell>
          <cell r="GO147">
            <v>0</v>
          </cell>
          <cell r="GP147">
            <v>0</v>
          </cell>
          <cell r="GQ147">
            <v>0</v>
          </cell>
          <cell r="GR147">
            <v>2321</v>
          </cell>
          <cell r="GS147">
            <v>0</v>
          </cell>
          <cell r="GT147">
            <v>0</v>
          </cell>
          <cell r="GU147">
            <v>0</v>
          </cell>
          <cell r="GV147">
            <v>14238</v>
          </cell>
          <cell r="GW147">
            <v>0</v>
          </cell>
          <cell r="GX147">
            <v>5853</v>
          </cell>
          <cell r="GY147">
            <v>-4890</v>
          </cell>
          <cell r="GZ147">
            <v>690113</v>
          </cell>
          <cell r="HA147">
            <v>0</v>
          </cell>
          <cell r="HB147">
            <v>235627</v>
          </cell>
          <cell r="HC147">
            <v>0</v>
          </cell>
          <cell r="HD147">
            <v>-164279</v>
          </cell>
          <cell r="HE147">
            <v>0</v>
          </cell>
          <cell r="HF147">
            <v>136051</v>
          </cell>
          <cell r="HG147">
            <v>0</v>
          </cell>
          <cell r="HH147">
            <v>-94531</v>
          </cell>
          <cell r="HI147">
            <v>0</v>
          </cell>
          <cell r="HJ147">
            <v>408142</v>
          </cell>
          <cell r="HK147">
            <v>0</v>
          </cell>
          <cell r="HL147">
            <v>-285050</v>
          </cell>
          <cell r="HM147">
            <v>0</v>
          </cell>
          <cell r="HN147">
            <v>0</v>
          </cell>
          <cell r="HO147">
            <v>65844</v>
          </cell>
          <cell r="HP147">
            <v>-47491</v>
          </cell>
          <cell r="HQ147">
            <v>0</v>
          </cell>
          <cell r="HR147">
            <v>0</v>
          </cell>
          <cell r="HS147">
            <v>91498</v>
          </cell>
          <cell r="HT147">
            <v>-56399</v>
          </cell>
          <cell r="HU147">
            <v>0</v>
          </cell>
          <cell r="HV147">
            <v>0</v>
          </cell>
          <cell r="HW147">
            <v>215</v>
          </cell>
          <cell r="HX147">
            <v>-150</v>
          </cell>
          <cell r="HY147">
            <v>0</v>
          </cell>
          <cell r="HZ147">
            <v>0</v>
          </cell>
          <cell r="IA147">
            <v>3316</v>
          </cell>
          <cell r="IB147">
            <v>-2321</v>
          </cell>
          <cell r="IC147">
            <v>0</v>
          </cell>
          <cell r="ID147">
            <v>0</v>
          </cell>
          <cell r="IE147">
            <v>20340</v>
          </cell>
          <cell r="IF147">
            <v>-14238</v>
          </cell>
          <cell r="IG147">
            <v>0</v>
          </cell>
          <cell r="IH147">
            <v>779820</v>
          </cell>
          <cell r="II147">
            <v>181213</v>
          </cell>
          <cell r="IJ147">
            <v>-664459</v>
          </cell>
          <cell r="IK147">
            <v>0</v>
          </cell>
        </row>
        <row r="148">
          <cell r="A148" t="str">
            <v>18800001</v>
          </cell>
          <cell r="B148" t="str">
            <v>2001</v>
          </cell>
          <cell r="C148">
            <v>37526</v>
          </cell>
          <cell r="D148" t="str">
            <v>14:20:13</v>
          </cell>
          <cell r="E148" t="str">
            <v>Cypress Pointe Rehab &amp; HealthCare Center</v>
          </cell>
          <cell r="F148">
            <v>0</v>
          </cell>
          <cell r="G148">
            <v>961763</v>
          </cell>
          <cell r="H148">
            <v>-10735</v>
          </cell>
          <cell r="I148">
            <v>-765782</v>
          </cell>
          <cell r="J148">
            <v>30502</v>
          </cell>
          <cell r="K148">
            <v>195458</v>
          </cell>
          <cell r="L148">
            <v>-16307</v>
          </cell>
          <cell r="M148">
            <v>-1737</v>
          </cell>
          <cell r="N148">
            <v>65</v>
          </cell>
          <cell r="O148">
            <v>146932</v>
          </cell>
          <cell r="P148">
            <v>17</v>
          </cell>
          <cell r="Q148">
            <v>0</v>
          </cell>
          <cell r="R148">
            <v>197182</v>
          </cell>
          <cell r="S148">
            <v>175351</v>
          </cell>
          <cell r="T148">
            <v>55727</v>
          </cell>
          <cell r="U148">
            <v>-6660</v>
          </cell>
          <cell r="V148">
            <v>163163</v>
          </cell>
          <cell r="W148">
            <v>0</v>
          </cell>
          <cell r="X148">
            <v>590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70633</v>
          </cell>
          <cell r="AM148">
            <v>0</v>
          </cell>
          <cell r="AN148">
            <v>887</v>
          </cell>
          <cell r="AO148">
            <v>0</v>
          </cell>
          <cell r="AP148">
            <v>0</v>
          </cell>
          <cell r="AQ148">
            <v>0</v>
          </cell>
          <cell r="AR148">
            <v>0</v>
          </cell>
          <cell r="AS148">
            <v>0</v>
          </cell>
          <cell r="AT148">
            <v>0</v>
          </cell>
          <cell r="AU148">
            <v>0</v>
          </cell>
          <cell r="AV148">
            <v>19452</v>
          </cell>
          <cell r="AW148">
            <v>0</v>
          </cell>
          <cell r="AX148">
            <v>0</v>
          </cell>
          <cell r="AY148">
            <v>0</v>
          </cell>
          <cell r="AZ148">
            <v>45408</v>
          </cell>
          <cell r="BA148">
            <v>0</v>
          </cell>
          <cell r="BB148">
            <v>0</v>
          </cell>
          <cell r="BC148">
            <v>0</v>
          </cell>
          <cell r="BD148">
            <v>0</v>
          </cell>
          <cell r="BE148">
            <v>0</v>
          </cell>
          <cell r="BF148">
            <v>0</v>
          </cell>
          <cell r="BG148">
            <v>116186</v>
          </cell>
          <cell r="BH148">
            <v>-31062</v>
          </cell>
          <cell r="BI148">
            <v>0</v>
          </cell>
          <cell r="BJ148">
            <v>0</v>
          </cell>
          <cell r="BK148">
            <v>0</v>
          </cell>
          <cell r="BL148">
            <v>0</v>
          </cell>
          <cell r="BM148">
            <v>0</v>
          </cell>
          <cell r="BN148">
            <v>0</v>
          </cell>
          <cell r="BO148">
            <v>328</v>
          </cell>
          <cell r="BP148">
            <v>0</v>
          </cell>
          <cell r="BQ148">
            <v>0</v>
          </cell>
          <cell r="BR148">
            <v>0</v>
          </cell>
          <cell r="BS148">
            <v>0</v>
          </cell>
          <cell r="BT148">
            <v>99</v>
          </cell>
          <cell r="BU148">
            <v>0</v>
          </cell>
          <cell r="BV148">
            <v>0</v>
          </cell>
          <cell r="BW148">
            <v>0</v>
          </cell>
          <cell r="BX148">
            <v>0</v>
          </cell>
          <cell r="BY148">
            <v>0</v>
          </cell>
          <cell r="BZ148">
            <v>0</v>
          </cell>
          <cell r="CA148">
            <v>38808</v>
          </cell>
          <cell r="CB148">
            <v>0</v>
          </cell>
          <cell r="CC148">
            <v>0</v>
          </cell>
          <cell r="CD148">
            <v>0</v>
          </cell>
          <cell r="CE148">
            <v>8712</v>
          </cell>
          <cell r="CF148">
            <v>0</v>
          </cell>
          <cell r="CG148">
            <v>0</v>
          </cell>
          <cell r="CH148">
            <v>0</v>
          </cell>
          <cell r="CI148">
            <v>1200</v>
          </cell>
          <cell r="CJ148">
            <v>0</v>
          </cell>
          <cell r="CK148">
            <v>0</v>
          </cell>
          <cell r="CL148">
            <v>0</v>
          </cell>
          <cell r="CM148">
            <v>0</v>
          </cell>
          <cell r="CN148">
            <v>0</v>
          </cell>
          <cell r="CO148">
            <v>6198</v>
          </cell>
          <cell r="CP148">
            <v>0</v>
          </cell>
          <cell r="CQ148">
            <v>1140</v>
          </cell>
          <cell r="CR148">
            <v>8302</v>
          </cell>
          <cell r="CS148">
            <v>-504</v>
          </cell>
          <cell r="CT148">
            <v>0</v>
          </cell>
          <cell r="CU148">
            <v>0</v>
          </cell>
          <cell r="CV148">
            <v>4196</v>
          </cell>
          <cell r="CW148">
            <v>0</v>
          </cell>
          <cell r="CX148">
            <v>0</v>
          </cell>
          <cell r="CY148">
            <v>0</v>
          </cell>
          <cell r="CZ148">
            <v>0</v>
          </cell>
          <cell r="DA148">
            <v>0</v>
          </cell>
          <cell r="DB148">
            <v>0</v>
          </cell>
          <cell r="DC148">
            <v>0</v>
          </cell>
          <cell r="DD148">
            <v>0</v>
          </cell>
          <cell r="DE148">
            <v>0</v>
          </cell>
          <cell r="DF148">
            <v>233796</v>
          </cell>
          <cell r="DG148">
            <v>166374</v>
          </cell>
          <cell r="DH148">
            <v>47872</v>
          </cell>
          <cell r="DI148">
            <v>5694</v>
          </cell>
          <cell r="DJ148">
            <v>96</v>
          </cell>
          <cell r="DK148">
            <v>94752</v>
          </cell>
          <cell r="DL148">
            <v>28</v>
          </cell>
          <cell r="DM148">
            <v>1819</v>
          </cell>
          <cell r="DN148">
            <v>35139</v>
          </cell>
          <cell r="DO148">
            <v>305</v>
          </cell>
          <cell r="DP148">
            <v>10620</v>
          </cell>
          <cell r="DQ148">
            <v>0</v>
          </cell>
          <cell r="DR148">
            <v>35336</v>
          </cell>
          <cell r="DS148">
            <v>2118</v>
          </cell>
          <cell r="DT148">
            <v>10413</v>
          </cell>
          <cell r="DU148">
            <v>0</v>
          </cell>
          <cell r="DV148">
            <v>231583</v>
          </cell>
          <cell r="DW148">
            <v>1513210</v>
          </cell>
          <cell r="DX148">
            <v>-575943</v>
          </cell>
          <cell r="DY148">
            <v>-468480</v>
          </cell>
          <cell r="DZ148">
            <v>0</v>
          </cell>
          <cell r="EA148">
            <v>11792</v>
          </cell>
          <cell r="EB148">
            <v>0</v>
          </cell>
          <cell r="EC148">
            <v>0</v>
          </cell>
          <cell r="ED148">
            <v>0</v>
          </cell>
          <cell r="EE148">
            <v>17163</v>
          </cell>
          <cell r="EF148">
            <v>9926</v>
          </cell>
          <cell r="EG148">
            <v>0</v>
          </cell>
          <cell r="EH148">
            <v>180220</v>
          </cell>
          <cell r="EI148">
            <v>154120</v>
          </cell>
          <cell r="EJ148">
            <v>-80239</v>
          </cell>
          <cell r="EK148">
            <v>511</v>
          </cell>
          <cell r="EL148">
            <v>123179</v>
          </cell>
          <cell r="EM148">
            <v>3272</v>
          </cell>
          <cell r="EN148">
            <v>139544</v>
          </cell>
          <cell r="EO148">
            <v>513</v>
          </cell>
          <cell r="EP148">
            <v>60133</v>
          </cell>
          <cell r="EQ148">
            <v>3700</v>
          </cell>
          <cell r="ER148">
            <v>31379</v>
          </cell>
          <cell r="ES148">
            <v>264</v>
          </cell>
          <cell r="ET148">
            <v>0</v>
          </cell>
          <cell r="EU148">
            <v>3177</v>
          </cell>
          <cell r="EV148">
            <v>0</v>
          </cell>
          <cell r="EW148">
            <v>0</v>
          </cell>
          <cell r="EX148">
            <v>0</v>
          </cell>
          <cell r="EY148">
            <v>15960</v>
          </cell>
          <cell r="EZ148">
            <v>0</v>
          </cell>
          <cell r="FA148">
            <v>0</v>
          </cell>
          <cell r="FB148">
            <v>0</v>
          </cell>
          <cell r="FC148">
            <v>21846</v>
          </cell>
          <cell r="FD148">
            <v>-1715</v>
          </cell>
          <cell r="FE148">
            <v>0</v>
          </cell>
          <cell r="FF148">
            <v>0</v>
          </cell>
          <cell r="FG148">
            <v>24660</v>
          </cell>
          <cell r="FH148">
            <v>0</v>
          </cell>
          <cell r="FI148">
            <v>0</v>
          </cell>
          <cell r="FJ148">
            <v>0</v>
          </cell>
          <cell r="FK148">
            <v>18520</v>
          </cell>
          <cell r="FL148">
            <v>23100</v>
          </cell>
          <cell r="FM148">
            <v>0</v>
          </cell>
          <cell r="FN148">
            <v>0</v>
          </cell>
          <cell r="FO148">
            <v>0</v>
          </cell>
          <cell r="FP148">
            <v>6311</v>
          </cell>
          <cell r="FQ148">
            <v>0</v>
          </cell>
          <cell r="FR148">
            <v>46195</v>
          </cell>
          <cell r="FS148">
            <v>0</v>
          </cell>
          <cell r="FT148">
            <v>0</v>
          </cell>
          <cell r="FU148">
            <v>0</v>
          </cell>
          <cell r="FV148">
            <v>94649</v>
          </cell>
          <cell r="FW148">
            <v>0</v>
          </cell>
          <cell r="FX148">
            <v>0</v>
          </cell>
          <cell r="FY148">
            <v>0</v>
          </cell>
          <cell r="FZ148">
            <v>149513</v>
          </cell>
          <cell r="GA148">
            <v>0</v>
          </cell>
          <cell r="GB148">
            <v>-175252</v>
          </cell>
          <cell r="GC148">
            <v>0</v>
          </cell>
          <cell r="GD148">
            <v>0</v>
          </cell>
          <cell r="GE148">
            <v>0</v>
          </cell>
          <cell r="GF148">
            <v>9572</v>
          </cell>
          <cell r="GG148">
            <v>0</v>
          </cell>
          <cell r="GH148">
            <v>0</v>
          </cell>
          <cell r="GI148">
            <v>0</v>
          </cell>
          <cell r="GJ148">
            <v>23069</v>
          </cell>
          <cell r="GK148">
            <v>0</v>
          </cell>
          <cell r="GL148">
            <v>0</v>
          </cell>
          <cell r="GM148">
            <v>0</v>
          </cell>
          <cell r="GN148">
            <v>0</v>
          </cell>
          <cell r="GO148">
            <v>0</v>
          </cell>
          <cell r="GP148">
            <v>0</v>
          </cell>
          <cell r="GQ148">
            <v>0</v>
          </cell>
          <cell r="GR148">
            <v>4977</v>
          </cell>
          <cell r="GS148">
            <v>0</v>
          </cell>
          <cell r="GT148">
            <v>0</v>
          </cell>
          <cell r="GU148">
            <v>0</v>
          </cell>
          <cell r="GV148">
            <v>0</v>
          </cell>
          <cell r="GW148">
            <v>0</v>
          </cell>
          <cell r="GX148">
            <v>290357</v>
          </cell>
          <cell r="GY148">
            <v>0</v>
          </cell>
          <cell r="GZ148">
            <v>-137634</v>
          </cell>
          <cell r="HA148">
            <v>0</v>
          </cell>
          <cell r="HB148">
            <v>260013</v>
          </cell>
          <cell r="HC148">
            <v>0</v>
          </cell>
          <cell r="HD148">
            <v>0</v>
          </cell>
          <cell r="HE148">
            <v>0</v>
          </cell>
          <cell r="HF148">
            <v>213027</v>
          </cell>
          <cell r="HG148">
            <v>0</v>
          </cell>
          <cell r="HH148">
            <v>0</v>
          </cell>
          <cell r="HI148">
            <v>0</v>
          </cell>
          <cell r="HJ148">
            <v>388162</v>
          </cell>
          <cell r="HK148">
            <v>0</v>
          </cell>
          <cell r="HL148">
            <v>175425</v>
          </cell>
          <cell r="HM148">
            <v>0</v>
          </cell>
          <cell r="HN148">
            <v>0</v>
          </cell>
          <cell r="HO148">
            <v>0</v>
          </cell>
          <cell r="HP148">
            <v>86161</v>
          </cell>
          <cell r="HQ148">
            <v>0</v>
          </cell>
          <cell r="HR148">
            <v>0</v>
          </cell>
          <cell r="HS148">
            <v>0</v>
          </cell>
          <cell r="HT148">
            <v>206375</v>
          </cell>
          <cell r="HU148">
            <v>0</v>
          </cell>
          <cell r="HV148">
            <v>0</v>
          </cell>
          <cell r="HW148">
            <v>0</v>
          </cell>
          <cell r="HX148">
            <v>0</v>
          </cell>
          <cell r="HY148">
            <v>0</v>
          </cell>
          <cell r="HZ148">
            <v>0</v>
          </cell>
          <cell r="IA148">
            <v>0</v>
          </cell>
          <cell r="IB148">
            <v>36496</v>
          </cell>
          <cell r="IC148">
            <v>0</v>
          </cell>
          <cell r="ID148">
            <v>0</v>
          </cell>
          <cell r="IE148">
            <v>0</v>
          </cell>
          <cell r="IF148">
            <v>0</v>
          </cell>
          <cell r="IG148">
            <v>0</v>
          </cell>
          <cell r="IH148">
            <v>861202</v>
          </cell>
          <cell r="II148">
            <v>0</v>
          </cell>
          <cell r="IJ148">
            <v>504457</v>
          </cell>
          <cell r="IK148">
            <v>0</v>
          </cell>
        </row>
        <row r="149">
          <cell r="A149" t="str">
            <v>64202546</v>
          </cell>
          <cell r="B149" t="str">
            <v>2001</v>
          </cell>
          <cell r="C149">
            <v>37469</v>
          </cell>
          <cell r="D149" t="str">
            <v>14:42:25</v>
          </cell>
          <cell r="E149" t="str">
            <v>Down East Health &amp; Rehab. Center</v>
          </cell>
          <cell r="F149">
            <v>0</v>
          </cell>
          <cell r="G149">
            <v>408814</v>
          </cell>
          <cell r="H149">
            <v>13055</v>
          </cell>
          <cell r="I149">
            <v>-21342</v>
          </cell>
          <cell r="J149">
            <v>19149</v>
          </cell>
          <cell r="K149">
            <v>103049</v>
          </cell>
          <cell r="L149">
            <v>-5421</v>
          </cell>
          <cell r="M149">
            <v>0</v>
          </cell>
          <cell r="N149">
            <v>64844</v>
          </cell>
          <cell r="O149">
            <v>13781</v>
          </cell>
          <cell r="P149">
            <v>5081</v>
          </cell>
          <cell r="Q149">
            <v>0</v>
          </cell>
          <cell r="R149">
            <v>118538</v>
          </cell>
          <cell r="S149">
            <v>113578</v>
          </cell>
          <cell r="T149">
            <v>9288</v>
          </cell>
          <cell r="U149">
            <v>0</v>
          </cell>
          <cell r="V149">
            <v>73046</v>
          </cell>
          <cell r="W149">
            <v>0</v>
          </cell>
          <cell r="X149">
            <v>10246</v>
          </cell>
          <cell r="Y149">
            <v>0</v>
          </cell>
          <cell r="Z149">
            <v>83784</v>
          </cell>
          <cell r="AA149">
            <v>0</v>
          </cell>
          <cell r="AB149">
            <v>9658</v>
          </cell>
          <cell r="AC149">
            <v>0</v>
          </cell>
          <cell r="AD149">
            <v>261382</v>
          </cell>
          <cell r="AE149">
            <v>0</v>
          </cell>
          <cell r="AF149">
            <v>30121</v>
          </cell>
          <cell r="AG149">
            <v>0</v>
          </cell>
          <cell r="AH149">
            <v>276815</v>
          </cell>
          <cell r="AI149">
            <v>0</v>
          </cell>
          <cell r="AJ149">
            <v>31895</v>
          </cell>
          <cell r="AK149">
            <v>0</v>
          </cell>
          <cell r="AL149">
            <v>18621</v>
          </cell>
          <cell r="AM149">
            <v>0</v>
          </cell>
          <cell r="AN149">
            <v>0</v>
          </cell>
          <cell r="AO149">
            <v>0</v>
          </cell>
          <cell r="AP149">
            <v>0</v>
          </cell>
          <cell r="AQ149">
            <v>0</v>
          </cell>
          <cell r="AR149">
            <v>0</v>
          </cell>
          <cell r="AS149">
            <v>0</v>
          </cell>
          <cell r="AT149">
            <v>0</v>
          </cell>
          <cell r="AU149">
            <v>63186</v>
          </cell>
          <cell r="AV149">
            <v>0</v>
          </cell>
          <cell r="AW149">
            <v>0</v>
          </cell>
          <cell r="AX149">
            <v>0</v>
          </cell>
          <cell r="AY149">
            <v>1166</v>
          </cell>
          <cell r="AZ149">
            <v>57929</v>
          </cell>
          <cell r="BA149">
            <v>0</v>
          </cell>
          <cell r="BB149">
            <v>0</v>
          </cell>
          <cell r="BC149">
            <v>1235</v>
          </cell>
          <cell r="BD149">
            <v>1530</v>
          </cell>
          <cell r="BE149">
            <v>0</v>
          </cell>
          <cell r="BF149">
            <v>0</v>
          </cell>
          <cell r="BG149">
            <v>29523</v>
          </cell>
          <cell r="BH149">
            <v>0</v>
          </cell>
          <cell r="BI149">
            <v>17486</v>
          </cell>
          <cell r="BJ149">
            <v>0</v>
          </cell>
          <cell r="BK149">
            <v>8288</v>
          </cell>
          <cell r="BL149">
            <v>0</v>
          </cell>
          <cell r="BM149">
            <v>0</v>
          </cell>
          <cell r="BN149">
            <v>0</v>
          </cell>
          <cell r="BO149">
            <v>2907</v>
          </cell>
          <cell r="BP149">
            <v>0</v>
          </cell>
          <cell r="BQ149">
            <v>0</v>
          </cell>
          <cell r="BR149">
            <v>0</v>
          </cell>
          <cell r="BS149">
            <v>0</v>
          </cell>
          <cell r="BT149">
            <v>0</v>
          </cell>
          <cell r="BU149">
            <v>0</v>
          </cell>
          <cell r="BV149">
            <v>0</v>
          </cell>
          <cell r="BW149">
            <v>0</v>
          </cell>
          <cell r="BX149">
            <v>0</v>
          </cell>
          <cell r="BY149">
            <v>0</v>
          </cell>
          <cell r="BZ149">
            <v>0</v>
          </cell>
          <cell r="CA149">
            <v>6375</v>
          </cell>
          <cell r="CB149">
            <v>0</v>
          </cell>
          <cell r="CC149">
            <v>0</v>
          </cell>
          <cell r="CD149">
            <v>0</v>
          </cell>
          <cell r="CE149">
            <v>2706</v>
          </cell>
          <cell r="CF149">
            <v>0</v>
          </cell>
          <cell r="CG149">
            <v>0</v>
          </cell>
          <cell r="CH149">
            <v>0</v>
          </cell>
          <cell r="CI149">
            <v>0</v>
          </cell>
          <cell r="CJ149">
            <v>0</v>
          </cell>
          <cell r="CK149">
            <v>0</v>
          </cell>
          <cell r="CL149">
            <v>0</v>
          </cell>
          <cell r="CM149">
            <v>3500</v>
          </cell>
          <cell r="CN149">
            <v>7190</v>
          </cell>
          <cell r="CO149">
            <v>0</v>
          </cell>
          <cell r="CP149">
            <v>0</v>
          </cell>
          <cell r="CQ149">
            <v>83418</v>
          </cell>
          <cell r="CR149">
            <v>-81920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713648</v>
          </cell>
          <cell r="DG149">
            <v>202304</v>
          </cell>
          <cell r="DH149">
            <v>66649</v>
          </cell>
          <cell r="DI149">
            <v>17486</v>
          </cell>
          <cell r="DJ149">
            <v>31238</v>
          </cell>
          <cell r="DK149">
            <v>11784</v>
          </cell>
          <cell r="DL149">
            <v>2750</v>
          </cell>
          <cell r="DM149">
            <v>0</v>
          </cell>
          <cell r="DN149">
            <v>24254</v>
          </cell>
          <cell r="DO149">
            <v>2156</v>
          </cell>
          <cell r="DP149">
            <v>2065</v>
          </cell>
          <cell r="DQ149">
            <v>0</v>
          </cell>
          <cell r="DR149">
            <v>22884</v>
          </cell>
          <cell r="DS149">
            <v>3578</v>
          </cell>
          <cell r="DT149">
            <v>1975</v>
          </cell>
          <cell r="DU149">
            <v>0</v>
          </cell>
          <cell r="DV149">
            <v>112960</v>
          </cell>
          <cell r="DW149">
            <v>492453</v>
          </cell>
          <cell r="DX149">
            <v>-94967</v>
          </cell>
          <cell r="DY149">
            <v>-180689</v>
          </cell>
          <cell r="DZ149">
            <v>0</v>
          </cell>
          <cell r="EA149">
            <v>0</v>
          </cell>
          <cell r="EB149">
            <v>0</v>
          </cell>
          <cell r="EC149">
            <v>0</v>
          </cell>
          <cell r="ED149">
            <v>0</v>
          </cell>
          <cell r="EE149">
            <v>2178</v>
          </cell>
          <cell r="EF149">
            <v>0</v>
          </cell>
          <cell r="EG149">
            <v>0</v>
          </cell>
          <cell r="EH149">
            <v>0</v>
          </cell>
          <cell r="EI149">
            <v>97265</v>
          </cell>
          <cell r="EJ149">
            <v>0</v>
          </cell>
          <cell r="EK149">
            <v>0</v>
          </cell>
          <cell r="EL149">
            <v>0</v>
          </cell>
          <cell r="EM149">
            <v>22661</v>
          </cell>
          <cell r="EN149">
            <v>0</v>
          </cell>
          <cell r="EO149">
            <v>0</v>
          </cell>
          <cell r="EP149">
            <v>0</v>
          </cell>
          <cell r="EQ149">
            <v>15651</v>
          </cell>
          <cell r="ER149">
            <v>0</v>
          </cell>
          <cell r="ES149">
            <v>0</v>
          </cell>
          <cell r="ET149">
            <v>0</v>
          </cell>
          <cell r="EU149">
            <v>-934</v>
          </cell>
          <cell r="EV149">
            <v>114</v>
          </cell>
          <cell r="EW149">
            <v>0</v>
          </cell>
          <cell r="EX149">
            <v>0</v>
          </cell>
          <cell r="EY149">
            <v>0</v>
          </cell>
          <cell r="EZ149">
            <v>0</v>
          </cell>
          <cell r="FA149">
            <v>0</v>
          </cell>
          <cell r="FB149">
            <v>0</v>
          </cell>
          <cell r="FC149">
            <v>8740</v>
          </cell>
          <cell r="FD149">
            <v>-589</v>
          </cell>
          <cell r="FE149">
            <v>0</v>
          </cell>
          <cell r="FF149">
            <v>0</v>
          </cell>
          <cell r="FG149">
            <v>4259</v>
          </cell>
          <cell r="FH149">
            <v>0</v>
          </cell>
          <cell r="FI149">
            <v>0</v>
          </cell>
          <cell r="FJ149">
            <v>0</v>
          </cell>
          <cell r="FK149">
            <v>5437</v>
          </cell>
          <cell r="FL149">
            <v>0</v>
          </cell>
          <cell r="FM149">
            <v>0</v>
          </cell>
          <cell r="FN149">
            <v>11743</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v>0</v>
          </cell>
          <cell r="GX149">
            <v>0</v>
          </cell>
          <cell r="GY149">
            <v>0</v>
          </cell>
          <cell r="GZ149">
            <v>0</v>
          </cell>
          <cell r="HA149">
            <v>0</v>
          </cell>
          <cell r="HB149">
            <v>0</v>
          </cell>
          <cell r="HC149">
            <v>0</v>
          </cell>
          <cell r="HD149">
            <v>0</v>
          </cell>
          <cell r="HE149">
            <v>0</v>
          </cell>
          <cell r="HF149">
            <v>0</v>
          </cell>
          <cell r="HG149">
            <v>0</v>
          </cell>
          <cell r="HH149">
            <v>0</v>
          </cell>
          <cell r="HI149">
            <v>0</v>
          </cell>
          <cell r="HJ149">
            <v>0</v>
          </cell>
          <cell r="HK149">
            <v>0</v>
          </cell>
          <cell r="HL149">
            <v>0</v>
          </cell>
          <cell r="HM149">
            <v>0</v>
          </cell>
          <cell r="HN149">
            <v>0</v>
          </cell>
          <cell r="HO149">
            <v>0</v>
          </cell>
          <cell r="HP149">
            <v>0</v>
          </cell>
          <cell r="HQ149">
            <v>0</v>
          </cell>
          <cell r="HR149">
            <v>0</v>
          </cell>
          <cell r="HS149">
            <v>0</v>
          </cell>
          <cell r="HT149">
            <v>0</v>
          </cell>
          <cell r="HU149">
            <v>0</v>
          </cell>
          <cell r="HV149">
            <v>0</v>
          </cell>
          <cell r="HW149">
            <v>0</v>
          </cell>
          <cell r="HX149">
            <v>0</v>
          </cell>
          <cell r="HY149">
            <v>0</v>
          </cell>
          <cell r="HZ149">
            <v>0</v>
          </cell>
          <cell r="IA149">
            <v>0</v>
          </cell>
          <cell r="IB149">
            <v>0</v>
          </cell>
          <cell r="IC149">
            <v>0</v>
          </cell>
          <cell r="ID149">
            <v>0</v>
          </cell>
          <cell r="IE149">
            <v>0</v>
          </cell>
          <cell r="IF149">
            <v>0</v>
          </cell>
          <cell r="IG149">
            <v>0</v>
          </cell>
          <cell r="IH149">
            <v>0</v>
          </cell>
          <cell r="II149">
            <v>0</v>
          </cell>
          <cell r="IJ149">
            <v>0</v>
          </cell>
          <cell r="IK149">
            <v>0</v>
          </cell>
        </row>
        <row r="150">
          <cell r="A150" t="str">
            <v>74076508</v>
          </cell>
          <cell r="B150" t="str">
            <v>2001</v>
          </cell>
          <cell r="C150">
            <v>37632</v>
          </cell>
          <cell r="D150" t="str">
            <v>18:12:28</v>
          </cell>
          <cell r="E150" t="str">
            <v>EDGEWOOD PLACE AT THE VILLAGE-BROOKWOOD</v>
          </cell>
          <cell r="F150">
            <v>0</v>
          </cell>
          <cell r="G150">
            <v>288845</v>
          </cell>
          <cell r="H150">
            <v>-11663</v>
          </cell>
          <cell r="I150">
            <v>-108762</v>
          </cell>
          <cell r="J150">
            <v>18300</v>
          </cell>
          <cell r="K150">
            <v>84173</v>
          </cell>
          <cell r="L150">
            <v>3012</v>
          </cell>
          <cell r="M150">
            <v>0</v>
          </cell>
          <cell r="N150">
            <v>106077</v>
          </cell>
          <cell r="O150">
            <v>29494</v>
          </cell>
          <cell r="P150">
            <v>17465</v>
          </cell>
          <cell r="Q150">
            <v>0</v>
          </cell>
          <cell r="R150">
            <v>66294</v>
          </cell>
          <cell r="S150">
            <v>263638</v>
          </cell>
          <cell r="T150">
            <v>10916</v>
          </cell>
          <cell r="U150">
            <v>0</v>
          </cell>
          <cell r="V150">
            <v>0</v>
          </cell>
          <cell r="W150">
            <v>0</v>
          </cell>
          <cell r="X150">
            <v>0</v>
          </cell>
          <cell r="Y150">
            <v>0</v>
          </cell>
          <cell r="Z150">
            <v>575487</v>
          </cell>
          <cell r="AA150">
            <v>0</v>
          </cell>
          <cell r="AB150">
            <v>66549</v>
          </cell>
          <cell r="AC150">
            <v>0</v>
          </cell>
          <cell r="AD150">
            <v>203587</v>
          </cell>
          <cell r="AE150">
            <v>0</v>
          </cell>
          <cell r="AF150">
            <v>0</v>
          </cell>
          <cell r="AG150">
            <v>0</v>
          </cell>
          <cell r="AH150">
            <v>590585</v>
          </cell>
          <cell r="AI150">
            <v>0</v>
          </cell>
          <cell r="AJ150">
            <v>0</v>
          </cell>
          <cell r="AK150">
            <v>0</v>
          </cell>
          <cell r="AL150">
            <v>68458</v>
          </cell>
          <cell r="AM150">
            <v>0</v>
          </cell>
          <cell r="AN150">
            <v>20436</v>
          </cell>
          <cell r="AO150">
            <v>0</v>
          </cell>
          <cell r="AP150">
            <v>0</v>
          </cell>
          <cell r="AQ150">
            <v>0</v>
          </cell>
          <cell r="AR150">
            <v>0</v>
          </cell>
          <cell r="AS150">
            <v>0</v>
          </cell>
          <cell r="AT150">
            <v>0</v>
          </cell>
          <cell r="AU150">
            <v>0</v>
          </cell>
          <cell r="AV150">
            <v>106370</v>
          </cell>
          <cell r="AW150">
            <v>0</v>
          </cell>
          <cell r="AX150">
            <v>0</v>
          </cell>
          <cell r="AY150">
            <v>0</v>
          </cell>
          <cell r="AZ150">
            <v>145975</v>
          </cell>
          <cell r="BA150">
            <v>0</v>
          </cell>
          <cell r="BB150">
            <v>0</v>
          </cell>
          <cell r="BC150">
            <v>38984</v>
          </cell>
          <cell r="BD150">
            <v>0</v>
          </cell>
          <cell r="BE150">
            <v>0</v>
          </cell>
          <cell r="BF150">
            <v>0</v>
          </cell>
          <cell r="BG150">
            <v>33710</v>
          </cell>
          <cell r="BH150">
            <v>0</v>
          </cell>
          <cell r="BI150">
            <v>0</v>
          </cell>
          <cell r="BJ150">
            <v>0</v>
          </cell>
          <cell r="BK150">
            <v>0</v>
          </cell>
          <cell r="BL150">
            <v>23420</v>
          </cell>
          <cell r="BM150">
            <v>0</v>
          </cell>
          <cell r="BN150">
            <v>0</v>
          </cell>
          <cell r="BO150">
            <v>27444</v>
          </cell>
          <cell r="BP150">
            <v>0</v>
          </cell>
          <cell r="BQ150">
            <v>0</v>
          </cell>
          <cell r="BR150">
            <v>0</v>
          </cell>
          <cell r="BS150">
            <v>0</v>
          </cell>
          <cell r="BT150">
            <v>6631</v>
          </cell>
          <cell r="BU150">
            <v>0</v>
          </cell>
          <cell r="BV150">
            <v>0</v>
          </cell>
          <cell r="BW150">
            <v>0</v>
          </cell>
          <cell r="BX150">
            <v>0</v>
          </cell>
          <cell r="BY150">
            <v>0</v>
          </cell>
          <cell r="BZ150">
            <v>0</v>
          </cell>
          <cell r="CA150">
            <v>27390</v>
          </cell>
          <cell r="CB150">
            <v>0</v>
          </cell>
          <cell r="CC150">
            <v>0</v>
          </cell>
          <cell r="CD150">
            <v>0</v>
          </cell>
          <cell r="CE150">
            <v>0</v>
          </cell>
          <cell r="CF150">
            <v>0</v>
          </cell>
          <cell r="CG150">
            <v>0</v>
          </cell>
          <cell r="CH150">
            <v>0</v>
          </cell>
          <cell r="CI150">
            <v>0</v>
          </cell>
          <cell r="CJ150">
            <v>0</v>
          </cell>
          <cell r="CK150">
            <v>0</v>
          </cell>
          <cell r="CL150">
            <v>0</v>
          </cell>
          <cell r="CM150">
            <v>70622</v>
          </cell>
          <cell r="CN150">
            <v>0</v>
          </cell>
          <cell r="CO150">
            <v>0</v>
          </cell>
          <cell r="CP150">
            <v>0</v>
          </cell>
          <cell r="CQ150">
            <v>8200</v>
          </cell>
          <cell r="CR150">
            <v>0</v>
          </cell>
          <cell r="CS150">
            <v>0</v>
          </cell>
          <cell r="CT150">
            <v>0</v>
          </cell>
          <cell r="CU150">
            <v>0</v>
          </cell>
          <cell r="CV150">
            <v>5954</v>
          </cell>
          <cell r="CW150">
            <v>0</v>
          </cell>
          <cell r="CX150">
            <v>0</v>
          </cell>
          <cell r="CY150">
            <v>0</v>
          </cell>
          <cell r="CZ150">
            <v>0</v>
          </cell>
          <cell r="DA150">
            <v>0</v>
          </cell>
          <cell r="DB150">
            <v>0</v>
          </cell>
          <cell r="DC150">
            <v>0</v>
          </cell>
          <cell r="DD150">
            <v>0</v>
          </cell>
          <cell r="DE150">
            <v>-75</v>
          </cell>
          <cell r="DF150">
            <v>1438117</v>
          </cell>
          <cell r="DG150">
            <v>206350</v>
          </cell>
          <cell r="DH150">
            <v>375335</v>
          </cell>
          <cell r="DI150">
            <v>-75</v>
          </cell>
          <cell r="DJ150">
            <v>0</v>
          </cell>
          <cell r="DK150">
            <v>41794</v>
          </cell>
          <cell r="DL150">
            <v>0</v>
          </cell>
          <cell r="DM150">
            <v>0</v>
          </cell>
          <cell r="DN150">
            <v>24704</v>
          </cell>
          <cell r="DO150">
            <v>153</v>
          </cell>
          <cell r="DP150">
            <v>4067</v>
          </cell>
          <cell r="DQ150">
            <v>0</v>
          </cell>
          <cell r="DR150">
            <v>36556</v>
          </cell>
          <cell r="DS150">
            <v>2264</v>
          </cell>
          <cell r="DT150">
            <v>6019</v>
          </cell>
          <cell r="DU150">
            <v>0</v>
          </cell>
          <cell r="DV150">
            <v>221244</v>
          </cell>
          <cell r="DW150">
            <v>465007</v>
          </cell>
          <cell r="DX150">
            <v>-416647</v>
          </cell>
          <cell r="DY150">
            <v>17927</v>
          </cell>
          <cell r="DZ150">
            <v>0</v>
          </cell>
          <cell r="EA150">
            <v>741</v>
          </cell>
          <cell r="EB150">
            <v>0</v>
          </cell>
          <cell r="EC150">
            <v>0</v>
          </cell>
          <cell r="ED150">
            <v>0</v>
          </cell>
          <cell r="EE150">
            <v>7356</v>
          </cell>
          <cell r="EF150">
            <v>0</v>
          </cell>
          <cell r="EG150">
            <v>0</v>
          </cell>
          <cell r="EH150">
            <v>94064</v>
          </cell>
          <cell r="EI150">
            <v>587</v>
          </cell>
          <cell r="EJ150">
            <v>15487</v>
          </cell>
          <cell r="EK150">
            <v>0</v>
          </cell>
          <cell r="EL150">
            <v>32014</v>
          </cell>
          <cell r="EM150">
            <v>4498</v>
          </cell>
          <cell r="EN150">
            <v>5271</v>
          </cell>
          <cell r="EO150">
            <v>0</v>
          </cell>
          <cell r="EP150">
            <v>13493</v>
          </cell>
          <cell r="EQ150">
            <v>158</v>
          </cell>
          <cell r="ER150">
            <v>2221</v>
          </cell>
          <cell r="ES150">
            <v>0</v>
          </cell>
          <cell r="ET150">
            <v>0</v>
          </cell>
          <cell r="EU150">
            <v>1295</v>
          </cell>
          <cell r="EV150">
            <v>0</v>
          </cell>
          <cell r="EW150">
            <v>0</v>
          </cell>
          <cell r="EX150">
            <v>0</v>
          </cell>
          <cell r="EY150">
            <v>437</v>
          </cell>
          <cell r="EZ150">
            <v>0</v>
          </cell>
          <cell r="FA150">
            <v>0</v>
          </cell>
          <cell r="FB150">
            <v>0</v>
          </cell>
          <cell r="FC150">
            <v>73397</v>
          </cell>
          <cell r="FD150">
            <v>0</v>
          </cell>
          <cell r="FE150">
            <v>-560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S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K150">
            <v>0</v>
          </cell>
          <cell r="HL150">
            <v>0</v>
          </cell>
          <cell r="HM150">
            <v>0</v>
          </cell>
          <cell r="HN150">
            <v>0</v>
          </cell>
          <cell r="HO150">
            <v>0</v>
          </cell>
          <cell r="HP150">
            <v>0</v>
          </cell>
          <cell r="HQ150">
            <v>0</v>
          </cell>
          <cell r="HR150">
            <v>0</v>
          </cell>
          <cell r="HS150">
            <v>0</v>
          </cell>
          <cell r="HT150">
            <v>0</v>
          </cell>
          <cell r="HU150">
            <v>0</v>
          </cell>
          <cell r="HV150">
            <v>0</v>
          </cell>
          <cell r="HW150">
            <v>0</v>
          </cell>
          <cell r="HX150">
            <v>0</v>
          </cell>
          <cell r="HY150">
            <v>0</v>
          </cell>
          <cell r="HZ150">
            <v>0</v>
          </cell>
          <cell r="IA150">
            <v>0</v>
          </cell>
          <cell r="IB150">
            <v>0</v>
          </cell>
          <cell r="IC150">
            <v>0</v>
          </cell>
          <cell r="ID150">
            <v>0</v>
          </cell>
          <cell r="IE150">
            <v>0</v>
          </cell>
          <cell r="IF150">
            <v>0</v>
          </cell>
          <cell r="IG150">
            <v>0</v>
          </cell>
          <cell r="IH150">
            <v>0</v>
          </cell>
          <cell r="II150">
            <v>0</v>
          </cell>
          <cell r="IJ150">
            <v>0</v>
          </cell>
          <cell r="IK150">
            <v>0</v>
          </cell>
        </row>
        <row r="151">
          <cell r="A151" t="str">
            <v>44312690</v>
          </cell>
          <cell r="B151" t="str">
            <v>2001</v>
          </cell>
          <cell r="C151">
            <v>37412</v>
          </cell>
          <cell r="D151" t="str">
            <v>11:51:25</v>
          </cell>
          <cell r="E151" t="str">
            <v>Elderberry Health Care</v>
          </cell>
          <cell r="F151">
            <v>0</v>
          </cell>
          <cell r="G151">
            <v>376326</v>
          </cell>
          <cell r="H151">
            <v>3703</v>
          </cell>
          <cell r="I151">
            <v>-1429</v>
          </cell>
          <cell r="J151">
            <v>31482</v>
          </cell>
          <cell r="K151">
            <v>165154</v>
          </cell>
          <cell r="L151">
            <v>-90</v>
          </cell>
          <cell r="M151">
            <v>0</v>
          </cell>
          <cell r="N151">
            <v>132736</v>
          </cell>
          <cell r="O151">
            <v>35791</v>
          </cell>
          <cell r="P151">
            <v>-367</v>
          </cell>
          <cell r="Q151">
            <v>0</v>
          </cell>
          <cell r="R151">
            <v>147938</v>
          </cell>
          <cell r="S151">
            <v>230282</v>
          </cell>
          <cell r="T151">
            <v>-424</v>
          </cell>
          <cell r="U151">
            <v>-6478</v>
          </cell>
          <cell r="V151">
            <v>43953</v>
          </cell>
          <cell r="W151">
            <v>0</v>
          </cell>
          <cell r="X151">
            <v>0</v>
          </cell>
          <cell r="Y151">
            <v>0</v>
          </cell>
          <cell r="Z151">
            <v>0</v>
          </cell>
          <cell r="AA151">
            <v>0</v>
          </cell>
          <cell r="AB151">
            <v>0</v>
          </cell>
          <cell r="AC151">
            <v>0</v>
          </cell>
          <cell r="AD151">
            <v>0</v>
          </cell>
          <cell r="AE151">
            <v>0</v>
          </cell>
          <cell r="AF151">
            <v>0</v>
          </cell>
          <cell r="AG151">
            <v>0</v>
          </cell>
          <cell r="AH151">
            <v>12079</v>
          </cell>
          <cell r="AI151">
            <v>0</v>
          </cell>
          <cell r="AJ151">
            <v>0</v>
          </cell>
          <cell r="AK151">
            <v>0</v>
          </cell>
          <cell r="AL151">
            <v>18162</v>
          </cell>
          <cell r="AM151">
            <v>0</v>
          </cell>
          <cell r="AN151">
            <v>0</v>
          </cell>
          <cell r="AO151">
            <v>0</v>
          </cell>
          <cell r="AP151">
            <v>0</v>
          </cell>
          <cell r="AQ151">
            <v>0</v>
          </cell>
          <cell r="AR151">
            <v>0</v>
          </cell>
          <cell r="AS151">
            <v>0</v>
          </cell>
          <cell r="AT151">
            <v>0</v>
          </cell>
          <cell r="AU151">
            <v>5251</v>
          </cell>
          <cell r="AV151">
            <v>818</v>
          </cell>
          <cell r="AW151">
            <v>0</v>
          </cell>
          <cell r="AX151">
            <v>0</v>
          </cell>
          <cell r="AY151">
            <v>4373</v>
          </cell>
          <cell r="AZ151">
            <v>521</v>
          </cell>
          <cell r="BA151">
            <v>0</v>
          </cell>
          <cell r="BB151">
            <v>0</v>
          </cell>
          <cell r="BC151">
            <v>0</v>
          </cell>
          <cell r="BD151">
            <v>0</v>
          </cell>
          <cell r="BE151">
            <v>0</v>
          </cell>
          <cell r="BF151">
            <v>0</v>
          </cell>
          <cell r="BG151">
            <v>18601</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8525</v>
          </cell>
          <cell r="CB151">
            <v>0</v>
          </cell>
          <cell r="CC151">
            <v>0</v>
          </cell>
          <cell r="CD151">
            <v>0</v>
          </cell>
          <cell r="CE151">
            <v>0</v>
          </cell>
          <cell r="CF151">
            <v>0</v>
          </cell>
          <cell r="CG151">
            <v>0</v>
          </cell>
          <cell r="CH151">
            <v>0</v>
          </cell>
          <cell r="CI151">
            <v>2200</v>
          </cell>
          <cell r="CJ151">
            <v>0</v>
          </cell>
          <cell r="CK151">
            <v>0</v>
          </cell>
          <cell r="CL151">
            <v>0</v>
          </cell>
          <cell r="CM151">
            <v>4299</v>
          </cell>
          <cell r="CN151">
            <v>0</v>
          </cell>
          <cell r="CO151">
            <v>0</v>
          </cell>
          <cell r="CP151">
            <v>0</v>
          </cell>
          <cell r="CQ151">
            <v>149</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74194</v>
          </cell>
          <cell r="DG151">
            <v>43398</v>
          </cell>
          <cell r="DH151">
            <v>1339</v>
          </cell>
          <cell r="DI151">
            <v>0</v>
          </cell>
          <cell r="DJ151">
            <v>62386</v>
          </cell>
          <cell r="DK151">
            <v>31039</v>
          </cell>
          <cell r="DL151">
            <v>-183</v>
          </cell>
          <cell r="DM151">
            <v>0</v>
          </cell>
          <cell r="DN151">
            <v>27793</v>
          </cell>
          <cell r="DO151">
            <v>6417</v>
          </cell>
          <cell r="DP151">
            <v>-81</v>
          </cell>
          <cell r="DQ151">
            <v>0</v>
          </cell>
          <cell r="DR151">
            <v>38705</v>
          </cell>
          <cell r="DS151">
            <v>7307</v>
          </cell>
          <cell r="DT151">
            <v>884</v>
          </cell>
          <cell r="DU151">
            <v>0</v>
          </cell>
          <cell r="DV151">
            <v>91719</v>
          </cell>
          <cell r="DW151">
            <v>267550</v>
          </cell>
          <cell r="DX151">
            <v>-15164</v>
          </cell>
          <cell r="DY151">
            <v>-63414</v>
          </cell>
          <cell r="DZ151">
            <v>0</v>
          </cell>
          <cell r="EA151">
            <v>3450</v>
          </cell>
          <cell r="EB151">
            <v>0</v>
          </cell>
          <cell r="EC151">
            <v>0</v>
          </cell>
          <cell r="ED151">
            <v>0</v>
          </cell>
          <cell r="EE151">
            <v>3046</v>
          </cell>
          <cell r="EF151">
            <v>0</v>
          </cell>
          <cell r="EG151">
            <v>0</v>
          </cell>
          <cell r="EH151">
            <v>0</v>
          </cell>
          <cell r="EI151">
            <v>80597</v>
          </cell>
          <cell r="EJ151">
            <v>0</v>
          </cell>
          <cell r="EK151">
            <v>0</v>
          </cell>
          <cell r="EL151">
            <v>0</v>
          </cell>
          <cell r="EM151">
            <v>73009</v>
          </cell>
          <cell r="EN151">
            <v>0</v>
          </cell>
          <cell r="EO151">
            <v>0</v>
          </cell>
          <cell r="EP151">
            <v>0</v>
          </cell>
          <cell r="EQ151">
            <v>7087</v>
          </cell>
          <cell r="ER151">
            <v>0</v>
          </cell>
          <cell r="ES151">
            <v>0</v>
          </cell>
          <cell r="ET151">
            <v>0</v>
          </cell>
          <cell r="EU151">
            <v>0</v>
          </cell>
          <cell r="EV151">
            <v>0</v>
          </cell>
          <cell r="EW151">
            <v>0</v>
          </cell>
          <cell r="EX151">
            <v>0</v>
          </cell>
          <cell r="EY151">
            <v>0</v>
          </cell>
          <cell r="EZ151">
            <v>0</v>
          </cell>
          <cell r="FA151">
            <v>0</v>
          </cell>
          <cell r="FB151">
            <v>0</v>
          </cell>
          <cell r="FC151">
            <v>22201</v>
          </cell>
          <cell r="FD151">
            <v>0</v>
          </cell>
          <cell r="FE151">
            <v>0</v>
          </cell>
          <cell r="FF151">
            <v>0</v>
          </cell>
          <cell r="FG151">
            <v>0</v>
          </cell>
          <cell r="FH151">
            <v>0</v>
          </cell>
          <cell r="FI151">
            <v>0</v>
          </cell>
          <cell r="FJ151">
            <v>0</v>
          </cell>
          <cell r="FK151">
            <v>15309</v>
          </cell>
          <cell r="FL151">
            <v>0</v>
          </cell>
          <cell r="FM151">
            <v>0</v>
          </cell>
          <cell r="FN151">
            <v>0</v>
          </cell>
          <cell r="FO151">
            <v>0</v>
          </cell>
          <cell r="FP151">
            <v>15342</v>
          </cell>
          <cell r="FQ151">
            <v>0</v>
          </cell>
          <cell r="FR151">
            <v>58042</v>
          </cell>
          <cell r="FS151">
            <v>0</v>
          </cell>
          <cell r="FT151">
            <v>-693</v>
          </cell>
          <cell r="FU151">
            <v>0</v>
          </cell>
          <cell r="FV151">
            <v>192799</v>
          </cell>
          <cell r="FW151">
            <v>0</v>
          </cell>
          <cell r="FX151">
            <v>12643</v>
          </cell>
          <cell r="FY151">
            <v>0</v>
          </cell>
          <cell r="FZ151">
            <v>289687</v>
          </cell>
          <cell r="GA151">
            <v>0</v>
          </cell>
          <cell r="GB151">
            <v>8702</v>
          </cell>
          <cell r="GC151">
            <v>0</v>
          </cell>
          <cell r="GD151">
            <v>0</v>
          </cell>
          <cell r="GE151">
            <v>45380</v>
          </cell>
          <cell r="GF151">
            <v>526</v>
          </cell>
          <cell r="GG151">
            <v>0</v>
          </cell>
          <cell r="GH151">
            <v>0</v>
          </cell>
          <cell r="GI151">
            <v>37502</v>
          </cell>
          <cell r="GJ151">
            <v>-483</v>
          </cell>
          <cell r="GK151">
            <v>0</v>
          </cell>
          <cell r="GL151">
            <v>0</v>
          </cell>
          <cell r="GM151">
            <v>0</v>
          </cell>
          <cell r="GN151">
            <v>0</v>
          </cell>
          <cell r="GO151">
            <v>0</v>
          </cell>
          <cell r="GP151">
            <v>0</v>
          </cell>
          <cell r="GQ151">
            <v>5969</v>
          </cell>
          <cell r="GR151">
            <v>0</v>
          </cell>
          <cell r="GS151">
            <v>0</v>
          </cell>
          <cell r="GT151">
            <v>0</v>
          </cell>
          <cell r="GU151">
            <v>0</v>
          </cell>
          <cell r="GV151">
            <v>0</v>
          </cell>
          <cell r="GW151">
            <v>0</v>
          </cell>
          <cell r="GX151">
            <v>540528</v>
          </cell>
          <cell r="GY151">
            <v>88851</v>
          </cell>
          <cell r="GZ151">
            <v>20695</v>
          </cell>
          <cell r="HA151">
            <v>0</v>
          </cell>
          <cell r="HB151">
            <v>53225</v>
          </cell>
          <cell r="HC151">
            <v>0</v>
          </cell>
          <cell r="HD151">
            <v>745</v>
          </cell>
          <cell r="HE151">
            <v>0</v>
          </cell>
          <cell r="HF151">
            <v>188675</v>
          </cell>
          <cell r="HG151">
            <v>0</v>
          </cell>
          <cell r="HH151">
            <v>-12337</v>
          </cell>
          <cell r="HI151">
            <v>0</v>
          </cell>
          <cell r="HJ151">
            <v>302917</v>
          </cell>
          <cell r="HK151">
            <v>0</v>
          </cell>
          <cell r="HL151">
            <v>-9544</v>
          </cell>
          <cell r="HM151">
            <v>0</v>
          </cell>
          <cell r="HN151">
            <v>0</v>
          </cell>
          <cell r="HO151">
            <v>44900</v>
          </cell>
          <cell r="HP151">
            <v>-2061</v>
          </cell>
          <cell r="HQ151">
            <v>0</v>
          </cell>
          <cell r="HR151">
            <v>0</v>
          </cell>
          <cell r="HS151">
            <v>37464</v>
          </cell>
          <cell r="HT151">
            <v>-2919</v>
          </cell>
          <cell r="HU151">
            <v>0</v>
          </cell>
          <cell r="HV151">
            <v>0</v>
          </cell>
          <cell r="HW151">
            <v>1089</v>
          </cell>
          <cell r="HX151">
            <v>0</v>
          </cell>
          <cell r="HY151">
            <v>0</v>
          </cell>
          <cell r="HZ151">
            <v>0</v>
          </cell>
          <cell r="IA151">
            <v>6455</v>
          </cell>
          <cell r="IB151">
            <v>0</v>
          </cell>
          <cell r="IC151">
            <v>0</v>
          </cell>
          <cell r="ID151">
            <v>0</v>
          </cell>
          <cell r="IE151">
            <v>3768</v>
          </cell>
          <cell r="IF151">
            <v>0</v>
          </cell>
          <cell r="IG151">
            <v>0</v>
          </cell>
          <cell r="IH151">
            <v>544817</v>
          </cell>
          <cell r="II151">
            <v>93676</v>
          </cell>
          <cell r="IJ151">
            <v>-26116</v>
          </cell>
          <cell r="IK151">
            <v>0</v>
          </cell>
        </row>
        <row r="152">
          <cell r="A152" t="str">
            <v>43669372</v>
          </cell>
          <cell r="B152" t="str">
            <v>2001</v>
          </cell>
          <cell r="C152">
            <v>37559</v>
          </cell>
          <cell r="D152" t="str">
            <v>11:41:18</v>
          </cell>
          <cell r="E152" t="str">
            <v>ELDERLODGE OF FAYETTEVILLE</v>
          </cell>
          <cell r="F152">
            <v>0</v>
          </cell>
          <cell r="G152">
            <v>813964</v>
          </cell>
          <cell r="H152">
            <v>-124158</v>
          </cell>
          <cell r="I152">
            <v>-339840</v>
          </cell>
          <cell r="J152">
            <v>24793</v>
          </cell>
          <cell r="K152">
            <v>141911</v>
          </cell>
          <cell r="L152">
            <v>1352</v>
          </cell>
          <cell r="M152">
            <v>4250</v>
          </cell>
          <cell r="N152">
            <v>30445</v>
          </cell>
          <cell r="O152">
            <v>212286</v>
          </cell>
          <cell r="P152">
            <v>1563</v>
          </cell>
          <cell r="Q152">
            <v>0</v>
          </cell>
          <cell r="R152">
            <v>201931</v>
          </cell>
          <cell r="S152">
            <v>306909</v>
          </cell>
          <cell r="T152">
            <v>10472</v>
          </cell>
          <cell r="U152">
            <v>0</v>
          </cell>
          <cell r="V152">
            <v>107130</v>
          </cell>
          <cell r="W152">
            <v>0</v>
          </cell>
          <cell r="X152">
            <v>0</v>
          </cell>
          <cell r="Y152">
            <v>0</v>
          </cell>
          <cell r="Z152">
            <v>137672</v>
          </cell>
          <cell r="AA152">
            <v>0</v>
          </cell>
          <cell r="AB152">
            <v>0</v>
          </cell>
          <cell r="AC152">
            <v>0</v>
          </cell>
          <cell r="AD152">
            <v>607945</v>
          </cell>
          <cell r="AE152">
            <v>0</v>
          </cell>
          <cell r="AF152">
            <v>0</v>
          </cell>
          <cell r="AG152">
            <v>0</v>
          </cell>
          <cell r="AH152">
            <v>634013</v>
          </cell>
          <cell r="AI152">
            <v>0</v>
          </cell>
          <cell r="AJ152">
            <v>0</v>
          </cell>
          <cell r="AK152">
            <v>0</v>
          </cell>
          <cell r="AL152">
            <v>157367</v>
          </cell>
          <cell r="AM152">
            <v>0</v>
          </cell>
          <cell r="AN152">
            <v>0</v>
          </cell>
          <cell r="AO152">
            <v>0</v>
          </cell>
          <cell r="AP152">
            <v>0</v>
          </cell>
          <cell r="AQ152">
            <v>0</v>
          </cell>
          <cell r="AR152">
            <v>0</v>
          </cell>
          <cell r="AS152">
            <v>0</v>
          </cell>
          <cell r="AT152">
            <v>0</v>
          </cell>
          <cell r="AU152">
            <v>131881</v>
          </cell>
          <cell r="AV152">
            <v>-1085</v>
          </cell>
          <cell r="AW152">
            <v>0</v>
          </cell>
          <cell r="AX152">
            <v>0</v>
          </cell>
          <cell r="AY152">
            <v>133743</v>
          </cell>
          <cell r="AZ152">
            <v>89272</v>
          </cell>
          <cell r="BA152">
            <v>0</v>
          </cell>
          <cell r="BB152">
            <v>0</v>
          </cell>
          <cell r="BC152">
            <v>16879</v>
          </cell>
          <cell r="BD152">
            <v>0</v>
          </cell>
          <cell r="BE152">
            <v>0</v>
          </cell>
          <cell r="BF152">
            <v>0</v>
          </cell>
          <cell r="BG152">
            <v>268413</v>
          </cell>
          <cell r="BH152">
            <v>0</v>
          </cell>
          <cell r="BI152">
            <v>0</v>
          </cell>
          <cell r="BJ152">
            <v>0</v>
          </cell>
          <cell r="BK152">
            <v>11412</v>
          </cell>
          <cell r="BL152">
            <v>0</v>
          </cell>
          <cell r="BM152">
            <v>0</v>
          </cell>
          <cell r="BN152">
            <v>0</v>
          </cell>
          <cell r="BO152">
            <v>13537</v>
          </cell>
          <cell r="BP152">
            <v>0</v>
          </cell>
          <cell r="BQ152">
            <v>0</v>
          </cell>
          <cell r="BR152">
            <v>0</v>
          </cell>
          <cell r="BS152">
            <v>2450</v>
          </cell>
          <cell r="BT152">
            <v>0</v>
          </cell>
          <cell r="BU152">
            <v>0</v>
          </cell>
          <cell r="BV152">
            <v>0</v>
          </cell>
          <cell r="BW152">
            <v>0</v>
          </cell>
          <cell r="BX152">
            <v>0</v>
          </cell>
          <cell r="BY152">
            <v>0</v>
          </cell>
          <cell r="BZ152">
            <v>0</v>
          </cell>
          <cell r="CA152">
            <v>27756</v>
          </cell>
          <cell r="CB152">
            <v>0</v>
          </cell>
          <cell r="CC152">
            <v>0</v>
          </cell>
          <cell r="CD152">
            <v>0</v>
          </cell>
          <cell r="CE152">
            <v>2793</v>
          </cell>
          <cell r="CF152">
            <v>0</v>
          </cell>
          <cell r="CG152">
            <v>0</v>
          </cell>
          <cell r="CH152">
            <v>0</v>
          </cell>
          <cell r="CI152">
            <v>4200</v>
          </cell>
          <cell r="CJ152">
            <v>0</v>
          </cell>
          <cell r="CK152">
            <v>0</v>
          </cell>
          <cell r="CL152">
            <v>0</v>
          </cell>
          <cell r="CM152">
            <v>27821</v>
          </cell>
          <cell r="CN152">
            <v>0</v>
          </cell>
          <cell r="CO152">
            <v>0</v>
          </cell>
          <cell r="CP152">
            <v>0</v>
          </cell>
          <cell r="CQ152">
            <v>1575</v>
          </cell>
          <cell r="CR152">
            <v>-1575</v>
          </cell>
          <cell r="CS152">
            <v>0</v>
          </cell>
          <cell r="CT152">
            <v>0</v>
          </cell>
          <cell r="CU152">
            <v>0</v>
          </cell>
          <cell r="CV152">
            <v>153</v>
          </cell>
          <cell r="CW152">
            <v>0</v>
          </cell>
          <cell r="CX152">
            <v>0</v>
          </cell>
          <cell r="CY152">
            <v>560</v>
          </cell>
          <cell r="CZ152">
            <v>0</v>
          </cell>
          <cell r="DA152">
            <v>0</v>
          </cell>
          <cell r="DB152">
            <v>0</v>
          </cell>
          <cell r="DC152">
            <v>0</v>
          </cell>
          <cell r="DD152">
            <v>0</v>
          </cell>
          <cell r="DE152">
            <v>0</v>
          </cell>
          <cell r="DF152">
            <v>1644127</v>
          </cell>
          <cell r="DG152">
            <v>643020</v>
          </cell>
          <cell r="DH152">
            <v>86765</v>
          </cell>
          <cell r="DI152">
            <v>0</v>
          </cell>
          <cell r="DJ152">
            <v>0</v>
          </cell>
          <cell r="DK152">
            <v>97329</v>
          </cell>
          <cell r="DL152">
            <v>0</v>
          </cell>
          <cell r="DM152">
            <v>0</v>
          </cell>
          <cell r="DN152">
            <v>82907</v>
          </cell>
          <cell r="DO152">
            <v>12337</v>
          </cell>
          <cell r="DP152">
            <v>4313</v>
          </cell>
          <cell r="DQ152">
            <v>0</v>
          </cell>
          <cell r="DR152">
            <v>52400</v>
          </cell>
          <cell r="DS152">
            <v>11865</v>
          </cell>
          <cell r="DT152">
            <v>2709</v>
          </cell>
          <cell r="DU152">
            <v>0</v>
          </cell>
          <cell r="DV152">
            <v>139753</v>
          </cell>
          <cell r="DW152">
            <v>203398</v>
          </cell>
          <cell r="DX152">
            <v>9773</v>
          </cell>
          <cell r="DY152">
            <v>-41758</v>
          </cell>
          <cell r="DZ152">
            <v>0</v>
          </cell>
          <cell r="EA152">
            <v>0</v>
          </cell>
          <cell r="EB152">
            <v>0</v>
          </cell>
          <cell r="EC152">
            <v>0</v>
          </cell>
          <cell r="ED152">
            <v>47864</v>
          </cell>
          <cell r="EE152">
            <v>23566</v>
          </cell>
          <cell r="EF152">
            <v>2583</v>
          </cell>
          <cell r="EG152">
            <v>0</v>
          </cell>
          <cell r="EH152">
            <v>0</v>
          </cell>
          <cell r="EI152">
            <v>15065</v>
          </cell>
          <cell r="EJ152">
            <v>0</v>
          </cell>
          <cell r="EK152">
            <v>0</v>
          </cell>
          <cell r="EL152">
            <v>0</v>
          </cell>
          <cell r="EM152">
            <v>2582</v>
          </cell>
          <cell r="EN152">
            <v>0</v>
          </cell>
          <cell r="EO152">
            <v>0</v>
          </cell>
          <cell r="EP152">
            <v>0</v>
          </cell>
          <cell r="EQ152">
            <v>3356</v>
          </cell>
          <cell r="ER152">
            <v>0</v>
          </cell>
          <cell r="ES152">
            <v>0</v>
          </cell>
          <cell r="ET152">
            <v>0</v>
          </cell>
          <cell r="EU152">
            <v>0</v>
          </cell>
          <cell r="EV152">
            <v>0</v>
          </cell>
          <cell r="EW152">
            <v>0</v>
          </cell>
          <cell r="EX152">
            <v>0</v>
          </cell>
          <cell r="EY152">
            <v>0</v>
          </cell>
          <cell r="EZ152">
            <v>0</v>
          </cell>
          <cell r="FA152">
            <v>0</v>
          </cell>
          <cell r="FB152">
            <v>0</v>
          </cell>
          <cell r="FC152">
            <v>6021</v>
          </cell>
          <cell r="FD152">
            <v>0</v>
          </cell>
          <cell r="FE152">
            <v>0</v>
          </cell>
          <cell r="FF152">
            <v>0</v>
          </cell>
          <cell r="FG152">
            <v>72363</v>
          </cell>
          <cell r="FH152">
            <v>0</v>
          </cell>
          <cell r="FI152">
            <v>0</v>
          </cell>
          <cell r="FJ152">
            <v>0</v>
          </cell>
          <cell r="FK152">
            <v>5455</v>
          </cell>
          <cell r="FL152">
            <v>0</v>
          </cell>
          <cell r="FM152">
            <v>0</v>
          </cell>
          <cell r="FN152">
            <v>29813</v>
          </cell>
          <cell r="FO152">
            <v>15108</v>
          </cell>
          <cell r="FP152">
            <v>1607</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cell r="HA152">
            <v>0</v>
          </cell>
          <cell r="HB152">
            <v>0</v>
          </cell>
          <cell r="HC152">
            <v>0</v>
          </cell>
          <cell r="HD152">
            <v>0</v>
          </cell>
          <cell r="HE152">
            <v>0</v>
          </cell>
          <cell r="HF152">
            <v>0</v>
          </cell>
          <cell r="HG152">
            <v>0</v>
          </cell>
          <cell r="HH152">
            <v>0</v>
          </cell>
          <cell r="HI152">
            <v>0</v>
          </cell>
          <cell r="HJ152">
            <v>0</v>
          </cell>
          <cell r="HK152">
            <v>0</v>
          </cell>
          <cell r="HL152">
            <v>0</v>
          </cell>
          <cell r="HM152">
            <v>0</v>
          </cell>
          <cell r="HN152">
            <v>0</v>
          </cell>
          <cell r="HO152">
            <v>0</v>
          </cell>
          <cell r="HP152">
            <v>0</v>
          </cell>
          <cell r="HQ152">
            <v>0</v>
          </cell>
          <cell r="HR152">
            <v>0</v>
          </cell>
          <cell r="HS152">
            <v>0</v>
          </cell>
          <cell r="HT152">
            <v>0</v>
          </cell>
          <cell r="HU152">
            <v>0</v>
          </cell>
          <cell r="HV152">
            <v>0</v>
          </cell>
          <cell r="HW152">
            <v>0</v>
          </cell>
          <cell r="HX152">
            <v>0</v>
          </cell>
          <cell r="HY152">
            <v>0</v>
          </cell>
          <cell r="HZ152">
            <v>0</v>
          </cell>
          <cell r="IA152">
            <v>0</v>
          </cell>
          <cell r="IB152">
            <v>0</v>
          </cell>
          <cell r="IC152">
            <v>0</v>
          </cell>
          <cell r="ID152">
            <v>0</v>
          </cell>
          <cell r="IE152">
            <v>0</v>
          </cell>
          <cell r="IF152">
            <v>0</v>
          </cell>
          <cell r="IG152">
            <v>0</v>
          </cell>
          <cell r="IH152">
            <v>0</v>
          </cell>
          <cell r="II152">
            <v>0</v>
          </cell>
          <cell r="IJ152">
            <v>0</v>
          </cell>
          <cell r="IK152">
            <v>0</v>
          </cell>
        </row>
        <row r="153">
          <cell r="A153" t="str">
            <v>71515794</v>
          </cell>
          <cell r="B153" t="str">
            <v>2001</v>
          </cell>
          <cell r="C153">
            <v>37480</v>
          </cell>
          <cell r="D153" t="str">
            <v>15:37:45</v>
          </cell>
          <cell r="E153" t="str">
            <v>ELIZABETHTOWN NURSING CENTER, INC.</v>
          </cell>
          <cell r="F153">
            <v>0</v>
          </cell>
          <cell r="G153">
            <v>459551</v>
          </cell>
          <cell r="H153">
            <v>-2945</v>
          </cell>
          <cell r="I153">
            <v>-15427</v>
          </cell>
          <cell r="J153">
            <v>27478</v>
          </cell>
          <cell r="K153">
            <v>150358</v>
          </cell>
          <cell r="L153">
            <v>0</v>
          </cell>
          <cell r="M153">
            <v>8270</v>
          </cell>
          <cell r="N153">
            <v>123317</v>
          </cell>
          <cell r="O153">
            <v>53510</v>
          </cell>
          <cell r="P153">
            <v>0</v>
          </cell>
          <cell r="Q153">
            <v>-294</v>
          </cell>
          <cell r="R153">
            <v>166217</v>
          </cell>
          <cell r="S153">
            <v>201826</v>
          </cell>
          <cell r="T153">
            <v>0</v>
          </cell>
          <cell r="U153">
            <v>-3272</v>
          </cell>
          <cell r="V153">
            <v>51320</v>
          </cell>
          <cell r="W153">
            <v>0</v>
          </cell>
          <cell r="X153">
            <v>0</v>
          </cell>
          <cell r="Y153">
            <v>0</v>
          </cell>
          <cell r="Z153">
            <v>165326</v>
          </cell>
          <cell r="AA153">
            <v>0</v>
          </cell>
          <cell r="AB153">
            <v>0</v>
          </cell>
          <cell r="AC153">
            <v>0</v>
          </cell>
          <cell r="AD153">
            <v>403502</v>
          </cell>
          <cell r="AE153">
            <v>0</v>
          </cell>
          <cell r="AF153">
            <v>0</v>
          </cell>
          <cell r="AG153">
            <v>0</v>
          </cell>
          <cell r="AH153">
            <v>583557</v>
          </cell>
          <cell r="AI153">
            <v>0</v>
          </cell>
          <cell r="AJ153">
            <v>0</v>
          </cell>
          <cell r="AK153">
            <v>0</v>
          </cell>
          <cell r="AL153">
            <v>0</v>
          </cell>
          <cell r="AM153">
            <v>0</v>
          </cell>
          <cell r="AN153">
            <v>0</v>
          </cell>
          <cell r="AO153">
            <v>0</v>
          </cell>
          <cell r="AP153">
            <v>0</v>
          </cell>
          <cell r="AQ153">
            <v>0</v>
          </cell>
          <cell r="AR153">
            <v>0</v>
          </cell>
          <cell r="AS153">
            <v>0</v>
          </cell>
          <cell r="AT153">
            <v>0</v>
          </cell>
          <cell r="AU153">
            <v>96517</v>
          </cell>
          <cell r="AV153">
            <v>0</v>
          </cell>
          <cell r="AW153">
            <v>0</v>
          </cell>
          <cell r="AX153">
            <v>0</v>
          </cell>
          <cell r="AY153">
            <v>155374</v>
          </cell>
          <cell r="AZ153">
            <v>0</v>
          </cell>
          <cell r="BA153">
            <v>0</v>
          </cell>
          <cell r="BB153">
            <v>0</v>
          </cell>
          <cell r="BC153">
            <v>0</v>
          </cell>
          <cell r="BD153">
            <v>0</v>
          </cell>
          <cell r="BE153">
            <v>0</v>
          </cell>
          <cell r="BF153">
            <v>0</v>
          </cell>
          <cell r="BG153">
            <v>188007</v>
          </cell>
          <cell r="BH153">
            <v>0</v>
          </cell>
          <cell r="BI153">
            <v>-4817</v>
          </cell>
          <cell r="BJ153">
            <v>0</v>
          </cell>
          <cell r="BK153">
            <v>11650</v>
          </cell>
          <cell r="BL153">
            <v>0</v>
          </cell>
          <cell r="BM153">
            <v>0</v>
          </cell>
          <cell r="BN153">
            <v>0</v>
          </cell>
          <cell r="BO153">
            <v>1471</v>
          </cell>
          <cell r="BP153">
            <v>0</v>
          </cell>
          <cell r="BQ153">
            <v>48</v>
          </cell>
          <cell r="BR153">
            <v>0</v>
          </cell>
          <cell r="BS153">
            <v>861</v>
          </cell>
          <cell r="BT153">
            <v>0</v>
          </cell>
          <cell r="BU153">
            <v>0</v>
          </cell>
          <cell r="BV153">
            <v>0</v>
          </cell>
          <cell r="BW153">
            <v>0</v>
          </cell>
          <cell r="BX153">
            <v>0</v>
          </cell>
          <cell r="BY153">
            <v>0</v>
          </cell>
          <cell r="BZ153">
            <v>0</v>
          </cell>
          <cell r="CA153">
            <v>9600</v>
          </cell>
          <cell r="CB153">
            <v>0</v>
          </cell>
          <cell r="CC153">
            <v>0</v>
          </cell>
          <cell r="CD153">
            <v>0</v>
          </cell>
          <cell r="CE153">
            <v>3117</v>
          </cell>
          <cell r="CF153">
            <v>0</v>
          </cell>
          <cell r="CG153">
            <v>0</v>
          </cell>
          <cell r="CH153">
            <v>0</v>
          </cell>
          <cell r="CI153">
            <v>1200</v>
          </cell>
          <cell r="CJ153">
            <v>0</v>
          </cell>
          <cell r="CK153">
            <v>0</v>
          </cell>
          <cell r="CL153">
            <v>0</v>
          </cell>
          <cell r="CM153">
            <v>1500</v>
          </cell>
          <cell r="CN153">
            <v>0</v>
          </cell>
          <cell r="CO153">
            <v>0</v>
          </cell>
          <cell r="CP153">
            <v>0</v>
          </cell>
          <cell r="CQ153">
            <v>2806</v>
          </cell>
          <cell r="CR153">
            <v>0</v>
          </cell>
          <cell r="CS153">
            <v>14082</v>
          </cell>
          <cell r="CT153">
            <v>0</v>
          </cell>
          <cell r="CU153">
            <v>0</v>
          </cell>
          <cell r="CV153">
            <v>2945</v>
          </cell>
          <cell r="CW153">
            <v>0</v>
          </cell>
          <cell r="CX153">
            <v>0</v>
          </cell>
          <cell r="CY153">
            <v>0</v>
          </cell>
          <cell r="CZ153">
            <v>0</v>
          </cell>
          <cell r="DA153">
            <v>0</v>
          </cell>
          <cell r="DB153">
            <v>0</v>
          </cell>
          <cell r="DC153">
            <v>0</v>
          </cell>
          <cell r="DD153">
            <v>0</v>
          </cell>
          <cell r="DE153">
            <v>-48</v>
          </cell>
          <cell r="DF153">
            <v>1203705</v>
          </cell>
          <cell r="DG153">
            <v>472103</v>
          </cell>
          <cell r="DH153">
            <v>2945</v>
          </cell>
          <cell r="DI153">
            <v>9265</v>
          </cell>
          <cell r="DJ153">
            <v>55950</v>
          </cell>
          <cell r="DK153">
            <v>100594</v>
          </cell>
          <cell r="DL153">
            <v>0</v>
          </cell>
          <cell r="DM153">
            <v>-2631</v>
          </cell>
          <cell r="DN153">
            <v>29277</v>
          </cell>
          <cell r="DO153">
            <v>6885</v>
          </cell>
          <cell r="DP153">
            <v>0</v>
          </cell>
          <cell r="DQ153">
            <v>22</v>
          </cell>
          <cell r="DR153">
            <v>27067</v>
          </cell>
          <cell r="DS153">
            <v>10695</v>
          </cell>
          <cell r="DT153">
            <v>0</v>
          </cell>
          <cell r="DU153">
            <v>252</v>
          </cell>
          <cell r="DV153">
            <v>101727</v>
          </cell>
          <cell r="DW153">
            <v>315770</v>
          </cell>
          <cell r="DX153">
            <v>0</v>
          </cell>
          <cell r="DY153">
            <v>-124764</v>
          </cell>
          <cell r="DZ153">
            <v>0</v>
          </cell>
          <cell r="EA153">
            <v>0</v>
          </cell>
          <cell r="EB153">
            <v>0</v>
          </cell>
          <cell r="EC153">
            <v>0</v>
          </cell>
          <cell r="ED153">
            <v>0</v>
          </cell>
          <cell r="EE153">
            <v>4038</v>
          </cell>
          <cell r="EF153">
            <v>0</v>
          </cell>
          <cell r="EG153">
            <v>-121</v>
          </cell>
          <cell r="EH153">
            <v>0</v>
          </cell>
          <cell r="EI153">
            <v>3496</v>
          </cell>
          <cell r="EJ153">
            <v>0</v>
          </cell>
          <cell r="EK153">
            <v>0</v>
          </cell>
          <cell r="EL153">
            <v>0</v>
          </cell>
          <cell r="EM153">
            <v>12101</v>
          </cell>
          <cell r="EN153">
            <v>0</v>
          </cell>
          <cell r="EO153">
            <v>0</v>
          </cell>
          <cell r="EP153">
            <v>0</v>
          </cell>
          <cell r="EQ153">
            <v>9425</v>
          </cell>
          <cell r="ER153">
            <v>0</v>
          </cell>
          <cell r="ES153">
            <v>0</v>
          </cell>
          <cell r="ET153">
            <v>0</v>
          </cell>
          <cell r="EU153">
            <v>0</v>
          </cell>
          <cell r="EV153">
            <v>0</v>
          </cell>
          <cell r="EW153">
            <v>0</v>
          </cell>
          <cell r="EX153">
            <v>0</v>
          </cell>
          <cell r="EY153">
            <v>0</v>
          </cell>
          <cell r="EZ153">
            <v>0</v>
          </cell>
          <cell r="FA153">
            <v>0</v>
          </cell>
          <cell r="FB153">
            <v>0</v>
          </cell>
          <cell r="FC153">
            <v>40218</v>
          </cell>
          <cell r="FD153">
            <v>0</v>
          </cell>
          <cell r="FE153">
            <v>-1215</v>
          </cell>
          <cell r="FF153">
            <v>0</v>
          </cell>
          <cell r="FG153">
            <v>0</v>
          </cell>
          <cell r="FH153">
            <v>0</v>
          </cell>
          <cell r="FI153">
            <v>0</v>
          </cell>
          <cell r="FJ153">
            <v>0</v>
          </cell>
          <cell r="FK153">
            <v>4261</v>
          </cell>
          <cell r="FL153">
            <v>0</v>
          </cell>
          <cell r="FM153">
            <v>-129</v>
          </cell>
          <cell r="FN153">
            <v>6771</v>
          </cell>
          <cell r="FO153">
            <v>4528</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cell r="HC153">
            <v>0</v>
          </cell>
          <cell r="HD153">
            <v>0</v>
          </cell>
          <cell r="HE153">
            <v>0</v>
          </cell>
          <cell r="HF153">
            <v>0</v>
          </cell>
          <cell r="HG153">
            <v>0</v>
          </cell>
          <cell r="HH153">
            <v>0</v>
          </cell>
          <cell r="HI153">
            <v>0</v>
          </cell>
          <cell r="HJ153">
            <v>0</v>
          </cell>
          <cell r="HK153">
            <v>0</v>
          </cell>
          <cell r="HL153">
            <v>0</v>
          </cell>
          <cell r="HM153">
            <v>0</v>
          </cell>
          <cell r="HN153">
            <v>0</v>
          </cell>
          <cell r="HO153">
            <v>0</v>
          </cell>
          <cell r="HP153">
            <v>0</v>
          </cell>
          <cell r="HQ153">
            <v>0</v>
          </cell>
          <cell r="HR153">
            <v>0</v>
          </cell>
          <cell r="HS153">
            <v>0</v>
          </cell>
          <cell r="HT153">
            <v>0</v>
          </cell>
          <cell r="HU153">
            <v>0</v>
          </cell>
          <cell r="HV153">
            <v>0</v>
          </cell>
          <cell r="HW153">
            <v>0</v>
          </cell>
          <cell r="HX153">
            <v>0</v>
          </cell>
          <cell r="HY153">
            <v>0</v>
          </cell>
          <cell r="HZ153">
            <v>0</v>
          </cell>
          <cell r="IA153">
            <v>0</v>
          </cell>
          <cell r="IB153">
            <v>0</v>
          </cell>
          <cell r="IC153">
            <v>0</v>
          </cell>
          <cell r="ID153">
            <v>0</v>
          </cell>
          <cell r="IE153">
            <v>0</v>
          </cell>
          <cell r="IF153">
            <v>0</v>
          </cell>
          <cell r="IG153">
            <v>0</v>
          </cell>
          <cell r="IH153">
            <v>0</v>
          </cell>
          <cell r="II153">
            <v>0</v>
          </cell>
          <cell r="IJ153">
            <v>0</v>
          </cell>
          <cell r="IK153">
            <v>0</v>
          </cell>
        </row>
        <row r="154">
          <cell r="A154" t="str">
            <v>40554822</v>
          </cell>
          <cell r="B154" t="str">
            <v>2001</v>
          </cell>
          <cell r="C154">
            <v>37461</v>
          </cell>
          <cell r="D154" t="str">
            <v>08:14:42</v>
          </cell>
          <cell r="E154" t="str">
            <v>Elkin Healthcare, Inc.</v>
          </cell>
          <cell r="F154">
            <v>0</v>
          </cell>
          <cell r="G154">
            <v>352582</v>
          </cell>
          <cell r="H154">
            <v>-1811</v>
          </cell>
          <cell r="I154">
            <v>-1743</v>
          </cell>
          <cell r="J154">
            <v>51413</v>
          </cell>
          <cell r="K154">
            <v>157139</v>
          </cell>
          <cell r="L154">
            <v>3108</v>
          </cell>
          <cell r="M154">
            <v>1094</v>
          </cell>
          <cell r="N154">
            <v>128493</v>
          </cell>
          <cell r="O154">
            <v>43190</v>
          </cell>
          <cell r="P154">
            <v>7769</v>
          </cell>
          <cell r="Q154">
            <v>-3</v>
          </cell>
          <cell r="R154">
            <v>167210</v>
          </cell>
          <cell r="S154">
            <v>230121</v>
          </cell>
          <cell r="T154">
            <v>10110</v>
          </cell>
          <cell r="U154">
            <v>-2477</v>
          </cell>
          <cell r="V154">
            <v>59903</v>
          </cell>
          <cell r="W154">
            <v>0</v>
          </cell>
          <cell r="X154">
            <v>0</v>
          </cell>
          <cell r="Y154">
            <v>0</v>
          </cell>
          <cell r="Z154">
            <v>248405</v>
          </cell>
          <cell r="AA154">
            <v>0</v>
          </cell>
          <cell r="AB154">
            <v>-212922</v>
          </cell>
          <cell r="AC154">
            <v>-7618</v>
          </cell>
          <cell r="AD154">
            <v>441048</v>
          </cell>
          <cell r="AE154">
            <v>0</v>
          </cell>
          <cell r="AF154">
            <v>-430080</v>
          </cell>
          <cell r="AG154">
            <v>-4649</v>
          </cell>
          <cell r="AH154">
            <v>722584</v>
          </cell>
          <cell r="AI154">
            <v>0</v>
          </cell>
          <cell r="AJ154">
            <v>-722584</v>
          </cell>
          <cell r="AK154">
            <v>0</v>
          </cell>
          <cell r="AL154">
            <v>17540</v>
          </cell>
          <cell r="AM154">
            <v>0</v>
          </cell>
          <cell r="AN154">
            <v>0</v>
          </cell>
          <cell r="AO154">
            <v>0</v>
          </cell>
          <cell r="AP154">
            <v>0</v>
          </cell>
          <cell r="AQ154">
            <v>0</v>
          </cell>
          <cell r="AR154">
            <v>0</v>
          </cell>
          <cell r="AS154">
            <v>0</v>
          </cell>
          <cell r="AT154">
            <v>0</v>
          </cell>
          <cell r="AU154">
            <v>159105</v>
          </cell>
          <cell r="AV154">
            <v>-146375</v>
          </cell>
          <cell r="AW154">
            <v>-467</v>
          </cell>
          <cell r="AX154">
            <v>0</v>
          </cell>
          <cell r="AY154">
            <v>82526</v>
          </cell>
          <cell r="AZ154">
            <v>-63898</v>
          </cell>
          <cell r="BA154">
            <v>0</v>
          </cell>
          <cell r="BB154">
            <v>0</v>
          </cell>
          <cell r="BC154">
            <v>5035</v>
          </cell>
          <cell r="BD154">
            <v>0</v>
          </cell>
          <cell r="BE154">
            <v>0</v>
          </cell>
          <cell r="BF154">
            <v>0</v>
          </cell>
          <cell r="BG154">
            <v>0</v>
          </cell>
          <cell r="BH154">
            <v>0</v>
          </cell>
          <cell r="BI154">
            <v>0</v>
          </cell>
          <cell r="BJ154">
            <v>0</v>
          </cell>
          <cell r="BK154">
            <v>32908</v>
          </cell>
          <cell r="BL154">
            <v>0</v>
          </cell>
          <cell r="BM154">
            <v>-880</v>
          </cell>
          <cell r="BN154">
            <v>0</v>
          </cell>
          <cell r="BO154">
            <v>110081</v>
          </cell>
          <cell r="BP154">
            <v>0</v>
          </cell>
          <cell r="BQ154">
            <v>-1658</v>
          </cell>
          <cell r="BR154">
            <v>0</v>
          </cell>
          <cell r="BS154">
            <v>0</v>
          </cell>
          <cell r="BT154">
            <v>0</v>
          </cell>
          <cell r="BU154">
            <v>0</v>
          </cell>
          <cell r="BV154">
            <v>0</v>
          </cell>
          <cell r="BW154">
            <v>0</v>
          </cell>
          <cell r="BX154">
            <v>0</v>
          </cell>
          <cell r="BY154">
            <v>0</v>
          </cell>
          <cell r="BZ154">
            <v>0</v>
          </cell>
          <cell r="CA154">
            <v>14400</v>
          </cell>
          <cell r="CB154">
            <v>0</v>
          </cell>
          <cell r="CC154">
            <v>0</v>
          </cell>
          <cell r="CD154">
            <v>0</v>
          </cell>
          <cell r="CE154">
            <v>7695</v>
          </cell>
          <cell r="CF154">
            <v>0</v>
          </cell>
          <cell r="CG154">
            <v>0</v>
          </cell>
          <cell r="CH154">
            <v>0</v>
          </cell>
          <cell r="CI154">
            <v>6000</v>
          </cell>
          <cell r="CJ154">
            <v>0</v>
          </cell>
          <cell r="CK154">
            <v>0</v>
          </cell>
          <cell r="CL154">
            <v>0</v>
          </cell>
          <cell r="CM154">
            <v>670</v>
          </cell>
          <cell r="CN154">
            <v>0</v>
          </cell>
          <cell r="CO154">
            <v>-155</v>
          </cell>
          <cell r="CP154">
            <v>0</v>
          </cell>
          <cell r="CQ154">
            <v>29234</v>
          </cell>
          <cell r="CR154">
            <v>0</v>
          </cell>
          <cell r="CS154">
            <v>-6734</v>
          </cell>
          <cell r="CT154">
            <v>0</v>
          </cell>
          <cell r="CU154">
            <v>0</v>
          </cell>
          <cell r="CV154">
            <v>1811</v>
          </cell>
          <cell r="CW154">
            <v>0</v>
          </cell>
          <cell r="CX154">
            <v>0</v>
          </cell>
          <cell r="CY154">
            <v>0</v>
          </cell>
          <cell r="CZ154">
            <v>0</v>
          </cell>
          <cell r="DA154">
            <v>0</v>
          </cell>
          <cell r="DB154">
            <v>0</v>
          </cell>
          <cell r="DC154">
            <v>0</v>
          </cell>
          <cell r="DD154">
            <v>0</v>
          </cell>
          <cell r="DE154">
            <v>0</v>
          </cell>
          <cell r="DF154">
            <v>1489480</v>
          </cell>
          <cell r="DG154">
            <v>447654</v>
          </cell>
          <cell r="DH154">
            <v>-1574048</v>
          </cell>
          <cell r="DI154">
            <v>-22161</v>
          </cell>
          <cell r="DJ154">
            <v>29646</v>
          </cell>
          <cell r="DK154">
            <v>20922</v>
          </cell>
          <cell r="DL154">
            <v>1792</v>
          </cell>
          <cell r="DM154">
            <v>-224</v>
          </cell>
          <cell r="DN154">
            <v>36270</v>
          </cell>
          <cell r="DO154">
            <v>6425</v>
          </cell>
          <cell r="DP154">
            <v>2193</v>
          </cell>
          <cell r="DQ154">
            <v>0</v>
          </cell>
          <cell r="DR154">
            <v>43229</v>
          </cell>
          <cell r="DS154">
            <v>13125</v>
          </cell>
          <cell r="DT154">
            <v>2614</v>
          </cell>
          <cell r="DU154">
            <v>-2</v>
          </cell>
          <cell r="DV154">
            <v>72078</v>
          </cell>
          <cell r="DW154">
            <v>512805</v>
          </cell>
          <cell r="DX154">
            <v>-117640</v>
          </cell>
          <cell r="DY154">
            <v>-67182</v>
          </cell>
          <cell r="DZ154">
            <v>0</v>
          </cell>
          <cell r="EA154">
            <v>3217</v>
          </cell>
          <cell r="EB154">
            <v>0</v>
          </cell>
          <cell r="EC154">
            <v>0</v>
          </cell>
          <cell r="ED154">
            <v>0</v>
          </cell>
          <cell r="EE154">
            <v>6157</v>
          </cell>
          <cell r="EF154">
            <v>0</v>
          </cell>
          <cell r="EG154">
            <v>0</v>
          </cell>
          <cell r="EH154">
            <v>0</v>
          </cell>
          <cell r="EI154">
            <v>99144</v>
          </cell>
          <cell r="EJ154">
            <v>0</v>
          </cell>
          <cell r="EK154">
            <v>-67</v>
          </cell>
          <cell r="EL154">
            <v>0</v>
          </cell>
          <cell r="EM154">
            <v>105603</v>
          </cell>
          <cell r="EN154">
            <v>0</v>
          </cell>
          <cell r="EO154">
            <v>0</v>
          </cell>
          <cell r="EP154">
            <v>0</v>
          </cell>
          <cell r="EQ154">
            <v>7994</v>
          </cell>
          <cell r="ER154">
            <v>0</v>
          </cell>
          <cell r="ES154">
            <v>0</v>
          </cell>
          <cell r="ET154">
            <v>0</v>
          </cell>
          <cell r="EU154">
            <v>0</v>
          </cell>
          <cell r="EV154">
            <v>0</v>
          </cell>
          <cell r="EW154">
            <v>0</v>
          </cell>
          <cell r="EX154">
            <v>0</v>
          </cell>
          <cell r="EY154">
            <v>0</v>
          </cell>
          <cell r="EZ154">
            <v>0</v>
          </cell>
          <cell r="FA154">
            <v>0</v>
          </cell>
          <cell r="FB154">
            <v>0</v>
          </cell>
          <cell r="FC154">
            <v>38702</v>
          </cell>
          <cell r="FD154">
            <v>0</v>
          </cell>
          <cell r="FE154">
            <v>-725</v>
          </cell>
          <cell r="FF154">
            <v>0</v>
          </cell>
          <cell r="FG154">
            <v>0</v>
          </cell>
          <cell r="FH154">
            <v>0</v>
          </cell>
          <cell r="FI154">
            <v>0</v>
          </cell>
          <cell r="FJ154">
            <v>0</v>
          </cell>
          <cell r="FK154">
            <v>13331</v>
          </cell>
          <cell r="FL154">
            <v>0</v>
          </cell>
          <cell r="FM154">
            <v>0</v>
          </cell>
          <cell r="FN154">
            <v>0</v>
          </cell>
          <cell r="FO154">
            <v>9211</v>
          </cell>
          <cell r="FP154">
            <v>0</v>
          </cell>
          <cell r="FQ154">
            <v>0</v>
          </cell>
          <cell r="FR154">
            <v>0</v>
          </cell>
          <cell r="FS154">
            <v>0</v>
          </cell>
          <cell r="FT154">
            <v>92138</v>
          </cell>
          <cell r="FU154">
            <v>0</v>
          </cell>
          <cell r="FV154">
            <v>0</v>
          </cell>
          <cell r="FW154">
            <v>0</v>
          </cell>
          <cell r="FX154">
            <v>184213</v>
          </cell>
          <cell r="FY154">
            <v>0</v>
          </cell>
          <cell r="FZ154">
            <v>0</v>
          </cell>
          <cell r="GA154">
            <v>0</v>
          </cell>
          <cell r="GB154">
            <v>306812</v>
          </cell>
          <cell r="GC154">
            <v>0</v>
          </cell>
          <cell r="GD154">
            <v>0</v>
          </cell>
          <cell r="GE154">
            <v>0</v>
          </cell>
          <cell r="GF154">
            <v>54076</v>
          </cell>
          <cell r="GG154">
            <v>0</v>
          </cell>
          <cell r="GH154">
            <v>0</v>
          </cell>
          <cell r="GI154">
            <v>0</v>
          </cell>
          <cell r="GJ154">
            <v>127726</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764965</v>
          </cell>
          <cell r="HA154">
            <v>0</v>
          </cell>
          <cell r="HB154">
            <v>0</v>
          </cell>
          <cell r="HC154">
            <v>0</v>
          </cell>
          <cell r="HD154">
            <v>108517</v>
          </cell>
          <cell r="HE154">
            <v>0</v>
          </cell>
          <cell r="HF154">
            <v>0</v>
          </cell>
          <cell r="HG154">
            <v>0</v>
          </cell>
          <cell r="HH154">
            <v>216959</v>
          </cell>
          <cell r="HI154">
            <v>0</v>
          </cell>
          <cell r="HJ154">
            <v>0</v>
          </cell>
          <cell r="HK154">
            <v>0</v>
          </cell>
          <cell r="HL154">
            <v>361352</v>
          </cell>
          <cell r="HM154">
            <v>0</v>
          </cell>
          <cell r="HN154">
            <v>0</v>
          </cell>
          <cell r="HO154">
            <v>0</v>
          </cell>
          <cell r="HP154">
            <v>63689</v>
          </cell>
          <cell r="HQ154">
            <v>0</v>
          </cell>
          <cell r="HR154">
            <v>0</v>
          </cell>
          <cell r="HS154">
            <v>0</v>
          </cell>
          <cell r="HT154">
            <v>150431</v>
          </cell>
          <cell r="HU154">
            <v>0</v>
          </cell>
          <cell r="HV154">
            <v>0</v>
          </cell>
          <cell r="HW154">
            <v>0</v>
          </cell>
          <cell r="HX154">
            <v>0</v>
          </cell>
          <cell r="HY154">
            <v>0</v>
          </cell>
          <cell r="HZ154">
            <v>0</v>
          </cell>
          <cell r="IA154">
            <v>0</v>
          </cell>
          <cell r="IB154">
            <v>0</v>
          </cell>
          <cell r="IC154">
            <v>0</v>
          </cell>
          <cell r="ID154">
            <v>0</v>
          </cell>
          <cell r="IE154">
            <v>0</v>
          </cell>
          <cell r="IF154">
            <v>0</v>
          </cell>
          <cell r="IG154">
            <v>0</v>
          </cell>
          <cell r="IH154">
            <v>0</v>
          </cell>
          <cell r="II154">
            <v>0</v>
          </cell>
          <cell r="IJ154">
            <v>900948</v>
          </cell>
          <cell r="IK154">
            <v>0</v>
          </cell>
        </row>
        <row r="155">
          <cell r="A155" t="str">
            <v>69830484</v>
          </cell>
          <cell r="B155" t="str">
            <v>2001</v>
          </cell>
          <cell r="C155">
            <v>37518</v>
          </cell>
          <cell r="D155" t="str">
            <v>08:55:48</v>
          </cell>
          <cell r="E155" t="str">
            <v>Emerald Ridge Rehabilitation &amp; Care Ctr</v>
          </cell>
          <cell r="F155">
            <v>0</v>
          </cell>
          <cell r="G155">
            <v>553222</v>
          </cell>
          <cell r="H155">
            <v>16647</v>
          </cell>
          <cell r="I155">
            <v>-11272</v>
          </cell>
          <cell r="J155">
            <v>29899</v>
          </cell>
          <cell r="K155">
            <v>134730</v>
          </cell>
          <cell r="L155">
            <v>2140</v>
          </cell>
          <cell r="M155">
            <v>0</v>
          </cell>
          <cell r="N155">
            <v>87530</v>
          </cell>
          <cell r="O155">
            <v>23333</v>
          </cell>
          <cell r="P155">
            <v>9159</v>
          </cell>
          <cell r="Q155">
            <v>0</v>
          </cell>
          <cell r="R155">
            <v>168532</v>
          </cell>
          <cell r="S155">
            <v>203231</v>
          </cell>
          <cell r="T155">
            <v>16412</v>
          </cell>
          <cell r="U155">
            <v>0</v>
          </cell>
          <cell r="V155">
            <v>136653</v>
          </cell>
          <cell r="W155">
            <v>0</v>
          </cell>
          <cell r="X155">
            <v>14969</v>
          </cell>
          <cell r="Y155">
            <v>0</v>
          </cell>
          <cell r="Z155">
            <v>169854</v>
          </cell>
          <cell r="AA155">
            <v>0</v>
          </cell>
          <cell r="AB155">
            <v>18054</v>
          </cell>
          <cell r="AC155">
            <v>0</v>
          </cell>
          <cell r="AD155">
            <v>397023</v>
          </cell>
          <cell r="AE155">
            <v>0</v>
          </cell>
          <cell r="AF155">
            <v>42219</v>
          </cell>
          <cell r="AG155">
            <v>0</v>
          </cell>
          <cell r="AH155">
            <v>556644</v>
          </cell>
          <cell r="AI155">
            <v>0</v>
          </cell>
          <cell r="AJ155">
            <v>59187</v>
          </cell>
          <cell r="AK155">
            <v>0</v>
          </cell>
          <cell r="AL155">
            <v>16889</v>
          </cell>
          <cell r="AM155">
            <v>0</v>
          </cell>
          <cell r="AN155">
            <v>0</v>
          </cell>
          <cell r="AO155">
            <v>0</v>
          </cell>
          <cell r="AP155">
            <v>0</v>
          </cell>
          <cell r="AQ155">
            <v>0</v>
          </cell>
          <cell r="AR155">
            <v>0</v>
          </cell>
          <cell r="AS155">
            <v>0</v>
          </cell>
          <cell r="AT155">
            <v>0</v>
          </cell>
          <cell r="AU155">
            <v>110340</v>
          </cell>
          <cell r="AV155">
            <v>0</v>
          </cell>
          <cell r="AW155">
            <v>0</v>
          </cell>
          <cell r="AX155">
            <v>0</v>
          </cell>
          <cell r="AY155">
            <v>3685</v>
          </cell>
          <cell r="AZ155">
            <v>140040</v>
          </cell>
          <cell r="BA155">
            <v>0</v>
          </cell>
          <cell r="BB155">
            <v>0</v>
          </cell>
          <cell r="BC155">
            <v>1067</v>
          </cell>
          <cell r="BD155">
            <v>629</v>
          </cell>
          <cell r="BE155">
            <v>0</v>
          </cell>
          <cell r="BF155">
            <v>0</v>
          </cell>
          <cell r="BG155">
            <v>75194</v>
          </cell>
          <cell r="BH155">
            <v>0</v>
          </cell>
          <cell r="BI155">
            <v>18284</v>
          </cell>
          <cell r="BJ155">
            <v>0</v>
          </cell>
          <cell r="BK155">
            <v>7512</v>
          </cell>
          <cell r="BL155">
            <v>0</v>
          </cell>
          <cell r="BM155">
            <v>0</v>
          </cell>
          <cell r="BN155">
            <v>0</v>
          </cell>
          <cell r="BO155">
            <v>2676</v>
          </cell>
          <cell r="BP155">
            <v>0</v>
          </cell>
          <cell r="BQ155">
            <v>0</v>
          </cell>
          <cell r="BR155">
            <v>0</v>
          </cell>
          <cell r="BS155">
            <v>0</v>
          </cell>
          <cell r="BT155">
            <v>0</v>
          </cell>
          <cell r="BU155">
            <v>0</v>
          </cell>
          <cell r="BV155">
            <v>0</v>
          </cell>
          <cell r="BW155">
            <v>0</v>
          </cell>
          <cell r="BX155">
            <v>0</v>
          </cell>
          <cell r="BY155">
            <v>0</v>
          </cell>
          <cell r="BZ155">
            <v>0</v>
          </cell>
          <cell r="CA155">
            <v>36000</v>
          </cell>
          <cell r="CB155">
            <v>0</v>
          </cell>
          <cell r="CC155">
            <v>0</v>
          </cell>
          <cell r="CD155">
            <v>0</v>
          </cell>
          <cell r="CE155">
            <v>3200</v>
          </cell>
          <cell r="CF155">
            <v>0</v>
          </cell>
          <cell r="CG155">
            <v>0</v>
          </cell>
          <cell r="CH155">
            <v>0</v>
          </cell>
          <cell r="CI155">
            <v>0</v>
          </cell>
          <cell r="CJ155">
            <v>0</v>
          </cell>
          <cell r="CK155">
            <v>0</v>
          </cell>
          <cell r="CL155">
            <v>0</v>
          </cell>
          <cell r="CM155">
            <v>9670</v>
          </cell>
          <cell r="CN155">
            <v>-5120</v>
          </cell>
          <cell r="CO155">
            <v>0</v>
          </cell>
          <cell r="CP155">
            <v>0</v>
          </cell>
          <cell r="CQ155">
            <v>138768</v>
          </cell>
          <cell r="CR155">
            <v>-134429</v>
          </cell>
          <cell r="CS155">
            <v>0</v>
          </cell>
          <cell r="CT155">
            <v>0</v>
          </cell>
          <cell r="CU155">
            <v>0</v>
          </cell>
          <cell r="CV155">
            <v>498</v>
          </cell>
          <cell r="CW155">
            <v>0</v>
          </cell>
          <cell r="CX155">
            <v>0</v>
          </cell>
          <cell r="CY155">
            <v>0</v>
          </cell>
          <cell r="CZ155">
            <v>230</v>
          </cell>
          <cell r="DA155">
            <v>0</v>
          </cell>
          <cell r="DB155">
            <v>0</v>
          </cell>
          <cell r="DC155">
            <v>0</v>
          </cell>
          <cell r="DD155">
            <v>0</v>
          </cell>
          <cell r="DE155">
            <v>0</v>
          </cell>
          <cell r="DF155">
            <v>1277063</v>
          </cell>
          <cell r="DG155">
            <v>388112</v>
          </cell>
          <cell r="DH155">
            <v>136277</v>
          </cell>
          <cell r="DI155">
            <v>18284</v>
          </cell>
          <cell r="DJ155">
            <v>38942</v>
          </cell>
          <cell r="DK155">
            <v>11146</v>
          </cell>
          <cell r="DL155">
            <v>2836</v>
          </cell>
          <cell r="DM155">
            <v>0</v>
          </cell>
          <cell r="DN155">
            <v>21297</v>
          </cell>
          <cell r="DO155">
            <v>4143</v>
          </cell>
          <cell r="DP155">
            <v>5042</v>
          </cell>
          <cell r="DQ155">
            <v>0</v>
          </cell>
          <cell r="DR155">
            <v>31517</v>
          </cell>
          <cell r="DS155">
            <v>7789</v>
          </cell>
          <cell r="DT155">
            <v>2460</v>
          </cell>
          <cell r="DU155">
            <v>0</v>
          </cell>
          <cell r="DV155">
            <v>122692</v>
          </cell>
          <cell r="DW155">
            <v>809486</v>
          </cell>
          <cell r="DX155">
            <v>-190561</v>
          </cell>
          <cell r="DY155">
            <v>-153</v>
          </cell>
          <cell r="DZ155">
            <v>0</v>
          </cell>
          <cell r="EA155">
            <v>1566</v>
          </cell>
          <cell r="EB155">
            <v>0</v>
          </cell>
          <cell r="EC155">
            <v>0</v>
          </cell>
          <cell r="ED155">
            <v>0</v>
          </cell>
          <cell r="EE155">
            <v>5612</v>
          </cell>
          <cell r="EF155">
            <v>0</v>
          </cell>
          <cell r="EG155">
            <v>0</v>
          </cell>
          <cell r="EH155">
            <v>0</v>
          </cell>
          <cell r="EI155">
            <v>223279</v>
          </cell>
          <cell r="EJ155">
            <v>0</v>
          </cell>
          <cell r="EK155">
            <v>0</v>
          </cell>
          <cell r="EL155">
            <v>0</v>
          </cell>
          <cell r="EM155">
            <v>79954</v>
          </cell>
          <cell r="EN155">
            <v>0</v>
          </cell>
          <cell r="EO155">
            <v>0</v>
          </cell>
          <cell r="EP155">
            <v>0</v>
          </cell>
          <cell r="EQ155">
            <v>16003</v>
          </cell>
          <cell r="ER155">
            <v>0</v>
          </cell>
          <cell r="ES155">
            <v>0</v>
          </cell>
          <cell r="ET155">
            <v>0</v>
          </cell>
          <cell r="EU155">
            <v>0</v>
          </cell>
          <cell r="EV155">
            <v>8757</v>
          </cell>
          <cell r="EW155">
            <v>0</v>
          </cell>
          <cell r="EX155">
            <v>0</v>
          </cell>
          <cell r="EY155">
            <v>0</v>
          </cell>
          <cell r="EZ155">
            <v>0</v>
          </cell>
          <cell r="FA155">
            <v>0</v>
          </cell>
          <cell r="FB155">
            <v>0</v>
          </cell>
          <cell r="FC155">
            <v>27974</v>
          </cell>
          <cell r="FD155">
            <v>-23415</v>
          </cell>
          <cell r="FE155">
            <v>0</v>
          </cell>
          <cell r="FF155">
            <v>0</v>
          </cell>
          <cell r="FG155">
            <v>1525</v>
          </cell>
          <cell r="FH155">
            <v>0</v>
          </cell>
          <cell r="FI155">
            <v>0</v>
          </cell>
          <cell r="FJ155">
            <v>0</v>
          </cell>
          <cell r="FK155">
            <v>0</v>
          </cell>
          <cell r="FL155">
            <v>9000</v>
          </cell>
          <cell r="FM155">
            <v>0</v>
          </cell>
          <cell r="FN155">
            <v>0</v>
          </cell>
          <cell r="FO155">
            <v>24186</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3250</v>
          </cell>
          <cell r="GW155">
            <v>0</v>
          </cell>
          <cell r="GX155">
            <v>0</v>
          </cell>
          <cell r="GY155">
            <v>0</v>
          </cell>
          <cell r="GZ155">
            <v>3250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v>
          </cell>
          <cell r="HY155">
            <v>0</v>
          </cell>
          <cell r="HZ155">
            <v>0</v>
          </cell>
          <cell r="IA155">
            <v>0</v>
          </cell>
          <cell r="IB155">
            <v>0</v>
          </cell>
          <cell r="IC155">
            <v>0</v>
          </cell>
          <cell r="ID155">
            <v>0</v>
          </cell>
          <cell r="IE155">
            <v>0</v>
          </cell>
          <cell r="IF155">
            <v>1996</v>
          </cell>
          <cell r="IG155">
            <v>0</v>
          </cell>
          <cell r="IH155">
            <v>0</v>
          </cell>
          <cell r="II155">
            <v>0</v>
          </cell>
          <cell r="IJ155">
            <v>1996</v>
          </cell>
          <cell r="IK155">
            <v>0</v>
          </cell>
        </row>
        <row r="156">
          <cell r="A156" t="str">
            <v>69594347</v>
          </cell>
          <cell r="B156" t="str">
            <v>2001</v>
          </cell>
          <cell r="C156">
            <v>37438</v>
          </cell>
          <cell r="D156" t="str">
            <v>12:15:55</v>
          </cell>
          <cell r="E156" t="str">
            <v>FAIR HAVEN NURSING HOME</v>
          </cell>
          <cell r="F156">
            <v>0</v>
          </cell>
          <cell r="G156">
            <v>154233</v>
          </cell>
          <cell r="H156">
            <v>32</v>
          </cell>
          <cell r="I156">
            <v>-8328</v>
          </cell>
          <cell r="J156">
            <v>0</v>
          </cell>
          <cell r="K156">
            <v>94317</v>
          </cell>
          <cell r="L156">
            <v>0</v>
          </cell>
          <cell r="M156">
            <v>-361</v>
          </cell>
          <cell r="N156">
            <v>78230</v>
          </cell>
          <cell r="O156">
            <v>27081</v>
          </cell>
          <cell r="P156">
            <v>1034</v>
          </cell>
          <cell r="Q156">
            <v>0</v>
          </cell>
          <cell r="R156">
            <v>134309</v>
          </cell>
          <cell r="S156">
            <v>139444</v>
          </cell>
          <cell r="T156">
            <v>20144</v>
          </cell>
          <cell r="U156">
            <v>-10125</v>
          </cell>
          <cell r="V156">
            <v>12901</v>
          </cell>
          <cell r="W156">
            <v>0</v>
          </cell>
          <cell r="X156">
            <v>0</v>
          </cell>
          <cell r="Y156">
            <v>0</v>
          </cell>
          <cell r="Z156">
            <v>104312</v>
          </cell>
          <cell r="AA156">
            <v>0</v>
          </cell>
          <cell r="AB156">
            <v>-104312</v>
          </cell>
          <cell r="AC156">
            <v>0</v>
          </cell>
          <cell r="AD156">
            <v>119236</v>
          </cell>
          <cell r="AE156">
            <v>0</v>
          </cell>
          <cell r="AF156">
            <v>-119236</v>
          </cell>
          <cell r="AG156">
            <v>0</v>
          </cell>
          <cell r="AH156">
            <v>262411</v>
          </cell>
          <cell r="AI156">
            <v>0</v>
          </cell>
          <cell r="AJ156">
            <v>-262411</v>
          </cell>
          <cell r="AK156">
            <v>0</v>
          </cell>
          <cell r="AL156">
            <v>0</v>
          </cell>
          <cell r="AM156">
            <v>0</v>
          </cell>
          <cell r="AN156">
            <v>0</v>
          </cell>
          <cell r="AO156">
            <v>0</v>
          </cell>
          <cell r="AP156">
            <v>0</v>
          </cell>
          <cell r="AQ156">
            <v>0</v>
          </cell>
          <cell r="AR156">
            <v>0</v>
          </cell>
          <cell r="AS156">
            <v>0</v>
          </cell>
          <cell r="AT156">
            <v>0</v>
          </cell>
          <cell r="AU156">
            <v>42499</v>
          </cell>
          <cell r="AV156">
            <v>-41412</v>
          </cell>
          <cell r="AW156">
            <v>0</v>
          </cell>
          <cell r="AX156">
            <v>0</v>
          </cell>
          <cell r="AY156">
            <v>20913</v>
          </cell>
          <cell r="AZ156">
            <v>-18974</v>
          </cell>
          <cell r="BA156">
            <v>0</v>
          </cell>
          <cell r="BB156">
            <v>0</v>
          </cell>
          <cell r="BC156">
            <v>160</v>
          </cell>
          <cell r="BD156">
            <v>0</v>
          </cell>
          <cell r="BE156">
            <v>0</v>
          </cell>
          <cell r="BF156">
            <v>0</v>
          </cell>
          <cell r="BG156">
            <v>43496</v>
          </cell>
          <cell r="BH156">
            <v>-43496</v>
          </cell>
          <cell r="BI156">
            <v>0</v>
          </cell>
          <cell r="BJ156">
            <v>0</v>
          </cell>
          <cell r="BK156">
            <v>3251</v>
          </cell>
          <cell r="BL156">
            <v>-3251</v>
          </cell>
          <cell r="BM156">
            <v>0</v>
          </cell>
          <cell r="BN156">
            <v>0</v>
          </cell>
          <cell r="BO156">
            <v>820</v>
          </cell>
          <cell r="BP156">
            <v>0</v>
          </cell>
          <cell r="BQ156">
            <v>0</v>
          </cell>
          <cell r="BR156">
            <v>0</v>
          </cell>
          <cell r="BS156">
            <v>0</v>
          </cell>
          <cell r="BT156">
            <v>0</v>
          </cell>
          <cell r="BU156">
            <v>0</v>
          </cell>
          <cell r="BV156">
            <v>0</v>
          </cell>
          <cell r="BW156">
            <v>0</v>
          </cell>
          <cell r="BX156">
            <v>0</v>
          </cell>
          <cell r="BY156">
            <v>0</v>
          </cell>
          <cell r="BZ156">
            <v>0</v>
          </cell>
          <cell r="CA156">
            <v>10800</v>
          </cell>
          <cell r="CB156">
            <v>-10800</v>
          </cell>
          <cell r="CC156">
            <v>0</v>
          </cell>
          <cell r="CD156">
            <v>0</v>
          </cell>
          <cell r="CE156">
            <v>1081</v>
          </cell>
          <cell r="CF156">
            <v>0</v>
          </cell>
          <cell r="CG156">
            <v>0</v>
          </cell>
          <cell r="CH156">
            <v>0</v>
          </cell>
          <cell r="CI156">
            <v>900</v>
          </cell>
          <cell r="CJ156">
            <v>-900</v>
          </cell>
          <cell r="CK156">
            <v>0</v>
          </cell>
          <cell r="CL156">
            <v>0</v>
          </cell>
          <cell r="CM156">
            <v>0</v>
          </cell>
          <cell r="CN156">
            <v>0</v>
          </cell>
          <cell r="CO156">
            <v>0</v>
          </cell>
          <cell r="CP156">
            <v>0</v>
          </cell>
          <cell r="CQ156">
            <v>1202</v>
          </cell>
          <cell r="CR156">
            <v>-1202</v>
          </cell>
          <cell r="CS156">
            <v>0</v>
          </cell>
          <cell r="CT156">
            <v>0</v>
          </cell>
          <cell r="CU156">
            <v>434</v>
          </cell>
          <cell r="CV156">
            <v>-32</v>
          </cell>
          <cell r="CW156">
            <v>0</v>
          </cell>
          <cell r="CX156">
            <v>0</v>
          </cell>
          <cell r="CY156">
            <v>0</v>
          </cell>
          <cell r="CZ156">
            <v>0</v>
          </cell>
          <cell r="DA156">
            <v>0</v>
          </cell>
          <cell r="DB156">
            <v>0</v>
          </cell>
          <cell r="DC156">
            <v>0</v>
          </cell>
          <cell r="DD156">
            <v>0</v>
          </cell>
          <cell r="DE156">
            <v>0</v>
          </cell>
          <cell r="DF156">
            <v>498860</v>
          </cell>
          <cell r="DG156">
            <v>125556</v>
          </cell>
          <cell r="DH156">
            <v>-606026</v>
          </cell>
          <cell r="DI156">
            <v>0</v>
          </cell>
          <cell r="DJ156">
            <v>16610</v>
          </cell>
          <cell r="DK156">
            <v>10249</v>
          </cell>
          <cell r="DL156">
            <v>12576</v>
          </cell>
          <cell r="DM156">
            <v>0</v>
          </cell>
          <cell r="DN156">
            <v>24358</v>
          </cell>
          <cell r="DO156">
            <v>2261</v>
          </cell>
          <cell r="DP156">
            <v>3462</v>
          </cell>
          <cell r="DQ156">
            <v>0</v>
          </cell>
          <cell r="DR156">
            <v>38943</v>
          </cell>
          <cell r="DS156">
            <v>17820</v>
          </cell>
          <cell r="DT156">
            <v>2836</v>
          </cell>
          <cell r="DU156">
            <v>-5072</v>
          </cell>
          <cell r="DV156">
            <v>120898</v>
          </cell>
          <cell r="DW156">
            <v>359788</v>
          </cell>
          <cell r="DX156">
            <v>-128231</v>
          </cell>
          <cell r="DY156">
            <v>-104007</v>
          </cell>
          <cell r="DZ156">
            <v>0</v>
          </cell>
          <cell r="EA156">
            <v>1784</v>
          </cell>
          <cell r="EB156">
            <v>0</v>
          </cell>
          <cell r="EC156">
            <v>0</v>
          </cell>
          <cell r="ED156">
            <v>0</v>
          </cell>
          <cell r="EE156">
            <v>3372</v>
          </cell>
          <cell r="EF156">
            <v>0</v>
          </cell>
          <cell r="EG156">
            <v>0</v>
          </cell>
          <cell r="EH156">
            <v>0</v>
          </cell>
          <cell r="EI156">
            <v>26551</v>
          </cell>
          <cell r="EJ156">
            <v>0</v>
          </cell>
          <cell r="EK156">
            <v>0</v>
          </cell>
          <cell r="EL156">
            <v>0</v>
          </cell>
          <cell r="EM156">
            <v>36126</v>
          </cell>
          <cell r="EN156">
            <v>0</v>
          </cell>
          <cell r="EO156">
            <v>0</v>
          </cell>
          <cell r="EP156">
            <v>0</v>
          </cell>
          <cell r="EQ156">
            <v>700</v>
          </cell>
          <cell r="ER156">
            <v>0</v>
          </cell>
          <cell r="ES156">
            <v>0</v>
          </cell>
          <cell r="ET156">
            <v>0</v>
          </cell>
          <cell r="EU156">
            <v>13827</v>
          </cell>
          <cell r="EV156">
            <v>0</v>
          </cell>
          <cell r="EW156">
            <v>0</v>
          </cell>
          <cell r="EX156">
            <v>0</v>
          </cell>
          <cell r="EY156">
            <v>0</v>
          </cell>
          <cell r="EZ156">
            <v>0</v>
          </cell>
          <cell r="FA156">
            <v>0</v>
          </cell>
          <cell r="FB156">
            <v>0</v>
          </cell>
          <cell r="FC156">
            <v>10129</v>
          </cell>
          <cell r="FD156">
            <v>0</v>
          </cell>
          <cell r="FE156">
            <v>0</v>
          </cell>
          <cell r="FF156">
            <v>0</v>
          </cell>
          <cell r="FG156">
            <v>19542</v>
          </cell>
          <cell r="FH156">
            <v>0</v>
          </cell>
          <cell r="FI156">
            <v>0</v>
          </cell>
          <cell r="FJ156">
            <v>0</v>
          </cell>
          <cell r="FK156">
            <v>0</v>
          </cell>
          <cell r="FL156">
            <v>0</v>
          </cell>
          <cell r="FM156">
            <v>0</v>
          </cell>
          <cell r="FN156">
            <v>18540</v>
          </cell>
          <cell r="FO156">
            <v>5503</v>
          </cell>
          <cell r="FP156">
            <v>2715</v>
          </cell>
          <cell r="FQ156">
            <v>0</v>
          </cell>
          <cell r="FR156">
            <v>0</v>
          </cell>
          <cell r="FS156">
            <v>0</v>
          </cell>
          <cell r="FT156">
            <v>26021</v>
          </cell>
          <cell r="FU156">
            <v>0</v>
          </cell>
          <cell r="FV156">
            <v>0</v>
          </cell>
          <cell r="FW156">
            <v>0</v>
          </cell>
          <cell r="FX156">
            <v>29744</v>
          </cell>
          <cell r="FY156">
            <v>0</v>
          </cell>
          <cell r="FZ156">
            <v>0</v>
          </cell>
          <cell r="GA156">
            <v>0</v>
          </cell>
          <cell r="GB156">
            <v>65459</v>
          </cell>
          <cell r="GC156">
            <v>0</v>
          </cell>
          <cell r="GD156">
            <v>0</v>
          </cell>
          <cell r="GE156">
            <v>0</v>
          </cell>
          <cell r="GF156">
            <v>10217</v>
          </cell>
          <cell r="GG156">
            <v>0</v>
          </cell>
          <cell r="GH156">
            <v>0</v>
          </cell>
          <cell r="GI156">
            <v>0</v>
          </cell>
          <cell r="GJ156">
            <v>18214</v>
          </cell>
          <cell r="GK156">
            <v>0</v>
          </cell>
          <cell r="GL156">
            <v>0</v>
          </cell>
          <cell r="GM156">
            <v>0</v>
          </cell>
          <cell r="GN156">
            <v>0</v>
          </cell>
          <cell r="GO156">
            <v>0</v>
          </cell>
          <cell r="GP156">
            <v>0</v>
          </cell>
          <cell r="GQ156">
            <v>0</v>
          </cell>
          <cell r="GR156">
            <v>11661</v>
          </cell>
          <cell r="GS156">
            <v>0</v>
          </cell>
          <cell r="GT156">
            <v>0</v>
          </cell>
          <cell r="GU156">
            <v>0</v>
          </cell>
          <cell r="GV156">
            <v>3219</v>
          </cell>
          <cell r="GW156">
            <v>0</v>
          </cell>
          <cell r="GX156">
            <v>0</v>
          </cell>
          <cell r="GY156">
            <v>0</v>
          </cell>
          <cell r="GZ156">
            <v>164535</v>
          </cell>
          <cell r="HA156">
            <v>0</v>
          </cell>
          <cell r="HB156">
            <v>0</v>
          </cell>
          <cell r="HC156">
            <v>0</v>
          </cell>
          <cell r="HD156">
            <v>78291</v>
          </cell>
          <cell r="HE156">
            <v>0</v>
          </cell>
          <cell r="HF156">
            <v>0</v>
          </cell>
          <cell r="HG156">
            <v>0</v>
          </cell>
          <cell r="HH156">
            <v>89492</v>
          </cell>
          <cell r="HI156">
            <v>0</v>
          </cell>
          <cell r="HJ156">
            <v>0</v>
          </cell>
          <cell r="HK156">
            <v>0</v>
          </cell>
          <cell r="HL156">
            <v>196952</v>
          </cell>
          <cell r="HM156">
            <v>0</v>
          </cell>
          <cell r="HN156">
            <v>0</v>
          </cell>
          <cell r="HO156">
            <v>0</v>
          </cell>
          <cell r="HP156">
            <v>30741</v>
          </cell>
          <cell r="HQ156">
            <v>0</v>
          </cell>
          <cell r="HR156">
            <v>0</v>
          </cell>
          <cell r="HS156">
            <v>0</v>
          </cell>
          <cell r="HT156">
            <v>54802</v>
          </cell>
          <cell r="HU156">
            <v>0</v>
          </cell>
          <cell r="HV156">
            <v>0</v>
          </cell>
          <cell r="HW156">
            <v>0</v>
          </cell>
          <cell r="HX156">
            <v>0</v>
          </cell>
          <cell r="HY156">
            <v>0</v>
          </cell>
          <cell r="HZ156">
            <v>0</v>
          </cell>
          <cell r="IA156">
            <v>0</v>
          </cell>
          <cell r="IB156">
            <v>35086</v>
          </cell>
          <cell r="IC156">
            <v>0</v>
          </cell>
          <cell r="ID156">
            <v>0</v>
          </cell>
          <cell r="IE156">
            <v>0</v>
          </cell>
          <cell r="IF156">
            <v>9683</v>
          </cell>
          <cell r="IG156">
            <v>0</v>
          </cell>
          <cell r="IH156">
            <v>0</v>
          </cell>
          <cell r="II156">
            <v>0</v>
          </cell>
          <cell r="IJ156">
            <v>495047</v>
          </cell>
          <cell r="IK156">
            <v>0</v>
          </cell>
        </row>
        <row r="157">
          <cell r="A157" t="str">
            <v>41630285</v>
          </cell>
          <cell r="B157" t="str">
            <v>2001</v>
          </cell>
          <cell r="C157">
            <v>37453</v>
          </cell>
          <cell r="D157" t="str">
            <v>14:16:20</v>
          </cell>
          <cell r="E157" t="str">
            <v>Farmville Healthcare, Inc.</v>
          </cell>
          <cell r="F157">
            <v>0</v>
          </cell>
          <cell r="G157">
            <v>173109</v>
          </cell>
          <cell r="H157">
            <v>-1070</v>
          </cell>
          <cell r="I157">
            <v>-76633</v>
          </cell>
          <cell r="J157">
            <v>24335</v>
          </cell>
          <cell r="K157">
            <v>101927</v>
          </cell>
          <cell r="L157">
            <v>1420</v>
          </cell>
          <cell r="M157">
            <v>711</v>
          </cell>
          <cell r="N157">
            <v>56044</v>
          </cell>
          <cell r="O157">
            <v>22433</v>
          </cell>
          <cell r="P157">
            <v>3994</v>
          </cell>
          <cell r="Q157">
            <v>-1</v>
          </cell>
          <cell r="R157">
            <v>95654</v>
          </cell>
          <cell r="S157">
            <v>120078</v>
          </cell>
          <cell r="T157">
            <v>6817</v>
          </cell>
          <cell r="U157">
            <v>-130</v>
          </cell>
          <cell r="V157">
            <v>46609</v>
          </cell>
          <cell r="W157">
            <v>0</v>
          </cell>
          <cell r="X157">
            <v>0</v>
          </cell>
          <cell r="Y157">
            <v>0</v>
          </cell>
          <cell r="Z157">
            <v>135668</v>
          </cell>
          <cell r="AA157">
            <v>0</v>
          </cell>
          <cell r="AB157">
            <v>-135668</v>
          </cell>
          <cell r="AC157">
            <v>0</v>
          </cell>
          <cell r="AD157">
            <v>180018</v>
          </cell>
          <cell r="AE157">
            <v>0</v>
          </cell>
          <cell r="AF157">
            <v>-179927</v>
          </cell>
          <cell r="AG157">
            <v>-91</v>
          </cell>
          <cell r="AH157">
            <v>299841</v>
          </cell>
          <cell r="AI157">
            <v>0</v>
          </cell>
          <cell r="AJ157">
            <v>-299841</v>
          </cell>
          <cell r="AK157">
            <v>0</v>
          </cell>
          <cell r="AL157">
            <v>4338</v>
          </cell>
          <cell r="AM157">
            <v>0</v>
          </cell>
          <cell r="AN157">
            <v>0</v>
          </cell>
          <cell r="AO157">
            <v>0</v>
          </cell>
          <cell r="AP157">
            <v>0</v>
          </cell>
          <cell r="AQ157">
            <v>0</v>
          </cell>
          <cell r="AR157">
            <v>0</v>
          </cell>
          <cell r="AS157">
            <v>0</v>
          </cell>
          <cell r="AT157">
            <v>0</v>
          </cell>
          <cell r="AU157">
            <v>71244</v>
          </cell>
          <cell r="AV157">
            <v>-65785</v>
          </cell>
          <cell r="AW157">
            <v>0</v>
          </cell>
          <cell r="AX157">
            <v>0</v>
          </cell>
          <cell r="AY157">
            <v>42205</v>
          </cell>
          <cell r="AZ157">
            <v>-34623</v>
          </cell>
          <cell r="BA157">
            <v>0</v>
          </cell>
          <cell r="BB157">
            <v>0</v>
          </cell>
          <cell r="BC157">
            <v>3083</v>
          </cell>
          <cell r="BD157">
            <v>0</v>
          </cell>
          <cell r="BE157">
            <v>0</v>
          </cell>
          <cell r="BF157">
            <v>0</v>
          </cell>
          <cell r="BG157">
            <v>0</v>
          </cell>
          <cell r="BH157">
            <v>0</v>
          </cell>
          <cell r="BI157">
            <v>0</v>
          </cell>
          <cell r="BJ157">
            <v>0</v>
          </cell>
          <cell r="BK157">
            <v>6972</v>
          </cell>
          <cell r="BL157">
            <v>0</v>
          </cell>
          <cell r="BM157">
            <v>-13</v>
          </cell>
          <cell r="BN157">
            <v>0</v>
          </cell>
          <cell r="BO157">
            <v>38670</v>
          </cell>
          <cell r="BP157">
            <v>0</v>
          </cell>
          <cell r="BQ157">
            <v>-737</v>
          </cell>
          <cell r="BR157">
            <v>0</v>
          </cell>
          <cell r="BS157">
            <v>0</v>
          </cell>
          <cell r="BT157">
            <v>0</v>
          </cell>
          <cell r="BU157">
            <v>0</v>
          </cell>
          <cell r="BV157">
            <v>0</v>
          </cell>
          <cell r="BW157">
            <v>0</v>
          </cell>
          <cell r="BX157">
            <v>0</v>
          </cell>
          <cell r="BY157">
            <v>0</v>
          </cell>
          <cell r="BZ157">
            <v>0</v>
          </cell>
          <cell r="CA157">
            <v>1200</v>
          </cell>
          <cell r="CB157">
            <v>0</v>
          </cell>
          <cell r="CC157">
            <v>0</v>
          </cell>
          <cell r="CD157">
            <v>0</v>
          </cell>
          <cell r="CE157">
            <v>5008</v>
          </cell>
          <cell r="CF157">
            <v>0</v>
          </cell>
          <cell r="CG157">
            <v>0</v>
          </cell>
          <cell r="CH157">
            <v>0</v>
          </cell>
          <cell r="CI157">
            <v>0</v>
          </cell>
          <cell r="CJ157">
            <v>0</v>
          </cell>
          <cell r="CK157">
            <v>0</v>
          </cell>
          <cell r="CL157">
            <v>0</v>
          </cell>
          <cell r="CM157">
            <v>0</v>
          </cell>
          <cell r="CN157">
            <v>0</v>
          </cell>
          <cell r="CO157">
            <v>0</v>
          </cell>
          <cell r="CP157">
            <v>0</v>
          </cell>
          <cell r="CQ157">
            <v>16635</v>
          </cell>
          <cell r="CR157">
            <v>0</v>
          </cell>
          <cell r="CS157">
            <v>-3695</v>
          </cell>
          <cell r="CT157">
            <v>0</v>
          </cell>
          <cell r="CU157">
            <v>0</v>
          </cell>
          <cell r="CV157">
            <v>1384</v>
          </cell>
          <cell r="CW157">
            <v>0</v>
          </cell>
          <cell r="CX157">
            <v>0</v>
          </cell>
          <cell r="CY157">
            <v>0</v>
          </cell>
          <cell r="CZ157">
            <v>0</v>
          </cell>
          <cell r="DA157">
            <v>0</v>
          </cell>
          <cell r="DB157">
            <v>0</v>
          </cell>
          <cell r="DC157">
            <v>0</v>
          </cell>
          <cell r="DD157">
            <v>0</v>
          </cell>
          <cell r="DE157">
            <v>0</v>
          </cell>
          <cell r="DF157">
            <v>666474</v>
          </cell>
          <cell r="DG157">
            <v>185017</v>
          </cell>
          <cell r="DH157">
            <v>-714460</v>
          </cell>
          <cell r="DI157">
            <v>-4536</v>
          </cell>
          <cell r="DJ157">
            <v>31806</v>
          </cell>
          <cell r="DK157">
            <v>13153</v>
          </cell>
          <cell r="DL157">
            <v>2267</v>
          </cell>
          <cell r="DM157">
            <v>-86</v>
          </cell>
          <cell r="DN157">
            <v>19464</v>
          </cell>
          <cell r="DO157">
            <v>4294</v>
          </cell>
          <cell r="DP157">
            <v>1387</v>
          </cell>
          <cell r="DQ157">
            <v>0</v>
          </cell>
          <cell r="DR157">
            <v>22020</v>
          </cell>
          <cell r="DS157">
            <v>10049</v>
          </cell>
          <cell r="DT157">
            <v>1569</v>
          </cell>
          <cell r="DU157">
            <v>-2</v>
          </cell>
          <cell r="DV157">
            <v>42759</v>
          </cell>
          <cell r="DW157">
            <v>306664</v>
          </cell>
          <cell r="DX157">
            <v>-65270</v>
          </cell>
          <cell r="DY157">
            <v>-23135</v>
          </cell>
          <cell r="DZ157">
            <v>0</v>
          </cell>
          <cell r="EA157">
            <v>0</v>
          </cell>
          <cell r="EB157">
            <v>0</v>
          </cell>
          <cell r="EC157">
            <v>0</v>
          </cell>
          <cell r="ED157">
            <v>0</v>
          </cell>
          <cell r="EE157">
            <v>1575</v>
          </cell>
          <cell r="EF157">
            <v>0</v>
          </cell>
          <cell r="EG157">
            <v>0</v>
          </cell>
          <cell r="EH157">
            <v>0</v>
          </cell>
          <cell r="EI157">
            <v>31437</v>
          </cell>
          <cell r="EJ157">
            <v>0</v>
          </cell>
          <cell r="EK157">
            <v>-33</v>
          </cell>
          <cell r="EL157">
            <v>0</v>
          </cell>
          <cell r="EM157">
            <v>32680</v>
          </cell>
          <cell r="EN157">
            <v>0</v>
          </cell>
          <cell r="EO157">
            <v>0</v>
          </cell>
          <cell r="EP157">
            <v>0</v>
          </cell>
          <cell r="EQ157">
            <v>3750</v>
          </cell>
          <cell r="ER157">
            <v>0</v>
          </cell>
          <cell r="ES157">
            <v>0</v>
          </cell>
          <cell r="ET157">
            <v>0</v>
          </cell>
          <cell r="EU157">
            <v>0</v>
          </cell>
          <cell r="EV157">
            <v>0</v>
          </cell>
          <cell r="EW157">
            <v>0</v>
          </cell>
          <cell r="EX157">
            <v>0</v>
          </cell>
          <cell r="EY157">
            <v>0</v>
          </cell>
          <cell r="EZ157">
            <v>0</v>
          </cell>
          <cell r="FA157">
            <v>0</v>
          </cell>
          <cell r="FB157">
            <v>0</v>
          </cell>
          <cell r="FC157">
            <v>22237</v>
          </cell>
          <cell r="FD157">
            <v>0</v>
          </cell>
          <cell r="FE157">
            <v>-429</v>
          </cell>
          <cell r="FF157">
            <v>0</v>
          </cell>
          <cell r="FG157">
            <v>0</v>
          </cell>
          <cell r="FH157">
            <v>0</v>
          </cell>
          <cell r="FI157">
            <v>0</v>
          </cell>
          <cell r="FJ157">
            <v>0</v>
          </cell>
          <cell r="FK157">
            <v>10669</v>
          </cell>
          <cell r="FL157">
            <v>0</v>
          </cell>
          <cell r="FM157">
            <v>0</v>
          </cell>
          <cell r="FN157">
            <v>0</v>
          </cell>
          <cell r="FO157">
            <v>4064</v>
          </cell>
          <cell r="FP157">
            <v>0</v>
          </cell>
          <cell r="FQ157">
            <v>0</v>
          </cell>
          <cell r="FR157">
            <v>0</v>
          </cell>
          <cell r="FS157">
            <v>0</v>
          </cell>
          <cell r="FT157">
            <v>47816</v>
          </cell>
          <cell r="FU157">
            <v>0</v>
          </cell>
          <cell r="FV157">
            <v>0</v>
          </cell>
          <cell r="FW157">
            <v>0</v>
          </cell>
          <cell r="FX157">
            <v>63607</v>
          </cell>
          <cell r="FY157">
            <v>0</v>
          </cell>
          <cell r="FZ157">
            <v>0</v>
          </cell>
          <cell r="GA157">
            <v>0</v>
          </cell>
          <cell r="GB157">
            <v>103538</v>
          </cell>
          <cell r="GC157">
            <v>0</v>
          </cell>
          <cell r="GD157">
            <v>0</v>
          </cell>
          <cell r="GE157">
            <v>0</v>
          </cell>
          <cell r="GF157">
            <v>20112</v>
          </cell>
          <cell r="GG157">
            <v>0</v>
          </cell>
          <cell r="GH157">
            <v>0</v>
          </cell>
          <cell r="GI157">
            <v>0</v>
          </cell>
          <cell r="GJ157">
            <v>47413</v>
          </cell>
          <cell r="GK157">
            <v>0</v>
          </cell>
          <cell r="GL157">
            <v>0</v>
          </cell>
          <cell r="GM157">
            <v>0</v>
          </cell>
          <cell r="GN157">
            <v>0</v>
          </cell>
          <cell r="GO157">
            <v>0</v>
          </cell>
          <cell r="GP157">
            <v>0</v>
          </cell>
          <cell r="GQ157">
            <v>0</v>
          </cell>
          <cell r="GR157">
            <v>0</v>
          </cell>
          <cell r="GS157">
            <v>0</v>
          </cell>
          <cell r="GT157">
            <v>0</v>
          </cell>
          <cell r="GU157">
            <v>2337</v>
          </cell>
          <cell r="GV157">
            <v>0</v>
          </cell>
          <cell r="GW157">
            <v>0</v>
          </cell>
          <cell r="GX157">
            <v>0</v>
          </cell>
          <cell r="GY157">
            <v>2337</v>
          </cell>
          <cell r="GZ157">
            <v>282486</v>
          </cell>
          <cell r="HA157">
            <v>0</v>
          </cell>
          <cell r="HB157">
            <v>0</v>
          </cell>
          <cell r="HC157">
            <v>0</v>
          </cell>
          <cell r="HD157">
            <v>81394</v>
          </cell>
          <cell r="HE157">
            <v>0</v>
          </cell>
          <cell r="HF157">
            <v>0</v>
          </cell>
          <cell r="HG157">
            <v>0</v>
          </cell>
          <cell r="HH157">
            <v>108274</v>
          </cell>
          <cell r="HI157">
            <v>0</v>
          </cell>
          <cell r="HJ157">
            <v>0</v>
          </cell>
          <cell r="HK157">
            <v>0</v>
          </cell>
          <cell r="HL157">
            <v>176248</v>
          </cell>
          <cell r="HM157">
            <v>0</v>
          </cell>
          <cell r="HN157">
            <v>0</v>
          </cell>
          <cell r="HO157">
            <v>0</v>
          </cell>
          <cell r="HP157">
            <v>34236</v>
          </cell>
          <cell r="HQ157">
            <v>0</v>
          </cell>
          <cell r="HR157">
            <v>0</v>
          </cell>
          <cell r="HS157">
            <v>0</v>
          </cell>
          <cell r="HT157">
            <v>80708</v>
          </cell>
          <cell r="HU157">
            <v>0</v>
          </cell>
          <cell r="HV157">
            <v>0</v>
          </cell>
          <cell r="HW157">
            <v>0</v>
          </cell>
          <cell r="HX157">
            <v>0</v>
          </cell>
          <cell r="HY157">
            <v>0</v>
          </cell>
          <cell r="HZ157">
            <v>0</v>
          </cell>
          <cell r="IA157">
            <v>0</v>
          </cell>
          <cell r="IB157">
            <v>0</v>
          </cell>
          <cell r="IC157">
            <v>0</v>
          </cell>
          <cell r="ID157">
            <v>0</v>
          </cell>
          <cell r="IE157">
            <v>0</v>
          </cell>
          <cell r="IF157">
            <v>0</v>
          </cell>
          <cell r="IG157">
            <v>0</v>
          </cell>
          <cell r="IH157">
            <v>0</v>
          </cell>
          <cell r="II157">
            <v>0</v>
          </cell>
          <cell r="IJ157">
            <v>480860</v>
          </cell>
          <cell r="IK157">
            <v>0</v>
          </cell>
        </row>
        <row r="158">
          <cell r="A158" t="str">
            <v>10037549</v>
          </cell>
          <cell r="B158" t="str">
            <v>2001</v>
          </cell>
          <cell r="C158">
            <v>37398</v>
          </cell>
          <cell r="D158" t="str">
            <v>08:32:10</v>
          </cell>
          <cell r="E158" t="str">
            <v>FIVE OAKS NURSING CENTER, INC</v>
          </cell>
          <cell r="F158">
            <v>0</v>
          </cell>
          <cell r="G158">
            <v>504368</v>
          </cell>
          <cell r="H158">
            <v>-30000</v>
          </cell>
          <cell r="I158">
            <v>-21842</v>
          </cell>
          <cell r="J158">
            <v>99569</v>
          </cell>
          <cell r="K158">
            <v>263159</v>
          </cell>
          <cell r="L158">
            <v>5401</v>
          </cell>
          <cell r="M158">
            <v>0</v>
          </cell>
          <cell r="N158">
            <v>231841</v>
          </cell>
          <cell r="O158">
            <v>83337</v>
          </cell>
          <cell r="P158">
            <v>12577</v>
          </cell>
          <cell r="Q158">
            <v>0</v>
          </cell>
          <cell r="R158">
            <v>344736</v>
          </cell>
          <cell r="S158">
            <v>385189</v>
          </cell>
          <cell r="T158">
            <v>18700</v>
          </cell>
          <cell r="U158">
            <v>-604</v>
          </cell>
          <cell r="V158">
            <v>54141</v>
          </cell>
          <cell r="W158">
            <v>0</v>
          </cell>
          <cell r="X158">
            <v>0</v>
          </cell>
          <cell r="Y158">
            <v>0</v>
          </cell>
          <cell r="Z158">
            <v>1192005</v>
          </cell>
          <cell r="AA158">
            <v>0</v>
          </cell>
          <cell r="AB158">
            <v>0</v>
          </cell>
          <cell r="AC158">
            <v>0</v>
          </cell>
          <cell r="AD158">
            <v>216752</v>
          </cell>
          <cell r="AE158">
            <v>0</v>
          </cell>
          <cell r="AF158">
            <v>0</v>
          </cell>
          <cell r="AG158">
            <v>0</v>
          </cell>
          <cell r="AH158">
            <v>1467125</v>
          </cell>
          <cell r="AI158">
            <v>0</v>
          </cell>
          <cell r="AJ158">
            <v>0</v>
          </cell>
          <cell r="AK158">
            <v>0</v>
          </cell>
          <cell r="AL158">
            <v>60148</v>
          </cell>
          <cell r="AM158">
            <v>0</v>
          </cell>
          <cell r="AN158">
            <v>0</v>
          </cell>
          <cell r="AO158">
            <v>0</v>
          </cell>
          <cell r="AP158">
            <v>0</v>
          </cell>
          <cell r="AQ158">
            <v>0</v>
          </cell>
          <cell r="AR158">
            <v>0</v>
          </cell>
          <cell r="AS158">
            <v>0</v>
          </cell>
          <cell r="AT158">
            <v>0</v>
          </cell>
          <cell r="AU158">
            <v>212496</v>
          </cell>
          <cell r="AV158">
            <v>0</v>
          </cell>
          <cell r="AW158">
            <v>0</v>
          </cell>
          <cell r="AX158">
            <v>0</v>
          </cell>
          <cell r="AY158">
            <v>112141</v>
          </cell>
          <cell r="AZ158">
            <v>162204</v>
          </cell>
          <cell r="BA158">
            <v>0</v>
          </cell>
          <cell r="BB158">
            <v>0</v>
          </cell>
          <cell r="BC158">
            <v>374</v>
          </cell>
          <cell r="BD158">
            <v>0</v>
          </cell>
          <cell r="BE158">
            <v>0</v>
          </cell>
          <cell r="BF158">
            <v>0</v>
          </cell>
          <cell r="BG158">
            <v>281719</v>
          </cell>
          <cell r="BH158">
            <v>0</v>
          </cell>
          <cell r="BI158">
            <v>0</v>
          </cell>
          <cell r="BJ158">
            <v>0</v>
          </cell>
          <cell r="BK158">
            <v>9603</v>
          </cell>
          <cell r="BL158">
            <v>0</v>
          </cell>
          <cell r="BM158">
            <v>0</v>
          </cell>
          <cell r="BN158">
            <v>0</v>
          </cell>
          <cell r="BO158">
            <v>341</v>
          </cell>
          <cell r="BP158">
            <v>0</v>
          </cell>
          <cell r="BQ158">
            <v>0</v>
          </cell>
          <cell r="BR158">
            <v>0</v>
          </cell>
          <cell r="BS158">
            <v>37956</v>
          </cell>
          <cell r="BT158">
            <v>0</v>
          </cell>
          <cell r="BU158">
            <v>-23523</v>
          </cell>
          <cell r="BV158">
            <v>0</v>
          </cell>
          <cell r="BW158">
            <v>0</v>
          </cell>
          <cell r="BX158">
            <v>0</v>
          </cell>
          <cell r="BY158">
            <v>0</v>
          </cell>
          <cell r="BZ158">
            <v>0</v>
          </cell>
          <cell r="CA158">
            <v>0</v>
          </cell>
          <cell r="CB158">
            <v>0</v>
          </cell>
          <cell r="CC158">
            <v>0</v>
          </cell>
          <cell r="CD158">
            <v>0</v>
          </cell>
          <cell r="CE158">
            <v>15380</v>
          </cell>
          <cell r="CF158">
            <v>0</v>
          </cell>
          <cell r="CG158">
            <v>0</v>
          </cell>
          <cell r="CH158">
            <v>0</v>
          </cell>
          <cell r="CI158">
            <v>2130</v>
          </cell>
          <cell r="CJ158">
            <v>0</v>
          </cell>
          <cell r="CK158">
            <v>0</v>
          </cell>
          <cell r="CL158">
            <v>0</v>
          </cell>
          <cell r="CM158">
            <v>326768</v>
          </cell>
          <cell r="CN158">
            <v>30196</v>
          </cell>
          <cell r="CO158">
            <v>0</v>
          </cell>
          <cell r="CP158">
            <v>0</v>
          </cell>
          <cell r="CQ158">
            <v>578</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2990171</v>
          </cell>
          <cell r="DG158">
            <v>999486</v>
          </cell>
          <cell r="DH158">
            <v>192400</v>
          </cell>
          <cell r="DI158">
            <v>-23523</v>
          </cell>
          <cell r="DJ158">
            <v>100641</v>
          </cell>
          <cell r="DK158">
            <v>41734</v>
          </cell>
          <cell r="DL158">
            <v>5460</v>
          </cell>
          <cell r="DM158">
            <v>0</v>
          </cell>
          <cell r="DN158">
            <v>59089</v>
          </cell>
          <cell r="DO158">
            <v>7854</v>
          </cell>
          <cell r="DP158">
            <v>3205</v>
          </cell>
          <cell r="DQ158">
            <v>0</v>
          </cell>
          <cell r="DR158">
            <v>69538</v>
          </cell>
          <cell r="DS158">
            <v>29521</v>
          </cell>
          <cell r="DT158">
            <v>3772</v>
          </cell>
          <cell r="DU158">
            <v>0</v>
          </cell>
          <cell r="DV158">
            <v>391520</v>
          </cell>
          <cell r="DW158">
            <v>789287</v>
          </cell>
          <cell r="DX158">
            <v>-211515</v>
          </cell>
          <cell r="DY158">
            <v>-58470</v>
          </cell>
          <cell r="DZ158">
            <v>0</v>
          </cell>
          <cell r="EA158">
            <v>0</v>
          </cell>
          <cell r="EB158">
            <v>0</v>
          </cell>
          <cell r="EC158">
            <v>0</v>
          </cell>
          <cell r="ED158">
            <v>0</v>
          </cell>
          <cell r="EE158">
            <v>13591</v>
          </cell>
          <cell r="EF158">
            <v>0</v>
          </cell>
          <cell r="EG158">
            <v>0</v>
          </cell>
          <cell r="EH158">
            <v>0</v>
          </cell>
          <cell r="EI158">
            <v>136937</v>
          </cell>
          <cell r="EJ158">
            <v>0</v>
          </cell>
          <cell r="EK158">
            <v>0</v>
          </cell>
          <cell r="EL158">
            <v>0</v>
          </cell>
          <cell r="EM158">
            <v>179869</v>
          </cell>
          <cell r="EN158">
            <v>0</v>
          </cell>
          <cell r="EO158">
            <v>0</v>
          </cell>
          <cell r="EP158">
            <v>0</v>
          </cell>
          <cell r="EQ158">
            <v>23936</v>
          </cell>
          <cell r="ER158">
            <v>0</v>
          </cell>
          <cell r="ES158">
            <v>0</v>
          </cell>
          <cell r="ET158">
            <v>0</v>
          </cell>
          <cell r="EU158">
            <v>0</v>
          </cell>
          <cell r="EV158">
            <v>0</v>
          </cell>
          <cell r="EW158">
            <v>0</v>
          </cell>
          <cell r="EX158">
            <v>0</v>
          </cell>
          <cell r="EY158">
            <v>0</v>
          </cell>
          <cell r="EZ158">
            <v>0</v>
          </cell>
          <cell r="FA158">
            <v>0</v>
          </cell>
          <cell r="FB158">
            <v>0</v>
          </cell>
          <cell r="FC158">
            <v>20618</v>
          </cell>
          <cell r="FD158">
            <v>0</v>
          </cell>
          <cell r="FE158">
            <v>0</v>
          </cell>
          <cell r="FF158">
            <v>0</v>
          </cell>
          <cell r="FG158">
            <v>29730</v>
          </cell>
          <cell r="FH158">
            <v>0</v>
          </cell>
          <cell r="FI158">
            <v>0</v>
          </cell>
          <cell r="FJ158">
            <v>0</v>
          </cell>
          <cell r="FK158">
            <v>0</v>
          </cell>
          <cell r="FL158">
            <v>0</v>
          </cell>
          <cell r="FM158">
            <v>0</v>
          </cell>
          <cell r="FN158">
            <v>0</v>
          </cell>
          <cell r="FO158">
            <v>9179</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v>
          </cell>
          <cell r="GS158">
            <v>0</v>
          </cell>
          <cell r="GT158">
            <v>0</v>
          </cell>
          <cell r="GU158">
            <v>0</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cell r="HR158">
            <v>0</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v>
          </cell>
          <cell r="IG158">
            <v>0</v>
          </cell>
          <cell r="IH158">
            <v>0</v>
          </cell>
          <cell r="II158">
            <v>0</v>
          </cell>
          <cell r="IJ158">
            <v>0</v>
          </cell>
          <cell r="IK158">
            <v>0</v>
          </cell>
        </row>
        <row r="159">
          <cell r="A159" t="str">
            <v>87653525</v>
          </cell>
          <cell r="B159" t="str">
            <v>2001</v>
          </cell>
          <cell r="C159">
            <v>37405</v>
          </cell>
          <cell r="D159" t="str">
            <v>11:14:18</v>
          </cell>
          <cell r="E159" t="str">
            <v>FLESHER'S FAIRVIEW HEALTHCARE CENTER</v>
          </cell>
          <cell r="F159">
            <v>0</v>
          </cell>
          <cell r="G159">
            <v>414184</v>
          </cell>
          <cell r="H159">
            <v>455</v>
          </cell>
          <cell r="I159">
            <v>8008</v>
          </cell>
          <cell r="J159">
            <v>22728</v>
          </cell>
          <cell r="K159">
            <v>261338</v>
          </cell>
          <cell r="L159">
            <v>1472</v>
          </cell>
          <cell r="M159">
            <v>0</v>
          </cell>
          <cell r="N159">
            <v>222062</v>
          </cell>
          <cell r="O159">
            <v>74211</v>
          </cell>
          <cell r="P159">
            <v>1536</v>
          </cell>
          <cell r="Q159">
            <v>0</v>
          </cell>
          <cell r="R159">
            <v>363178</v>
          </cell>
          <cell r="S159">
            <v>523011</v>
          </cell>
          <cell r="T159">
            <v>12016</v>
          </cell>
          <cell r="U159">
            <v>-92645</v>
          </cell>
          <cell r="V159">
            <v>17727</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132331</v>
          </cell>
          <cell r="AM159">
            <v>0</v>
          </cell>
          <cell r="AN159">
            <v>0</v>
          </cell>
          <cell r="AO159">
            <v>0</v>
          </cell>
          <cell r="AP159">
            <v>0</v>
          </cell>
          <cell r="AQ159">
            <v>0</v>
          </cell>
          <cell r="AR159">
            <v>0</v>
          </cell>
          <cell r="AS159">
            <v>0</v>
          </cell>
          <cell r="AT159">
            <v>0</v>
          </cell>
          <cell r="AU159">
            <v>168037</v>
          </cell>
          <cell r="AV159">
            <v>-155401</v>
          </cell>
          <cell r="AW159">
            <v>0</v>
          </cell>
          <cell r="AX159">
            <v>0</v>
          </cell>
          <cell r="AY159">
            <v>251391</v>
          </cell>
          <cell r="AZ159">
            <v>-234022</v>
          </cell>
          <cell r="BA159">
            <v>0</v>
          </cell>
          <cell r="BB159">
            <v>0</v>
          </cell>
          <cell r="BC159">
            <v>11276</v>
          </cell>
          <cell r="BD159">
            <v>0</v>
          </cell>
          <cell r="BE159">
            <v>-1501</v>
          </cell>
          <cell r="BF159">
            <v>0</v>
          </cell>
          <cell r="BG159">
            <v>122366</v>
          </cell>
          <cell r="BH159">
            <v>0</v>
          </cell>
          <cell r="BI159">
            <v>0</v>
          </cell>
          <cell r="BJ159">
            <v>0</v>
          </cell>
          <cell r="BK159">
            <v>49011</v>
          </cell>
          <cell r="BL159">
            <v>0</v>
          </cell>
          <cell r="BM159">
            <v>0</v>
          </cell>
          <cell r="BN159">
            <v>0</v>
          </cell>
          <cell r="BO159">
            <v>8921</v>
          </cell>
          <cell r="BP159">
            <v>0</v>
          </cell>
          <cell r="BQ159">
            <v>0</v>
          </cell>
          <cell r="BR159">
            <v>0</v>
          </cell>
          <cell r="BS159">
            <v>5750</v>
          </cell>
          <cell r="BT159">
            <v>0</v>
          </cell>
          <cell r="BU159">
            <v>0</v>
          </cell>
          <cell r="BV159">
            <v>0</v>
          </cell>
          <cell r="BW159">
            <v>2260</v>
          </cell>
          <cell r="BX159">
            <v>0</v>
          </cell>
          <cell r="BY159">
            <v>0</v>
          </cell>
          <cell r="BZ159">
            <v>0</v>
          </cell>
          <cell r="CA159">
            <v>30300</v>
          </cell>
          <cell r="CB159">
            <v>0</v>
          </cell>
          <cell r="CC159">
            <v>0</v>
          </cell>
          <cell r="CD159">
            <v>0</v>
          </cell>
          <cell r="CE159">
            <v>4440</v>
          </cell>
          <cell r="CF159">
            <v>0</v>
          </cell>
          <cell r="CG159">
            <v>0</v>
          </cell>
          <cell r="CH159">
            <v>0</v>
          </cell>
          <cell r="CI159">
            <v>2900</v>
          </cell>
          <cell r="CJ159">
            <v>0</v>
          </cell>
          <cell r="CK159">
            <v>0</v>
          </cell>
          <cell r="CL159">
            <v>0</v>
          </cell>
          <cell r="CM159">
            <v>3893</v>
          </cell>
          <cell r="CN159">
            <v>0</v>
          </cell>
          <cell r="CO159">
            <v>0</v>
          </cell>
          <cell r="CP159">
            <v>0</v>
          </cell>
          <cell r="CQ159">
            <v>15161</v>
          </cell>
          <cell r="CR159">
            <v>0</v>
          </cell>
          <cell r="CS159">
            <v>0</v>
          </cell>
          <cell r="CT159">
            <v>0</v>
          </cell>
          <cell r="CU159">
            <v>0</v>
          </cell>
          <cell r="CV159">
            <v>0</v>
          </cell>
          <cell r="CW159">
            <v>0</v>
          </cell>
          <cell r="CX159">
            <v>0</v>
          </cell>
          <cell r="CY159">
            <v>18221</v>
          </cell>
          <cell r="CZ159">
            <v>0</v>
          </cell>
          <cell r="DA159">
            <v>0</v>
          </cell>
          <cell r="DB159">
            <v>0</v>
          </cell>
          <cell r="DC159">
            <v>0</v>
          </cell>
          <cell r="DD159">
            <v>0</v>
          </cell>
          <cell r="DE159">
            <v>0</v>
          </cell>
          <cell r="DF159">
            <v>150058</v>
          </cell>
          <cell r="DG159">
            <v>693927</v>
          </cell>
          <cell r="DH159">
            <v>-389423</v>
          </cell>
          <cell r="DI159">
            <v>-1501</v>
          </cell>
          <cell r="DJ159">
            <v>38376</v>
          </cell>
          <cell r="DK159">
            <v>29661</v>
          </cell>
          <cell r="DL159">
            <v>1951</v>
          </cell>
          <cell r="DM159">
            <v>0</v>
          </cell>
          <cell r="DN159">
            <v>63116</v>
          </cell>
          <cell r="DO159">
            <v>25675</v>
          </cell>
          <cell r="DP159">
            <v>-1840</v>
          </cell>
          <cell r="DQ159">
            <v>0</v>
          </cell>
          <cell r="DR159">
            <v>45091</v>
          </cell>
          <cell r="DS159">
            <v>22203</v>
          </cell>
          <cell r="DT159">
            <v>-3913</v>
          </cell>
          <cell r="DU159">
            <v>0</v>
          </cell>
          <cell r="DV159">
            <v>70543</v>
          </cell>
          <cell r="DW159">
            <v>346123</v>
          </cell>
          <cell r="DX159">
            <v>3665</v>
          </cell>
          <cell r="DY159">
            <v>-64580</v>
          </cell>
          <cell r="DZ159">
            <v>0</v>
          </cell>
          <cell r="EA159">
            <v>0</v>
          </cell>
          <cell r="EB159">
            <v>0</v>
          </cell>
          <cell r="EC159">
            <v>0</v>
          </cell>
          <cell r="ED159">
            <v>0</v>
          </cell>
          <cell r="EE159">
            <v>15063</v>
          </cell>
          <cell r="EF159">
            <v>0</v>
          </cell>
          <cell r="EG159">
            <v>0</v>
          </cell>
          <cell r="EH159">
            <v>0</v>
          </cell>
          <cell r="EI159">
            <v>135616</v>
          </cell>
          <cell r="EJ159">
            <v>0</v>
          </cell>
          <cell r="EK159">
            <v>0</v>
          </cell>
          <cell r="EL159">
            <v>0</v>
          </cell>
          <cell r="EM159">
            <v>95710</v>
          </cell>
          <cell r="EN159">
            <v>0</v>
          </cell>
          <cell r="EO159">
            <v>0</v>
          </cell>
          <cell r="EP159">
            <v>0</v>
          </cell>
          <cell r="EQ159">
            <v>12006</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42927</v>
          </cell>
          <cell r="FL159">
            <v>0</v>
          </cell>
          <cell r="FM159">
            <v>0</v>
          </cell>
          <cell r="FN159">
            <v>18403</v>
          </cell>
          <cell r="FO159">
            <v>23096</v>
          </cell>
          <cell r="FP159">
            <v>1340</v>
          </cell>
          <cell r="FQ159">
            <v>0</v>
          </cell>
          <cell r="FR159">
            <v>12430</v>
          </cell>
          <cell r="FS159">
            <v>0</v>
          </cell>
          <cell r="FT159">
            <v>0</v>
          </cell>
          <cell r="FU159">
            <v>0</v>
          </cell>
          <cell r="FV159">
            <v>121928</v>
          </cell>
          <cell r="FW159">
            <v>0</v>
          </cell>
          <cell r="FX159">
            <v>0</v>
          </cell>
          <cell r="FY159">
            <v>0</v>
          </cell>
          <cell r="FZ159">
            <v>238155</v>
          </cell>
          <cell r="GA159">
            <v>0</v>
          </cell>
          <cell r="GB159">
            <v>35076</v>
          </cell>
          <cell r="GC159">
            <v>0</v>
          </cell>
          <cell r="GD159">
            <v>0</v>
          </cell>
          <cell r="GE159">
            <v>0</v>
          </cell>
          <cell r="GF159">
            <v>73733</v>
          </cell>
          <cell r="GG159">
            <v>0</v>
          </cell>
          <cell r="GH159">
            <v>0</v>
          </cell>
          <cell r="GI159">
            <v>0</v>
          </cell>
          <cell r="GJ159">
            <v>51096</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372513</v>
          </cell>
          <cell r="GY159">
            <v>0</v>
          </cell>
          <cell r="GZ159">
            <v>159905</v>
          </cell>
          <cell r="HA159">
            <v>0</v>
          </cell>
          <cell r="HB159">
            <v>267717</v>
          </cell>
          <cell r="HC159">
            <v>0</v>
          </cell>
          <cell r="HD159">
            <v>0</v>
          </cell>
          <cell r="HE159">
            <v>0</v>
          </cell>
          <cell r="HF159">
            <v>410750</v>
          </cell>
          <cell r="HG159">
            <v>0</v>
          </cell>
          <cell r="HH159">
            <v>0</v>
          </cell>
          <cell r="HI159">
            <v>0</v>
          </cell>
          <cell r="HJ159">
            <v>781760</v>
          </cell>
          <cell r="HK159">
            <v>0</v>
          </cell>
          <cell r="HL159">
            <v>-35076</v>
          </cell>
          <cell r="HM159">
            <v>0</v>
          </cell>
          <cell r="HN159">
            <v>0</v>
          </cell>
          <cell r="HO159">
            <v>0</v>
          </cell>
          <cell r="HP159">
            <v>80596</v>
          </cell>
          <cell r="HQ159">
            <v>0</v>
          </cell>
          <cell r="HR159">
            <v>0</v>
          </cell>
          <cell r="HS159">
            <v>0</v>
          </cell>
          <cell r="HT159">
            <v>159846</v>
          </cell>
          <cell r="HU159">
            <v>0</v>
          </cell>
          <cell r="HV159">
            <v>0</v>
          </cell>
          <cell r="HW159">
            <v>0</v>
          </cell>
          <cell r="HX159">
            <v>0</v>
          </cell>
          <cell r="HY159">
            <v>0</v>
          </cell>
          <cell r="HZ159">
            <v>0</v>
          </cell>
          <cell r="IA159">
            <v>0</v>
          </cell>
          <cell r="IB159">
            <v>0</v>
          </cell>
          <cell r="IC159">
            <v>0</v>
          </cell>
          <cell r="ID159">
            <v>0</v>
          </cell>
          <cell r="IE159">
            <v>0</v>
          </cell>
          <cell r="IF159">
            <v>0</v>
          </cell>
          <cell r="IG159">
            <v>0</v>
          </cell>
          <cell r="IH159">
            <v>1460227</v>
          </cell>
          <cell r="II159">
            <v>0</v>
          </cell>
          <cell r="IJ159">
            <v>205366</v>
          </cell>
          <cell r="IK159">
            <v>0</v>
          </cell>
        </row>
        <row r="160">
          <cell r="A160" t="str">
            <v>66259521</v>
          </cell>
          <cell r="B160" t="str">
            <v>2001</v>
          </cell>
          <cell r="C160">
            <v>37517</v>
          </cell>
          <cell r="D160" t="str">
            <v>09:35:49</v>
          </cell>
          <cell r="E160" t="str">
            <v>Forrest Oaks Healthcare</v>
          </cell>
          <cell r="F160">
            <v>0</v>
          </cell>
          <cell r="G160">
            <v>358827</v>
          </cell>
          <cell r="H160">
            <v>12969</v>
          </cell>
          <cell r="I160">
            <v>-19509</v>
          </cell>
          <cell r="J160">
            <v>28789</v>
          </cell>
          <cell r="K160">
            <v>99783</v>
          </cell>
          <cell r="L160">
            <v>-1441</v>
          </cell>
          <cell r="M160">
            <v>0</v>
          </cell>
          <cell r="N160">
            <v>87041</v>
          </cell>
          <cell r="O160">
            <v>23689</v>
          </cell>
          <cell r="P160">
            <v>5041</v>
          </cell>
          <cell r="Q160">
            <v>0</v>
          </cell>
          <cell r="R160">
            <v>135942</v>
          </cell>
          <cell r="S160">
            <v>151919</v>
          </cell>
          <cell r="T160">
            <v>17940</v>
          </cell>
          <cell r="U160">
            <v>0</v>
          </cell>
          <cell r="V160">
            <v>113934</v>
          </cell>
          <cell r="W160">
            <v>0</v>
          </cell>
          <cell r="X160">
            <v>9431</v>
          </cell>
          <cell r="Y160">
            <v>0</v>
          </cell>
          <cell r="Z160">
            <v>104375</v>
          </cell>
          <cell r="AA160">
            <v>0</v>
          </cell>
          <cell r="AB160">
            <v>8888</v>
          </cell>
          <cell r="AC160">
            <v>0</v>
          </cell>
          <cell r="AD160">
            <v>300550</v>
          </cell>
          <cell r="AE160">
            <v>0</v>
          </cell>
          <cell r="AF160">
            <v>28355</v>
          </cell>
          <cell r="AG160">
            <v>0</v>
          </cell>
          <cell r="AH160">
            <v>381269</v>
          </cell>
          <cell r="AI160">
            <v>0</v>
          </cell>
          <cell r="AJ160">
            <v>32846</v>
          </cell>
          <cell r="AK160">
            <v>0</v>
          </cell>
          <cell r="AL160">
            <v>19823</v>
          </cell>
          <cell r="AM160">
            <v>0</v>
          </cell>
          <cell r="AN160">
            <v>0</v>
          </cell>
          <cell r="AO160">
            <v>0</v>
          </cell>
          <cell r="AP160">
            <v>0</v>
          </cell>
          <cell r="AQ160">
            <v>0</v>
          </cell>
          <cell r="AR160">
            <v>0</v>
          </cell>
          <cell r="AS160">
            <v>0</v>
          </cell>
          <cell r="AT160">
            <v>0</v>
          </cell>
          <cell r="AU160">
            <v>80494</v>
          </cell>
          <cell r="AV160">
            <v>0</v>
          </cell>
          <cell r="AW160">
            <v>0</v>
          </cell>
          <cell r="AX160">
            <v>0</v>
          </cell>
          <cell r="AY160">
            <v>2042</v>
          </cell>
          <cell r="AZ160">
            <v>132014</v>
          </cell>
          <cell r="BA160">
            <v>0</v>
          </cell>
          <cell r="BB160">
            <v>0</v>
          </cell>
          <cell r="BC160">
            <v>5437</v>
          </cell>
          <cell r="BD160">
            <v>932</v>
          </cell>
          <cell r="BE160">
            <v>0</v>
          </cell>
          <cell r="BF160">
            <v>0</v>
          </cell>
          <cell r="BG160">
            <v>49902</v>
          </cell>
          <cell r="BH160">
            <v>0</v>
          </cell>
          <cell r="BI160">
            <v>33741</v>
          </cell>
          <cell r="BJ160">
            <v>0</v>
          </cell>
          <cell r="BK160">
            <v>8322</v>
          </cell>
          <cell r="BL160">
            <v>0</v>
          </cell>
          <cell r="BM160">
            <v>0</v>
          </cell>
          <cell r="BN160">
            <v>0</v>
          </cell>
          <cell r="BO160">
            <v>8281</v>
          </cell>
          <cell r="BP160">
            <v>0</v>
          </cell>
          <cell r="BQ160">
            <v>0</v>
          </cell>
          <cell r="BR160">
            <v>0</v>
          </cell>
          <cell r="BS160">
            <v>0</v>
          </cell>
          <cell r="BT160">
            <v>0</v>
          </cell>
          <cell r="BU160">
            <v>0</v>
          </cell>
          <cell r="BV160">
            <v>0</v>
          </cell>
          <cell r="BW160">
            <v>0</v>
          </cell>
          <cell r="BX160">
            <v>0</v>
          </cell>
          <cell r="BY160">
            <v>0</v>
          </cell>
          <cell r="BZ160">
            <v>0</v>
          </cell>
          <cell r="CA160">
            <v>12000</v>
          </cell>
          <cell r="CB160">
            <v>0</v>
          </cell>
          <cell r="CC160">
            <v>0</v>
          </cell>
          <cell r="CD160">
            <v>0</v>
          </cell>
          <cell r="CE160">
            <v>2520</v>
          </cell>
          <cell r="CF160">
            <v>0</v>
          </cell>
          <cell r="CG160">
            <v>0</v>
          </cell>
          <cell r="CH160">
            <v>0</v>
          </cell>
          <cell r="CI160">
            <v>0</v>
          </cell>
          <cell r="CJ160">
            <v>0</v>
          </cell>
          <cell r="CK160">
            <v>0</v>
          </cell>
          <cell r="CL160">
            <v>0</v>
          </cell>
          <cell r="CM160">
            <v>2469</v>
          </cell>
          <cell r="CN160">
            <v>2619</v>
          </cell>
          <cell r="CO160">
            <v>0</v>
          </cell>
          <cell r="CP160">
            <v>0</v>
          </cell>
          <cell r="CQ160">
            <v>81185</v>
          </cell>
          <cell r="CR160">
            <v>-5448</v>
          </cell>
          <cell r="CS160">
            <v>0</v>
          </cell>
          <cell r="CT160">
            <v>0</v>
          </cell>
          <cell r="CU160">
            <v>0</v>
          </cell>
          <cell r="CV160">
            <v>516</v>
          </cell>
          <cell r="CW160">
            <v>0</v>
          </cell>
          <cell r="CX160">
            <v>0</v>
          </cell>
          <cell r="CY160">
            <v>0</v>
          </cell>
          <cell r="CZ160">
            <v>615</v>
          </cell>
          <cell r="DA160">
            <v>0</v>
          </cell>
          <cell r="DB160">
            <v>0</v>
          </cell>
          <cell r="DC160">
            <v>0</v>
          </cell>
          <cell r="DD160">
            <v>0</v>
          </cell>
          <cell r="DE160">
            <v>0</v>
          </cell>
          <cell r="DF160">
            <v>919951</v>
          </cell>
          <cell r="DG160">
            <v>252652</v>
          </cell>
          <cell r="DH160">
            <v>210768</v>
          </cell>
          <cell r="DI160">
            <v>33741</v>
          </cell>
          <cell r="DJ160">
            <v>39992</v>
          </cell>
          <cell r="DK160">
            <v>7640</v>
          </cell>
          <cell r="DL160">
            <v>6030</v>
          </cell>
          <cell r="DM160">
            <v>0</v>
          </cell>
          <cell r="DN160">
            <v>31810</v>
          </cell>
          <cell r="DO160">
            <v>2925</v>
          </cell>
          <cell r="DP160">
            <v>2408</v>
          </cell>
          <cell r="DQ160">
            <v>0</v>
          </cell>
          <cell r="DR160">
            <v>30331</v>
          </cell>
          <cell r="DS160">
            <v>5049</v>
          </cell>
          <cell r="DT160">
            <v>1600</v>
          </cell>
          <cell r="DU160">
            <v>0</v>
          </cell>
          <cell r="DV160">
            <v>120245</v>
          </cell>
          <cell r="DW160">
            <v>488478</v>
          </cell>
          <cell r="DX160">
            <v>-255069</v>
          </cell>
          <cell r="DY160">
            <v>-8742</v>
          </cell>
          <cell r="DZ160">
            <v>0</v>
          </cell>
          <cell r="EA160">
            <v>0</v>
          </cell>
          <cell r="EB160">
            <v>0</v>
          </cell>
          <cell r="EC160">
            <v>0</v>
          </cell>
          <cell r="ED160">
            <v>0</v>
          </cell>
          <cell r="EE160">
            <v>6590</v>
          </cell>
          <cell r="EF160">
            <v>0</v>
          </cell>
          <cell r="EG160">
            <v>0</v>
          </cell>
          <cell r="EH160">
            <v>0</v>
          </cell>
          <cell r="EI160">
            <v>153517</v>
          </cell>
          <cell r="EJ160">
            <v>0</v>
          </cell>
          <cell r="EK160">
            <v>0</v>
          </cell>
          <cell r="EL160">
            <v>0</v>
          </cell>
          <cell r="EM160">
            <v>104053</v>
          </cell>
          <cell r="EN160">
            <v>0</v>
          </cell>
          <cell r="EO160">
            <v>0</v>
          </cell>
          <cell r="EP160">
            <v>0</v>
          </cell>
          <cell r="EQ160">
            <v>15281</v>
          </cell>
          <cell r="ER160">
            <v>0</v>
          </cell>
          <cell r="ES160">
            <v>0</v>
          </cell>
          <cell r="ET160">
            <v>0</v>
          </cell>
          <cell r="EU160">
            <v>385</v>
          </cell>
          <cell r="EV160">
            <v>1879</v>
          </cell>
          <cell r="EW160">
            <v>0</v>
          </cell>
          <cell r="EX160">
            <v>0</v>
          </cell>
          <cell r="EY160">
            <v>323</v>
          </cell>
          <cell r="EZ160">
            <v>0</v>
          </cell>
          <cell r="FA160">
            <v>0</v>
          </cell>
          <cell r="FB160">
            <v>0</v>
          </cell>
          <cell r="FC160">
            <v>20280</v>
          </cell>
          <cell r="FD160">
            <v>-5294</v>
          </cell>
          <cell r="FE160">
            <v>0</v>
          </cell>
          <cell r="FF160">
            <v>0</v>
          </cell>
          <cell r="FG160">
            <v>527</v>
          </cell>
          <cell r="FH160">
            <v>0</v>
          </cell>
          <cell r="FI160">
            <v>0</v>
          </cell>
          <cell r="FJ160">
            <v>0</v>
          </cell>
          <cell r="FK160">
            <v>555</v>
          </cell>
          <cell r="FL160">
            <v>1900</v>
          </cell>
          <cell r="FM160">
            <v>0</v>
          </cell>
          <cell r="FN160">
            <v>0</v>
          </cell>
          <cell r="FO160">
            <v>4803</v>
          </cell>
          <cell r="FP160">
            <v>0</v>
          </cell>
          <cell r="FQ160">
            <v>0</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cell r="GQ160">
            <v>0</v>
          </cell>
          <cell r="GR160">
            <v>0</v>
          </cell>
          <cell r="GS160">
            <v>0</v>
          </cell>
          <cell r="GT160">
            <v>0</v>
          </cell>
          <cell r="GU160">
            <v>0</v>
          </cell>
          <cell r="GV160">
            <v>737</v>
          </cell>
          <cell r="GW160">
            <v>0</v>
          </cell>
          <cell r="GX160">
            <v>0</v>
          </cell>
          <cell r="GY160">
            <v>0</v>
          </cell>
          <cell r="GZ160">
            <v>737</v>
          </cell>
          <cell r="HA160">
            <v>0</v>
          </cell>
          <cell r="HB160">
            <v>0</v>
          </cell>
          <cell r="HC160">
            <v>0</v>
          </cell>
          <cell r="HD160">
            <v>0</v>
          </cell>
          <cell r="HE160">
            <v>0</v>
          </cell>
          <cell r="HF160">
            <v>0</v>
          </cell>
          <cell r="HG160">
            <v>0</v>
          </cell>
          <cell r="HH160">
            <v>0</v>
          </cell>
          <cell r="HI160">
            <v>0</v>
          </cell>
          <cell r="HJ160">
            <v>0</v>
          </cell>
          <cell r="HK160">
            <v>0</v>
          </cell>
          <cell r="HL160">
            <v>0</v>
          </cell>
          <cell r="HM160">
            <v>0</v>
          </cell>
          <cell r="HN160">
            <v>0</v>
          </cell>
          <cell r="HO160">
            <v>0</v>
          </cell>
          <cell r="HP160">
            <v>0</v>
          </cell>
          <cell r="HQ160">
            <v>0</v>
          </cell>
          <cell r="HR160">
            <v>0</v>
          </cell>
          <cell r="HS160">
            <v>0</v>
          </cell>
          <cell r="HT160">
            <v>0</v>
          </cell>
          <cell r="HU160">
            <v>0</v>
          </cell>
          <cell r="HV160">
            <v>0</v>
          </cell>
          <cell r="HW160">
            <v>0</v>
          </cell>
          <cell r="HX160">
            <v>0</v>
          </cell>
          <cell r="HY160">
            <v>0</v>
          </cell>
          <cell r="HZ160">
            <v>0</v>
          </cell>
          <cell r="IA160">
            <v>0</v>
          </cell>
          <cell r="IB160">
            <v>0</v>
          </cell>
          <cell r="IC160">
            <v>0</v>
          </cell>
          <cell r="ID160">
            <v>0</v>
          </cell>
          <cell r="IE160">
            <v>0</v>
          </cell>
          <cell r="IF160">
            <v>532</v>
          </cell>
          <cell r="IG160">
            <v>0</v>
          </cell>
          <cell r="IH160">
            <v>0</v>
          </cell>
          <cell r="II160">
            <v>0</v>
          </cell>
          <cell r="IJ160">
            <v>532</v>
          </cell>
          <cell r="IK160">
            <v>0</v>
          </cell>
        </row>
        <row r="161">
          <cell r="A161" t="str">
            <v>67772530</v>
          </cell>
          <cell r="B161" t="str">
            <v>2001</v>
          </cell>
          <cell r="C161">
            <v>37434</v>
          </cell>
          <cell r="D161" t="str">
            <v>15:35:13</v>
          </cell>
          <cell r="E161" t="str">
            <v>FOUNTAINS AT THE ALBEMARLE</v>
          </cell>
          <cell r="F161">
            <v>0</v>
          </cell>
          <cell r="G161">
            <v>287272</v>
          </cell>
          <cell r="H161">
            <v>-21860</v>
          </cell>
          <cell r="I161">
            <v>-879</v>
          </cell>
          <cell r="J161">
            <v>75384</v>
          </cell>
          <cell r="K161">
            <v>225495</v>
          </cell>
          <cell r="L161">
            <v>1023</v>
          </cell>
          <cell r="M161">
            <v>-622</v>
          </cell>
          <cell r="N161">
            <v>52463</v>
          </cell>
          <cell r="O161">
            <v>21776</v>
          </cell>
          <cell r="P161">
            <v>712</v>
          </cell>
          <cell r="Q161">
            <v>0</v>
          </cell>
          <cell r="R161">
            <v>0</v>
          </cell>
          <cell r="S161">
            <v>305873</v>
          </cell>
          <cell r="T161">
            <v>0</v>
          </cell>
          <cell r="U161">
            <v>-3092</v>
          </cell>
          <cell r="V161">
            <v>68173</v>
          </cell>
          <cell r="W161">
            <v>0</v>
          </cell>
          <cell r="X161">
            <v>-21910</v>
          </cell>
          <cell r="Y161">
            <v>0</v>
          </cell>
          <cell r="Z161">
            <v>211135</v>
          </cell>
          <cell r="AA161">
            <v>0</v>
          </cell>
          <cell r="AB161">
            <v>0</v>
          </cell>
          <cell r="AC161">
            <v>0</v>
          </cell>
          <cell r="AD161">
            <v>265213</v>
          </cell>
          <cell r="AE161">
            <v>0</v>
          </cell>
          <cell r="AF161">
            <v>0</v>
          </cell>
          <cell r="AG161">
            <v>0</v>
          </cell>
          <cell r="AH161">
            <v>688616</v>
          </cell>
          <cell r="AI161">
            <v>0</v>
          </cell>
          <cell r="AJ161">
            <v>0</v>
          </cell>
          <cell r="AK161">
            <v>0</v>
          </cell>
          <cell r="AL161">
            <v>0</v>
          </cell>
          <cell r="AM161">
            <v>0</v>
          </cell>
          <cell r="AN161">
            <v>0</v>
          </cell>
          <cell r="AO161">
            <v>0</v>
          </cell>
          <cell r="AP161">
            <v>0</v>
          </cell>
          <cell r="AQ161">
            <v>0</v>
          </cell>
          <cell r="AR161">
            <v>0</v>
          </cell>
          <cell r="AS161">
            <v>0</v>
          </cell>
          <cell r="AT161">
            <v>0</v>
          </cell>
          <cell r="AU161">
            <v>103174</v>
          </cell>
          <cell r="AV161">
            <v>-1714</v>
          </cell>
          <cell r="AW161">
            <v>0</v>
          </cell>
          <cell r="AX161">
            <v>0</v>
          </cell>
          <cell r="AY161">
            <v>141767</v>
          </cell>
          <cell r="AZ161">
            <v>14633</v>
          </cell>
          <cell r="BA161">
            <v>0</v>
          </cell>
          <cell r="BB161">
            <v>0</v>
          </cell>
          <cell r="BC161">
            <v>2087</v>
          </cell>
          <cell r="BD161">
            <v>0</v>
          </cell>
          <cell r="BE161">
            <v>0</v>
          </cell>
          <cell r="BF161">
            <v>0</v>
          </cell>
          <cell r="BG161">
            <v>44239</v>
          </cell>
          <cell r="BH161">
            <v>0</v>
          </cell>
          <cell r="BI161">
            <v>-489</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22159</v>
          </cell>
          <cell r="CN161">
            <v>0</v>
          </cell>
          <cell r="CO161">
            <v>0</v>
          </cell>
          <cell r="CP161">
            <v>0</v>
          </cell>
          <cell r="CQ161">
            <v>218</v>
          </cell>
          <cell r="CR161">
            <v>2117</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1233137</v>
          </cell>
          <cell r="DG161">
            <v>313644</v>
          </cell>
          <cell r="DH161">
            <v>-6874</v>
          </cell>
          <cell r="DI161">
            <v>-489</v>
          </cell>
          <cell r="DJ161">
            <v>0</v>
          </cell>
          <cell r="DK161">
            <v>27880</v>
          </cell>
          <cell r="DL161">
            <v>0</v>
          </cell>
          <cell r="DM161">
            <v>0</v>
          </cell>
          <cell r="DN161">
            <v>0</v>
          </cell>
          <cell r="DO161">
            <v>0</v>
          </cell>
          <cell r="DP161">
            <v>36235</v>
          </cell>
          <cell r="DQ161">
            <v>0</v>
          </cell>
          <cell r="DR161">
            <v>71986</v>
          </cell>
          <cell r="DS161">
            <v>30557</v>
          </cell>
          <cell r="DT161">
            <v>-9349</v>
          </cell>
          <cell r="DU161">
            <v>0</v>
          </cell>
          <cell r="DV161">
            <v>170018</v>
          </cell>
          <cell r="DW161">
            <v>397047</v>
          </cell>
          <cell r="DX161">
            <v>189</v>
          </cell>
          <cell r="DY161">
            <v>-177824</v>
          </cell>
          <cell r="DZ161">
            <v>0</v>
          </cell>
          <cell r="EA161">
            <v>1112</v>
          </cell>
          <cell r="EB161">
            <v>0</v>
          </cell>
          <cell r="EC161">
            <v>0</v>
          </cell>
          <cell r="ED161">
            <v>0</v>
          </cell>
          <cell r="EE161">
            <v>18968</v>
          </cell>
          <cell r="EF161">
            <v>0</v>
          </cell>
          <cell r="EG161">
            <v>0</v>
          </cell>
          <cell r="EH161">
            <v>0</v>
          </cell>
          <cell r="EI161">
            <v>96627</v>
          </cell>
          <cell r="EJ161">
            <v>0</v>
          </cell>
          <cell r="EK161">
            <v>0</v>
          </cell>
          <cell r="EL161">
            <v>0</v>
          </cell>
          <cell r="EM161">
            <v>107161</v>
          </cell>
          <cell r="EN161">
            <v>0</v>
          </cell>
          <cell r="EO161">
            <v>0</v>
          </cell>
          <cell r="EP161">
            <v>0</v>
          </cell>
          <cell r="EQ161">
            <v>24201</v>
          </cell>
          <cell r="ER161">
            <v>0</v>
          </cell>
          <cell r="ES161">
            <v>0</v>
          </cell>
          <cell r="ET161">
            <v>0</v>
          </cell>
          <cell r="EU161">
            <v>8185</v>
          </cell>
          <cell r="EV161">
            <v>0</v>
          </cell>
          <cell r="EW161">
            <v>0</v>
          </cell>
          <cell r="EX161">
            <v>0</v>
          </cell>
          <cell r="EY161">
            <v>0</v>
          </cell>
          <cell r="EZ161">
            <v>0</v>
          </cell>
          <cell r="FA161">
            <v>0</v>
          </cell>
          <cell r="FB161">
            <v>0</v>
          </cell>
          <cell r="FC161">
            <v>20054</v>
          </cell>
          <cell r="FD161">
            <v>0</v>
          </cell>
          <cell r="FE161">
            <v>0</v>
          </cell>
          <cell r="FF161">
            <v>0</v>
          </cell>
          <cell r="FG161">
            <v>0</v>
          </cell>
          <cell r="FH161">
            <v>0</v>
          </cell>
          <cell r="FI161">
            <v>0</v>
          </cell>
          <cell r="FJ161">
            <v>0</v>
          </cell>
          <cell r="FK161">
            <v>0</v>
          </cell>
          <cell r="FL161">
            <v>0</v>
          </cell>
          <cell r="FM161">
            <v>0</v>
          </cell>
          <cell r="FN161">
            <v>8372</v>
          </cell>
          <cell r="FO161">
            <v>5114</v>
          </cell>
          <cell r="FP161">
            <v>114</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cell r="HC161">
            <v>0</v>
          </cell>
          <cell r="HD161">
            <v>0</v>
          </cell>
          <cell r="HE161">
            <v>0</v>
          </cell>
          <cell r="HF161">
            <v>0</v>
          </cell>
          <cell r="HG161">
            <v>0</v>
          </cell>
          <cell r="HH161">
            <v>0</v>
          </cell>
          <cell r="HI161">
            <v>0</v>
          </cell>
          <cell r="HJ161">
            <v>0</v>
          </cell>
          <cell r="HK161">
            <v>0</v>
          </cell>
          <cell r="HL161">
            <v>0</v>
          </cell>
          <cell r="HM161">
            <v>0</v>
          </cell>
          <cell r="HN161">
            <v>0</v>
          </cell>
          <cell r="HO161">
            <v>0</v>
          </cell>
          <cell r="HP161">
            <v>0</v>
          </cell>
          <cell r="HQ161">
            <v>0</v>
          </cell>
          <cell r="HR161">
            <v>0</v>
          </cell>
          <cell r="HS161">
            <v>0</v>
          </cell>
          <cell r="HT161">
            <v>0</v>
          </cell>
          <cell r="HU161">
            <v>0</v>
          </cell>
          <cell r="HV161">
            <v>0</v>
          </cell>
          <cell r="HW161">
            <v>0</v>
          </cell>
          <cell r="HX161">
            <v>0</v>
          </cell>
          <cell r="HY161">
            <v>0</v>
          </cell>
          <cell r="HZ161">
            <v>0</v>
          </cell>
          <cell r="IA161">
            <v>0</v>
          </cell>
          <cell r="IB161">
            <v>0</v>
          </cell>
          <cell r="IC161">
            <v>0</v>
          </cell>
          <cell r="ID161">
            <v>0</v>
          </cell>
          <cell r="IE161">
            <v>0</v>
          </cell>
          <cell r="IF161">
            <v>0</v>
          </cell>
          <cell r="IG161">
            <v>0</v>
          </cell>
          <cell r="IH161">
            <v>0</v>
          </cell>
          <cell r="II161">
            <v>0</v>
          </cell>
          <cell r="IJ161">
            <v>0</v>
          </cell>
          <cell r="IK161">
            <v>0</v>
          </cell>
        </row>
        <row r="162">
          <cell r="A162" t="str">
            <v>65436853</v>
          </cell>
          <cell r="B162" t="str">
            <v>2001</v>
          </cell>
          <cell r="C162">
            <v>37426</v>
          </cell>
          <cell r="D162" t="str">
            <v>15:12:17</v>
          </cell>
          <cell r="E162" t="str">
            <v>Friends Homes-Guilford</v>
          </cell>
          <cell r="F162">
            <v>0</v>
          </cell>
          <cell r="G162">
            <v>187075</v>
          </cell>
          <cell r="H162">
            <v>0</v>
          </cell>
          <cell r="I162">
            <v>0</v>
          </cell>
          <cell r="J162">
            <v>228687</v>
          </cell>
          <cell r="K162">
            <v>540252</v>
          </cell>
          <cell r="L162">
            <v>0</v>
          </cell>
          <cell r="M162">
            <v>2575</v>
          </cell>
          <cell r="N162">
            <v>41334</v>
          </cell>
          <cell r="O162">
            <v>20737</v>
          </cell>
          <cell r="P162">
            <v>0</v>
          </cell>
          <cell r="Q162">
            <v>0</v>
          </cell>
          <cell r="R162">
            <v>830459</v>
          </cell>
          <cell r="S162">
            <v>868353</v>
          </cell>
          <cell r="T162">
            <v>0</v>
          </cell>
          <cell r="U162">
            <v>-61560</v>
          </cell>
          <cell r="V162">
            <v>95837</v>
          </cell>
          <cell r="W162">
            <v>0</v>
          </cell>
          <cell r="X162">
            <v>0</v>
          </cell>
          <cell r="Y162">
            <v>0</v>
          </cell>
          <cell r="Z162">
            <v>285567</v>
          </cell>
          <cell r="AA162">
            <v>0</v>
          </cell>
          <cell r="AB162">
            <v>0</v>
          </cell>
          <cell r="AC162">
            <v>0</v>
          </cell>
          <cell r="AD162">
            <v>123638</v>
          </cell>
          <cell r="AE162">
            <v>0</v>
          </cell>
          <cell r="AF162">
            <v>0</v>
          </cell>
          <cell r="AG162">
            <v>0</v>
          </cell>
          <cell r="AH162">
            <v>656468</v>
          </cell>
          <cell r="AI162">
            <v>0</v>
          </cell>
          <cell r="AJ162">
            <v>0</v>
          </cell>
          <cell r="AK162">
            <v>0</v>
          </cell>
          <cell r="AL162">
            <v>66916</v>
          </cell>
          <cell r="AM162">
            <v>0</v>
          </cell>
          <cell r="AN162">
            <v>0</v>
          </cell>
          <cell r="AO162">
            <v>-5536</v>
          </cell>
          <cell r="AP162">
            <v>0</v>
          </cell>
          <cell r="AQ162">
            <v>0</v>
          </cell>
          <cell r="AR162">
            <v>0</v>
          </cell>
          <cell r="AS162">
            <v>0</v>
          </cell>
          <cell r="AT162">
            <v>0</v>
          </cell>
          <cell r="AU162">
            <v>90307</v>
          </cell>
          <cell r="AV162">
            <v>0</v>
          </cell>
          <cell r="AW162">
            <v>-423</v>
          </cell>
          <cell r="AX162">
            <v>0</v>
          </cell>
          <cell r="AY162">
            <v>177295</v>
          </cell>
          <cell r="AZ162">
            <v>0</v>
          </cell>
          <cell r="BA162">
            <v>-705</v>
          </cell>
          <cell r="BB162">
            <v>0</v>
          </cell>
          <cell r="BC162">
            <v>4192</v>
          </cell>
          <cell r="BD162">
            <v>0</v>
          </cell>
          <cell r="BE162">
            <v>0</v>
          </cell>
          <cell r="BF162">
            <v>0</v>
          </cell>
          <cell r="BG162">
            <v>28337</v>
          </cell>
          <cell r="BH162">
            <v>0</v>
          </cell>
          <cell r="BI162">
            <v>0</v>
          </cell>
          <cell r="BJ162">
            <v>0</v>
          </cell>
          <cell r="BK162">
            <v>22726</v>
          </cell>
          <cell r="BL162">
            <v>0</v>
          </cell>
          <cell r="BM162">
            <v>0</v>
          </cell>
          <cell r="BN162">
            <v>0</v>
          </cell>
          <cell r="BO162">
            <v>0</v>
          </cell>
          <cell r="BP162">
            <v>0</v>
          </cell>
          <cell r="BQ162">
            <v>0</v>
          </cell>
          <cell r="BR162">
            <v>0</v>
          </cell>
          <cell r="BS162">
            <v>0</v>
          </cell>
          <cell r="BT162">
            <v>0</v>
          </cell>
          <cell r="BU162">
            <v>0</v>
          </cell>
          <cell r="BV162">
            <v>0</v>
          </cell>
          <cell r="BW162">
            <v>1563</v>
          </cell>
          <cell r="BX162">
            <v>0</v>
          </cell>
          <cell r="BY162">
            <v>0</v>
          </cell>
          <cell r="BZ162">
            <v>0</v>
          </cell>
          <cell r="CA162">
            <v>12000</v>
          </cell>
          <cell r="CB162">
            <v>0</v>
          </cell>
          <cell r="CC162">
            <v>0</v>
          </cell>
          <cell r="CD162">
            <v>0</v>
          </cell>
          <cell r="CE162">
            <v>4478</v>
          </cell>
          <cell r="CF162">
            <v>0</v>
          </cell>
          <cell r="CG162">
            <v>0</v>
          </cell>
          <cell r="CH162">
            <v>0</v>
          </cell>
          <cell r="CI162">
            <v>0</v>
          </cell>
          <cell r="CJ162">
            <v>0</v>
          </cell>
          <cell r="CK162">
            <v>0</v>
          </cell>
          <cell r="CL162">
            <v>0</v>
          </cell>
          <cell r="CM162">
            <v>246604</v>
          </cell>
          <cell r="CN162">
            <v>0</v>
          </cell>
          <cell r="CO162">
            <v>0</v>
          </cell>
          <cell r="CP162">
            <v>0</v>
          </cell>
          <cell r="CQ162">
            <v>9928</v>
          </cell>
          <cell r="CR162">
            <v>0</v>
          </cell>
          <cell r="CS162">
            <v>0</v>
          </cell>
          <cell r="CT162">
            <v>0</v>
          </cell>
          <cell r="CU162">
            <v>0</v>
          </cell>
          <cell r="CV162">
            <v>0</v>
          </cell>
          <cell r="CW162">
            <v>0</v>
          </cell>
          <cell r="CX162">
            <v>0</v>
          </cell>
          <cell r="CY162">
            <v>55</v>
          </cell>
          <cell r="CZ162">
            <v>0</v>
          </cell>
          <cell r="DA162">
            <v>0</v>
          </cell>
          <cell r="DB162">
            <v>0</v>
          </cell>
          <cell r="DC162">
            <v>0</v>
          </cell>
          <cell r="DD162">
            <v>0</v>
          </cell>
          <cell r="DE162">
            <v>-2966</v>
          </cell>
          <cell r="DF162">
            <v>1228426</v>
          </cell>
          <cell r="DG162">
            <v>597485</v>
          </cell>
          <cell r="DH162">
            <v>0</v>
          </cell>
          <cell r="DI162">
            <v>-9630</v>
          </cell>
          <cell r="DJ162">
            <v>90752</v>
          </cell>
          <cell r="DK162">
            <v>35977</v>
          </cell>
          <cell r="DL162">
            <v>0</v>
          </cell>
          <cell r="DM162">
            <v>0</v>
          </cell>
          <cell r="DN162">
            <v>56080</v>
          </cell>
          <cell r="DO162">
            <v>17873</v>
          </cell>
          <cell r="DP162">
            <v>0</v>
          </cell>
          <cell r="DQ162">
            <v>0</v>
          </cell>
          <cell r="DR162">
            <v>23953</v>
          </cell>
          <cell r="DS162">
            <v>18791</v>
          </cell>
          <cell r="DT162">
            <v>0</v>
          </cell>
          <cell r="DU162">
            <v>0</v>
          </cell>
          <cell r="DV162">
            <v>434966</v>
          </cell>
          <cell r="DW162">
            <v>459390</v>
          </cell>
          <cell r="DX162">
            <v>0</v>
          </cell>
          <cell r="DY162">
            <v>-289528</v>
          </cell>
          <cell r="DZ162">
            <v>0</v>
          </cell>
          <cell r="EA162">
            <v>0</v>
          </cell>
          <cell r="EB162">
            <v>0</v>
          </cell>
          <cell r="EC162">
            <v>0</v>
          </cell>
          <cell r="ED162">
            <v>0</v>
          </cell>
          <cell r="EE162">
            <v>1791</v>
          </cell>
          <cell r="EF162">
            <v>0</v>
          </cell>
          <cell r="EG162">
            <v>0</v>
          </cell>
          <cell r="EH162">
            <v>0</v>
          </cell>
          <cell r="EI162">
            <v>95863</v>
          </cell>
          <cell r="EJ162">
            <v>0</v>
          </cell>
          <cell r="EK162">
            <v>0</v>
          </cell>
          <cell r="EL162">
            <v>0</v>
          </cell>
          <cell r="EM162">
            <v>55119</v>
          </cell>
          <cell r="EN162">
            <v>0</v>
          </cell>
          <cell r="EO162">
            <v>0</v>
          </cell>
          <cell r="EP162">
            <v>0</v>
          </cell>
          <cell r="EQ162">
            <v>24596</v>
          </cell>
          <cell r="ER162">
            <v>0</v>
          </cell>
          <cell r="ES162">
            <v>0</v>
          </cell>
          <cell r="ET162">
            <v>0</v>
          </cell>
          <cell r="EU162">
            <v>4431</v>
          </cell>
          <cell r="EV162">
            <v>0</v>
          </cell>
          <cell r="EW162">
            <v>0</v>
          </cell>
          <cell r="EX162">
            <v>0</v>
          </cell>
          <cell r="EY162">
            <v>0</v>
          </cell>
          <cell r="EZ162">
            <v>0</v>
          </cell>
          <cell r="FA162">
            <v>0</v>
          </cell>
          <cell r="FB162">
            <v>0</v>
          </cell>
          <cell r="FC162">
            <v>70268</v>
          </cell>
          <cell r="FD162">
            <v>0</v>
          </cell>
          <cell r="FE162">
            <v>0</v>
          </cell>
          <cell r="FF162">
            <v>0</v>
          </cell>
          <cell r="FG162">
            <v>0</v>
          </cell>
          <cell r="FH162">
            <v>0</v>
          </cell>
          <cell r="FI162">
            <v>0</v>
          </cell>
          <cell r="FJ162">
            <v>0</v>
          </cell>
          <cell r="FK162">
            <v>0</v>
          </cell>
          <cell r="FL162">
            <v>0</v>
          </cell>
          <cell r="FM162">
            <v>0</v>
          </cell>
          <cell r="FN162">
            <v>0</v>
          </cell>
          <cell r="FO162">
            <v>3363</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0</v>
          </cell>
          <cell r="HO162">
            <v>0</v>
          </cell>
          <cell r="HP162">
            <v>0</v>
          </cell>
          <cell r="HQ162">
            <v>0</v>
          </cell>
          <cell r="HR162">
            <v>0</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0</v>
          </cell>
          <cell r="II162">
            <v>0</v>
          </cell>
          <cell r="IJ162">
            <v>0</v>
          </cell>
          <cell r="IK162">
            <v>0</v>
          </cell>
        </row>
        <row r="163">
          <cell r="A163" t="str">
            <v>48097158</v>
          </cell>
          <cell r="B163" t="str">
            <v>2001</v>
          </cell>
          <cell r="C163">
            <v>37487</v>
          </cell>
          <cell r="D163" t="str">
            <v>15:40:16</v>
          </cell>
          <cell r="E163" t="str">
            <v>Gateway Nursing Center</v>
          </cell>
          <cell r="F163">
            <v>0</v>
          </cell>
          <cell r="G163">
            <v>514797</v>
          </cell>
          <cell r="H163">
            <v>18614</v>
          </cell>
          <cell r="I163">
            <v>-22238</v>
          </cell>
          <cell r="J163">
            <v>35790</v>
          </cell>
          <cell r="K163">
            <v>120992</v>
          </cell>
          <cell r="L163">
            <v>1835</v>
          </cell>
          <cell r="M163">
            <v>0</v>
          </cell>
          <cell r="N163">
            <v>125437</v>
          </cell>
          <cell r="O163">
            <v>31838</v>
          </cell>
          <cell r="P163">
            <v>12118</v>
          </cell>
          <cell r="Q163">
            <v>0</v>
          </cell>
          <cell r="R163">
            <v>173342</v>
          </cell>
          <cell r="S163">
            <v>220178</v>
          </cell>
          <cell r="T163">
            <v>14022</v>
          </cell>
          <cell r="U163">
            <v>0</v>
          </cell>
          <cell r="V163">
            <v>108145</v>
          </cell>
          <cell r="W163">
            <v>0</v>
          </cell>
          <cell r="X163">
            <v>9215</v>
          </cell>
          <cell r="Y163">
            <v>0</v>
          </cell>
          <cell r="Z163">
            <v>234959</v>
          </cell>
          <cell r="AA163">
            <v>0</v>
          </cell>
          <cell r="AB163">
            <v>20311</v>
          </cell>
          <cell r="AC163">
            <v>0</v>
          </cell>
          <cell r="AD163">
            <v>386211</v>
          </cell>
          <cell r="AE163">
            <v>0</v>
          </cell>
          <cell r="AF163">
            <v>38851</v>
          </cell>
          <cell r="AG163">
            <v>0</v>
          </cell>
          <cell r="AH163">
            <v>802884</v>
          </cell>
          <cell r="AI163">
            <v>0</v>
          </cell>
          <cell r="AJ163">
            <v>73382</v>
          </cell>
          <cell r="AK163">
            <v>0</v>
          </cell>
          <cell r="AL163">
            <v>19445</v>
          </cell>
          <cell r="AM163">
            <v>0</v>
          </cell>
          <cell r="AN163">
            <v>0</v>
          </cell>
          <cell r="AO163">
            <v>0</v>
          </cell>
          <cell r="AP163">
            <v>0</v>
          </cell>
          <cell r="AQ163">
            <v>0</v>
          </cell>
          <cell r="AR163">
            <v>0</v>
          </cell>
          <cell r="AS163">
            <v>0</v>
          </cell>
          <cell r="AT163">
            <v>0</v>
          </cell>
          <cell r="AU163">
            <v>137496</v>
          </cell>
          <cell r="AV163">
            <v>0</v>
          </cell>
          <cell r="AW163">
            <v>0</v>
          </cell>
          <cell r="AX163">
            <v>0</v>
          </cell>
          <cell r="AY163">
            <v>1545</v>
          </cell>
          <cell r="AZ163">
            <v>171163</v>
          </cell>
          <cell r="BA163">
            <v>0</v>
          </cell>
          <cell r="BB163">
            <v>0</v>
          </cell>
          <cell r="BC163">
            <v>634</v>
          </cell>
          <cell r="BD163">
            <v>1318</v>
          </cell>
          <cell r="BE163">
            <v>0</v>
          </cell>
          <cell r="BF163">
            <v>0</v>
          </cell>
          <cell r="BG163">
            <v>81743</v>
          </cell>
          <cell r="BH163">
            <v>0</v>
          </cell>
          <cell r="BI163">
            <v>13257</v>
          </cell>
          <cell r="BJ163">
            <v>0</v>
          </cell>
          <cell r="BK163">
            <v>19582</v>
          </cell>
          <cell r="BL163">
            <v>0</v>
          </cell>
          <cell r="BM163">
            <v>0</v>
          </cell>
          <cell r="BN163">
            <v>0</v>
          </cell>
          <cell r="BO163">
            <v>5176</v>
          </cell>
          <cell r="BP163">
            <v>0</v>
          </cell>
          <cell r="BQ163">
            <v>0</v>
          </cell>
          <cell r="BR163">
            <v>0</v>
          </cell>
          <cell r="BS163">
            <v>0</v>
          </cell>
          <cell r="BT163">
            <v>0</v>
          </cell>
          <cell r="BU163">
            <v>0</v>
          </cell>
          <cell r="BV163">
            <v>0</v>
          </cell>
          <cell r="BW163">
            <v>0</v>
          </cell>
          <cell r="BX163">
            <v>0</v>
          </cell>
          <cell r="BY163">
            <v>0</v>
          </cell>
          <cell r="BZ163">
            <v>0</v>
          </cell>
          <cell r="CA163">
            <v>25150</v>
          </cell>
          <cell r="CB163">
            <v>0</v>
          </cell>
          <cell r="CC163">
            <v>0</v>
          </cell>
          <cell r="CD163">
            <v>0</v>
          </cell>
          <cell r="CE163">
            <v>5289</v>
          </cell>
          <cell r="CF163">
            <v>0</v>
          </cell>
          <cell r="CG163">
            <v>0</v>
          </cell>
          <cell r="CH163">
            <v>0</v>
          </cell>
          <cell r="CI163">
            <v>0</v>
          </cell>
          <cell r="CJ163">
            <v>0</v>
          </cell>
          <cell r="CK163">
            <v>0</v>
          </cell>
          <cell r="CL163">
            <v>0</v>
          </cell>
          <cell r="CM163">
            <v>6191</v>
          </cell>
          <cell r="CN163">
            <v>-2513</v>
          </cell>
          <cell r="CO163">
            <v>0</v>
          </cell>
          <cell r="CP163">
            <v>0</v>
          </cell>
          <cell r="CQ163">
            <v>144928</v>
          </cell>
          <cell r="CR163">
            <v>-141759</v>
          </cell>
          <cell r="CS163">
            <v>0</v>
          </cell>
          <cell r="CT163">
            <v>0</v>
          </cell>
          <cell r="CU163">
            <v>0</v>
          </cell>
          <cell r="CV163">
            <v>851</v>
          </cell>
          <cell r="CW163">
            <v>0</v>
          </cell>
          <cell r="CX163">
            <v>0</v>
          </cell>
          <cell r="CY163">
            <v>0</v>
          </cell>
          <cell r="CZ163">
            <v>675</v>
          </cell>
          <cell r="DA163">
            <v>0</v>
          </cell>
          <cell r="DB163">
            <v>0</v>
          </cell>
          <cell r="DC163">
            <v>0</v>
          </cell>
          <cell r="DD163">
            <v>0</v>
          </cell>
          <cell r="DE163">
            <v>0</v>
          </cell>
          <cell r="DF163">
            <v>1551644</v>
          </cell>
          <cell r="DG163">
            <v>427734</v>
          </cell>
          <cell r="DH163">
            <v>171494</v>
          </cell>
          <cell r="DI163">
            <v>13257</v>
          </cell>
          <cell r="DJ163">
            <v>55195</v>
          </cell>
          <cell r="DK163">
            <v>10996</v>
          </cell>
          <cell r="DL163">
            <v>7191</v>
          </cell>
          <cell r="DM163">
            <v>0</v>
          </cell>
          <cell r="DN163">
            <v>57528</v>
          </cell>
          <cell r="DO163">
            <v>5102</v>
          </cell>
          <cell r="DP163">
            <v>3931</v>
          </cell>
          <cell r="DQ163">
            <v>0</v>
          </cell>
          <cell r="DR163">
            <v>36562</v>
          </cell>
          <cell r="DS163">
            <v>6863</v>
          </cell>
          <cell r="DT163">
            <v>3388</v>
          </cell>
          <cell r="DU163">
            <v>0</v>
          </cell>
          <cell r="DV163">
            <v>120527</v>
          </cell>
          <cell r="DW163">
            <v>829097</v>
          </cell>
          <cell r="DX163">
            <v>-230840</v>
          </cell>
          <cell r="DY163">
            <v>-91774</v>
          </cell>
          <cell r="DZ163">
            <v>0</v>
          </cell>
          <cell r="EA163">
            <v>1313</v>
          </cell>
          <cell r="EB163">
            <v>0</v>
          </cell>
          <cell r="EC163">
            <v>0</v>
          </cell>
          <cell r="ED163">
            <v>0</v>
          </cell>
          <cell r="EE163">
            <v>9306</v>
          </cell>
          <cell r="EF163">
            <v>0</v>
          </cell>
          <cell r="EG163">
            <v>0</v>
          </cell>
          <cell r="EH163">
            <v>0</v>
          </cell>
          <cell r="EI163">
            <v>174109</v>
          </cell>
          <cell r="EJ163">
            <v>0</v>
          </cell>
          <cell r="EK163">
            <v>0</v>
          </cell>
          <cell r="EL163">
            <v>0</v>
          </cell>
          <cell r="EM163">
            <v>108261</v>
          </cell>
          <cell r="EN163">
            <v>0</v>
          </cell>
          <cell r="EO163">
            <v>0</v>
          </cell>
          <cell r="EP163">
            <v>0</v>
          </cell>
          <cell r="EQ163">
            <v>51888</v>
          </cell>
          <cell r="ER163">
            <v>0</v>
          </cell>
          <cell r="ES163">
            <v>0</v>
          </cell>
          <cell r="ET163">
            <v>0</v>
          </cell>
          <cell r="EU163">
            <v>0</v>
          </cell>
          <cell r="EV163">
            <v>855</v>
          </cell>
          <cell r="EW163">
            <v>0</v>
          </cell>
          <cell r="EX163">
            <v>0</v>
          </cell>
          <cell r="EY163">
            <v>0</v>
          </cell>
          <cell r="EZ163">
            <v>0</v>
          </cell>
          <cell r="FA163">
            <v>0</v>
          </cell>
          <cell r="FB163">
            <v>0</v>
          </cell>
          <cell r="FC163">
            <v>37505</v>
          </cell>
          <cell r="FD163">
            <v>-10524</v>
          </cell>
          <cell r="FE163">
            <v>0</v>
          </cell>
          <cell r="FF163">
            <v>0</v>
          </cell>
          <cell r="FG163">
            <v>1175</v>
          </cell>
          <cell r="FH163">
            <v>0</v>
          </cell>
          <cell r="FI163">
            <v>0</v>
          </cell>
          <cell r="FJ163">
            <v>0</v>
          </cell>
          <cell r="FK163">
            <v>2429</v>
          </cell>
          <cell r="FL163">
            <v>5200</v>
          </cell>
          <cell r="FM163">
            <v>0</v>
          </cell>
          <cell r="FN163">
            <v>0</v>
          </cell>
          <cell r="FO163">
            <v>5402</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1404</v>
          </cell>
          <cell r="GW163">
            <v>0</v>
          </cell>
          <cell r="GX163">
            <v>0</v>
          </cell>
          <cell r="GY163">
            <v>0</v>
          </cell>
          <cell r="GZ163">
            <v>1404</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U163">
            <v>0</v>
          </cell>
          <cell r="HV163">
            <v>0</v>
          </cell>
          <cell r="HW163">
            <v>0</v>
          </cell>
          <cell r="HX163">
            <v>0</v>
          </cell>
          <cell r="HY163">
            <v>0</v>
          </cell>
          <cell r="HZ163">
            <v>0</v>
          </cell>
          <cell r="IA163">
            <v>0</v>
          </cell>
          <cell r="IB163">
            <v>0</v>
          </cell>
          <cell r="IC163">
            <v>0</v>
          </cell>
          <cell r="ID163">
            <v>0</v>
          </cell>
          <cell r="IE163">
            <v>0</v>
          </cell>
          <cell r="IF163">
            <v>1312</v>
          </cell>
          <cell r="IG163">
            <v>0</v>
          </cell>
          <cell r="IH163">
            <v>0</v>
          </cell>
          <cell r="II163">
            <v>0</v>
          </cell>
          <cell r="IJ163">
            <v>1312</v>
          </cell>
          <cell r="IK163">
            <v>0</v>
          </cell>
        </row>
        <row r="164">
          <cell r="A164" t="str">
            <v>35173063</v>
          </cell>
          <cell r="B164" t="str">
            <v>2001</v>
          </cell>
          <cell r="C164">
            <v>37448</v>
          </cell>
          <cell r="D164" t="str">
            <v>13:41:07</v>
          </cell>
          <cell r="E164" t="str">
            <v>Genesis Eldercare Mooresville</v>
          </cell>
          <cell r="F164">
            <v>0</v>
          </cell>
          <cell r="G164">
            <v>339732</v>
          </cell>
          <cell r="H164">
            <v>-43905</v>
          </cell>
          <cell r="I164">
            <v>-64609</v>
          </cell>
          <cell r="J164">
            <v>76573</v>
          </cell>
          <cell r="K164">
            <v>221161</v>
          </cell>
          <cell r="L164">
            <v>1156</v>
          </cell>
          <cell r="M164">
            <v>0</v>
          </cell>
          <cell r="N164">
            <v>187163</v>
          </cell>
          <cell r="O164">
            <v>80685</v>
          </cell>
          <cell r="P164">
            <v>-19917</v>
          </cell>
          <cell r="Q164">
            <v>0</v>
          </cell>
          <cell r="R164">
            <v>296331</v>
          </cell>
          <cell r="S164">
            <v>370519</v>
          </cell>
          <cell r="T164">
            <v>4472</v>
          </cell>
          <cell r="U164">
            <v>0</v>
          </cell>
          <cell r="V164">
            <v>60952</v>
          </cell>
          <cell r="W164">
            <v>0</v>
          </cell>
          <cell r="X164">
            <v>0</v>
          </cell>
          <cell r="Y164">
            <v>0</v>
          </cell>
          <cell r="Z164">
            <v>301297</v>
          </cell>
          <cell r="AA164">
            <v>0</v>
          </cell>
          <cell r="AB164">
            <v>0</v>
          </cell>
          <cell r="AC164">
            <v>0</v>
          </cell>
          <cell r="AD164">
            <v>628751</v>
          </cell>
          <cell r="AE164">
            <v>0</v>
          </cell>
          <cell r="AF164">
            <v>0</v>
          </cell>
          <cell r="AG164">
            <v>0</v>
          </cell>
          <cell r="AH164">
            <v>1655629</v>
          </cell>
          <cell r="AI164">
            <v>0</v>
          </cell>
          <cell r="AJ164">
            <v>0</v>
          </cell>
          <cell r="AK164">
            <v>0</v>
          </cell>
          <cell r="AL164">
            <v>21042</v>
          </cell>
          <cell r="AM164">
            <v>0</v>
          </cell>
          <cell r="AN164">
            <v>0</v>
          </cell>
          <cell r="AO164">
            <v>0</v>
          </cell>
          <cell r="AP164">
            <v>0</v>
          </cell>
          <cell r="AQ164">
            <v>0</v>
          </cell>
          <cell r="AR164">
            <v>0</v>
          </cell>
          <cell r="AS164">
            <v>0</v>
          </cell>
          <cell r="AT164">
            <v>0</v>
          </cell>
          <cell r="AU164">
            <v>208927</v>
          </cell>
          <cell r="AV164">
            <v>0</v>
          </cell>
          <cell r="AW164">
            <v>0</v>
          </cell>
          <cell r="AX164">
            <v>0</v>
          </cell>
          <cell r="AY164">
            <v>250962</v>
          </cell>
          <cell r="AZ164">
            <v>27015</v>
          </cell>
          <cell r="BA164">
            <v>0</v>
          </cell>
          <cell r="BB164">
            <v>0</v>
          </cell>
          <cell r="BC164">
            <v>20691</v>
          </cell>
          <cell r="BD164">
            <v>0</v>
          </cell>
          <cell r="BE164">
            <v>0</v>
          </cell>
          <cell r="BF164">
            <v>0</v>
          </cell>
          <cell r="BG164">
            <v>128129</v>
          </cell>
          <cell r="BH164">
            <v>0</v>
          </cell>
          <cell r="BI164">
            <v>0</v>
          </cell>
          <cell r="BJ164">
            <v>0</v>
          </cell>
          <cell r="BK164">
            <v>22458</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20335</v>
          </cell>
          <cell r="CB164">
            <v>0</v>
          </cell>
          <cell r="CC164">
            <v>0</v>
          </cell>
          <cell r="CD164">
            <v>0</v>
          </cell>
          <cell r="CE164">
            <v>4417</v>
          </cell>
          <cell r="CF164">
            <v>0</v>
          </cell>
          <cell r="CG164">
            <v>0</v>
          </cell>
          <cell r="CH164">
            <v>0</v>
          </cell>
          <cell r="CI164">
            <v>1913</v>
          </cell>
          <cell r="CJ164">
            <v>0</v>
          </cell>
          <cell r="CK164">
            <v>0</v>
          </cell>
          <cell r="CL164">
            <v>0</v>
          </cell>
          <cell r="CM164">
            <v>77849</v>
          </cell>
          <cell r="CN164">
            <v>0</v>
          </cell>
          <cell r="CO164">
            <v>0</v>
          </cell>
          <cell r="CP164">
            <v>0</v>
          </cell>
          <cell r="CQ164">
            <v>7727</v>
          </cell>
          <cell r="CR164">
            <v>12927</v>
          </cell>
          <cell r="CS164">
            <v>0</v>
          </cell>
          <cell r="CT164">
            <v>0</v>
          </cell>
          <cell r="CU164">
            <v>0</v>
          </cell>
          <cell r="CV164">
            <v>4562</v>
          </cell>
          <cell r="CW164">
            <v>0</v>
          </cell>
          <cell r="CX164">
            <v>0</v>
          </cell>
          <cell r="CY164">
            <v>23405</v>
          </cell>
          <cell r="CZ164">
            <v>0</v>
          </cell>
          <cell r="DA164">
            <v>0</v>
          </cell>
          <cell r="DB164">
            <v>0</v>
          </cell>
          <cell r="DC164">
            <v>0</v>
          </cell>
          <cell r="DD164">
            <v>0</v>
          </cell>
          <cell r="DE164">
            <v>0</v>
          </cell>
          <cell r="DF164">
            <v>2667671</v>
          </cell>
          <cell r="DG164">
            <v>766813</v>
          </cell>
          <cell r="DH164">
            <v>44504</v>
          </cell>
          <cell r="DI164">
            <v>0</v>
          </cell>
          <cell r="DJ164">
            <v>51641</v>
          </cell>
          <cell r="DK164">
            <v>52781</v>
          </cell>
          <cell r="DL164">
            <v>779</v>
          </cell>
          <cell r="DM164">
            <v>0</v>
          </cell>
          <cell r="DN164">
            <v>103466</v>
          </cell>
          <cell r="DO164">
            <v>50595</v>
          </cell>
          <cell r="DP164">
            <v>1561</v>
          </cell>
          <cell r="DQ164">
            <v>0</v>
          </cell>
          <cell r="DR164">
            <v>96968</v>
          </cell>
          <cell r="DS164">
            <v>39829</v>
          </cell>
          <cell r="DT164">
            <v>1464</v>
          </cell>
          <cell r="DU164">
            <v>0</v>
          </cell>
          <cell r="DV164">
            <v>223316</v>
          </cell>
          <cell r="DW164">
            <v>620513</v>
          </cell>
          <cell r="DX164">
            <v>-15455</v>
          </cell>
          <cell r="DY164">
            <v>-158401</v>
          </cell>
          <cell r="DZ164">
            <v>0</v>
          </cell>
          <cell r="EA164">
            <v>3774</v>
          </cell>
          <cell r="EB164">
            <v>0</v>
          </cell>
          <cell r="EC164">
            <v>0</v>
          </cell>
          <cell r="ED164">
            <v>0</v>
          </cell>
          <cell r="EE164">
            <v>16118</v>
          </cell>
          <cell r="EF164">
            <v>0</v>
          </cell>
          <cell r="EG164">
            <v>0</v>
          </cell>
          <cell r="EH164">
            <v>0</v>
          </cell>
          <cell r="EI164">
            <v>195015</v>
          </cell>
          <cell r="EJ164">
            <v>0</v>
          </cell>
          <cell r="EK164">
            <v>0</v>
          </cell>
          <cell r="EL164">
            <v>0</v>
          </cell>
          <cell r="EM164">
            <v>201376</v>
          </cell>
          <cell r="EN164">
            <v>0</v>
          </cell>
          <cell r="EO164">
            <v>0</v>
          </cell>
          <cell r="EP164">
            <v>0</v>
          </cell>
          <cell r="EQ164">
            <v>85530</v>
          </cell>
          <cell r="ER164">
            <v>0</v>
          </cell>
          <cell r="ES164">
            <v>0</v>
          </cell>
          <cell r="ET164">
            <v>0</v>
          </cell>
          <cell r="EU164">
            <v>16490</v>
          </cell>
          <cell r="EV164">
            <v>0</v>
          </cell>
          <cell r="EW164">
            <v>0</v>
          </cell>
          <cell r="EX164">
            <v>0</v>
          </cell>
          <cell r="EY164">
            <v>0</v>
          </cell>
          <cell r="EZ164">
            <v>0</v>
          </cell>
          <cell r="FA164">
            <v>0</v>
          </cell>
          <cell r="FB164">
            <v>0</v>
          </cell>
          <cell r="FC164">
            <v>55278</v>
          </cell>
          <cell r="FD164">
            <v>0</v>
          </cell>
          <cell r="FE164">
            <v>0</v>
          </cell>
          <cell r="FF164">
            <v>0</v>
          </cell>
          <cell r="FG164">
            <v>7198</v>
          </cell>
          <cell r="FH164">
            <v>0</v>
          </cell>
          <cell r="FI164">
            <v>0</v>
          </cell>
          <cell r="FJ164">
            <v>0</v>
          </cell>
          <cell r="FK164">
            <v>74020</v>
          </cell>
          <cell r="FL164">
            <v>0</v>
          </cell>
          <cell r="FM164">
            <v>0</v>
          </cell>
          <cell r="FN164">
            <v>0</v>
          </cell>
          <cell r="FO164">
            <v>14355</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row>
        <row r="165">
          <cell r="A165" t="str">
            <v>46855652</v>
          </cell>
          <cell r="B165" t="str">
            <v>2001</v>
          </cell>
          <cell r="C165">
            <v>37446</v>
          </cell>
          <cell r="D165" t="str">
            <v>11:45:04</v>
          </cell>
          <cell r="E165" t="str">
            <v>Genesis Eldercare Salisbury</v>
          </cell>
          <cell r="F165">
            <v>0</v>
          </cell>
          <cell r="G165">
            <v>343806</v>
          </cell>
          <cell r="H165">
            <v>-63178</v>
          </cell>
          <cell r="I165">
            <v>-46062</v>
          </cell>
          <cell r="J165">
            <v>77428</v>
          </cell>
          <cell r="K165">
            <v>264653</v>
          </cell>
          <cell r="L165">
            <v>1049</v>
          </cell>
          <cell r="M165">
            <v>0</v>
          </cell>
          <cell r="N165">
            <v>222593</v>
          </cell>
          <cell r="O165">
            <v>87220</v>
          </cell>
          <cell r="P165">
            <v>-18587</v>
          </cell>
          <cell r="Q165">
            <v>0</v>
          </cell>
          <cell r="R165">
            <v>279194</v>
          </cell>
          <cell r="S165">
            <v>391669</v>
          </cell>
          <cell r="T165">
            <v>3781</v>
          </cell>
          <cell r="U165">
            <v>0</v>
          </cell>
          <cell r="V165">
            <v>68880</v>
          </cell>
          <cell r="W165">
            <v>0</v>
          </cell>
          <cell r="X165">
            <v>0</v>
          </cell>
          <cell r="Y165">
            <v>0</v>
          </cell>
          <cell r="Z165">
            <v>348300</v>
          </cell>
          <cell r="AA165">
            <v>0</v>
          </cell>
          <cell r="AB165">
            <v>0</v>
          </cell>
          <cell r="AC165">
            <v>0</v>
          </cell>
          <cell r="AD165">
            <v>818746</v>
          </cell>
          <cell r="AE165">
            <v>0</v>
          </cell>
          <cell r="AF165">
            <v>0</v>
          </cell>
          <cell r="AG165">
            <v>0</v>
          </cell>
          <cell r="AH165">
            <v>1742747</v>
          </cell>
          <cell r="AI165">
            <v>0</v>
          </cell>
          <cell r="AJ165">
            <v>0</v>
          </cell>
          <cell r="AK165">
            <v>0</v>
          </cell>
          <cell r="AL165">
            <v>27374</v>
          </cell>
          <cell r="AM165">
            <v>0</v>
          </cell>
          <cell r="AN165">
            <v>0</v>
          </cell>
          <cell r="AO165">
            <v>0</v>
          </cell>
          <cell r="AP165">
            <v>0</v>
          </cell>
          <cell r="AQ165">
            <v>0</v>
          </cell>
          <cell r="AR165">
            <v>0</v>
          </cell>
          <cell r="AS165">
            <v>0</v>
          </cell>
          <cell r="AT165">
            <v>0</v>
          </cell>
          <cell r="AU165">
            <v>313059</v>
          </cell>
          <cell r="AV165">
            <v>0</v>
          </cell>
          <cell r="AW165">
            <v>0</v>
          </cell>
          <cell r="AX165">
            <v>0</v>
          </cell>
          <cell r="AY165">
            <v>256137</v>
          </cell>
          <cell r="AZ165">
            <v>34447</v>
          </cell>
          <cell r="BA165">
            <v>0</v>
          </cell>
          <cell r="BB165">
            <v>0</v>
          </cell>
          <cell r="BC165">
            <v>12132</v>
          </cell>
          <cell r="BD165">
            <v>0</v>
          </cell>
          <cell r="BE165">
            <v>0</v>
          </cell>
          <cell r="BF165">
            <v>0</v>
          </cell>
          <cell r="BG165">
            <v>114754</v>
          </cell>
          <cell r="BH165">
            <v>0</v>
          </cell>
          <cell r="BI165">
            <v>0</v>
          </cell>
          <cell r="BJ165">
            <v>0</v>
          </cell>
          <cell r="BK165">
            <v>38015</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27840</v>
          </cell>
          <cell r="CB165">
            <v>0</v>
          </cell>
          <cell r="CC165">
            <v>0</v>
          </cell>
          <cell r="CD165">
            <v>0</v>
          </cell>
          <cell r="CE165">
            <v>4320</v>
          </cell>
          <cell r="CF165">
            <v>0</v>
          </cell>
          <cell r="CG165">
            <v>0</v>
          </cell>
          <cell r="CH165">
            <v>0</v>
          </cell>
          <cell r="CI165">
            <v>48</v>
          </cell>
          <cell r="CJ165">
            <v>0</v>
          </cell>
          <cell r="CK165">
            <v>0</v>
          </cell>
          <cell r="CL165">
            <v>0</v>
          </cell>
          <cell r="CM165">
            <v>720</v>
          </cell>
          <cell r="CN165">
            <v>0</v>
          </cell>
          <cell r="CO165">
            <v>0</v>
          </cell>
          <cell r="CP165">
            <v>0</v>
          </cell>
          <cell r="CQ165">
            <v>13574</v>
          </cell>
          <cell r="CR165">
            <v>5884</v>
          </cell>
          <cell r="CS165">
            <v>0</v>
          </cell>
          <cell r="CT165">
            <v>0</v>
          </cell>
          <cell r="CU165">
            <v>0</v>
          </cell>
          <cell r="CV165">
            <v>5327</v>
          </cell>
          <cell r="CW165">
            <v>0</v>
          </cell>
          <cell r="CX165">
            <v>0</v>
          </cell>
          <cell r="CY165">
            <v>16868</v>
          </cell>
          <cell r="CZ165">
            <v>9380</v>
          </cell>
          <cell r="DA165">
            <v>0</v>
          </cell>
          <cell r="DB165">
            <v>0</v>
          </cell>
          <cell r="DC165">
            <v>0</v>
          </cell>
          <cell r="DD165">
            <v>0</v>
          </cell>
          <cell r="DE165">
            <v>0</v>
          </cell>
          <cell r="DF165">
            <v>3006047</v>
          </cell>
          <cell r="DG165">
            <v>797467</v>
          </cell>
          <cell r="DH165">
            <v>55038</v>
          </cell>
          <cell r="DI165">
            <v>0</v>
          </cell>
          <cell r="DJ165">
            <v>65657</v>
          </cell>
          <cell r="DK165">
            <v>35548</v>
          </cell>
          <cell r="DL165">
            <v>889</v>
          </cell>
          <cell r="DM165">
            <v>0</v>
          </cell>
          <cell r="DN165">
            <v>141512</v>
          </cell>
          <cell r="DO165">
            <v>36684</v>
          </cell>
          <cell r="DP165">
            <v>1916</v>
          </cell>
          <cell r="DQ165">
            <v>0</v>
          </cell>
          <cell r="DR165">
            <v>118485</v>
          </cell>
          <cell r="DS165">
            <v>44456</v>
          </cell>
          <cell r="DT165">
            <v>1604</v>
          </cell>
          <cell r="DU165">
            <v>0</v>
          </cell>
          <cell r="DV165">
            <v>235631</v>
          </cell>
          <cell r="DW165">
            <v>521093</v>
          </cell>
          <cell r="DX165">
            <v>-5090</v>
          </cell>
          <cell r="DY165">
            <v>-113750</v>
          </cell>
          <cell r="DZ165">
            <v>0</v>
          </cell>
          <cell r="EA165">
            <v>21715</v>
          </cell>
          <cell r="EB165">
            <v>0</v>
          </cell>
          <cell r="EC165">
            <v>0</v>
          </cell>
          <cell r="ED165">
            <v>0</v>
          </cell>
          <cell r="EE165">
            <v>16334</v>
          </cell>
          <cell r="EF165">
            <v>0</v>
          </cell>
          <cell r="EG165">
            <v>0</v>
          </cell>
          <cell r="EH165">
            <v>0</v>
          </cell>
          <cell r="EI165">
            <v>300754</v>
          </cell>
          <cell r="EJ165">
            <v>0</v>
          </cell>
          <cell r="EK165">
            <v>0</v>
          </cell>
          <cell r="EL165">
            <v>0</v>
          </cell>
          <cell r="EM165">
            <v>271984</v>
          </cell>
          <cell r="EN165">
            <v>0</v>
          </cell>
          <cell r="EO165">
            <v>0</v>
          </cell>
          <cell r="EP165">
            <v>0</v>
          </cell>
          <cell r="EQ165">
            <v>88961</v>
          </cell>
          <cell r="ER165">
            <v>0</v>
          </cell>
          <cell r="ES165">
            <v>0</v>
          </cell>
          <cell r="ET165">
            <v>0</v>
          </cell>
          <cell r="EU165">
            <v>53268</v>
          </cell>
          <cell r="EV165">
            <v>0</v>
          </cell>
          <cell r="EW165">
            <v>0</v>
          </cell>
          <cell r="EX165">
            <v>0</v>
          </cell>
          <cell r="EY165">
            <v>469</v>
          </cell>
          <cell r="EZ165">
            <v>0</v>
          </cell>
          <cell r="FA165">
            <v>0</v>
          </cell>
          <cell r="FB165">
            <v>0</v>
          </cell>
          <cell r="FC165">
            <v>75950</v>
          </cell>
          <cell r="FD165">
            <v>0</v>
          </cell>
          <cell r="FE165">
            <v>0</v>
          </cell>
          <cell r="FF165">
            <v>0</v>
          </cell>
          <cell r="FG165">
            <v>12226</v>
          </cell>
          <cell r="FH165">
            <v>0</v>
          </cell>
          <cell r="FI165">
            <v>0</v>
          </cell>
          <cell r="FJ165">
            <v>0</v>
          </cell>
          <cell r="FK165">
            <v>0</v>
          </cell>
          <cell r="FL165">
            <v>0</v>
          </cell>
          <cell r="FM165">
            <v>0</v>
          </cell>
          <cell r="FN165">
            <v>0</v>
          </cell>
          <cell r="FO165">
            <v>18096</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cell r="HR165">
            <v>0</v>
          </cell>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row>
        <row r="166">
          <cell r="A166" t="str">
            <v>26817752</v>
          </cell>
          <cell r="B166" t="str">
            <v>2001</v>
          </cell>
          <cell r="C166">
            <v>37370</v>
          </cell>
          <cell r="D166" t="str">
            <v>12:08:11</v>
          </cell>
          <cell r="E166" t="str">
            <v>GIVENS HEALTH CENTER</v>
          </cell>
          <cell r="F166">
            <v>0</v>
          </cell>
          <cell r="G166">
            <v>716902</v>
          </cell>
          <cell r="H166">
            <v>-45670</v>
          </cell>
          <cell r="I166">
            <v>410</v>
          </cell>
          <cell r="J166">
            <v>39812</v>
          </cell>
          <cell r="K166">
            <v>215748</v>
          </cell>
          <cell r="L166">
            <v>8989</v>
          </cell>
          <cell r="M166">
            <v>-10324</v>
          </cell>
          <cell r="N166">
            <v>113999</v>
          </cell>
          <cell r="O166">
            <v>18087</v>
          </cell>
          <cell r="P166">
            <v>25740</v>
          </cell>
          <cell r="Q166">
            <v>0</v>
          </cell>
          <cell r="R166">
            <v>239933</v>
          </cell>
          <cell r="S166">
            <v>278976</v>
          </cell>
          <cell r="T166">
            <v>54176</v>
          </cell>
          <cell r="U166">
            <v>-3058</v>
          </cell>
          <cell r="V166">
            <v>65281</v>
          </cell>
          <cell r="W166">
            <v>0</v>
          </cell>
          <cell r="X166">
            <v>0</v>
          </cell>
          <cell r="Y166">
            <v>0</v>
          </cell>
          <cell r="Z166">
            <v>116437</v>
          </cell>
          <cell r="AA166">
            <v>0</v>
          </cell>
          <cell r="AB166">
            <v>0</v>
          </cell>
          <cell r="AC166">
            <v>-756</v>
          </cell>
          <cell r="AD166">
            <v>0</v>
          </cell>
          <cell r="AE166">
            <v>0</v>
          </cell>
          <cell r="AF166">
            <v>0</v>
          </cell>
          <cell r="AG166">
            <v>0</v>
          </cell>
          <cell r="AH166">
            <v>0</v>
          </cell>
          <cell r="AI166">
            <v>0</v>
          </cell>
          <cell r="AJ166">
            <v>0</v>
          </cell>
          <cell r="AK166">
            <v>0</v>
          </cell>
          <cell r="AL166">
            <v>68587</v>
          </cell>
          <cell r="AM166">
            <v>0</v>
          </cell>
          <cell r="AN166">
            <v>0</v>
          </cell>
          <cell r="AO166">
            <v>0</v>
          </cell>
          <cell r="AP166">
            <v>0</v>
          </cell>
          <cell r="AQ166">
            <v>0</v>
          </cell>
          <cell r="AR166">
            <v>0</v>
          </cell>
          <cell r="AS166">
            <v>0</v>
          </cell>
          <cell r="AT166">
            <v>0</v>
          </cell>
          <cell r="AU166">
            <v>0</v>
          </cell>
          <cell r="AV166">
            <v>18373</v>
          </cell>
          <cell r="AW166">
            <v>-55</v>
          </cell>
          <cell r="AX166">
            <v>0</v>
          </cell>
          <cell r="AY166">
            <v>0</v>
          </cell>
          <cell r="AZ166">
            <v>38146</v>
          </cell>
          <cell r="BA166">
            <v>-109</v>
          </cell>
          <cell r="BB166">
            <v>0</v>
          </cell>
          <cell r="BC166">
            <v>4807</v>
          </cell>
          <cell r="BD166">
            <v>0</v>
          </cell>
          <cell r="BE166">
            <v>0</v>
          </cell>
          <cell r="BF166">
            <v>0</v>
          </cell>
          <cell r="BG166">
            <v>104259</v>
          </cell>
          <cell r="BH166">
            <v>0</v>
          </cell>
          <cell r="BI166">
            <v>0</v>
          </cell>
          <cell r="BJ166">
            <v>0</v>
          </cell>
          <cell r="BK166">
            <v>12643</v>
          </cell>
          <cell r="BL166">
            <v>0</v>
          </cell>
          <cell r="BM166">
            <v>0</v>
          </cell>
          <cell r="BN166">
            <v>0</v>
          </cell>
          <cell r="BO166">
            <v>2236</v>
          </cell>
          <cell r="BP166">
            <v>0</v>
          </cell>
          <cell r="BQ166">
            <v>0</v>
          </cell>
          <cell r="BR166">
            <v>0</v>
          </cell>
          <cell r="BS166">
            <v>0</v>
          </cell>
          <cell r="BT166">
            <v>0</v>
          </cell>
          <cell r="BU166">
            <v>0</v>
          </cell>
          <cell r="BV166">
            <v>0</v>
          </cell>
          <cell r="BW166">
            <v>2213</v>
          </cell>
          <cell r="BX166">
            <v>0</v>
          </cell>
          <cell r="BY166">
            <v>0</v>
          </cell>
          <cell r="BZ166">
            <v>0</v>
          </cell>
          <cell r="CA166">
            <v>17800</v>
          </cell>
          <cell r="CB166">
            <v>0</v>
          </cell>
          <cell r="CC166">
            <v>0</v>
          </cell>
          <cell r="CD166">
            <v>0</v>
          </cell>
          <cell r="CE166">
            <v>2974</v>
          </cell>
          <cell r="CF166">
            <v>0</v>
          </cell>
          <cell r="CG166">
            <v>0</v>
          </cell>
          <cell r="CH166">
            <v>0</v>
          </cell>
          <cell r="CI166">
            <v>3700</v>
          </cell>
          <cell r="CJ166">
            <v>0</v>
          </cell>
          <cell r="CK166">
            <v>0</v>
          </cell>
          <cell r="CL166">
            <v>0</v>
          </cell>
          <cell r="CM166">
            <v>4250</v>
          </cell>
          <cell r="CN166">
            <v>0</v>
          </cell>
          <cell r="CO166">
            <v>0</v>
          </cell>
          <cell r="CP166">
            <v>0</v>
          </cell>
          <cell r="CQ166">
            <v>6041</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250305</v>
          </cell>
          <cell r="DG166">
            <v>160923</v>
          </cell>
          <cell r="DH166">
            <v>56519</v>
          </cell>
          <cell r="DI166">
            <v>-920</v>
          </cell>
          <cell r="DJ166">
            <v>53792</v>
          </cell>
          <cell r="DK166">
            <v>13655</v>
          </cell>
          <cell r="DL166">
            <v>12145</v>
          </cell>
          <cell r="DM166">
            <v>0</v>
          </cell>
          <cell r="DN166">
            <v>31386</v>
          </cell>
          <cell r="DO166">
            <v>99</v>
          </cell>
          <cell r="DP166">
            <v>7087</v>
          </cell>
          <cell r="DQ166">
            <v>0</v>
          </cell>
          <cell r="DR166">
            <v>82159</v>
          </cell>
          <cell r="DS166">
            <v>24803</v>
          </cell>
          <cell r="DT166">
            <v>18551</v>
          </cell>
          <cell r="DU166">
            <v>0</v>
          </cell>
          <cell r="DV166">
            <v>613766</v>
          </cell>
          <cell r="DW166">
            <v>1363925</v>
          </cell>
          <cell r="DX166">
            <v>-891737</v>
          </cell>
          <cell r="DY166">
            <v>-55741</v>
          </cell>
          <cell r="DZ166">
            <v>0</v>
          </cell>
          <cell r="EA166">
            <v>0</v>
          </cell>
          <cell r="EB166">
            <v>0</v>
          </cell>
          <cell r="EC166">
            <v>0</v>
          </cell>
          <cell r="ED166">
            <v>0</v>
          </cell>
          <cell r="EE166">
            <v>832</v>
          </cell>
          <cell r="EF166">
            <v>0</v>
          </cell>
          <cell r="EG166">
            <v>0</v>
          </cell>
          <cell r="EH166">
            <v>0</v>
          </cell>
          <cell r="EI166">
            <v>132449</v>
          </cell>
          <cell r="EJ166">
            <v>0</v>
          </cell>
          <cell r="EK166">
            <v>0</v>
          </cell>
          <cell r="EL166">
            <v>0</v>
          </cell>
          <cell r="EM166">
            <v>105137</v>
          </cell>
          <cell r="EN166">
            <v>0</v>
          </cell>
          <cell r="EO166">
            <v>0</v>
          </cell>
          <cell r="EP166">
            <v>0</v>
          </cell>
          <cell r="EQ166">
            <v>38541</v>
          </cell>
          <cell r="ER166">
            <v>0</v>
          </cell>
          <cell r="ES166">
            <v>0</v>
          </cell>
          <cell r="ET166">
            <v>0</v>
          </cell>
          <cell r="EU166">
            <v>12391</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60705</v>
          </cell>
          <cell r="FU166">
            <v>0</v>
          </cell>
          <cell r="FV166">
            <v>0</v>
          </cell>
          <cell r="FW166">
            <v>0</v>
          </cell>
          <cell r="FX166">
            <v>156360</v>
          </cell>
          <cell r="FY166">
            <v>0</v>
          </cell>
          <cell r="FZ166">
            <v>0</v>
          </cell>
          <cell r="GA166">
            <v>0</v>
          </cell>
          <cell r="GB166">
            <v>314939</v>
          </cell>
          <cell r="GC166">
            <v>0</v>
          </cell>
          <cell r="GD166">
            <v>0</v>
          </cell>
          <cell r="GE166">
            <v>0</v>
          </cell>
          <cell r="GF166">
            <v>39052</v>
          </cell>
          <cell r="GG166">
            <v>0</v>
          </cell>
          <cell r="GH166">
            <v>0</v>
          </cell>
          <cell r="GI166">
            <v>0</v>
          </cell>
          <cell r="GJ166">
            <v>81072</v>
          </cell>
          <cell r="GK166">
            <v>0</v>
          </cell>
          <cell r="GL166">
            <v>0</v>
          </cell>
          <cell r="GM166">
            <v>0</v>
          </cell>
          <cell r="GN166">
            <v>0</v>
          </cell>
          <cell r="GO166">
            <v>0</v>
          </cell>
          <cell r="GP166">
            <v>0</v>
          </cell>
          <cell r="GQ166">
            <v>5121</v>
          </cell>
          <cell r="GR166">
            <v>0</v>
          </cell>
          <cell r="GS166">
            <v>0</v>
          </cell>
          <cell r="GT166">
            <v>0</v>
          </cell>
          <cell r="GU166">
            <v>0</v>
          </cell>
          <cell r="GV166">
            <v>0</v>
          </cell>
          <cell r="GW166">
            <v>0</v>
          </cell>
          <cell r="GX166">
            <v>0</v>
          </cell>
          <cell r="GY166">
            <v>5121</v>
          </cell>
          <cell r="GZ166">
            <v>652128</v>
          </cell>
          <cell r="HA166">
            <v>0</v>
          </cell>
          <cell r="HB166">
            <v>113249</v>
          </cell>
          <cell r="HC166">
            <v>0</v>
          </cell>
          <cell r="HD166">
            <v>-60705</v>
          </cell>
          <cell r="HE166">
            <v>0</v>
          </cell>
          <cell r="HF166">
            <v>291701</v>
          </cell>
          <cell r="HG166">
            <v>0</v>
          </cell>
          <cell r="HH166">
            <v>-156360</v>
          </cell>
          <cell r="HI166">
            <v>0</v>
          </cell>
          <cell r="HJ166">
            <v>587542</v>
          </cell>
          <cell r="HK166">
            <v>0</v>
          </cell>
          <cell r="HL166">
            <v>-314939</v>
          </cell>
          <cell r="HM166">
            <v>0</v>
          </cell>
          <cell r="HN166">
            <v>0</v>
          </cell>
          <cell r="HO166">
            <v>0</v>
          </cell>
          <cell r="HP166">
            <v>33801</v>
          </cell>
          <cell r="HQ166">
            <v>0</v>
          </cell>
          <cell r="HR166">
            <v>0</v>
          </cell>
          <cell r="HS166">
            <v>0</v>
          </cell>
          <cell r="HT166">
            <v>70174</v>
          </cell>
          <cell r="HU166">
            <v>0</v>
          </cell>
          <cell r="HV166">
            <v>0</v>
          </cell>
          <cell r="HW166">
            <v>0</v>
          </cell>
          <cell r="HX166">
            <v>0</v>
          </cell>
          <cell r="HY166">
            <v>0</v>
          </cell>
          <cell r="HZ166">
            <v>0</v>
          </cell>
          <cell r="IA166">
            <v>4335</v>
          </cell>
          <cell r="IB166">
            <v>0</v>
          </cell>
          <cell r="IC166">
            <v>0</v>
          </cell>
          <cell r="ID166">
            <v>0</v>
          </cell>
          <cell r="IE166">
            <v>0</v>
          </cell>
          <cell r="IF166">
            <v>0</v>
          </cell>
          <cell r="IG166">
            <v>0</v>
          </cell>
          <cell r="IH166">
            <v>992492</v>
          </cell>
          <cell r="II166">
            <v>4335</v>
          </cell>
          <cell r="IJ166">
            <v>-428029</v>
          </cell>
          <cell r="IK166">
            <v>0</v>
          </cell>
        </row>
        <row r="167">
          <cell r="A167" t="str">
            <v>95630029</v>
          </cell>
          <cell r="B167" t="str">
            <v>2001</v>
          </cell>
          <cell r="C167">
            <v>37435</v>
          </cell>
          <cell r="D167" t="str">
            <v>15:25:02</v>
          </cell>
          <cell r="E167" t="str">
            <v>GLENAIRE, INC.</v>
          </cell>
          <cell r="F167">
            <v>0</v>
          </cell>
          <cell r="G167">
            <v>3271402</v>
          </cell>
          <cell r="H167">
            <v>0</v>
          </cell>
          <cell r="I167">
            <v>-697106</v>
          </cell>
          <cell r="J167">
            <v>213164</v>
          </cell>
          <cell r="K167">
            <v>844056</v>
          </cell>
          <cell r="L167">
            <v>0</v>
          </cell>
          <cell r="M167">
            <v>0</v>
          </cell>
          <cell r="N167">
            <v>537195</v>
          </cell>
          <cell r="O167">
            <v>153672</v>
          </cell>
          <cell r="P167">
            <v>0</v>
          </cell>
          <cell r="Q167">
            <v>0</v>
          </cell>
          <cell r="R167">
            <v>1040963</v>
          </cell>
          <cell r="S167">
            <v>1014662</v>
          </cell>
          <cell r="T167">
            <v>0</v>
          </cell>
          <cell r="U167">
            <v>-122603</v>
          </cell>
          <cell r="V167">
            <v>58890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4181</v>
          </cell>
          <cell r="AV167">
            <v>0</v>
          </cell>
          <cell r="AW167">
            <v>0</v>
          </cell>
          <cell r="AX167">
            <v>0</v>
          </cell>
          <cell r="AY167">
            <v>4228</v>
          </cell>
          <cell r="AZ167">
            <v>0</v>
          </cell>
          <cell r="BA167">
            <v>0</v>
          </cell>
          <cell r="BB167">
            <v>0</v>
          </cell>
          <cell r="BC167">
            <v>204</v>
          </cell>
          <cell r="BD167">
            <v>0</v>
          </cell>
          <cell r="BE167">
            <v>0</v>
          </cell>
          <cell r="BF167">
            <v>0</v>
          </cell>
          <cell r="BG167">
            <v>2567</v>
          </cell>
          <cell r="BH167">
            <v>0</v>
          </cell>
          <cell r="BI167">
            <v>0</v>
          </cell>
          <cell r="BJ167">
            <v>0</v>
          </cell>
          <cell r="BK167">
            <v>5332</v>
          </cell>
          <cell r="BL167">
            <v>0</v>
          </cell>
          <cell r="BM167">
            <v>0</v>
          </cell>
          <cell r="BN167">
            <v>0</v>
          </cell>
          <cell r="BO167">
            <v>3560</v>
          </cell>
          <cell r="BP167">
            <v>0</v>
          </cell>
          <cell r="BQ167">
            <v>0</v>
          </cell>
          <cell r="BR167">
            <v>0</v>
          </cell>
          <cell r="BS167">
            <v>0</v>
          </cell>
          <cell r="BT167">
            <v>0</v>
          </cell>
          <cell r="BU167">
            <v>0</v>
          </cell>
          <cell r="BV167">
            <v>0</v>
          </cell>
          <cell r="BW167">
            <v>0</v>
          </cell>
          <cell r="BX167">
            <v>0</v>
          </cell>
          <cell r="BY167">
            <v>0</v>
          </cell>
          <cell r="BZ167">
            <v>0</v>
          </cell>
          <cell r="CA167">
            <v>22500</v>
          </cell>
          <cell r="CB167">
            <v>0</v>
          </cell>
          <cell r="CC167">
            <v>0</v>
          </cell>
          <cell r="CD167">
            <v>0</v>
          </cell>
          <cell r="CE167">
            <v>6338</v>
          </cell>
          <cell r="CF167">
            <v>0</v>
          </cell>
          <cell r="CG167">
            <v>0</v>
          </cell>
          <cell r="CH167">
            <v>0</v>
          </cell>
          <cell r="CI167">
            <v>0</v>
          </cell>
          <cell r="CJ167">
            <v>0</v>
          </cell>
          <cell r="CK167">
            <v>0</v>
          </cell>
          <cell r="CL167">
            <v>0</v>
          </cell>
          <cell r="CM167">
            <v>48064</v>
          </cell>
          <cell r="CN167">
            <v>0</v>
          </cell>
          <cell r="CO167">
            <v>0</v>
          </cell>
          <cell r="CP167">
            <v>0</v>
          </cell>
          <cell r="CQ167">
            <v>27</v>
          </cell>
          <cell r="CR167">
            <v>0</v>
          </cell>
          <cell r="CS167">
            <v>0</v>
          </cell>
          <cell r="CT167">
            <v>0</v>
          </cell>
          <cell r="CU167">
            <v>0</v>
          </cell>
          <cell r="CV167">
            <v>0</v>
          </cell>
          <cell r="CW167">
            <v>0</v>
          </cell>
          <cell r="CX167">
            <v>0</v>
          </cell>
          <cell r="CY167">
            <v>92</v>
          </cell>
          <cell r="CZ167">
            <v>0</v>
          </cell>
          <cell r="DA167">
            <v>0</v>
          </cell>
          <cell r="DB167">
            <v>0</v>
          </cell>
          <cell r="DC167">
            <v>0</v>
          </cell>
          <cell r="DD167">
            <v>0</v>
          </cell>
          <cell r="DE167">
            <v>0</v>
          </cell>
          <cell r="DF167">
            <v>58890</v>
          </cell>
          <cell r="DG167">
            <v>97093</v>
          </cell>
          <cell r="DH167">
            <v>0</v>
          </cell>
          <cell r="DI167">
            <v>0</v>
          </cell>
          <cell r="DJ167">
            <v>0</v>
          </cell>
          <cell r="DK167">
            <v>11671</v>
          </cell>
          <cell r="DL167">
            <v>0</v>
          </cell>
          <cell r="DM167">
            <v>0</v>
          </cell>
          <cell r="DN167">
            <v>232746</v>
          </cell>
          <cell r="DO167">
            <v>60899</v>
          </cell>
          <cell r="DP167">
            <v>0</v>
          </cell>
          <cell r="DQ167">
            <v>0</v>
          </cell>
          <cell r="DR167">
            <v>0</v>
          </cell>
          <cell r="DS167">
            <v>0</v>
          </cell>
          <cell r="DT167">
            <v>0</v>
          </cell>
          <cell r="DU167">
            <v>0</v>
          </cell>
          <cell r="DV167">
            <v>303427</v>
          </cell>
          <cell r="DW167">
            <v>1126412</v>
          </cell>
          <cell r="DX167">
            <v>0</v>
          </cell>
          <cell r="DY167">
            <v>-380070</v>
          </cell>
          <cell r="DZ167">
            <v>0</v>
          </cell>
          <cell r="EA167">
            <v>0</v>
          </cell>
          <cell r="EB167">
            <v>0</v>
          </cell>
          <cell r="EC167">
            <v>0</v>
          </cell>
          <cell r="ED167">
            <v>0</v>
          </cell>
          <cell r="EE167">
            <v>0</v>
          </cell>
          <cell r="EF167">
            <v>0</v>
          </cell>
          <cell r="EG167">
            <v>0</v>
          </cell>
          <cell r="EH167">
            <v>0</v>
          </cell>
          <cell r="EI167">
            <v>117707</v>
          </cell>
          <cell r="EJ167">
            <v>0</v>
          </cell>
          <cell r="EK167">
            <v>0</v>
          </cell>
          <cell r="EL167">
            <v>0</v>
          </cell>
          <cell r="EM167">
            <v>119412</v>
          </cell>
          <cell r="EN167">
            <v>0</v>
          </cell>
          <cell r="EO167">
            <v>0</v>
          </cell>
          <cell r="EP167">
            <v>0</v>
          </cell>
          <cell r="EQ167">
            <v>22695</v>
          </cell>
          <cell r="ER167">
            <v>0</v>
          </cell>
          <cell r="ES167">
            <v>0</v>
          </cell>
          <cell r="ET167">
            <v>0</v>
          </cell>
          <cell r="EU167">
            <v>0</v>
          </cell>
          <cell r="EV167">
            <v>0</v>
          </cell>
          <cell r="EW167">
            <v>0</v>
          </cell>
          <cell r="EX167">
            <v>0</v>
          </cell>
          <cell r="EY167">
            <v>0</v>
          </cell>
          <cell r="EZ167">
            <v>0</v>
          </cell>
          <cell r="FA167">
            <v>0</v>
          </cell>
          <cell r="FB167">
            <v>0</v>
          </cell>
          <cell r="FC167">
            <v>33895</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7460</v>
          </cell>
          <cell r="FS167">
            <v>0</v>
          </cell>
          <cell r="FT167">
            <v>0</v>
          </cell>
          <cell r="FU167">
            <v>0</v>
          </cell>
          <cell r="FV167">
            <v>3676</v>
          </cell>
          <cell r="FW167">
            <v>0</v>
          </cell>
          <cell r="FX167">
            <v>0</v>
          </cell>
          <cell r="FY167">
            <v>0</v>
          </cell>
          <cell r="FZ167">
            <v>13047</v>
          </cell>
          <cell r="GA167">
            <v>0</v>
          </cell>
          <cell r="GB167">
            <v>0</v>
          </cell>
          <cell r="GC167">
            <v>0</v>
          </cell>
          <cell r="GD167">
            <v>0</v>
          </cell>
          <cell r="GE167">
            <v>1717</v>
          </cell>
          <cell r="GF167">
            <v>0</v>
          </cell>
          <cell r="GG167">
            <v>0</v>
          </cell>
          <cell r="GH167">
            <v>0</v>
          </cell>
          <cell r="GI167">
            <v>1865</v>
          </cell>
          <cell r="GJ167">
            <v>0</v>
          </cell>
          <cell r="GK167">
            <v>0</v>
          </cell>
          <cell r="GL167">
            <v>0</v>
          </cell>
          <cell r="GM167">
            <v>83</v>
          </cell>
          <cell r="GN167">
            <v>0</v>
          </cell>
          <cell r="GO167">
            <v>0</v>
          </cell>
          <cell r="GP167">
            <v>0</v>
          </cell>
          <cell r="GQ167">
            <v>1054</v>
          </cell>
          <cell r="GR167">
            <v>0</v>
          </cell>
          <cell r="GS167">
            <v>0</v>
          </cell>
          <cell r="GT167">
            <v>0</v>
          </cell>
          <cell r="GU167">
            <v>11</v>
          </cell>
          <cell r="GV167">
            <v>0</v>
          </cell>
          <cell r="GW167">
            <v>0</v>
          </cell>
          <cell r="GX167">
            <v>24183</v>
          </cell>
          <cell r="GY167">
            <v>4730</v>
          </cell>
          <cell r="GZ167">
            <v>0</v>
          </cell>
          <cell r="HA167">
            <v>0</v>
          </cell>
          <cell r="HB167">
            <v>425948</v>
          </cell>
          <cell r="HC167">
            <v>0</v>
          </cell>
          <cell r="HD167">
            <v>0</v>
          </cell>
          <cell r="HE167">
            <v>0</v>
          </cell>
          <cell r="HF167">
            <v>209884</v>
          </cell>
          <cell r="HG167">
            <v>0</v>
          </cell>
          <cell r="HH167">
            <v>0</v>
          </cell>
          <cell r="HI167">
            <v>0</v>
          </cell>
          <cell r="HJ167">
            <v>745018</v>
          </cell>
          <cell r="HK167">
            <v>0</v>
          </cell>
          <cell r="HL167">
            <v>0</v>
          </cell>
          <cell r="HM167">
            <v>0</v>
          </cell>
          <cell r="HN167">
            <v>0</v>
          </cell>
          <cell r="HO167">
            <v>98037</v>
          </cell>
          <cell r="HP167">
            <v>0</v>
          </cell>
          <cell r="HQ167">
            <v>0</v>
          </cell>
          <cell r="HR167">
            <v>0</v>
          </cell>
          <cell r="HS167">
            <v>101026</v>
          </cell>
          <cell r="HT167">
            <v>0</v>
          </cell>
          <cell r="HU167">
            <v>0</v>
          </cell>
          <cell r="HV167">
            <v>0</v>
          </cell>
          <cell r="HW167">
            <v>4777</v>
          </cell>
          <cell r="HX167">
            <v>0</v>
          </cell>
          <cell r="HY167">
            <v>0</v>
          </cell>
          <cell r="HZ167">
            <v>0</v>
          </cell>
          <cell r="IA167">
            <v>27037</v>
          </cell>
          <cell r="IB167">
            <v>0</v>
          </cell>
          <cell r="IC167">
            <v>0</v>
          </cell>
          <cell r="ID167">
            <v>0</v>
          </cell>
          <cell r="IE167">
            <v>635</v>
          </cell>
          <cell r="IF167">
            <v>0</v>
          </cell>
          <cell r="IG167">
            <v>0</v>
          </cell>
          <cell r="IH167">
            <v>1380850</v>
          </cell>
          <cell r="II167">
            <v>231512</v>
          </cell>
          <cell r="IJ167">
            <v>0</v>
          </cell>
          <cell r="IK167">
            <v>0</v>
          </cell>
        </row>
        <row r="168">
          <cell r="A168" t="str">
            <v>43531273</v>
          </cell>
          <cell r="B168" t="str">
            <v>2001</v>
          </cell>
          <cell r="C168">
            <v>37459</v>
          </cell>
          <cell r="D168" t="str">
            <v>09:34:34</v>
          </cell>
          <cell r="E168" t="str">
            <v>GLENBRIDGE HEALTH &amp; REHABILITATION</v>
          </cell>
          <cell r="F168">
            <v>0</v>
          </cell>
          <cell r="G168">
            <v>323705</v>
          </cell>
          <cell r="H168">
            <v>-14721</v>
          </cell>
          <cell r="I168">
            <v>-113148</v>
          </cell>
          <cell r="J168">
            <v>28739</v>
          </cell>
          <cell r="K168">
            <v>158099</v>
          </cell>
          <cell r="L168">
            <v>1911</v>
          </cell>
          <cell r="M168">
            <v>-1154</v>
          </cell>
          <cell r="N168">
            <v>139752</v>
          </cell>
          <cell r="O168">
            <v>34343</v>
          </cell>
          <cell r="P168">
            <v>10477</v>
          </cell>
          <cell r="Q168">
            <v>0</v>
          </cell>
          <cell r="R168">
            <v>165745</v>
          </cell>
          <cell r="S168">
            <v>217994</v>
          </cell>
          <cell r="T168">
            <v>12426</v>
          </cell>
          <cell r="U168">
            <v>-2089</v>
          </cell>
          <cell r="V168">
            <v>77114</v>
          </cell>
          <cell r="W168">
            <v>0</v>
          </cell>
          <cell r="X168">
            <v>0</v>
          </cell>
          <cell r="Y168">
            <v>0</v>
          </cell>
          <cell r="Z168">
            <v>0</v>
          </cell>
          <cell r="AA168">
            <v>0</v>
          </cell>
          <cell r="AB168">
            <v>0</v>
          </cell>
          <cell r="AC168">
            <v>0</v>
          </cell>
          <cell r="AD168">
            <v>0</v>
          </cell>
          <cell r="AE168">
            <v>0</v>
          </cell>
          <cell r="AF168">
            <v>0</v>
          </cell>
          <cell r="AG168">
            <v>0</v>
          </cell>
          <cell r="AH168">
            <v>73756</v>
          </cell>
          <cell r="AI168">
            <v>0</v>
          </cell>
          <cell r="AJ168">
            <v>-54073</v>
          </cell>
          <cell r="AK168">
            <v>0</v>
          </cell>
          <cell r="AL168">
            <v>117179</v>
          </cell>
          <cell r="AM168">
            <v>0</v>
          </cell>
          <cell r="AN168">
            <v>0</v>
          </cell>
          <cell r="AO168">
            <v>0</v>
          </cell>
          <cell r="AP168">
            <v>0</v>
          </cell>
          <cell r="AQ168">
            <v>0</v>
          </cell>
          <cell r="AR168">
            <v>0</v>
          </cell>
          <cell r="AS168">
            <v>0</v>
          </cell>
          <cell r="AT168">
            <v>0</v>
          </cell>
          <cell r="AU168">
            <v>23634</v>
          </cell>
          <cell r="AV168">
            <v>-2904</v>
          </cell>
          <cell r="AW168">
            <v>0</v>
          </cell>
          <cell r="AX168">
            <v>0</v>
          </cell>
          <cell r="AY168">
            <v>14641</v>
          </cell>
          <cell r="AZ168">
            <v>14632</v>
          </cell>
          <cell r="BA168">
            <v>0</v>
          </cell>
          <cell r="BB168">
            <v>0</v>
          </cell>
          <cell r="BC168">
            <v>8816</v>
          </cell>
          <cell r="BD168">
            <v>0</v>
          </cell>
          <cell r="BE168">
            <v>0</v>
          </cell>
          <cell r="BF168">
            <v>0</v>
          </cell>
          <cell r="BG168">
            <v>18869</v>
          </cell>
          <cell r="BH168">
            <v>0</v>
          </cell>
          <cell r="BI168">
            <v>0</v>
          </cell>
          <cell r="BJ168">
            <v>0</v>
          </cell>
          <cell r="BK168">
            <v>3882</v>
          </cell>
          <cell r="BL168">
            <v>0</v>
          </cell>
          <cell r="BM168">
            <v>0</v>
          </cell>
          <cell r="BN168">
            <v>0</v>
          </cell>
          <cell r="BO168">
            <v>11664</v>
          </cell>
          <cell r="BP168">
            <v>0</v>
          </cell>
          <cell r="BQ168">
            <v>0</v>
          </cell>
          <cell r="BR168">
            <v>0</v>
          </cell>
          <cell r="BS168">
            <v>0</v>
          </cell>
          <cell r="BT168">
            <v>9727</v>
          </cell>
          <cell r="BU168">
            <v>0</v>
          </cell>
          <cell r="BV168">
            <v>0</v>
          </cell>
          <cell r="BW168">
            <v>3900</v>
          </cell>
          <cell r="BX168">
            <v>0</v>
          </cell>
          <cell r="BY168">
            <v>0</v>
          </cell>
          <cell r="BZ168">
            <v>0</v>
          </cell>
          <cell r="CA168">
            <v>10750</v>
          </cell>
          <cell r="CB168">
            <v>0</v>
          </cell>
          <cell r="CC168">
            <v>0</v>
          </cell>
          <cell r="CD168">
            <v>0</v>
          </cell>
          <cell r="CE168">
            <v>3744</v>
          </cell>
          <cell r="CF168">
            <v>0</v>
          </cell>
          <cell r="CG168">
            <v>0</v>
          </cell>
          <cell r="CH168">
            <v>0</v>
          </cell>
          <cell r="CI168">
            <v>1537</v>
          </cell>
          <cell r="CJ168">
            <v>0</v>
          </cell>
          <cell r="CK168">
            <v>0</v>
          </cell>
          <cell r="CL168">
            <v>0</v>
          </cell>
          <cell r="CM168">
            <v>188</v>
          </cell>
          <cell r="CN168">
            <v>0</v>
          </cell>
          <cell r="CO168">
            <v>0</v>
          </cell>
          <cell r="CP168">
            <v>0</v>
          </cell>
          <cell r="CQ168">
            <v>10302</v>
          </cell>
          <cell r="CR168">
            <v>374</v>
          </cell>
          <cell r="CS168">
            <v>0</v>
          </cell>
          <cell r="CT168">
            <v>0</v>
          </cell>
          <cell r="CU168">
            <v>0</v>
          </cell>
          <cell r="CV168">
            <v>350</v>
          </cell>
          <cell r="CW168">
            <v>0</v>
          </cell>
          <cell r="CX168">
            <v>0</v>
          </cell>
          <cell r="CY168">
            <v>100</v>
          </cell>
          <cell r="CZ168">
            <v>4828</v>
          </cell>
          <cell r="DA168">
            <v>0</v>
          </cell>
          <cell r="DB168">
            <v>0</v>
          </cell>
          <cell r="DC168">
            <v>0</v>
          </cell>
          <cell r="DD168">
            <v>0</v>
          </cell>
          <cell r="DE168">
            <v>0</v>
          </cell>
          <cell r="DF168">
            <v>268049</v>
          </cell>
          <cell r="DG168">
            <v>112027</v>
          </cell>
          <cell r="DH168">
            <v>-27066</v>
          </cell>
          <cell r="DI168">
            <v>0</v>
          </cell>
          <cell r="DJ168">
            <v>35720</v>
          </cell>
          <cell r="DK168">
            <v>5962</v>
          </cell>
          <cell r="DL168">
            <v>2677</v>
          </cell>
          <cell r="DM168">
            <v>0</v>
          </cell>
          <cell r="DN168">
            <v>67762</v>
          </cell>
          <cell r="DO168">
            <v>7557</v>
          </cell>
          <cell r="DP168">
            <v>5079</v>
          </cell>
          <cell r="DQ168">
            <v>-32711</v>
          </cell>
          <cell r="DR168">
            <v>46879</v>
          </cell>
          <cell r="DS168">
            <v>9999</v>
          </cell>
          <cell r="DT168">
            <v>3757</v>
          </cell>
          <cell r="DU168">
            <v>0</v>
          </cell>
          <cell r="DV168">
            <v>177077</v>
          </cell>
          <cell r="DW168">
            <v>675620</v>
          </cell>
          <cell r="DX168">
            <v>-158659</v>
          </cell>
          <cell r="DY168">
            <v>-84986</v>
          </cell>
          <cell r="DZ168">
            <v>0</v>
          </cell>
          <cell r="EA168">
            <v>0</v>
          </cell>
          <cell r="EB168">
            <v>0</v>
          </cell>
          <cell r="EC168">
            <v>0</v>
          </cell>
          <cell r="ED168">
            <v>0</v>
          </cell>
          <cell r="EE168">
            <v>8858</v>
          </cell>
          <cell r="EF168">
            <v>0</v>
          </cell>
          <cell r="EG168">
            <v>0</v>
          </cell>
          <cell r="EH168">
            <v>54244</v>
          </cell>
          <cell r="EI168">
            <v>32443</v>
          </cell>
          <cell r="EJ168">
            <v>4067</v>
          </cell>
          <cell r="EK168">
            <v>0</v>
          </cell>
          <cell r="EL168">
            <v>0</v>
          </cell>
          <cell r="EM168">
            <v>89167</v>
          </cell>
          <cell r="EN168">
            <v>0</v>
          </cell>
          <cell r="EO168">
            <v>0</v>
          </cell>
          <cell r="EP168">
            <v>-1</v>
          </cell>
          <cell r="EQ168">
            <v>13173</v>
          </cell>
          <cell r="ER168">
            <v>0</v>
          </cell>
          <cell r="ES168">
            <v>0</v>
          </cell>
          <cell r="ET168">
            <v>0</v>
          </cell>
          <cell r="EU168">
            <v>1950</v>
          </cell>
          <cell r="EV168">
            <v>0</v>
          </cell>
          <cell r="EW168">
            <v>0</v>
          </cell>
          <cell r="EX168">
            <v>0</v>
          </cell>
          <cell r="EY168">
            <v>3343</v>
          </cell>
          <cell r="EZ168">
            <v>0</v>
          </cell>
          <cell r="FA168">
            <v>0</v>
          </cell>
          <cell r="FB168">
            <v>0</v>
          </cell>
          <cell r="FC168">
            <v>23395</v>
          </cell>
          <cell r="FD168">
            <v>0</v>
          </cell>
          <cell r="FE168">
            <v>0</v>
          </cell>
          <cell r="FF168">
            <v>0</v>
          </cell>
          <cell r="FG168">
            <v>9085</v>
          </cell>
          <cell r="FH168">
            <v>0</v>
          </cell>
          <cell r="FI168">
            <v>0</v>
          </cell>
          <cell r="FJ168">
            <v>0</v>
          </cell>
          <cell r="FK168">
            <v>13983</v>
          </cell>
          <cell r="FL168">
            <v>0</v>
          </cell>
          <cell r="FM168">
            <v>0</v>
          </cell>
          <cell r="FN168">
            <v>21207</v>
          </cell>
          <cell r="FO168">
            <v>7222</v>
          </cell>
          <cell r="FP168">
            <v>11132</v>
          </cell>
          <cell r="FQ168">
            <v>0</v>
          </cell>
          <cell r="FR168">
            <v>7360</v>
          </cell>
          <cell r="FS168">
            <v>0</v>
          </cell>
          <cell r="FT168">
            <v>87480</v>
          </cell>
          <cell r="FU168">
            <v>0</v>
          </cell>
          <cell r="FV168">
            <v>212769</v>
          </cell>
          <cell r="FW168">
            <v>0</v>
          </cell>
          <cell r="FX168">
            <v>22142</v>
          </cell>
          <cell r="FY168">
            <v>0</v>
          </cell>
          <cell r="FZ168">
            <v>382059</v>
          </cell>
          <cell r="GA168">
            <v>0</v>
          </cell>
          <cell r="GB168">
            <v>90934</v>
          </cell>
          <cell r="GC168">
            <v>0</v>
          </cell>
          <cell r="GD168">
            <v>0</v>
          </cell>
          <cell r="GE168">
            <v>50212</v>
          </cell>
          <cell r="GF168">
            <v>13316</v>
          </cell>
          <cell r="GG168">
            <v>0</v>
          </cell>
          <cell r="GH168">
            <v>0</v>
          </cell>
          <cell r="GI168">
            <v>10878</v>
          </cell>
          <cell r="GJ168">
            <v>62768</v>
          </cell>
          <cell r="GK168">
            <v>0</v>
          </cell>
          <cell r="GL168">
            <v>0</v>
          </cell>
          <cell r="GM168">
            <v>19</v>
          </cell>
          <cell r="GN168">
            <v>0</v>
          </cell>
          <cell r="GO168">
            <v>0</v>
          </cell>
          <cell r="GP168">
            <v>0</v>
          </cell>
          <cell r="GQ168">
            <v>2223</v>
          </cell>
          <cell r="GR168">
            <v>0</v>
          </cell>
          <cell r="GS168">
            <v>0</v>
          </cell>
          <cell r="GT168">
            <v>0</v>
          </cell>
          <cell r="GU168">
            <v>0</v>
          </cell>
          <cell r="GV168">
            <v>1405</v>
          </cell>
          <cell r="GW168">
            <v>0</v>
          </cell>
          <cell r="GX168">
            <v>602188</v>
          </cell>
          <cell r="GY168">
            <v>63332</v>
          </cell>
          <cell r="GZ168">
            <v>278045</v>
          </cell>
          <cell r="HA168">
            <v>0</v>
          </cell>
          <cell r="HB168">
            <v>149739</v>
          </cell>
          <cell r="HC168">
            <v>0</v>
          </cell>
          <cell r="HD168">
            <v>-87480</v>
          </cell>
          <cell r="HE168">
            <v>0</v>
          </cell>
          <cell r="HF168">
            <v>176337</v>
          </cell>
          <cell r="HG168">
            <v>0</v>
          </cell>
          <cell r="HH168">
            <v>-22142</v>
          </cell>
          <cell r="HI168">
            <v>0</v>
          </cell>
          <cell r="HJ168">
            <v>354867</v>
          </cell>
          <cell r="HK168">
            <v>0</v>
          </cell>
          <cell r="HL168">
            <v>-36861</v>
          </cell>
          <cell r="HM168">
            <v>0</v>
          </cell>
          <cell r="HN168">
            <v>0</v>
          </cell>
          <cell r="HO168">
            <v>52944</v>
          </cell>
          <cell r="HP168">
            <v>-10839</v>
          </cell>
          <cell r="HQ168">
            <v>0</v>
          </cell>
          <cell r="HR168">
            <v>0</v>
          </cell>
          <cell r="HS168">
            <v>12949</v>
          </cell>
          <cell r="HT168">
            <v>36090</v>
          </cell>
          <cell r="HU168">
            <v>0</v>
          </cell>
          <cell r="HV168">
            <v>0</v>
          </cell>
          <cell r="HW168">
            <v>0</v>
          </cell>
          <cell r="HX168">
            <v>0</v>
          </cell>
          <cell r="HY168">
            <v>0</v>
          </cell>
          <cell r="HZ168">
            <v>0</v>
          </cell>
          <cell r="IA168">
            <v>571</v>
          </cell>
          <cell r="IB168">
            <v>0</v>
          </cell>
          <cell r="IC168">
            <v>0</v>
          </cell>
          <cell r="ID168">
            <v>0</v>
          </cell>
          <cell r="IE168">
            <v>0</v>
          </cell>
          <cell r="IF168">
            <v>934</v>
          </cell>
          <cell r="IG168">
            <v>0</v>
          </cell>
          <cell r="IH168">
            <v>680943</v>
          </cell>
          <cell r="II168">
            <v>66464</v>
          </cell>
          <cell r="IJ168">
            <v>-120298</v>
          </cell>
          <cell r="IK168">
            <v>0</v>
          </cell>
        </row>
        <row r="169">
          <cell r="A169" t="str">
            <v>58476921</v>
          </cell>
          <cell r="B169" t="str">
            <v>2001</v>
          </cell>
          <cell r="C169">
            <v>37454</v>
          </cell>
          <cell r="D169" t="str">
            <v>14:54:16</v>
          </cell>
          <cell r="E169" t="str">
            <v>GlenCare</v>
          </cell>
          <cell r="F169">
            <v>0</v>
          </cell>
          <cell r="G169">
            <v>423369</v>
          </cell>
          <cell r="H169">
            <v>8824</v>
          </cell>
          <cell r="I169">
            <v>-259054</v>
          </cell>
          <cell r="J169">
            <v>50758</v>
          </cell>
          <cell r="K169">
            <v>152849</v>
          </cell>
          <cell r="L169">
            <v>4319</v>
          </cell>
          <cell r="M169">
            <v>-1317</v>
          </cell>
          <cell r="N169">
            <v>123931</v>
          </cell>
          <cell r="O169">
            <v>31400</v>
          </cell>
          <cell r="P169">
            <v>9789</v>
          </cell>
          <cell r="Q169">
            <v>-583</v>
          </cell>
          <cell r="R169">
            <v>155177</v>
          </cell>
          <cell r="S169">
            <v>181917</v>
          </cell>
          <cell r="T169">
            <v>13927</v>
          </cell>
          <cell r="U169">
            <v>-882</v>
          </cell>
          <cell r="V169">
            <v>55693</v>
          </cell>
          <cell r="W169">
            <v>0</v>
          </cell>
          <cell r="X169">
            <v>0</v>
          </cell>
          <cell r="Y169">
            <v>0</v>
          </cell>
          <cell r="Z169">
            <v>23477</v>
          </cell>
          <cell r="AA169">
            <v>0</v>
          </cell>
          <cell r="AB169">
            <v>0</v>
          </cell>
          <cell r="AC169">
            <v>0</v>
          </cell>
          <cell r="AD169">
            <v>0</v>
          </cell>
          <cell r="AE169">
            <v>0</v>
          </cell>
          <cell r="AF169">
            <v>0</v>
          </cell>
          <cell r="AG169">
            <v>0</v>
          </cell>
          <cell r="AH169">
            <v>18502</v>
          </cell>
          <cell r="AI169">
            <v>0</v>
          </cell>
          <cell r="AJ169">
            <v>0</v>
          </cell>
          <cell r="AK169">
            <v>0</v>
          </cell>
          <cell r="AL169">
            <v>18917</v>
          </cell>
          <cell r="AM169">
            <v>0</v>
          </cell>
          <cell r="AN169">
            <v>0</v>
          </cell>
          <cell r="AO169">
            <v>0</v>
          </cell>
          <cell r="AP169">
            <v>0</v>
          </cell>
          <cell r="AQ169">
            <v>0</v>
          </cell>
          <cell r="AR169">
            <v>0</v>
          </cell>
          <cell r="AS169">
            <v>0</v>
          </cell>
          <cell r="AT169">
            <v>0</v>
          </cell>
          <cell r="AU169">
            <v>9361</v>
          </cell>
          <cell r="AV169">
            <v>0</v>
          </cell>
          <cell r="AW169">
            <v>0</v>
          </cell>
          <cell r="AX169">
            <v>0</v>
          </cell>
          <cell r="AY169">
            <v>3628</v>
          </cell>
          <cell r="AZ169">
            <v>9210</v>
          </cell>
          <cell r="BA169">
            <v>-737</v>
          </cell>
          <cell r="BB169">
            <v>0</v>
          </cell>
          <cell r="BC169">
            <v>392</v>
          </cell>
          <cell r="BD169">
            <v>0</v>
          </cell>
          <cell r="BE169">
            <v>0</v>
          </cell>
          <cell r="BF169">
            <v>0</v>
          </cell>
          <cell r="BG169">
            <v>47634</v>
          </cell>
          <cell r="BH169">
            <v>0</v>
          </cell>
          <cell r="BI169">
            <v>0</v>
          </cell>
          <cell r="BJ169">
            <v>0</v>
          </cell>
          <cell r="BK169">
            <v>9697</v>
          </cell>
          <cell r="BL169">
            <v>0</v>
          </cell>
          <cell r="BM169">
            <v>0</v>
          </cell>
          <cell r="BN169">
            <v>0</v>
          </cell>
          <cell r="BO169">
            <v>142</v>
          </cell>
          <cell r="BP169">
            <v>0</v>
          </cell>
          <cell r="BQ169">
            <v>0</v>
          </cell>
          <cell r="BR169">
            <v>0</v>
          </cell>
          <cell r="BS169">
            <v>1</v>
          </cell>
          <cell r="BT169">
            <v>0</v>
          </cell>
          <cell r="BU169">
            <v>0</v>
          </cell>
          <cell r="BV169">
            <v>0</v>
          </cell>
          <cell r="BW169">
            <v>0</v>
          </cell>
          <cell r="BX169">
            <v>0</v>
          </cell>
          <cell r="BY169">
            <v>0</v>
          </cell>
          <cell r="BZ169">
            <v>0</v>
          </cell>
          <cell r="CA169">
            <v>30500</v>
          </cell>
          <cell r="CB169">
            <v>0</v>
          </cell>
          <cell r="CC169">
            <v>0</v>
          </cell>
          <cell r="CD169">
            <v>0</v>
          </cell>
          <cell r="CE169">
            <v>1092</v>
          </cell>
          <cell r="CF169">
            <v>1820</v>
          </cell>
          <cell r="CG169">
            <v>0</v>
          </cell>
          <cell r="CH169">
            <v>0</v>
          </cell>
          <cell r="CI169">
            <v>0</v>
          </cell>
          <cell r="CJ169">
            <v>375</v>
          </cell>
          <cell r="CK169">
            <v>0</v>
          </cell>
          <cell r="CL169">
            <v>0</v>
          </cell>
          <cell r="CM169">
            <v>2233</v>
          </cell>
          <cell r="CN169">
            <v>-2195</v>
          </cell>
          <cell r="CO169">
            <v>0</v>
          </cell>
          <cell r="CP169">
            <v>0</v>
          </cell>
          <cell r="CQ169">
            <v>0</v>
          </cell>
          <cell r="CR169">
            <v>0</v>
          </cell>
          <cell r="CS169">
            <v>0</v>
          </cell>
          <cell r="CT169">
            <v>0</v>
          </cell>
          <cell r="CU169">
            <v>0</v>
          </cell>
          <cell r="CV169">
            <v>0</v>
          </cell>
          <cell r="CW169">
            <v>0</v>
          </cell>
          <cell r="CX169">
            <v>0</v>
          </cell>
          <cell r="CY169">
            <v>1996</v>
          </cell>
          <cell r="CZ169">
            <v>265</v>
          </cell>
          <cell r="DA169">
            <v>0</v>
          </cell>
          <cell r="DB169">
            <v>0</v>
          </cell>
          <cell r="DC169">
            <v>0</v>
          </cell>
          <cell r="DD169">
            <v>0</v>
          </cell>
          <cell r="DE169">
            <v>0</v>
          </cell>
          <cell r="DF169">
            <v>116589</v>
          </cell>
          <cell r="DG169">
            <v>106676</v>
          </cell>
          <cell r="DH169">
            <v>9475</v>
          </cell>
          <cell r="DI169">
            <v>-737</v>
          </cell>
          <cell r="DJ169">
            <v>36947</v>
          </cell>
          <cell r="DK169">
            <v>14145</v>
          </cell>
          <cell r="DL169">
            <v>2919</v>
          </cell>
          <cell r="DM169">
            <v>-121</v>
          </cell>
          <cell r="DN169">
            <v>33240</v>
          </cell>
          <cell r="DO169">
            <v>4111</v>
          </cell>
          <cell r="DP169">
            <v>2625</v>
          </cell>
          <cell r="DQ169">
            <v>0</v>
          </cell>
          <cell r="DR169">
            <v>44121</v>
          </cell>
          <cell r="DS169">
            <v>10514</v>
          </cell>
          <cell r="DT169">
            <v>3485</v>
          </cell>
          <cell r="DU169">
            <v>-159</v>
          </cell>
          <cell r="DV169">
            <v>146689</v>
          </cell>
          <cell r="DW169">
            <v>356022</v>
          </cell>
          <cell r="DX169">
            <v>-138610</v>
          </cell>
          <cell r="DY169">
            <v>-43351</v>
          </cell>
          <cell r="DZ169">
            <v>0</v>
          </cell>
          <cell r="EA169">
            <v>0</v>
          </cell>
          <cell r="EB169">
            <v>0</v>
          </cell>
          <cell r="EC169">
            <v>0</v>
          </cell>
          <cell r="ED169">
            <v>0</v>
          </cell>
          <cell r="EE169">
            <v>0</v>
          </cell>
          <cell r="EF169">
            <v>0</v>
          </cell>
          <cell r="EG169">
            <v>0</v>
          </cell>
          <cell r="EH169">
            <v>0</v>
          </cell>
          <cell r="EI169">
            <v>151742</v>
          </cell>
          <cell r="EJ169">
            <v>-600</v>
          </cell>
          <cell r="EK169">
            <v>0</v>
          </cell>
          <cell r="EL169">
            <v>0</v>
          </cell>
          <cell r="EM169">
            <v>96553</v>
          </cell>
          <cell r="EN169">
            <v>0</v>
          </cell>
          <cell r="EO169">
            <v>0</v>
          </cell>
          <cell r="EP169">
            <v>0</v>
          </cell>
          <cell r="EQ169">
            <v>72347</v>
          </cell>
          <cell r="ER169">
            <v>600</v>
          </cell>
          <cell r="ES169">
            <v>0</v>
          </cell>
          <cell r="ET169">
            <v>0</v>
          </cell>
          <cell r="EU169">
            <v>53</v>
          </cell>
          <cell r="EV169">
            <v>0</v>
          </cell>
          <cell r="EW169">
            <v>0</v>
          </cell>
          <cell r="EX169">
            <v>0</v>
          </cell>
          <cell r="EY169">
            <v>0</v>
          </cell>
          <cell r="EZ169">
            <v>0</v>
          </cell>
          <cell r="FA169">
            <v>0</v>
          </cell>
          <cell r="FB169">
            <v>0</v>
          </cell>
          <cell r="FC169">
            <v>20680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36206</v>
          </cell>
          <cell r="FS169">
            <v>0</v>
          </cell>
          <cell r="FT169">
            <v>-27839</v>
          </cell>
          <cell r="FU169">
            <v>0</v>
          </cell>
          <cell r="FV169">
            <v>47168</v>
          </cell>
          <cell r="FW169">
            <v>0</v>
          </cell>
          <cell r="FX169">
            <v>-36268</v>
          </cell>
          <cell r="FY169">
            <v>0</v>
          </cell>
          <cell r="FZ169">
            <v>99681</v>
          </cell>
          <cell r="GA169">
            <v>0</v>
          </cell>
          <cell r="GB169">
            <v>-66290</v>
          </cell>
          <cell r="GC169">
            <v>0</v>
          </cell>
          <cell r="GD169">
            <v>0</v>
          </cell>
          <cell r="GE169">
            <v>15404</v>
          </cell>
          <cell r="GF169">
            <v>-11084</v>
          </cell>
          <cell r="GG169">
            <v>0</v>
          </cell>
          <cell r="GH169">
            <v>0</v>
          </cell>
          <cell r="GI169">
            <v>5811</v>
          </cell>
          <cell r="GJ169">
            <v>-398</v>
          </cell>
          <cell r="GK169">
            <v>-742</v>
          </cell>
          <cell r="GL169">
            <v>0</v>
          </cell>
          <cell r="GM169">
            <v>0</v>
          </cell>
          <cell r="GN169">
            <v>0</v>
          </cell>
          <cell r="GO169">
            <v>0</v>
          </cell>
          <cell r="GP169">
            <v>0</v>
          </cell>
          <cell r="GQ169">
            <v>0</v>
          </cell>
          <cell r="GR169">
            <v>0</v>
          </cell>
          <cell r="GS169">
            <v>0</v>
          </cell>
          <cell r="GT169">
            <v>0</v>
          </cell>
          <cell r="GU169">
            <v>0</v>
          </cell>
          <cell r="GV169">
            <v>1205</v>
          </cell>
          <cell r="GW169">
            <v>0</v>
          </cell>
          <cell r="GX169">
            <v>183055</v>
          </cell>
          <cell r="GY169">
            <v>21215</v>
          </cell>
          <cell r="GZ169">
            <v>-140674</v>
          </cell>
          <cell r="HA169">
            <v>-742</v>
          </cell>
          <cell r="HB169">
            <v>177296</v>
          </cell>
          <cell r="HC169">
            <v>0</v>
          </cell>
          <cell r="HD169">
            <v>27839</v>
          </cell>
          <cell r="HE169">
            <v>0</v>
          </cell>
          <cell r="HF169">
            <v>197327</v>
          </cell>
          <cell r="HG169">
            <v>0</v>
          </cell>
          <cell r="HH169">
            <v>36268</v>
          </cell>
          <cell r="HI169">
            <v>0</v>
          </cell>
          <cell r="HJ169">
            <v>352890</v>
          </cell>
          <cell r="HK169">
            <v>0</v>
          </cell>
          <cell r="HL169">
            <v>66290</v>
          </cell>
          <cell r="HM169">
            <v>0</v>
          </cell>
          <cell r="HN169">
            <v>0</v>
          </cell>
          <cell r="HO169">
            <v>64575</v>
          </cell>
          <cell r="HP169">
            <v>11084</v>
          </cell>
          <cell r="HQ169">
            <v>0</v>
          </cell>
          <cell r="HR169">
            <v>0</v>
          </cell>
          <cell r="HS169">
            <v>22427</v>
          </cell>
          <cell r="HT169">
            <v>72323</v>
          </cell>
          <cell r="HU169">
            <v>-2615</v>
          </cell>
          <cell r="HV169">
            <v>0</v>
          </cell>
          <cell r="HW169">
            <v>0</v>
          </cell>
          <cell r="HX169">
            <v>0</v>
          </cell>
          <cell r="HY169">
            <v>0</v>
          </cell>
          <cell r="HZ169">
            <v>0</v>
          </cell>
          <cell r="IA169">
            <v>0</v>
          </cell>
          <cell r="IB169">
            <v>0</v>
          </cell>
          <cell r="IC169">
            <v>0</v>
          </cell>
          <cell r="ID169">
            <v>0</v>
          </cell>
          <cell r="IE169">
            <v>0</v>
          </cell>
          <cell r="IF169">
            <v>14473</v>
          </cell>
          <cell r="IG169">
            <v>0</v>
          </cell>
          <cell r="IH169">
            <v>727513</v>
          </cell>
          <cell r="II169">
            <v>87002</v>
          </cell>
          <cell r="IJ169">
            <v>228277</v>
          </cell>
          <cell r="IK169">
            <v>-2615</v>
          </cell>
        </row>
        <row r="170">
          <cell r="A170" t="str">
            <v>81001157</v>
          </cell>
          <cell r="B170" t="str">
            <v>2001</v>
          </cell>
          <cell r="C170">
            <v>37579</v>
          </cell>
          <cell r="D170" t="str">
            <v>08:52:29</v>
          </cell>
          <cell r="E170" t="str">
            <v>GLENFLORA</v>
          </cell>
          <cell r="F170">
            <v>0</v>
          </cell>
          <cell r="G170">
            <v>109305</v>
          </cell>
          <cell r="H170">
            <v>-3870</v>
          </cell>
          <cell r="I170">
            <v>-34389</v>
          </cell>
          <cell r="J170">
            <v>32035</v>
          </cell>
          <cell r="K170">
            <v>113209</v>
          </cell>
          <cell r="L170">
            <v>-36460</v>
          </cell>
          <cell r="M170">
            <v>-614</v>
          </cell>
          <cell r="N170">
            <v>134131</v>
          </cell>
          <cell r="O170">
            <v>64170</v>
          </cell>
          <cell r="P170">
            <v>23824</v>
          </cell>
          <cell r="Q170">
            <v>0</v>
          </cell>
          <cell r="R170">
            <v>153317</v>
          </cell>
          <cell r="S170">
            <v>129198</v>
          </cell>
          <cell r="T170">
            <v>-1177</v>
          </cell>
          <cell r="U170">
            <v>-5026</v>
          </cell>
          <cell r="V170">
            <v>0</v>
          </cell>
          <cell r="W170">
            <v>0</v>
          </cell>
          <cell r="X170">
            <v>0</v>
          </cell>
          <cell r="Y170">
            <v>0</v>
          </cell>
          <cell r="Z170">
            <v>172861</v>
          </cell>
          <cell r="AA170">
            <v>0</v>
          </cell>
          <cell r="AB170">
            <v>0</v>
          </cell>
          <cell r="AC170">
            <v>0</v>
          </cell>
          <cell r="AD170">
            <v>232987</v>
          </cell>
          <cell r="AE170">
            <v>0</v>
          </cell>
          <cell r="AF170">
            <v>0</v>
          </cell>
          <cell r="AG170">
            <v>0</v>
          </cell>
          <cell r="AH170">
            <v>526549</v>
          </cell>
          <cell r="AI170">
            <v>0</v>
          </cell>
          <cell r="AJ170">
            <v>-55</v>
          </cell>
          <cell r="AK170">
            <v>0</v>
          </cell>
          <cell r="AL170">
            <v>1313</v>
          </cell>
          <cell r="AM170">
            <v>0</v>
          </cell>
          <cell r="AN170">
            <v>0</v>
          </cell>
          <cell r="AO170">
            <v>0</v>
          </cell>
          <cell r="AP170">
            <v>0</v>
          </cell>
          <cell r="AQ170">
            <v>0</v>
          </cell>
          <cell r="AR170">
            <v>0</v>
          </cell>
          <cell r="AS170">
            <v>0</v>
          </cell>
          <cell r="AT170">
            <v>0</v>
          </cell>
          <cell r="AU170">
            <v>68836</v>
          </cell>
          <cell r="AV170">
            <v>-4</v>
          </cell>
          <cell r="AW170">
            <v>0</v>
          </cell>
          <cell r="AX170">
            <v>0</v>
          </cell>
          <cell r="AY170">
            <v>106708</v>
          </cell>
          <cell r="AZ170">
            <v>2126</v>
          </cell>
          <cell r="BA170">
            <v>0</v>
          </cell>
          <cell r="BB170">
            <v>0</v>
          </cell>
          <cell r="BC170">
            <v>2981</v>
          </cell>
          <cell r="BD170">
            <v>0</v>
          </cell>
          <cell r="BE170">
            <v>0</v>
          </cell>
          <cell r="BF170">
            <v>0</v>
          </cell>
          <cell r="BG170">
            <v>94986</v>
          </cell>
          <cell r="BH170">
            <v>0</v>
          </cell>
          <cell r="BI170">
            <v>0</v>
          </cell>
          <cell r="BJ170">
            <v>0</v>
          </cell>
          <cell r="BK170">
            <v>11211</v>
          </cell>
          <cell r="BL170">
            <v>0</v>
          </cell>
          <cell r="BM170">
            <v>0</v>
          </cell>
          <cell r="BN170">
            <v>0</v>
          </cell>
          <cell r="BO170">
            <v>2350</v>
          </cell>
          <cell r="BP170">
            <v>0</v>
          </cell>
          <cell r="BQ170">
            <v>0</v>
          </cell>
          <cell r="BR170">
            <v>0</v>
          </cell>
          <cell r="BS170">
            <v>0</v>
          </cell>
          <cell r="BT170">
            <v>0</v>
          </cell>
          <cell r="BU170">
            <v>0</v>
          </cell>
          <cell r="BV170">
            <v>0</v>
          </cell>
          <cell r="BW170">
            <v>0</v>
          </cell>
          <cell r="BX170">
            <v>0</v>
          </cell>
          <cell r="BY170">
            <v>0</v>
          </cell>
          <cell r="BZ170">
            <v>0</v>
          </cell>
          <cell r="CA170">
            <v>12504</v>
          </cell>
          <cell r="CB170">
            <v>0</v>
          </cell>
          <cell r="CC170">
            <v>0</v>
          </cell>
          <cell r="CD170">
            <v>0</v>
          </cell>
          <cell r="CE170">
            <v>1242</v>
          </cell>
          <cell r="CF170">
            <v>0</v>
          </cell>
          <cell r="CG170">
            <v>0</v>
          </cell>
          <cell r="CH170">
            <v>0</v>
          </cell>
          <cell r="CI170">
            <v>1600</v>
          </cell>
          <cell r="CJ170">
            <v>0</v>
          </cell>
          <cell r="CK170">
            <v>0</v>
          </cell>
          <cell r="CL170">
            <v>0</v>
          </cell>
          <cell r="CM170">
            <v>2940</v>
          </cell>
          <cell r="CN170">
            <v>0</v>
          </cell>
          <cell r="CO170">
            <v>0</v>
          </cell>
          <cell r="CP170">
            <v>0</v>
          </cell>
          <cell r="CQ170">
            <v>1279</v>
          </cell>
          <cell r="CR170">
            <v>0</v>
          </cell>
          <cell r="CS170">
            <v>0</v>
          </cell>
          <cell r="CT170">
            <v>0</v>
          </cell>
          <cell r="CU170">
            <v>2335</v>
          </cell>
          <cell r="CV170">
            <v>3870</v>
          </cell>
          <cell r="CW170">
            <v>0</v>
          </cell>
          <cell r="CX170">
            <v>0</v>
          </cell>
          <cell r="CY170">
            <v>0</v>
          </cell>
          <cell r="CZ170">
            <v>0</v>
          </cell>
          <cell r="DA170">
            <v>0</v>
          </cell>
          <cell r="DB170">
            <v>0</v>
          </cell>
          <cell r="DC170">
            <v>0</v>
          </cell>
          <cell r="DD170">
            <v>0</v>
          </cell>
          <cell r="DE170">
            <v>-1311</v>
          </cell>
          <cell r="DF170">
            <v>933710</v>
          </cell>
          <cell r="DG170">
            <v>308972</v>
          </cell>
          <cell r="DH170">
            <v>5937</v>
          </cell>
          <cell r="DI170">
            <v>-1311</v>
          </cell>
          <cell r="DJ170">
            <v>12800</v>
          </cell>
          <cell r="DK170">
            <v>17600</v>
          </cell>
          <cell r="DL170">
            <v>12352</v>
          </cell>
          <cell r="DM170">
            <v>0</v>
          </cell>
          <cell r="DN170">
            <v>27189</v>
          </cell>
          <cell r="DO170">
            <v>4712</v>
          </cell>
          <cell r="DP170">
            <v>611</v>
          </cell>
          <cell r="DQ170">
            <v>0</v>
          </cell>
          <cell r="DR170">
            <v>26922</v>
          </cell>
          <cell r="DS170">
            <v>17431</v>
          </cell>
          <cell r="DT170">
            <v>-1514</v>
          </cell>
          <cell r="DU170">
            <v>-4616</v>
          </cell>
          <cell r="DV170">
            <v>129153</v>
          </cell>
          <cell r="DW170">
            <v>120494</v>
          </cell>
          <cell r="DX170">
            <v>-1125</v>
          </cell>
          <cell r="DY170">
            <v>-30081</v>
          </cell>
          <cell r="DZ170">
            <v>0</v>
          </cell>
          <cell r="EA170">
            <v>0</v>
          </cell>
          <cell r="EB170">
            <v>0</v>
          </cell>
          <cell r="EC170">
            <v>0</v>
          </cell>
          <cell r="ED170">
            <v>0</v>
          </cell>
          <cell r="EE170">
            <v>90</v>
          </cell>
          <cell r="EF170">
            <v>0</v>
          </cell>
          <cell r="EG170">
            <v>0</v>
          </cell>
          <cell r="EH170">
            <v>0</v>
          </cell>
          <cell r="EI170">
            <v>13146</v>
          </cell>
          <cell r="EJ170">
            <v>0</v>
          </cell>
          <cell r="EK170">
            <v>0</v>
          </cell>
          <cell r="EL170">
            <v>0</v>
          </cell>
          <cell r="EM170">
            <v>9223</v>
          </cell>
          <cell r="EN170">
            <v>0</v>
          </cell>
          <cell r="EO170">
            <v>0</v>
          </cell>
          <cell r="EP170">
            <v>0</v>
          </cell>
          <cell r="EQ170">
            <v>1996</v>
          </cell>
          <cell r="ER170">
            <v>0</v>
          </cell>
          <cell r="ES170">
            <v>0</v>
          </cell>
          <cell r="ET170">
            <v>0</v>
          </cell>
          <cell r="EU170">
            <v>4842</v>
          </cell>
          <cell r="EV170">
            <v>0</v>
          </cell>
          <cell r="EW170">
            <v>0</v>
          </cell>
          <cell r="EX170">
            <v>0</v>
          </cell>
          <cell r="EY170">
            <v>0</v>
          </cell>
          <cell r="EZ170">
            <v>0</v>
          </cell>
          <cell r="FA170">
            <v>0</v>
          </cell>
          <cell r="FB170">
            <v>0</v>
          </cell>
          <cell r="FC170">
            <v>0</v>
          </cell>
          <cell r="FD170">
            <v>0</v>
          </cell>
          <cell r="FE170">
            <v>0</v>
          </cell>
          <cell r="FF170">
            <v>0</v>
          </cell>
          <cell r="FG170">
            <v>40344</v>
          </cell>
          <cell r="FH170">
            <v>0</v>
          </cell>
          <cell r="FI170">
            <v>0</v>
          </cell>
          <cell r="FJ170">
            <v>0</v>
          </cell>
          <cell r="FK170">
            <v>0</v>
          </cell>
          <cell r="FL170">
            <v>0</v>
          </cell>
          <cell r="FM170">
            <v>0</v>
          </cell>
          <cell r="FN170">
            <v>0</v>
          </cell>
          <cell r="FO170">
            <v>926</v>
          </cell>
          <cell r="FP170">
            <v>65</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0</v>
          </cell>
          <cell r="HL170">
            <v>0</v>
          </cell>
          <cell r="HM170">
            <v>0</v>
          </cell>
          <cell r="HN170">
            <v>0</v>
          </cell>
          <cell r="HO170">
            <v>0</v>
          </cell>
          <cell r="HP170">
            <v>0</v>
          </cell>
          <cell r="HQ170">
            <v>0</v>
          </cell>
          <cell r="HR170">
            <v>0</v>
          </cell>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row>
        <row r="171">
          <cell r="A171" t="str">
            <v>56643253</v>
          </cell>
          <cell r="B171" t="str">
            <v>2001</v>
          </cell>
          <cell r="C171">
            <v>37397</v>
          </cell>
          <cell r="D171" t="str">
            <v>08:37:13</v>
          </cell>
          <cell r="E171" t="str">
            <v>GOLDEN AGE, INC</v>
          </cell>
          <cell r="F171">
            <v>0</v>
          </cell>
          <cell r="G171">
            <v>98442</v>
          </cell>
          <cell r="H171">
            <v>-8768</v>
          </cell>
          <cell r="I171">
            <v>-44075</v>
          </cell>
          <cell r="J171">
            <v>16021</v>
          </cell>
          <cell r="K171">
            <v>75666</v>
          </cell>
          <cell r="L171">
            <v>570</v>
          </cell>
          <cell r="M171">
            <v>-386</v>
          </cell>
          <cell r="N171">
            <v>58382</v>
          </cell>
          <cell r="O171">
            <v>14412</v>
          </cell>
          <cell r="P171">
            <v>2079</v>
          </cell>
          <cell r="Q171">
            <v>0</v>
          </cell>
          <cell r="R171">
            <v>136225</v>
          </cell>
          <cell r="S171">
            <v>135750</v>
          </cell>
          <cell r="T171">
            <v>4850</v>
          </cell>
          <cell r="U171">
            <v>0</v>
          </cell>
          <cell r="V171">
            <v>27218</v>
          </cell>
          <cell r="W171">
            <v>0</v>
          </cell>
          <cell r="X171">
            <v>0</v>
          </cell>
          <cell r="Y171">
            <v>0</v>
          </cell>
          <cell r="Z171">
            <v>89690</v>
          </cell>
          <cell r="AA171">
            <v>0</v>
          </cell>
          <cell r="AB171">
            <v>0</v>
          </cell>
          <cell r="AC171">
            <v>0</v>
          </cell>
          <cell r="AD171">
            <v>237166</v>
          </cell>
          <cell r="AE171">
            <v>0</v>
          </cell>
          <cell r="AF171">
            <v>0</v>
          </cell>
          <cell r="AG171">
            <v>0</v>
          </cell>
          <cell r="AH171">
            <v>466245</v>
          </cell>
          <cell r="AI171">
            <v>0</v>
          </cell>
          <cell r="AJ171">
            <v>0</v>
          </cell>
          <cell r="AK171">
            <v>0</v>
          </cell>
          <cell r="AL171">
            <v>49180</v>
          </cell>
          <cell r="AM171">
            <v>0</v>
          </cell>
          <cell r="AN171">
            <v>0</v>
          </cell>
          <cell r="AO171">
            <v>0</v>
          </cell>
          <cell r="AP171">
            <v>0</v>
          </cell>
          <cell r="AQ171">
            <v>0</v>
          </cell>
          <cell r="AR171">
            <v>0</v>
          </cell>
          <cell r="AS171">
            <v>0</v>
          </cell>
          <cell r="AT171">
            <v>0</v>
          </cell>
          <cell r="AU171">
            <v>63794</v>
          </cell>
          <cell r="AV171">
            <v>0</v>
          </cell>
          <cell r="AW171">
            <v>0</v>
          </cell>
          <cell r="AX171">
            <v>0</v>
          </cell>
          <cell r="AY171">
            <v>7347</v>
          </cell>
          <cell r="AZ171">
            <v>30951</v>
          </cell>
          <cell r="BA171">
            <v>0</v>
          </cell>
          <cell r="BB171">
            <v>0</v>
          </cell>
          <cell r="BC171">
            <v>0</v>
          </cell>
          <cell r="BD171">
            <v>0</v>
          </cell>
          <cell r="BE171">
            <v>0</v>
          </cell>
          <cell r="BF171">
            <v>0</v>
          </cell>
          <cell r="BG171">
            <v>84045</v>
          </cell>
          <cell r="BH171">
            <v>0</v>
          </cell>
          <cell r="BI171">
            <v>0</v>
          </cell>
          <cell r="BJ171">
            <v>0</v>
          </cell>
          <cell r="BK171">
            <v>8950</v>
          </cell>
          <cell r="BL171">
            <v>0</v>
          </cell>
          <cell r="BM171">
            <v>0</v>
          </cell>
          <cell r="BN171">
            <v>0</v>
          </cell>
          <cell r="BO171">
            <v>0</v>
          </cell>
          <cell r="BP171">
            <v>0</v>
          </cell>
          <cell r="BQ171">
            <v>0</v>
          </cell>
          <cell r="BR171">
            <v>0</v>
          </cell>
          <cell r="BS171">
            <v>2244</v>
          </cell>
          <cell r="BT171">
            <v>0</v>
          </cell>
          <cell r="BU171">
            <v>-2244</v>
          </cell>
          <cell r="BV171">
            <v>0</v>
          </cell>
          <cell r="BW171">
            <v>0</v>
          </cell>
          <cell r="BX171">
            <v>0</v>
          </cell>
          <cell r="BY171">
            <v>0</v>
          </cell>
          <cell r="BZ171">
            <v>0</v>
          </cell>
          <cell r="CA171">
            <v>6000</v>
          </cell>
          <cell r="CB171">
            <v>0</v>
          </cell>
          <cell r="CC171">
            <v>0</v>
          </cell>
          <cell r="CD171">
            <v>0</v>
          </cell>
          <cell r="CE171">
            <v>600</v>
          </cell>
          <cell r="CF171">
            <v>0</v>
          </cell>
          <cell r="CG171">
            <v>0</v>
          </cell>
          <cell r="CH171">
            <v>0</v>
          </cell>
          <cell r="CI171">
            <v>0</v>
          </cell>
          <cell r="CJ171">
            <v>0</v>
          </cell>
          <cell r="CK171">
            <v>0</v>
          </cell>
          <cell r="CL171">
            <v>0</v>
          </cell>
          <cell r="CM171">
            <v>35090</v>
          </cell>
          <cell r="CN171">
            <v>0</v>
          </cell>
          <cell r="CO171">
            <v>0</v>
          </cell>
          <cell r="CP171">
            <v>0</v>
          </cell>
          <cell r="CQ171">
            <v>88</v>
          </cell>
          <cell r="CR171">
            <v>0</v>
          </cell>
          <cell r="CS171">
            <v>0</v>
          </cell>
          <cell r="CT171">
            <v>0</v>
          </cell>
          <cell r="CU171">
            <v>814</v>
          </cell>
          <cell r="CV171">
            <v>0</v>
          </cell>
          <cell r="CW171">
            <v>251</v>
          </cell>
          <cell r="CX171">
            <v>0</v>
          </cell>
          <cell r="CY171">
            <v>0</v>
          </cell>
          <cell r="CZ171">
            <v>0</v>
          </cell>
          <cell r="DA171">
            <v>0</v>
          </cell>
          <cell r="DB171">
            <v>0</v>
          </cell>
          <cell r="DC171">
            <v>0</v>
          </cell>
          <cell r="DD171">
            <v>0</v>
          </cell>
          <cell r="DE171">
            <v>0</v>
          </cell>
          <cell r="DF171">
            <v>869499</v>
          </cell>
          <cell r="DG171">
            <v>208972</v>
          </cell>
          <cell r="DH171">
            <v>30951</v>
          </cell>
          <cell r="DI171">
            <v>-1993</v>
          </cell>
          <cell r="DJ171">
            <v>16505</v>
          </cell>
          <cell r="DK171">
            <v>28382</v>
          </cell>
          <cell r="DL171">
            <v>587</v>
          </cell>
          <cell r="DM171">
            <v>0</v>
          </cell>
          <cell r="DN171">
            <v>25179</v>
          </cell>
          <cell r="DO171">
            <v>2640</v>
          </cell>
          <cell r="DP171">
            <v>897</v>
          </cell>
          <cell r="DQ171">
            <v>0</v>
          </cell>
          <cell r="DR171">
            <v>25749</v>
          </cell>
          <cell r="DS171">
            <v>5237</v>
          </cell>
          <cell r="DT171">
            <v>916</v>
          </cell>
          <cell r="DU171">
            <v>0</v>
          </cell>
          <cell r="DV171">
            <v>95861</v>
          </cell>
          <cell r="DW171">
            <v>189785</v>
          </cell>
          <cell r="DX171">
            <v>-32082</v>
          </cell>
          <cell r="DY171">
            <v>-28099</v>
          </cell>
          <cell r="DZ171">
            <v>0</v>
          </cell>
          <cell r="EA171">
            <v>240</v>
          </cell>
          <cell r="EB171">
            <v>0</v>
          </cell>
          <cell r="EC171">
            <v>0</v>
          </cell>
          <cell r="ED171">
            <v>0</v>
          </cell>
          <cell r="EE171">
            <v>466</v>
          </cell>
          <cell r="EF171">
            <v>0</v>
          </cell>
          <cell r="EG171">
            <v>0</v>
          </cell>
          <cell r="EH171">
            <v>0</v>
          </cell>
          <cell r="EI171">
            <v>27962</v>
          </cell>
          <cell r="EJ171">
            <v>0</v>
          </cell>
          <cell r="EK171">
            <v>0</v>
          </cell>
          <cell r="EL171">
            <v>0</v>
          </cell>
          <cell r="EM171">
            <v>2610</v>
          </cell>
          <cell r="EN171">
            <v>0</v>
          </cell>
          <cell r="EO171">
            <v>0</v>
          </cell>
          <cell r="EP171">
            <v>0</v>
          </cell>
          <cell r="EQ171">
            <v>3542</v>
          </cell>
          <cell r="ER171">
            <v>0</v>
          </cell>
          <cell r="ES171">
            <v>0</v>
          </cell>
          <cell r="ET171">
            <v>0</v>
          </cell>
          <cell r="EU171">
            <v>2118</v>
          </cell>
          <cell r="EV171">
            <v>0</v>
          </cell>
          <cell r="EW171">
            <v>0</v>
          </cell>
          <cell r="EX171">
            <v>0</v>
          </cell>
          <cell r="EY171">
            <v>0</v>
          </cell>
          <cell r="EZ171">
            <v>0</v>
          </cell>
          <cell r="FA171">
            <v>0</v>
          </cell>
          <cell r="FB171">
            <v>0</v>
          </cell>
          <cell r="FC171">
            <v>0</v>
          </cell>
          <cell r="FD171">
            <v>0</v>
          </cell>
          <cell r="FE171">
            <v>0</v>
          </cell>
          <cell r="FF171">
            <v>0</v>
          </cell>
          <cell r="FG171">
            <v>5696</v>
          </cell>
          <cell r="FH171">
            <v>0</v>
          </cell>
          <cell r="FI171">
            <v>0</v>
          </cell>
          <cell r="FJ171">
            <v>0</v>
          </cell>
          <cell r="FK171">
            <v>0</v>
          </cell>
          <cell r="FL171">
            <v>0</v>
          </cell>
          <cell r="FM171">
            <v>0</v>
          </cell>
          <cell r="FN171">
            <v>0</v>
          </cell>
          <cell r="FO171">
            <v>3226</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row>
        <row r="172">
          <cell r="A172" t="str">
            <v>38348057</v>
          </cell>
          <cell r="B172" t="str">
            <v>2001</v>
          </cell>
          <cell r="C172">
            <v>37638</v>
          </cell>
          <cell r="D172" t="str">
            <v>10:19:52</v>
          </cell>
          <cell r="E172" t="str">
            <v>GOLDEN YEARS</v>
          </cell>
          <cell r="F172">
            <v>0</v>
          </cell>
          <cell r="G172">
            <v>234273</v>
          </cell>
          <cell r="H172">
            <v>0</v>
          </cell>
          <cell r="I172">
            <v>-51673</v>
          </cell>
          <cell r="J172">
            <v>13806</v>
          </cell>
          <cell r="K172">
            <v>53285</v>
          </cell>
          <cell r="L172">
            <v>0</v>
          </cell>
          <cell r="M172">
            <v>-495</v>
          </cell>
          <cell r="N172">
            <v>69465</v>
          </cell>
          <cell r="O172">
            <v>36194</v>
          </cell>
          <cell r="P172">
            <v>0</v>
          </cell>
          <cell r="Q172">
            <v>0</v>
          </cell>
          <cell r="R172">
            <v>108456</v>
          </cell>
          <cell r="S172">
            <v>138065</v>
          </cell>
          <cell r="T172">
            <v>0</v>
          </cell>
          <cell r="U172">
            <v>-1681</v>
          </cell>
          <cell r="V172">
            <v>50047</v>
          </cell>
          <cell r="W172">
            <v>0</v>
          </cell>
          <cell r="X172">
            <v>0</v>
          </cell>
          <cell r="Y172">
            <v>0</v>
          </cell>
          <cell r="Z172">
            <v>21295</v>
          </cell>
          <cell r="AA172">
            <v>0</v>
          </cell>
          <cell r="AB172">
            <v>43610</v>
          </cell>
          <cell r="AC172">
            <v>0</v>
          </cell>
          <cell r="AD172">
            <v>205271</v>
          </cell>
          <cell r="AE172">
            <v>0</v>
          </cell>
          <cell r="AF172">
            <v>0</v>
          </cell>
          <cell r="AG172">
            <v>0</v>
          </cell>
          <cell r="AH172">
            <v>381994</v>
          </cell>
          <cell r="AI172">
            <v>0</v>
          </cell>
          <cell r="AJ172">
            <v>0</v>
          </cell>
          <cell r="AK172">
            <v>0</v>
          </cell>
          <cell r="AL172">
            <v>14576</v>
          </cell>
          <cell r="AM172">
            <v>0</v>
          </cell>
          <cell r="AN172">
            <v>0</v>
          </cell>
          <cell r="AO172">
            <v>0</v>
          </cell>
          <cell r="AP172">
            <v>0</v>
          </cell>
          <cell r="AQ172">
            <v>0</v>
          </cell>
          <cell r="AR172">
            <v>0</v>
          </cell>
          <cell r="AS172">
            <v>0</v>
          </cell>
          <cell r="AT172">
            <v>0</v>
          </cell>
          <cell r="AU172">
            <v>63830</v>
          </cell>
          <cell r="AV172">
            <v>0</v>
          </cell>
          <cell r="AW172">
            <v>0</v>
          </cell>
          <cell r="AX172">
            <v>0</v>
          </cell>
          <cell r="AY172">
            <v>147177</v>
          </cell>
          <cell r="AZ172">
            <v>0</v>
          </cell>
          <cell r="BA172">
            <v>0</v>
          </cell>
          <cell r="BB172">
            <v>0</v>
          </cell>
          <cell r="BC172">
            <v>1962</v>
          </cell>
          <cell r="BD172">
            <v>0</v>
          </cell>
          <cell r="BE172">
            <v>0</v>
          </cell>
          <cell r="BF172">
            <v>0</v>
          </cell>
          <cell r="BG172">
            <v>118448</v>
          </cell>
          <cell r="BH172">
            <v>0</v>
          </cell>
          <cell r="BI172">
            <v>0</v>
          </cell>
          <cell r="BJ172">
            <v>0</v>
          </cell>
          <cell r="BK172">
            <v>10605</v>
          </cell>
          <cell r="BL172">
            <v>0</v>
          </cell>
          <cell r="BM172">
            <v>0</v>
          </cell>
          <cell r="BN172">
            <v>0</v>
          </cell>
          <cell r="BO172">
            <v>2232</v>
          </cell>
          <cell r="BP172">
            <v>0</v>
          </cell>
          <cell r="BQ172">
            <v>0</v>
          </cell>
          <cell r="BR172">
            <v>0</v>
          </cell>
          <cell r="BS172">
            <v>0</v>
          </cell>
          <cell r="BT172">
            <v>0</v>
          </cell>
          <cell r="BU172">
            <v>0</v>
          </cell>
          <cell r="BV172">
            <v>0</v>
          </cell>
          <cell r="BW172">
            <v>0</v>
          </cell>
          <cell r="BX172">
            <v>0</v>
          </cell>
          <cell r="BY172">
            <v>0</v>
          </cell>
          <cell r="BZ172">
            <v>0</v>
          </cell>
          <cell r="CA172">
            <v>4950</v>
          </cell>
          <cell r="CB172">
            <v>0</v>
          </cell>
          <cell r="CC172">
            <v>0</v>
          </cell>
          <cell r="CD172">
            <v>0</v>
          </cell>
          <cell r="CE172">
            <v>10500</v>
          </cell>
          <cell r="CF172">
            <v>0</v>
          </cell>
          <cell r="CG172">
            <v>0</v>
          </cell>
          <cell r="CH172">
            <v>0</v>
          </cell>
          <cell r="CI172">
            <v>43610</v>
          </cell>
          <cell r="CJ172">
            <v>-43610</v>
          </cell>
          <cell r="CK172">
            <v>0</v>
          </cell>
          <cell r="CL172">
            <v>0</v>
          </cell>
          <cell r="CM172">
            <v>82007</v>
          </cell>
          <cell r="CN172">
            <v>0</v>
          </cell>
          <cell r="CO172">
            <v>3472</v>
          </cell>
          <cell r="CP172">
            <v>0</v>
          </cell>
          <cell r="CQ172">
            <v>2854</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673183</v>
          </cell>
          <cell r="DG172">
            <v>488175</v>
          </cell>
          <cell r="DH172">
            <v>0</v>
          </cell>
          <cell r="DI172">
            <v>3472</v>
          </cell>
          <cell r="DJ172">
            <v>13390</v>
          </cell>
          <cell r="DK172">
            <v>37208</v>
          </cell>
          <cell r="DL172">
            <v>0</v>
          </cell>
          <cell r="DM172">
            <v>-11</v>
          </cell>
          <cell r="DN172">
            <v>25291</v>
          </cell>
          <cell r="DO172">
            <v>6078</v>
          </cell>
          <cell r="DP172">
            <v>0</v>
          </cell>
          <cell r="DQ172">
            <v>0</v>
          </cell>
          <cell r="DR172">
            <v>20259</v>
          </cell>
          <cell r="DS172">
            <v>13583</v>
          </cell>
          <cell r="DT172">
            <v>0</v>
          </cell>
          <cell r="DU172">
            <v>0</v>
          </cell>
          <cell r="DV172">
            <v>64455</v>
          </cell>
          <cell r="DW172">
            <v>187737</v>
          </cell>
          <cell r="DX172">
            <v>1219</v>
          </cell>
          <cell r="DY172">
            <v>-16041</v>
          </cell>
          <cell r="DZ172">
            <v>0</v>
          </cell>
          <cell r="EA172">
            <v>729</v>
          </cell>
          <cell r="EB172">
            <v>0</v>
          </cell>
          <cell r="EC172">
            <v>0</v>
          </cell>
          <cell r="ED172">
            <v>0</v>
          </cell>
          <cell r="EE172">
            <v>1776</v>
          </cell>
          <cell r="EF172">
            <v>0</v>
          </cell>
          <cell r="EG172">
            <v>0</v>
          </cell>
          <cell r="EH172">
            <v>0</v>
          </cell>
          <cell r="EI172">
            <v>30935</v>
          </cell>
          <cell r="EJ172">
            <v>0</v>
          </cell>
          <cell r="EK172">
            <v>0</v>
          </cell>
          <cell r="EL172">
            <v>0</v>
          </cell>
          <cell r="EM172">
            <v>14122</v>
          </cell>
          <cell r="EN172">
            <v>0</v>
          </cell>
          <cell r="EO172">
            <v>0</v>
          </cell>
          <cell r="EP172">
            <v>0</v>
          </cell>
          <cell r="EQ172">
            <v>3729</v>
          </cell>
          <cell r="ER172">
            <v>0</v>
          </cell>
          <cell r="ES172">
            <v>0</v>
          </cell>
          <cell r="ET172">
            <v>0</v>
          </cell>
          <cell r="EU172">
            <v>4199</v>
          </cell>
          <cell r="EV172">
            <v>0</v>
          </cell>
          <cell r="EW172">
            <v>0</v>
          </cell>
          <cell r="EX172">
            <v>0</v>
          </cell>
          <cell r="EY172">
            <v>0</v>
          </cell>
          <cell r="EZ172">
            <v>0</v>
          </cell>
          <cell r="FA172">
            <v>0</v>
          </cell>
          <cell r="FB172">
            <v>0</v>
          </cell>
          <cell r="FC172">
            <v>0</v>
          </cell>
          <cell r="FD172">
            <v>0</v>
          </cell>
          <cell r="FE172">
            <v>0</v>
          </cell>
          <cell r="FF172">
            <v>0</v>
          </cell>
          <cell r="FG172">
            <v>37358</v>
          </cell>
          <cell r="FH172">
            <v>0</v>
          </cell>
          <cell r="FI172">
            <v>0</v>
          </cell>
          <cell r="FJ172">
            <v>0</v>
          </cell>
          <cell r="FK172">
            <v>15560</v>
          </cell>
          <cell r="FL172">
            <v>0</v>
          </cell>
          <cell r="FM172">
            <v>0</v>
          </cell>
          <cell r="FN172">
            <v>0</v>
          </cell>
          <cell r="FO172">
            <v>1219</v>
          </cell>
          <cell r="FP172">
            <v>-1219</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U172">
            <v>0</v>
          </cell>
          <cell r="HV172">
            <v>0</v>
          </cell>
          <cell r="HW172">
            <v>0</v>
          </cell>
          <cell r="HX172">
            <v>0</v>
          </cell>
          <cell r="HY172">
            <v>0</v>
          </cell>
          <cell r="HZ172">
            <v>0</v>
          </cell>
          <cell r="IA172">
            <v>0</v>
          </cell>
          <cell r="IB172">
            <v>0</v>
          </cell>
          <cell r="IC172">
            <v>0</v>
          </cell>
          <cell r="ID172">
            <v>0</v>
          </cell>
          <cell r="IE172">
            <v>0</v>
          </cell>
          <cell r="IF172">
            <v>0</v>
          </cell>
          <cell r="IG172">
            <v>0</v>
          </cell>
          <cell r="IH172">
            <v>0</v>
          </cell>
          <cell r="II172">
            <v>0</v>
          </cell>
          <cell r="IJ172">
            <v>0</v>
          </cell>
          <cell r="IK172">
            <v>0</v>
          </cell>
        </row>
        <row r="173">
          <cell r="A173" t="str">
            <v>39016630</v>
          </cell>
          <cell r="B173" t="str">
            <v>2001</v>
          </cell>
          <cell r="C173">
            <v>37564</v>
          </cell>
          <cell r="D173" t="str">
            <v>12:09:18</v>
          </cell>
          <cell r="E173" t="str">
            <v>GRACE HEIGHTS</v>
          </cell>
          <cell r="F173">
            <v>0</v>
          </cell>
          <cell r="G173">
            <v>505413</v>
          </cell>
          <cell r="H173">
            <v>-8641</v>
          </cell>
          <cell r="I173">
            <v>-335250</v>
          </cell>
          <cell r="J173">
            <v>0</v>
          </cell>
          <cell r="K173">
            <v>183387</v>
          </cell>
          <cell r="L173">
            <v>0</v>
          </cell>
          <cell r="M173">
            <v>-1433</v>
          </cell>
          <cell r="N173">
            <v>155577</v>
          </cell>
          <cell r="O173">
            <v>89803</v>
          </cell>
          <cell r="P173">
            <v>-36781</v>
          </cell>
          <cell r="Q173">
            <v>0</v>
          </cell>
          <cell r="R173">
            <v>0</v>
          </cell>
          <cell r="S173">
            <v>511890</v>
          </cell>
          <cell r="T173">
            <v>0</v>
          </cell>
          <cell r="U173">
            <v>-3547</v>
          </cell>
          <cell r="V173">
            <v>58286</v>
          </cell>
          <cell r="W173">
            <v>0</v>
          </cell>
          <cell r="X173">
            <v>0</v>
          </cell>
          <cell r="Y173">
            <v>0</v>
          </cell>
          <cell r="Z173">
            <v>536134</v>
          </cell>
          <cell r="AA173">
            <v>0</v>
          </cell>
          <cell r="AB173">
            <v>-536134</v>
          </cell>
          <cell r="AC173">
            <v>0</v>
          </cell>
          <cell r="AD173">
            <v>394787</v>
          </cell>
          <cell r="AE173">
            <v>0</v>
          </cell>
          <cell r="AF173">
            <v>-394787</v>
          </cell>
          <cell r="AG173">
            <v>0</v>
          </cell>
          <cell r="AH173">
            <v>1363423</v>
          </cell>
          <cell r="AI173">
            <v>0</v>
          </cell>
          <cell r="AJ173">
            <v>-1363423</v>
          </cell>
          <cell r="AK173">
            <v>0</v>
          </cell>
          <cell r="AL173">
            <v>38613</v>
          </cell>
          <cell r="AM173">
            <v>0</v>
          </cell>
          <cell r="AN173">
            <v>0</v>
          </cell>
          <cell r="AO173">
            <v>0</v>
          </cell>
          <cell r="AP173">
            <v>0</v>
          </cell>
          <cell r="AQ173">
            <v>0</v>
          </cell>
          <cell r="AR173">
            <v>0</v>
          </cell>
          <cell r="AS173">
            <v>0</v>
          </cell>
          <cell r="AT173">
            <v>0</v>
          </cell>
          <cell r="AU173">
            <v>176615</v>
          </cell>
          <cell r="AV173">
            <v>-169464</v>
          </cell>
          <cell r="AW173">
            <v>0</v>
          </cell>
          <cell r="AX173">
            <v>0</v>
          </cell>
          <cell r="AY173">
            <v>172428</v>
          </cell>
          <cell r="AZ173">
            <v>-163213</v>
          </cell>
          <cell r="BA173">
            <v>0</v>
          </cell>
          <cell r="BB173">
            <v>0</v>
          </cell>
          <cell r="BC173">
            <v>27370</v>
          </cell>
          <cell r="BD173">
            <v>0</v>
          </cell>
          <cell r="BE173">
            <v>-13054</v>
          </cell>
          <cell r="BF173">
            <v>0</v>
          </cell>
          <cell r="BG173">
            <v>116609</v>
          </cell>
          <cell r="BH173">
            <v>0</v>
          </cell>
          <cell r="BI173">
            <v>0</v>
          </cell>
          <cell r="BJ173">
            <v>0</v>
          </cell>
          <cell r="BK173">
            <v>5490</v>
          </cell>
          <cell r="BL173">
            <v>0</v>
          </cell>
          <cell r="BM173">
            <v>-204</v>
          </cell>
          <cell r="BN173">
            <v>0</v>
          </cell>
          <cell r="BO173">
            <v>4183</v>
          </cell>
          <cell r="BP173">
            <v>0</v>
          </cell>
          <cell r="BQ173">
            <v>0</v>
          </cell>
          <cell r="BR173">
            <v>0</v>
          </cell>
          <cell r="BS173">
            <v>0</v>
          </cell>
          <cell r="BT173">
            <v>0</v>
          </cell>
          <cell r="BU173">
            <v>0</v>
          </cell>
          <cell r="BV173">
            <v>0</v>
          </cell>
          <cell r="BW173">
            <v>0</v>
          </cell>
          <cell r="BX173">
            <v>0</v>
          </cell>
          <cell r="BY173">
            <v>0</v>
          </cell>
          <cell r="BZ173">
            <v>0</v>
          </cell>
          <cell r="CA173">
            <v>25475</v>
          </cell>
          <cell r="CB173">
            <v>0</v>
          </cell>
          <cell r="CC173">
            <v>0</v>
          </cell>
          <cell r="CD173">
            <v>0</v>
          </cell>
          <cell r="CE173">
            <v>0</v>
          </cell>
          <cell r="CF173">
            <v>0</v>
          </cell>
          <cell r="CG173">
            <v>0</v>
          </cell>
          <cell r="CH173">
            <v>0</v>
          </cell>
          <cell r="CI173">
            <v>949</v>
          </cell>
          <cell r="CJ173">
            <v>0</v>
          </cell>
          <cell r="CK173">
            <v>0</v>
          </cell>
          <cell r="CL173">
            <v>0</v>
          </cell>
          <cell r="CM173">
            <v>8721</v>
          </cell>
          <cell r="CN173">
            <v>0</v>
          </cell>
          <cell r="CO173">
            <v>0</v>
          </cell>
          <cell r="CP173">
            <v>0</v>
          </cell>
          <cell r="CQ173">
            <v>8112</v>
          </cell>
          <cell r="CR173">
            <v>0</v>
          </cell>
          <cell r="CS173">
            <v>0</v>
          </cell>
          <cell r="CT173">
            <v>0</v>
          </cell>
          <cell r="CU173">
            <v>0</v>
          </cell>
          <cell r="CV173">
            <v>8641</v>
          </cell>
          <cell r="CW173">
            <v>0</v>
          </cell>
          <cell r="CX173">
            <v>0</v>
          </cell>
          <cell r="CY173">
            <v>0</v>
          </cell>
          <cell r="CZ173">
            <v>0</v>
          </cell>
          <cell r="DA173">
            <v>0</v>
          </cell>
          <cell r="DB173">
            <v>0</v>
          </cell>
          <cell r="DC173">
            <v>0</v>
          </cell>
          <cell r="DD173">
            <v>0</v>
          </cell>
          <cell r="DE173">
            <v>0</v>
          </cell>
          <cell r="DF173">
            <v>2391243</v>
          </cell>
          <cell r="DG173">
            <v>545952</v>
          </cell>
          <cell r="DH173">
            <v>-2618380</v>
          </cell>
          <cell r="DI173">
            <v>-13258</v>
          </cell>
          <cell r="DJ173">
            <v>64357</v>
          </cell>
          <cell r="DK173">
            <v>17960</v>
          </cell>
          <cell r="DL173">
            <v>10871</v>
          </cell>
          <cell r="DM173">
            <v>0</v>
          </cell>
          <cell r="DN173">
            <v>61770</v>
          </cell>
          <cell r="DO173">
            <v>6955</v>
          </cell>
          <cell r="DP173">
            <v>4028</v>
          </cell>
          <cell r="DQ173">
            <v>0</v>
          </cell>
          <cell r="DR173">
            <v>35720</v>
          </cell>
          <cell r="DS173">
            <v>10487</v>
          </cell>
          <cell r="DT173">
            <v>1499</v>
          </cell>
          <cell r="DU173">
            <v>0</v>
          </cell>
          <cell r="DV173">
            <v>81221</v>
          </cell>
          <cell r="DW173">
            <v>394777</v>
          </cell>
          <cell r="DX173">
            <v>-34498</v>
          </cell>
          <cell r="DY173">
            <v>142435</v>
          </cell>
          <cell r="DZ173">
            <v>0</v>
          </cell>
          <cell r="EA173">
            <v>8858</v>
          </cell>
          <cell r="EB173">
            <v>0</v>
          </cell>
          <cell r="EC173">
            <v>0</v>
          </cell>
          <cell r="ED173">
            <v>0</v>
          </cell>
          <cell r="EE173">
            <v>8872</v>
          </cell>
          <cell r="EF173">
            <v>0</v>
          </cell>
          <cell r="EG173">
            <v>0</v>
          </cell>
          <cell r="EH173">
            <v>0</v>
          </cell>
          <cell r="EI173">
            <v>108285</v>
          </cell>
          <cell r="EJ173">
            <v>0</v>
          </cell>
          <cell r="EK173">
            <v>-24065</v>
          </cell>
          <cell r="EL173">
            <v>0</v>
          </cell>
          <cell r="EM173">
            <v>61730</v>
          </cell>
          <cell r="EN173">
            <v>0</v>
          </cell>
          <cell r="EO173">
            <v>19500</v>
          </cell>
          <cell r="EP173">
            <v>0</v>
          </cell>
          <cell r="EQ173">
            <v>33423</v>
          </cell>
          <cell r="ER173">
            <v>0</v>
          </cell>
          <cell r="ES173">
            <v>-5542</v>
          </cell>
          <cell r="ET173">
            <v>0</v>
          </cell>
          <cell r="EU173">
            <v>23715</v>
          </cell>
          <cell r="EV173">
            <v>0</v>
          </cell>
          <cell r="EW173">
            <v>0</v>
          </cell>
          <cell r="EX173">
            <v>0</v>
          </cell>
          <cell r="EY173">
            <v>0</v>
          </cell>
          <cell r="EZ173">
            <v>0</v>
          </cell>
          <cell r="FA173">
            <v>0</v>
          </cell>
          <cell r="FB173">
            <v>0</v>
          </cell>
          <cell r="FC173">
            <v>42162</v>
          </cell>
          <cell r="FD173">
            <v>0</v>
          </cell>
          <cell r="FE173">
            <v>0</v>
          </cell>
          <cell r="FF173">
            <v>0</v>
          </cell>
          <cell r="FG173">
            <v>43165</v>
          </cell>
          <cell r="FH173">
            <v>0</v>
          </cell>
          <cell r="FI173">
            <v>0</v>
          </cell>
          <cell r="FJ173">
            <v>0</v>
          </cell>
          <cell r="FK173">
            <v>174</v>
          </cell>
          <cell r="FL173">
            <v>0</v>
          </cell>
          <cell r="FM173">
            <v>0</v>
          </cell>
          <cell r="FN173">
            <v>0</v>
          </cell>
          <cell r="FO173">
            <v>18927</v>
          </cell>
          <cell r="FP173">
            <v>0</v>
          </cell>
          <cell r="FQ173">
            <v>0</v>
          </cell>
          <cell r="FR173">
            <v>0</v>
          </cell>
          <cell r="FS173">
            <v>0</v>
          </cell>
          <cell r="FT173">
            <v>76472</v>
          </cell>
          <cell r="FU173">
            <v>0</v>
          </cell>
          <cell r="FV173">
            <v>0</v>
          </cell>
          <cell r="FW173">
            <v>0</v>
          </cell>
          <cell r="FX173">
            <v>215591</v>
          </cell>
          <cell r="FY173">
            <v>0</v>
          </cell>
          <cell r="FZ173">
            <v>0</v>
          </cell>
          <cell r="GA173">
            <v>0</v>
          </cell>
          <cell r="GB173">
            <v>616083</v>
          </cell>
          <cell r="GC173">
            <v>0</v>
          </cell>
          <cell r="GD173">
            <v>0</v>
          </cell>
          <cell r="GE173">
            <v>0</v>
          </cell>
          <cell r="GF173">
            <v>67020</v>
          </cell>
          <cell r="GG173">
            <v>0</v>
          </cell>
          <cell r="GH173">
            <v>0</v>
          </cell>
          <cell r="GI173">
            <v>0</v>
          </cell>
          <cell r="GJ173">
            <v>86383</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1061549</v>
          </cell>
          <cell r="HA173">
            <v>0</v>
          </cell>
          <cell r="HB173">
            <v>0</v>
          </cell>
          <cell r="HC173">
            <v>0</v>
          </cell>
          <cell r="HD173">
            <v>459662</v>
          </cell>
          <cell r="HE173">
            <v>0</v>
          </cell>
          <cell r="HF173">
            <v>0</v>
          </cell>
          <cell r="HG173">
            <v>0</v>
          </cell>
          <cell r="HH173">
            <v>179196</v>
          </cell>
          <cell r="HI173">
            <v>0</v>
          </cell>
          <cell r="HJ173">
            <v>0</v>
          </cell>
          <cell r="HK173">
            <v>0</v>
          </cell>
          <cell r="HL173">
            <v>747340</v>
          </cell>
          <cell r="HM173">
            <v>0</v>
          </cell>
          <cell r="HN173">
            <v>0</v>
          </cell>
          <cell r="HO173">
            <v>0</v>
          </cell>
          <cell r="HP173">
            <v>102300</v>
          </cell>
          <cell r="HQ173">
            <v>0</v>
          </cell>
          <cell r="HR173">
            <v>0</v>
          </cell>
          <cell r="HS173">
            <v>0</v>
          </cell>
          <cell r="HT173">
            <v>131855</v>
          </cell>
          <cell r="HU173">
            <v>0</v>
          </cell>
          <cell r="HV173">
            <v>0</v>
          </cell>
          <cell r="HW173">
            <v>0</v>
          </cell>
          <cell r="HX173">
            <v>0</v>
          </cell>
          <cell r="HY173">
            <v>0</v>
          </cell>
          <cell r="HZ173">
            <v>0</v>
          </cell>
          <cell r="IA173">
            <v>0</v>
          </cell>
          <cell r="IB173">
            <v>0</v>
          </cell>
          <cell r="IC173">
            <v>0</v>
          </cell>
          <cell r="ID173">
            <v>0</v>
          </cell>
          <cell r="IE173">
            <v>0</v>
          </cell>
          <cell r="IF173">
            <v>0</v>
          </cell>
          <cell r="IG173">
            <v>0</v>
          </cell>
          <cell r="IH173">
            <v>0</v>
          </cell>
          <cell r="II173">
            <v>0</v>
          </cell>
          <cell r="IJ173">
            <v>1620353</v>
          </cell>
          <cell r="IK173">
            <v>0</v>
          </cell>
        </row>
        <row r="174">
          <cell r="A174" t="str">
            <v>45276486</v>
          </cell>
          <cell r="B174" t="str">
            <v>2001</v>
          </cell>
          <cell r="C174">
            <v>37378</v>
          </cell>
          <cell r="D174" t="str">
            <v>09:23:51</v>
          </cell>
          <cell r="E174" t="str">
            <v>GRAYBRIER NURSING AND RETIREMENT CENTER</v>
          </cell>
          <cell r="F174">
            <v>0</v>
          </cell>
          <cell r="G174">
            <v>246920</v>
          </cell>
          <cell r="H174">
            <v>-7596</v>
          </cell>
          <cell r="I174">
            <v>-9</v>
          </cell>
          <cell r="J174">
            <v>14261</v>
          </cell>
          <cell r="K174">
            <v>165369</v>
          </cell>
          <cell r="L174">
            <v>-798</v>
          </cell>
          <cell r="M174">
            <v>325</v>
          </cell>
          <cell r="N174">
            <v>62455</v>
          </cell>
          <cell r="O174">
            <v>226261</v>
          </cell>
          <cell r="P174">
            <v>-2493</v>
          </cell>
          <cell r="Q174">
            <v>1500</v>
          </cell>
          <cell r="R174">
            <v>286943</v>
          </cell>
          <cell r="S174">
            <v>355336</v>
          </cell>
          <cell r="T174">
            <v>4211</v>
          </cell>
          <cell r="U174">
            <v>7153</v>
          </cell>
          <cell r="V174">
            <v>117377</v>
          </cell>
          <cell r="W174">
            <v>0</v>
          </cell>
          <cell r="X174">
            <v>0</v>
          </cell>
          <cell r="Y174">
            <v>6075</v>
          </cell>
          <cell r="Z174">
            <v>276427</v>
          </cell>
          <cell r="AA174">
            <v>0</v>
          </cell>
          <cell r="AB174">
            <v>-240944</v>
          </cell>
          <cell r="AC174">
            <v>0</v>
          </cell>
          <cell r="AD174">
            <v>697568</v>
          </cell>
          <cell r="AE174">
            <v>0</v>
          </cell>
          <cell r="AF174">
            <v>-687782</v>
          </cell>
          <cell r="AG174">
            <v>0</v>
          </cell>
          <cell r="AH174">
            <v>751567</v>
          </cell>
          <cell r="AI174">
            <v>0</v>
          </cell>
          <cell r="AJ174">
            <v>-751567</v>
          </cell>
          <cell r="AK174">
            <v>0</v>
          </cell>
          <cell r="AL174">
            <v>40598</v>
          </cell>
          <cell r="AM174">
            <v>0</v>
          </cell>
          <cell r="AN174">
            <v>0</v>
          </cell>
          <cell r="AO174">
            <v>0</v>
          </cell>
          <cell r="AP174">
            <v>0</v>
          </cell>
          <cell r="AQ174">
            <v>0</v>
          </cell>
          <cell r="AR174">
            <v>0</v>
          </cell>
          <cell r="AS174">
            <v>0</v>
          </cell>
          <cell r="AT174">
            <v>0</v>
          </cell>
          <cell r="AU174">
            <v>163444</v>
          </cell>
          <cell r="AV174">
            <v>-145807</v>
          </cell>
          <cell r="AW174">
            <v>0</v>
          </cell>
          <cell r="AX174">
            <v>0</v>
          </cell>
          <cell r="AY174">
            <v>181279</v>
          </cell>
          <cell r="AZ174">
            <v>-158737</v>
          </cell>
          <cell r="BA174">
            <v>-1009</v>
          </cell>
          <cell r="BB174">
            <v>0</v>
          </cell>
          <cell r="BC174">
            <v>2761</v>
          </cell>
          <cell r="BD174">
            <v>0</v>
          </cell>
          <cell r="BE174">
            <v>0</v>
          </cell>
          <cell r="BF174">
            <v>0</v>
          </cell>
          <cell r="BG174">
            <v>0</v>
          </cell>
          <cell r="BH174">
            <v>0</v>
          </cell>
          <cell r="BI174">
            <v>0</v>
          </cell>
          <cell r="BJ174">
            <v>0</v>
          </cell>
          <cell r="BK174">
            <v>14809</v>
          </cell>
          <cell r="BL174">
            <v>0</v>
          </cell>
          <cell r="BM174">
            <v>0</v>
          </cell>
          <cell r="BN174">
            <v>0</v>
          </cell>
          <cell r="BO174">
            <v>3438</v>
          </cell>
          <cell r="BP174">
            <v>0</v>
          </cell>
          <cell r="BQ174">
            <v>0</v>
          </cell>
          <cell r="BR174">
            <v>0</v>
          </cell>
          <cell r="BS174">
            <v>56</v>
          </cell>
          <cell r="BT174">
            <v>0</v>
          </cell>
          <cell r="BU174">
            <v>0</v>
          </cell>
          <cell r="BV174">
            <v>0</v>
          </cell>
          <cell r="BW174">
            <v>4579</v>
          </cell>
          <cell r="BX174">
            <v>0</v>
          </cell>
          <cell r="BY174">
            <v>0</v>
          </cell>
          <cell r="BZ174">
            <v>0</v>
          </cell>
          <cell r="CA174">
            <v>16500</v>
          </cell>
          <cell r="CB174">
            <v>-16500</v>
          </cell>
          <cell r="CC174">
            <v>0</v>
          </cell>
          <cell r="CD174">
            <v>0</v>
          </cell>
          <cell r="CE174">
            <v>9145</v>
          </cell>
          <cell r="CF174">
            <v>0</v>
          </cell>
          <cell r="CG174">
            <v>0</v>
          </cell>
          <cell r="CH174">
            <v>0</v>
          </cell>
          <cell r="CI174">
            <v>12335</v>
          </cell>
          <cell r="CJ174">
            <v>-12335</v>
          </cell>
          <cell r="CK174">
            <v>0</v>
          </cell>
          <cell r="CL174">
            <v>0</v>
          </cell>
          <cell r="CM174">
            <v>0</v>
          </cell>
          <cell r="CN174">
            <v>0</v>
          </cell>
          <cell r="CO174">
            <v>0</v>
          </cell>
          <cell r="CP174">
            <v>0</v>
          </cell>
          <cell r="CQ174">
            <v>1057</v>
          </cell>
          <cell r="CR174">
            <v>0</v>
          </cell>
          <cell r="CS174">
            <v>0</v>
          </cell>
          <cell r="CT174">
            <v>0</v>
          </cell>
          <cell r="CU174">
            <v>0</v>
          </cell>
          <cell r="CV174">
            <v>15</v>
          </cell>
          <cell r="CW174">
            <v>0</v>
          </cell>
          <cell r="CX174">
            <v>0</v>
          </cell>
          <cell r="CY174">
            <v>0</v>
          </cell>
          <cell r="CZ174">
            <v>0</v>
          </cell>
          <cell r="DA174">
            <v>0</v>
          </cell>
          <cell r="DB174">
            <v>0</v>
          </cell>
          <cell r="DC174">
            <v>0</v>
          </cell>
          <cell r="DD174">
            <v>0</v>
          </cell>
          <cell r="DE174">
            <v>-65</v>
          </cell>
          <cell r="DF174">
            <v>1883537</v>
          </cell>
          <cell r="DG174">
            <v>409403</v>
          </cell>
          <cell r="DH174">
            <v>-2013657</v>
          </cell>
          <cell r="DI174">
            <v>5001</v>
          </cell>
          <cell r="DJ174">
            <v>15548</v>
          </cell>
          <cell r="DK174">
            <v>102578</v>
          </cell>
          <cell r="DL174">
            <v>4645</v>
          </cell>
          <cell r="DM174">
            <v>475</v>
          </cell>
          <cell r="DN174">
            <v>62858</v>
          </cell>
          <cell r="DO174">
            <v>13033</v>
          </cell>
          <cell r="DP174">
            <v>922</v>
          </cell>
          <cell r="DQ174">
            <v>1567</v>
          </cell>
          <cell r="DR174">
            <v>72546</v>
          </cell>
          <cell r="DS174">
            <v>31490</v>
          </cell>
          <cell r="DT174">
            <v>1065</v>
          </cell>
          <cell r="DU174">
            <v>1808</v>
          </cell>
          <cell r="DV174">
            <v>129710</v>
          </cell>
          <cell r="DW174">
            <v>526421</v>
          </cell>
          <cell r="DX174">
            <v>-36159</v>
          </cell>
          <cell r="DY174">
            <v>-237112</v>
          </cell>
          <cell r="DZ174">
            <v>0</v>
          </cell>
          <cell r="EA174">
            <v>3790</v>
          </cell>
          <cell r="EB174">
            <v>0</v>
          </cell>
          <cell r="EC174">
            <v>0</v>
          </cell>
          <cell r="ED174">
            <v>0</v>
          </cell>
          <cell r="EE174">
            <v>5328</v>
          </cell>
          <cell r="EF174">
            <v>0</v>
          </cell>
          <cell r="EG174">
            <v>0</v>
          </cell>
          <cell r="EH174">
            <v>0</v>
          </cell>
          <cell r="EI174">
            <v>155386</v>
          </cell>
          <cell r="EJ174">
            <v>0</v>
          </cell>
          <cell r="EK174">
            <v>0</v>
          </cell>
          <cell r="EL174">
            <v>0</v>
          </cell>
          <cell r="EM174">
            <v>99865</v>
          </cell>
          <cell r="EN174">
            <v>0</v>
          </cell>
          <cell r="EO174">
            <v>0</v>
          </cell>
          <cell r="EP174">
            <v>0</v>
          </cell>
          <cell r="EQ174">
            <v>4400</v>
          </cell>
          <cell r="ER174">
            <v>0</v>
          </cell>
          <cell r="ES174">
            <v>0</v>
          </cell>
          <cell r="ET174">
            <v>0</v>
          </cell>
          <cell r="EU174">
            <v>750</v>
          </cell>
          <cell r="EV174">
            <v>0</v>
          </cell>
          <cell r="EW174">
            <v>0</v>
          </cell>
          <cell r="EX174">
            <v>0</v>
          </cell>
          <cell r="EY174">
            <v>0</v>
          </cell>
          <cell r="EZ174">
            <v>0</v>
          </cell>
          <cell r="FA174">
            <v>0</v>
          </cell>
          <cell r="FB174">
            <v>0</v>
          </cell>
          <cell r="FC174">
            <v>70785</v>
          </cell>
          <cell r="FD174">
            <v>0</v>
          </cell>
          <cell r="FE174">
            <v>0</v>
          </cell>
          <cell r="FF174">
            <v>0</v>
          </cell>
          <cell r="FG174">
            <v>21975</v>
          </cell>
          <cell r="FH174">
            <v>0</v>
          </cell>
          <cell r="FI174">
            <v>0</v>
          </cell>
          <cell r="FJ174">
            <v>0</v>
          </cell>
          <cell r="FK174">
            <v>0</v>
          </cell>
          <cell r="FL174">
            <v>0</v>
          </cell>
          <cell r="FM174">
            <v>0</v>
          </cell>
          <cell r="FN174">
            <v>0</v>
          </cell>
          <cell r="FO174">
            <v>624</v>
          </cell>
          <cell r="FP174">
            <v>7581</v>
          </cell>
          <cell r="FQ174">
            <v>0</v>
          </cell>
          <cell r="FR174">
            <v>0</v>
          </cell>
          <cell r="FS174">
            <v>0</v>
          </cell>
          <cell r="FT174">
            <v>86671</v>
          </cell>
          <cell r="FU174">
            <v>0</v>
          </cell>
          <cell r="FV174">
            <v>0</v>
          </cell>
          <cell r="FW174">
            <v>0</v>
          </cell>
          <cell r="FX174">
            <v>285585</v>
          </cell>
          <cell r="FY174">
            <v>0</v>
          </cell>
          <cell r="FZ174">
            <v>0</v>
          </cell>
          <cell r="GA174">
            <v>0</v>
          </cell>
          <cell r="GB174">
            <v>347494</v>
          </cell>
          <cell r="GC174">
            <v>21514</v>
          </cell>
          <cell r="GD174">
            <v>0</v>
          </cell>
          <cell r="GE174">
            <v>0</v>
          </cell>
          <cell r="GF174">
            <v>62456</v>
          </cell>
          <cell r="GG174">
            <v>0</v>
          </cell>
          <cell r="GH174">
            <v>0</v>
          </cell>
          <cell r="GI174">
            <v>0</v>
          </cell>
          <cell r="GJ174">
            <v>79832</v>
          </cell>
          <cell r="GK174">
            <v>-3572</v>
          </cell>
          <cell r="GL174">
            <v>0</v>
          </cell>
          <cell r="GM174">
            <v>0</v>
          </cell>
          <cell r="GN174">
            <v>0</v>
          </cell>
          <cell r="GO174">
            <v>0</v>
          </cell>
          <cell r="GP174">
            <v>0</v>
          </cell>
          <cell r="GQ174">
            <v>0</v>
          </cell>
          <cell r="GR174">
            <v>0</v>
          </cell>
          <cell r="GS174">
            <v>0</v>
          </cell>
          <cell r="GT174">
            <v>0</v>
          </cell>
          <cell r="GU174">
            <v>0</v>
          </cell>
          <cell r="GV174">
            <v>12610</v>
          </cell>
          <cell r="GW174">
            <v>0</v>
          </cell>
          <cell r="GX174">
            <v>0</v>
          </cell>
          <cell r="GY174">
            <v>0</v>
          </cell>
          <cell r="GZ174">
            <v>874648</v>
          </cell>
          <cell r="HA174">
            <v>17942</v>
          </cell>
          <cell r="HB174">
            <v>0</v>
          </cell>
          <cell r="HC174">
            <v>0</v>
          </cell>
          <cell r="HD174">
            <v>144487</v>
          </cell>
          <cell r="HE174">
            <v>0</v>
          </cell>
          <cell r="HF174">
            <v>0</v>
          </cell>
          <cell r="HG174">
            <v>0</v>
          </cell>
          <cell r="HH174">
            <v>402197</v>
          </cell>
          <cell r="HI174">
            <v>0</v>
          </cell>
          <cell r="HJ174">
            <v>0</v>
          </cell>
          <cell r="HK174">
            <v>0</v>
          </cell>
          <cell r="HL174">
            <v>404073</v>
          </cell>
          <cell r="HM174">
            <v>28419</v>
          </cell>
          <cell r="HN174">
            <v>0</v>
          </cell>
          <cell r="HO174">
            <v>0</v>
          </cell>
          <cell r="HP174">
            <v>82502</v>
          </cell>
          <cell r="HQ174">
            <v>0</v>
          </cell>
          <cell r="HR174">
            <v>0</v>
          </cell>
          <cell r="HS174">
            <v>0</v>
          </cell>
          <cell r="HT174">
            <v>105454</v>
          </cell>
          <cell r="HU174">
            <v>-4718</v>
          </cell>
          <cell r="HV174">
            <v>0</v>
          </cell>
          <cell r="HW174">
            <v>0</v>
          </cell>
          <cell r="HX174">
            <v>0</v>
          </cell>
          <cell r="HY174">
            <v>0</v>
          </cell>
          <cell r="HZ174">
            <v>0</v>
          </cell>
          <cell r="IA174">
            <v>0</v>
          </cell>
          <cell r="IB174">
            <v>0</v>
          </cell>
          <cell r="IC174">
            <v>0</v>
          </cell>
          <cell r="ID174">
            <v>0</v>
          </cell>
          <cell r="IE174">
            <v>0</v>
          </cell>
          <cell r="IF174">
            <v>16225</v>
          </cell>
          <cell r="IG174">
            <v>0</v>
          </cell>
          <cell r="IH174">
            <v>0</v>
          </cell>
          <cell r="II174">
            <v>0</v>
          </cell>
          <cell r="IJ174">
            <v>1154938</v>
          </cell>
          <cell r="IK174">
            <v>23701</v>
          </cell>
        </row>
        <row r="175">
          <cell r="A175" t="str">
            <v>75178535</v>
          </cell>
          <cell r="B175" t="str">
            <v>2001</v>
          </cell>
          <cell r="C175">
            <v>37483</v>
          </cell>
          <cell r="D175" t="str">
            <v>07:33:07</v>
          </cell>
          <cell r="E175" t="str">
            <v>GREENFIELD PLACE LLC</v>
          </cell>
          <cell r="F175">
            <v>0</v>
          </cell>
          <cell r="G175">
            <v>662086</v>
          </cell>
          <cell r="H175">
            <v>0</v>
          </cell>
          <cell r="I175">
            <v>-310832</v>
          </cell>
          <cell r="J175">
            <v>11618</v>
          </cell>
          <cell r="K175">
            <v>184914</v>
          </cell>
          <cell r="L175">
            <v>0</v>
          </cell>
          <cell r="M175">
            <v>0</v>
          </cell>
          <cell r="N175">
            <v>166059</v>
          </cell>
          <cell r="O175">
            <v>56374</v>
          </cell>
          <cell r="P175">
            <v>0</v>
          </cell>
          <cell r="Q175">
            <v>0</v>
          </cell>
          <cell r="R175">
            <v>193188</v>
          </cell>
          <cell r="S175">
            <v>290150</v>
          </cell>
          <cell r="T175">
            <v>0</v>
          </cell>
          <cell r="U175">
            <v>0</v>
          </cell>
          <cell r="V175">
            <v>35800</v>
          </cell>
          <cell r="W175">
            <v>0</v>
          </cell>
          <cell r="X175">
            <v>0</v>
          </cell>
          <cell r="Y175">
            <v>0</v>
          </cell>
          <cell r="Z175">
            <v>442218</v>
          </cell>
          <cell r="AA175">
            <v>0</v>
          </cell>
          <cell r="AB175">
            <v>0</v>
          </cell>
          <cell r="AC175">
            <v>0</v>
          </cell>
          <cell r="AD175">
            <v>519045</v>
          </cell>
          <cell r="AE175">
            <v>0</v>
          </cell>
          <cell r="AF175">
            <v>0</v>
          </cell>
          <cell r="AG175">
            <v>0</v>
          </cell>
          <cell r="AH175">
            <v>1142112</v>
          </cell>
          <cell r="AI175">
            <v>0</v>
          </cell>
          <cell r="AJ175">
            <v>3683</v>
          </cell>
          <cell r="AK175">
            <v>0</v>
          </cell>
          <cell r="AL175">
            <v>73747</v>
          </cell>
          <cell r="AM175">
            <v>0</v>
          </cell>
          <cell r="AN175">
            <v>0</v>
          </cell>
          <cell r="AO175">
            <v>0</v>
          </cell>
          <cell r="AP175">
            <v>0</v>
          </cell>
          <cell r="AQ175">
            <v>0</v>
          </cell>
          <cell r="AR175">
            <v>0</v>
          </cell>
          <cell r="AS175">
            <v>0</v>
          </cell>
          <cell r="AT175">
            <v>0</v>
          </cell>
          <cell r="AU175">
            <v>184116</v>
          </cell>
          <cell r="AV175">
            <v>0</v>
          </cell>
          <cell r="AW175">
            <v>0</v>
          </cell>
          <cell r="AX175">
            <v>0</v>
          </cell>
          <cell r="AY175">
            <v>185158</v>
          </cell>
          <cell r="AZ175">
            <v>0</v>
          </cell>
          <cell r="BA175">
            <v>0</v>
          </cell>
          <cell r="BB175">
            <v>0</v>
          </cell>
          <cell r="BC175">
            <v>849</v>
          </cell>
          <cell r="BD175">
            <v>0</v>
          </cell>
          <cell r="BE175">
            <v>0</v>
          </cell>
          <cell r="BF175">
            <v>0</v>
          </cell>
          <cell r="BG175">
            <v>248997</v>
          </cell>
          <cell r="BH175">
            <v>0</v>
          </cell>
          <cell r="BI175">
            <v>-5888</v>
          </cell>
          <cell r="BJ175">
            <v>0</v>
          </cell>
          <cell r="BK175">
            <v>29314</v>
          </cell>
          <cell r="BL175">
            <v>0</v>
          </cell>
          <cell r="BM175">
            <v>0</v>
          </cell>
          <cell r="BN175">
            <v>0</v>
          </cell>
          <cell r="BO175">
            <v>5603</v>
          </cell>
          <cell r="BP175">
            <v>0</v>
          </cell>
          <cell r="BQ175">
            <v>0</v>
          </cell>
          <cell r="BR175">
            <v>0</v>
          </cell>
          <cell r="BS175">
            <v>0</v>
          </cell>
          <cell r="BT175">
            <v>0</v>
          </cell>
          <cell r="BU175">
            <v>0</v>
          </cell>
          <cell r="BV175">
            <v>0</v>
          </cell>
          <cell r="BW175">
            <v>0</v>
          </cell>
          <cell r="BX175">
            <v>0</v>
          </cell>
          <cell r="BY175">
            <v>0</v>
          </cell>
          <cell r="BZ175">
            <v>0</v>
          </cell>
          <cell r="CA175">
            <v>27335</v>
          </cell>
          <cell r="CB175">
            <v>0</v>
          </cell>
          <cell r="CC175">
            <v>0</v>
          </cell>
          <cell r="CD175">
            <v>0</v>
          </cell>
          <cell r="CE175">
            <v>8000</v>
          </cell>
          <cell r="CF175">
            <v>0</v>
          </cell>
          <cell r="CG175">
            <v>0</v>
          </cell>
          <cell r="CH175">
            <v>0</v>
          </cell>
          <cell r="CI175">
            <v>1300</v>
          </cell>
          <cell r="CJ175">
            <v>0</v>
          </cell>
          <cell r="CK175">
            <v>0</v>
          </cell>
          <cell r="CL175">
            <v>0</v>
          </cell>
          <cell r="CM175">
            <v>43004</v>
          </cell>
          <cell r="CN175">
            <v>0</v>
          </cell>
          <cell r="CO175">
            <v>0</v>
          </cell>
          <cell r="CP175">
            <v>0</v>
          </cell>
          <cell r="CQ175">
            <v>0</v>
          </cell>
          <cell r="CR175">
            <v>0</v>
          </cell>
          <cell r="CS175">
            <v>0</v>
          </cell>
          <cell r="CT175">
            <v>0</v>
          </cell>
          <cell r="CU175">
            <v>0</v>
          </cell>
          <cell r="CV175">
            <v>0</v>
          </cell>
          <cell r="CW175">
            <v>0</v>
          </cell>
          <cell r="CX175">
            <v>0</v>
          </cell>
          <cell r="CY175">
            <v>1649</v>
          </cell>
          <cell r="CZ175">
            <v>0</v>
          </cell>
          <cell r="DA175">
            <v>0</v>
          </cell>
          <cell r="DB175">
            <v>0</v>
          </cell>
          <cell r="DC175">
            <v>0</v>
          </cell>
          <cell r="DD175">
            <v>0</v>
          </cell>
          <cell r="DE175">
            <v>0</v>
          </cell>
          <cell r="DF175">
            <v>2212922</v>
          </cell>
          <cell r="DG175">
            <v>735325</v>
          </cell>
          <cell r="DH175">
            <v>3683</v>
          </cell>
          <cell r="DI175">
            <v>-5888</v>
          </cell>
          <cell r="DJ175">
            <v>59453</v>
          </cell>
          <cell r="DK175">
            <v>18635</v>
          </cell>
          <cell r="DL175">
            <v>0</v>
          </cell>
          <cell r="DM175">
            <v>0</v>
          </cell>
          <cell r="DN175">
            <v>56413</v>
          </cell>
          <cell r="DO175">
            <v>9945</v>
          </cell>
          <cell r="DP175">
            <v>0</v>
          </cell>
          <cell r="DQ175">
            <v>0</v>
          </cell>
          <cell r="DR175">
            <v>47896</v>
          </cell>
          <cell r="DS175">
            <v>10833</v>
          </cell>
          <cell r="DT175">
            <v>0</v>
          </cell>
          <cell r="DU175">
            <v>0</v>
          </cell>
          <cell r="DV175">
            <v>156588</v>
          </cell>
          <cell r="DW175">
            <v>262000</v>
          </cell>
          <cell r="DX175">
            <v>-3683</v>
          </cell>
          <cell r="DY175">
            <v>-70776</v>
          </cell>
          <cell r="DZ175">
            <v>0</v>
          </cell>
          <cell r="EA175">
            <v>463</v>
          </cell>
          <cell r="EB175">
            <v>0</v>
          </cell>
          <cell r="EC175">
            <v>0</v>
          </cell>
          <cell r="ED175">
            <v>0</v>
          </cell>
          <cell r="EE175">
            <v>4794</v>
          </cell>
          <cell r="EF175">
            <v>0</v>
          </cell>
          <cell r="EG175">
            <v>0</v>
          </cell>
          <cell r="EH175">
            <v>0</v>
          </cell>
          <cell r="EI175">
            <v>118197</v>
          </cell>
          <cell r="EJ175">
            <v>0</v>
          </cell>
          <cell r="EK175">
            <v>0</v>
          </cell>
          <cell r="EL175">
            <v>0</v>
          </cell>
          <cell r="EM175">
            <v>104902</v>
          </cell>
          <cell r="EN175">
            <v>0</v>
          </cell>
          <cell r="EO175">
            <v>0</v>
          </cell>
          <cell r="EP175">
            <v>0</v>
          </cell>
          <cell r="EQ175">
            <v>4335</v>
          </cell>
          <cell r="ER175">
            <v>0</v>
          </cell>
          <cell r="ES175">
            <v>0</v>
          </cell>
          <cell r="ET175">
            <v>0</v>
          </cell>
          <cell r="EU175">
            <v>7462</v>
          </cell>
          <cell r="EV175">
            <v>0</v>
          </cell>
          <cell r="EW175">
            <v>0</v>
          </cell>
          <cell r="EX175">
            <v>0</v>
          </cell>
          <cell r="EY175">
            <v>0</v>
          </cell>
          <cell r="EZ175">
            <v>0</v>
          </cell>
          <cell r="FA175">
            <v>0</v>
          </cell>
          <cell r="FB175">
            <v>0</v>
          </cell>
          <cell r="FC175">
            <v>30522</v>
          </cell>
          <cell r="FD175">
            <v>0</v>
          </cell>
          <cell r="FE175">
            <v>-934</v>
          </cell>
          <cell r="FF175">
            <v>0</v>
          </cell>
          <cell r="FG175">
            <v>0</v>
          </cell>
          <cell r="FH175">
            <v>0</v>
          </cell>
          <cell r="FI175">
            <v>0</v>
          </cell>
          <cell r="FJ175">
            <v>0</v>
          </cell>
          <cell r="FK175">
            <v>9129</v>
          </cell>
          <cell r="FL175">
            <v>0</v>
          </cell>
          <cell r="FM175">
            <v>0</v>
          </cell>
          <cell r="FN175">
            <v>941</v>
          </cell>
          <cell r="FO175">
            <v>3907</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0</v>
          </cell>
          <cell r="HL175">
            <v>0</v>
          </cell>
          <cell r="HM175">
            <v>0</v>
          </cell>
          <cell r="HN175">
            <v>0</v>
          </cell>
          <cell r="HO175">
            <v>0</v>
          </cell>
          <cell r="HP175">
            <v>0</v>
          </cell>
          <cell r="HQ175">
            <v>0</v>
          </cell>
          <cell r="HR175">
            <v>0</v>
          </cell>
          <cell r="HS175">
            <v>0</v>
          </cell>
          <cell r="HT175">
            <v>0</v>
          </cell>
          <cell r="HU175">
            <v>0</v>
          </cell>
          <cell r="HV175">
            <v>0</v>
          </cell>
          <cell r="HW175">
            <v>0</v>
          </cell>
          <cell r="HX175">
            <v>0</v>
          </cell>
          <cell r="HY175">
            <v>0</v>
          </cell>
          <cell r="HZ175">
            <v>0</v>
          </cell>
          <cell r="IA175">
            <v>0</v>
          </cell>
          <cell r="IB175">
            <v>0</v>
          </cell>
          <cell r="IC175">
            <v>0</v>
          </cell>
          <cell r="ID175">
            <v>0</v>
          </cell>
          <cell r="IE175">
            <v>0</v>
          </cell>
          <cell r="IF175">
            <v>0</v>
          </cell>
          <cell r="IG175">
            <v>0</v>
          </cell>
          <cell r="IH175">
            <v>0</v>
          </cell>
          <cell r="II175">
            <v>0</v>
          </cell>
          <cell r="IJ175">
            <v>0</v>
          </cell>
          <cell r="IK175">
            <v>0</v>
          </cell>
        </row>
        <row r="176">
          <cell r="A176" t="str">
            <v>33403533</v>
          </cell>
          <cell r="B176" t="str">
            <v>2001</v>
          </cell>
          <cell r="C176">
            <v>37426</v>
          </cell>
          <cell r="D176" t="str">
            <v>09:29:02</v>
          </cell>
          <cell r="E176" t="str">
            <v>GREENTREE RIDGE</v>
          </cell>
          <cell r="F176">
            <v>0</v>
          </cell>
          <cell r="G176">
            <v>143788</v>
          </cell>
          <cell r="H176">
            <v>-1439</v>
          </cell>
          <cell r="I176">
            <v>-37641</v>
          </cell>
          <cell r="J176">
            <v>15780</v>
          </cell>
          <cell r="K176">
            <v>83031</v>
          </cell>
          <cell r="L176">
            <v>5405</v>
          </cell>
          <cell r="M176">
            <v>-1179</v>
          </cell>
          <cell r="N176">
            <v>67119</v>
          </cell>
          <cell r="O176">
            <v>6389</v>
          </cell>
          <cell r="P176">
            <v>14774</v>
          </cell>
          <cell r="Q176">
            <v>0</v>
          </cell>
          <cell r="R176">
            <v>139318</v>
          </cell>
          <cell r="S176">
            <v>120865</v>
          </cell>
          <cell r="T176">
            <v>30667</v>
          </cell>
          <cell r="U176">
            <v>-5244</v>
          </cell>
          <cell r="V176">
            <v>59027</v>
          </cell>
          <cell r="W176">
            <v>0</v>
          </cell>
          <cell r="X176">
            <v>0</v>
          </cell>
          <cell r="Y176">
            <v>0</v>
          </cell>
          <cell r="Z176">
            <v>19932</v>
          </cell>
          <cell r="AA176">
            <v>0</v>
          </cell>
          <cell r="AB176">
            <v>0</v>
          </cell>
          <cell r="AC176">
            <v>0</v>
          </cell>
          <cell r="AD176">
            <v>0</v>
          </cell>
          <cell r="AE176">
            <v>0</v>
          </cell>
          <cell r="AF176">
            <v>0</v>
          </cell>
          <cell r="AG176">
            <v>0</v>
          </cell>
          <cell r="AH176">
            <v>0</v>
          </cell>
          <cell r="AI176">
            <v>0</v>
          </cell>
          <cell r="AJ176">
            <v>0</v>
          </cell>
          <cell r="AK176">
            <v>0</v>
          </cell>
          <cell r="AL176">
            <v>15580</v>
          </cell>
          <cell r="AM176">
            <v>0</v>
          </cell>
          <cell r="AN176">
            <v>0</v>
          </cell>
          <cell r="AO176">
            <v>0</v>
          </cell>
          <cell r="AP176">
            <v>0</v>
          </cell>
          <cell r="AQ176">
            <v>0</v>
          </cell>
          <cell r="AR176">
            <v>0</v>
          </cell>
          <cell r="AS176">
            <v>0</v>
          </cell>
          <cell r="AT176">
            <v>0</v>
          </cell>
          <cell r="AU176">
            <v>0</v>
          </cell>
          <cell r="AV176">
            <v>7786</v>
          </cell>
          <cell r="AW176">
            <v>0</v>
          </cell>
          <cell r="AX176">
            <v>0</v>
          </cell>
          <cell r="AY176">
            <v>0</v>
          </cell>
          <cell r="AZ176">
            <v>13024</v>
          </cell>
          <cell r="BA176">
            <v>0</v>
          </cell>
          <cell r="BB176">
            <v>0</v>
          </cell>
          <cell r="BC176">
            <v>1000</v>
          </cell>
          <cell r="BD176">
            <v>0</v>
          </cell>
          <cell r="BE176">
            <v>0</v>
          </cell>
          <cell r="BF176">
            <v>0</v>
          </cell>
          <cell r="BG176">
            <v>11</v>
          </cell>
          <cell r="BH176">
            <v>0</v>
          </cell>
          <cell r="BI176">
            <v>0</v>
          </cell>
          <cell r="BJ176">
            <v>0</v>
          </cell>
          <cell r="BK176">
            <v>10531</v>
          </cell>
          <cell r="BL176">
            <v>0</v>
          </cell>
          <cell r="BM176">
            <v>0</v>
          </cell>
          <cell r="BN176">
            <v>0</v>
          </cell>
          <cell r="BO176">
            <v>-183</v>
          </cell>
          <cell r="BP176">
            <v>183</v>
          </cell>
          <cell r="BQ176">
            <v>0</v>
          </cell>
          <cell r="BR176">
            <v>0</v>
          </cell>
          <cell r="BS176">
            <v>0</v>
          </cell>
          <cell r="BT176">
            <v>0</v>
          </cell>
          <cell r="BU176">
            <v>0</v>
          </cell>
          <cell r="BV176">
            <v>0</v>
          </cell>
          <cell r="BW176">
            <v>0</v>
          </cell>
          <cell r="BX176">
            <v>0</v>
          </cell>
          <cell r="BY176">
            <v>0</v>
          </cell>
          <cell r="BZ176">
            <v>0</v>
          </cell>
          <cell r="CA176">
            <v>15000</v>
          </cell>
          <cell r="CB176">
            <v>0</v>
          </cell>
          <cell r="CC176">
            <v>0</v>
          </cell>
          <cell r="CD176">
            <v>0</v>
          </cell>
          <cell r="CE176">
            <v>0</v>
          </cell>
          <cell r="CF176">
            <v>0</v>
          </cell>
          <cell r="CG176">
            <v>0</v>
          </cell>
          <cell r="CH176">
            <v>0</v>
          </cell>
          <cell r="CI176">
            <v>3250</v>
          </cell>
          <cell r="CJ176">
            <v>0</v>
          </cell>
          <cell r="CK176">
            <v>0</v>
          </cell>
          <cell r="CL176">
            <v>0</v>
          </cell>
          <cell r="CM176">
            <v>1581</v>
          </cell>
          <cell r="CN176">
            <v>-1191</v>
          </cell>
          <cell r="CO176">
            <v>-390</v>
          </cell>
          <cell r="CP176">
            <v>0</v>
          </cell>
          <cell r="CQ176">
            <v>223</v>
          </cell>
          <cell r="CR176">
            <v>197</v>
          </cell>
          <cell r="CS176">
            <v>0</v>
          </cell>
          <cell r="CT176">
            <v>0</v>
          </cell>
          <cell r="CU176">
            <v>0</v>
          </cell>
          <cell r="CV176">
            <v>1439</v>
          </cell>
          <cell r="CW176">
            <v>0</v>
          </cell>
          <cell r="CX176">
            <v>0</v>
          </cell>
          <cell r="CY176">
            <v>0</v>
          </cell>
          <cell r="CZ176">
            <v>0</v>
          </cell>
          <cell r="DA176">
            <v>0</v>
          </cell>
          <cell r="DB176">
            <v>0</v>
          </cell>
          <cell r="DC176">
            <v>0</v>
          </cell>
          <cell r="DD176">
            <v>-183</v>
          </cell>
          <cell r="DE176">
            <v>-117</v>
          </cell>
          <cell r="DF176">
            <v>94539</v>
          </cell>
          <cell r="DG176">
            <v>31413</v>
          </cell>
          <cell r="DH176">
            <v>21255</v>
          </cell>
          <cell r="DI176">
            <v>-507</v>
          </cell>
          <cell r="DJ176">
            <v>8768</v>
          </cell>
          <cell r="DK176">
            <v>31875</v>
          </cell>
          <cell r="DL176">
            <v>1930</v>
          </cell>
          <cell r="DM176">
            <v>-5200</v>
          </cell>
          <cell r="DN176">
            <v>21662</v>
          </cell>
          <cell r="DO176">
            <v>1054</v>
          </cell>
          <cell r="DP176">
            <v>4768</v>
          </cell>
          <cell r="DQ176">
            <v>0</v>
          </cell>
          <cell r="DR176">
            <v>17939</v>
          </cell>
          <cell r="DS176">
            <v>13627</v>
          </cell>
          <cell r="DT176">
            <v>-763</v>
          </cell>
          <cell r="DU176">
            <v>0</v>
          </cell>
          <cell r="DV176">
            <v>50764</v>
          </cell>
          <cell r="DW176">
            <v>507521</v>
          </cell>
          <cell r="DX176">
            <v>-248591</v>
          </cell>
          <cell r="DY176">
            <v>-27102</v>
          </cell>
          <cell r="DZ176">
            <v>0</v>
          </cell>
          <cell r="EA176">
            <v>1059</v>
          </cell>
          <cell r="EB176">
            <v>0</v>
          </cell>
          <cell r="EC176">
            <v>0</v>
          </cell>
          <cell r="ED176">
            <v>0</v>
          </cell>
          <cell r="EE176">
            <v>2715</v>
          </cell>
          <cell r="EF176">
            <v>0</v>
          </cell>
          <cell r="EG176">
            <v>0</v>
          </cell>
          <cell r="EH176">
            <v>22427</v>
          </cell>
          <cell r="EI176">
            <v>106</v>
          </cell>
          <cell r="EJ176">
            <v>4937</v>
          </cell>
          <cell r="EK176">
            <v>0</v>
          </cell>
          <cell r="EL176">
            <v>12848</v>
          </cell>
          <cell r="EM176">
            <v>3657</v>
          </cell>
          <cell r="EN176">
            <v>2828</v>
          </cell>
          <cell r="EO176">
            <v>0</v>
          </cell>
          <cell r="EP176">
            <v>4739</v>
          </cell>
          <cell r="EQ176">
            <v>0</v>
          </cell>
          <cell r="ER176">
            <v>1043</v>
          </cell>
          <cell r="ES176">
            <v>0</v>
          </cell>
          <cell r="ET176">
            <v>0</v>
          </cell>
          <cell r="EU176">
            <v>9205</v>
          </cell>
          <cell r="EV176">
            <v>0</v>
          </cell>
          <cell r="EW176">
            <v>0</v>
          </cell>
          <cell r="EX176">
            <v>0</v>
          </cell>
          <cell r="EY176">
            <v>0</v>
          </cell>
          <cell r="EZ176">
            <v>0</v>
          </cell>
          <cell r="FA176">
            <v>0</v>
          </cell>
          <cell r="FB176">
            <v>0</v>
          </cell>
          <cell r="FC176">
            <v>64296</v>
          </cell>
          <cell r="FD176">
            <v>-3810</v>
          </cell>
          <cell r="FE176">
            <v>0</v>
          </cell>
          <cell r="FF176">
            <v>0</v>
          </cell>
          <cell r="FG176">
            <v>8318</v>
          </cell>
          <cell r="FH176">
            <v>0</v>
          </cell>
          <cell r="FI176">
            <v>0</v>
          </cell>
          <cell r="FJ176">
            <v>0</v>
          </cell>
          <cell r="FK176">
            <v>0</v>
          </cell>
          <cell r="FL176">
            <v>4260</v>
          </cell>
          <cell r="FM176">
            <v>0</v>
          </cell>
          <cell r="FN176">
            <v>2436</v>
          </cell>
          <cell r="FO176">
            <v>3663</v>
          </cell>
          <cell r="FP176">
            <v>537</v>
          </cell>
          <cell r="FQ176">
            <v>0</v>
          </cell>
          <cell r="FR176">
            <v>0</v>
          </cell>
          <cell r="FS176">
            <v>0</v>
          </cell>
          <cell r="FT176">
            <v>49550</v>
          </cell>
          <cell r="FU176">
            <v>0</v>
          </cell>
          <cell r="FV176">
            <v>28499</v>
          </cell>
          <cell r="FW176">
            <v>0</v>
          </cell>
          <cell r="FX176">
            <v>49330</v>
          </cell>
          <cell r="FY176">
            <v>0</v>
          </cell>
          <cell r="FZ176">
            <v>192601</v>
          </cell>
          <cell r="GA176">
            <v>0</v>
          </cell>
          <cell r="GB176">
            <v>354</v>
          </cell>
          <cell r="GC176">
            <v>0</v>
          </cell>
          <cell r="GD176">
            <v>0</v>
          </cell>
          <cell r="GE176">
            <v>0</v>
          </cell>
          <cell r="GF176">
            <v>26382</v>
          </cell>
          <cell r="GG176">
            <v>0</v>
          </cell>
          <cell r="GH176">
            <v>0</v>
          </cell>
          <cell r="GI176">
            <v>0</v>
          </cell>
          <cell r="GJ176">
            <v>44129</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221100</v>
          </cell>
          <cell r="GY176">
            <v>0</v>
          </cell>
          <cell r="GZ176">
            <v>169745</v>
          </cell>
          <cell r="HA176">
            <v>0</v>
          </cell>
          <cell r="HB176">
            <v>110783</v>
          </cell>
          <cell r="HC176">
            <v>0</v>
          </cell>
          <cell r="HD176">
            <v>-51538</v>
          </cell>
          <cell r="HE176">
            <v>0</v>
          </cell>
          <cell r="HF176">
            <v>145497</v>
          </cell>
          <cell r="HG176">
            <v>0</v>
          </cell>
          <cell r="HH176">
            <v>-52436</v>
          </cell>
          <cell r="HI176">
            <v>0</v>
          </cell>
          <cell r="HJ176">
            <v>238730</v>
          </cell>
          <cell r="HK176">
            <v>0</v>
          </cell>
          <cell r="HL176">
            <v>-8071</v>
          </cell>
          <cell r="HM176">
            <v>0</v>
          </cell>
          <cell r="HN176">
            <v>0</v>
          </cell>
          <cell r="HO176">
            <v>0</v>
          </cell>
          <cell r="HP176">
            <v>31542</v>
          </cell>
          <cell r="HQ176">
            <v>0</v>
          </cell>
          <cell r="HR176">
            <v>0</v>
          </cell>
          <cell r="HS176">
            <v>0</v>
          </cell>
          <cell r="HT176">
            <v>52758</v>
          </cell>
          <cell r="HU176">
            <v>0</v>
          </cell>
          <cell r="HV176">
            <v>0</v>
          </cell>
          <cell r="HW176">
            <v>684</v>
          </cell>
          <cell r="HX176">
            <v>0</v>
          </cell>
          <cell r="HY176">
            <v>0</v>
          </cell>
          <cell r="HZ176">
            <v>0</v>
          </cell>
          <cell r="IA176">
            <v>15664</v>
          </cell>
          <cell r="IB176">
            <v>0</v>
          </cell>
          <cell r="IC176">
            <v>0</v>
          </cell>
          <cell r="ID176">
            <v>0</v>
          </cell>
          <cell r="IE176">
            <v>96927</v>
          </cell>
          <cell r="IF176">
            <v>-450</v>
          </cell>
          <cell r="IG176">
            <v>0</v>
          </cell>
          <cell r="IH176">
            <v>495010</v>
          </cell>
          <cell r="II176">
            <v>113275</v>
          </cell>
          <cell r="IJ176">
            <v>-28195</v>
          </cell>
          <cell r="IK176">
            <v>0</v>
          </cell>
        </row>
        <row r="177">
          <cell r="A177" t="str">
            <v>71800001</v>
          </cell>
          <cell r="B177" t="str">
            <v>2001</v>
          </cell>
          <cell r="C177">
            <v>37523</v>
          </cell>
          <cell r="D177" t="str">
            <v>07:21:05</v>
          </cell>
          <cell r="E177" t="str">
            <v>Guardian Care of Ahoskie</v>
          </cell>
          <cell r="F177">
            <v>0</v>
          </cell>
          <cell r="G177">
            <v>560288</v>
          </cell>
          <cell r="H177">
            <v>-2392</v>
          </cell>
          <cell r="I177">
            <v>-6959</v>
          </cell>
          <cell r="J177">
            <v>38493</v>
          </cell>
          <cell r="K177">
            <v>233765</v>
          </cell>
          <cell r="L177">
            <v>3713</v>
          </cell>
          <cell r="M177">
            <v>-1262</v>
          </cell>
          <cell r="N177">
            <v>124518</v>
          </cell>
          <cell r="O177">
            <v>19411</v>
          </cell>
          <cell r="P177">
            <v>43949</v>
          </cell>
          <cell r="Q177">
            <v>0</v>
          </cell>
          <cell r="R177">
            <v>166210</v>
          </cell>
          <cell r="S177">
            <v>228046</v>
          </cell>
          <cell r="T177">
            <v>58664</v>
          </cell>
          <cell r="U177">
            <v>-8539</v>
          </cell>
          <cell r="V177">
            <v>192849</v>
          </cell>
          <cell r="W177">
            <v>0</v>
          </cell>
          <cell r="X177">
            <v>0</v>
          </cell>
          <cell r="Y177">
            <v>0</v>
          </cell>
          <cell r="Z177">
            <v>0</v>
          </cell>
          <cell r="AA177">
            <v>0</v>
          </cell>
          <cell r="AB177">
            <v>0</v>
          </cell>
          <cell r="AC177">
            <v>0</v>
          </cell>
          <cell r="AD177">
            <v>0</v>
          </cell>
          <cell r="AE177">
            <v>0</v>
          </cell>
          <cell r="AF177">
            <v>0</v>
          </cell>
          <cell r="AG177">
            <v>0</v>
          </cell>
          <cell r="AH177">
            <v>10498</v>
          </cell>
          <cell r="AI177">
            <v>0</v>
          </cell>
          <cell r="AJ177">
            <v>0</v>
          </cell>
          <cell r="AK177">
            <v>0</v>
          </cell>
          <cell r="AL177">
            <v>40259</v>
          </cell>
          <cell r="AM177">
            <v>0</v>
          </cell>
          <cell r="AN177">
            <v>0</v>
          </cell>
          <cell r="AO177">
            <v>0</v>
          </cell>
          <cell r="AP177">
            <v>0</v>
          </cell>
          <cell r="AQ177">
            <v>0</v>
          </cell>
          <cell r="AR177">
            <v>0</v>
          </cell>
          <cell r="AS177">
            <v>0</v>
          </cell>
          <cell r="AT177">
            <v>0</v>
          </cell>
          <cell r="AU177">
            <v>0</v>
          </cell>
          <cell r="AV177">
            <v>20662</v>
          </cell>
          <cell r="AW177">
            <v>0</v>
          </cell>
          <cell r="AX177">
            <v>0</v>
          </cell>
          <cell r="AY177">
            <v>0</v>
          </cell>
          <cell r="AZ177">
            <v>62663</v>
          </cell>
          <cell r="BA177">
            <v>-583</v>
          </cell>
          <cell r="BB177">
            <v>0</v>
          </cell>
          <cell r="BC177">
            <v>0</v>
          </cell>
          <cell r="BD177">
            <v>0</v>
          </cell>
          <cell r="BE177">
            <v>0</v>
          </cell>
          <cell r="BF177">
            <v>0</v>
          </cell>
          <cell r="BG177">
            <v>121127</v>
          </cell>
          <cell r="BH177">
            <v>-34327</v>
          </cell>
          <cell r="BI177">
            <v>0</v>
          </cell>
          <cell r="BJ177">
            <v>0</v>
          </cell>
          <cell r="BK177">
            <v>0</v>
          </cell>
          <cell r="BL177">
            <v>0</v>
          </cell>
          <cell r="BM177">
            <v>0</v>
          </cell>
          <cell r="BN177">
            <v>0</v>
          </cell>
          <cell r="BO177">
            <v>103</v>
          </cell>
          <cell r="BP177">
            <v>0</v>
          </cell>
          <cell r="BQ177">
            <v>0</v>
          </cell>
          <cell r="BR177">
            <v>0</v>
          </cell>
          <cell r="BS177">
            <v>0</v>
          </cell>
          <cell r="BT177">
            <v>3888</v>
          </cell>
          <cell r="BU177">
            <v>0</v>
          </cell>
          <cell r="BV177">
            <v>0</v>
          </cell>
          <cell r="BW177">
            <v>0</v>
          </cell>
          <cell r="BX177">
            <v>0</v>
          </cell>
          <cell r="BY177">
            <v>0</v>
          </cell>
          <cell r="BZ177">
            <v>0</v>
          </cell>
          <cell r="CA177">
            <v>3000</v>
          </cell>
          <cell r="CB177">
            <v>0</v>
          </cell>
          <cell r="CC177">
            <v>0</v>
          </cell>
          <cell r="CD177">
            <v>0</v>
          </cell>
          <cell r="CE177">
            <v>8100</v>
          </cell>
          <cell r="CF177">
            <v>0</v>
          </cell>
          <cell r="CG177">
            <v>0</v>
          </cell>
          <cell r="CH177">
            <v>0</v>
          </cell>
          <cell r="CI177">
            <v>1300</v>
          </cell>
          <cell r="CJ177">
            <v>0</v>
          </cell>
          <cell r="CK177">
            <v>0</v>
          </cell>
          <cell r="CL177">
            <v>0</v>
          </cell>
          <cell r="CM177">
            <v>0</v>
          </cell>
          <cell r="CN177">
            <v>0</v>
          </cell>
          <cell r="CO177">
            <v>10387</v>
          </cell>
          <cell r="CP177">
            <v>0</v>
          </cell>
          <cell r="CQ177">
            <v>-10008</v>
          </cell>
          <cell r="CR177">
            <v>613</v>
          </cell>
          <cell r="CS177">
            <v>0</v>
          </cell>
          <cell r="CT177">
            <v>0</v>
          </cell>
          <cell r="CU177">
            <v>0</v>
          </cell>
          <cell r="CV177">
            <v>2292</v>
          </cell>
          <cell r="CW177">
            <v>0</v>
          </cell>
          <cell r="CX177">
            <v>0</v>
          </cell>
          <cell r="CY177">
            <v>0</v>
          </cell>
          <cell r="CZ177">
            <v>0</v>
          </cell>
          <cell r="DA177">
            <v>0</v>
          </cell>
          <cell r="DB177">
            <v>0</v>
          </cell>
          <cell r="DC177">
            <v>0</v>
          </cell>
          <cell r="DD177">
            <v>0</v>
          </cell>
          <cell r="DE177">
            <v>0</v>
          </cell>
          <cell r="DF177">
            <v>243606</v>
          </cell>
          <cell r="DG177">
            <v>123622</v>
          </cell>
          <cell r="DH177">
            <v>55791</v>
          </cell>
          <cell r="DI177">
            <v>9804</v>
          </cell>
          <cell r="DJ177">
            <v>55350</v>
          </cell>
          <cell r="DK177">
            <v>17428</v>
          </cell>
          <cell r="DL177">
            <v>19536</v>
          </cell>
          <cell r="DM177">
            <v>0</v>
          </cell>
          <cell r="DN177">
            <v>17197</v>
          </cell>
          <cell r="DO177">
            <v>0</v>
          </cell>
          <cell r="DP177">
            <v>6070</v>
          </cell>
          <cell r="DQ177">
            <v>0</v>
          </cell>
          <cell r="DR177">
            <v>36796</v>
          </cell>
          <cell r="DS177">
            <v>4406</v>
          </cell>
          <cell r="DT177">
            <v>13301</v>
          </cell>
          <cell r="DU177">
            <v>0</v>
          </cell>
          <cell r="DV177">
            <v>145544</v>
          </cell>
          <cell r="DW177">
            <v>1681904</v>
          </cell>
          <cell r="DX177">
            <v>-806490</v>
          </cell>
          <cell r="DY177">
            <v>-445649</v>
          </cell>
          <cell r="DZ177">
            <v>0</v>
          </cell>
          <cell r="EA177">
            <v>116</v>
          </cell>
          <cell r="EB177">
            <v>0</v>
          </cell>
          <cell r="EC177">
            <v>0</v>
          </cell>
          <cell r="ED177">
            <v>0</v>
          </cell>
          <cell r="EE177">
            <v>12022</v>
          </cell>
          <cell r="EF177">
            <v>0</v>
          </cell>
          <cell r="EG177">
            <v>0</v>
          </cell>
          <cell r="EH177">
            <v>108787</v>
          </cell>
          <cell r="EI177">
            <v>87020</v>
          </cell>
          <cell r="EJ177">
            <v>-51952</v>
          </cell>
          <cell r="EK177">
            <v>3804</v>
          </cell>
          <cell r="EL177">
            <v>51159</v>
          </cell>
          <cell r="EM177">
            <v>0</v>
          </cell>
          <cell r="EN177">
            <v>64501</v>
          </cell>
          <cell r="EO177">
            <v>3186</v>
          </cell>
          <cell r="EP177">
            <v>31906</v>
          </cell>
          <cell r="EQ177">
            <v>4200</v>
          </cell>
          <cell r="ER177">
            <v>38677</v>
          </cell>
          <cell r="ES177">
            <v>1962</v>
          </cell>
          <cell r="ET177">
            <v>0</v>
          </cell>
          <cell r="EU177">
            <v>953</v>
          </cell>
          <cell r="EV177">
            <v>0</v>
          </cell>
          <cell r="EW177">
            <v>0</v>
          </cell>
          <cell r="EX177">
            <v>0</v>
          </cell>
          <cell r="EY177">
            <v>525</v>
          </cell>
          <cell r="EZ177">
            <v>0</v>
          </cell>
          <cell r="FA177">
            <v>0</v>
          </cell>
          <cell r="FB177">
            <v>0</v>
          </cell>
          <cell r="FC177">
            <v>23951</v>
          </cell>
          <cell r="FD177">
            <v>0</v>
          </cell>
          <cell r="FE177">
            <v>0</v>
          </cell>
          <cell r="FF177">
            <v>0</v>
          </cell>
          <cell r="FG177">
            <v>65228</v>
          </cell>
          <cell r="FH177">
            <v>0</v>
          </cell>
          <cell r="FI177">
            <v>0</v>
          </cell>
          <cell r="FJ177">
            <v>0</v>
          </cell>
          <cell r="FK177">
            <v>26475</v>
          </cell>
          <cell r="FL177">
            <v>3012</v>
          </cell>
          <cell r="FM177">
            <v>0</v>
          </cell>
          <cell r="FN177">
            <v>0</v>
          </cell>
          <cell r="FO177">
            <v>0</v>
          </cell>
          <cell r="FP177">
            <v>10060</v>
          </cell>
          <cell r="FQ177">
            <v>0</v>
          </cell>
          <cell r="FR177">
            <v>27536</v>
          </cell>
          <cell r="FS177">
            <v>0</v>
          </cell>
          <cell r="FT177">
            <v>0</v>
          </cell>
          <cell r="FU177">
            <v>0</v>
          </cell>
          <cell r="FV177">
            <v>339603</v>
          </cell>
          <cell r="FW177">
            <v>0</v>
          </cell>
          <cell r="FX177">
            <v>0</v>
          </cell>
          <cell r="FY177">
            <v>0</v>
          </cell>
          <cell r="FZ177">
            <v>443818</v>
          </cell>
          <cell r="GA177">
            <v>0</v>
          </cell>
          <cell r="GB177">
            <v>-6173</v>
          </cell>
          <cell r="GC177">
            <v>0</v>
          </cell>
          <cell r="GD177">
            <v>0</v>
          </cell>
          <cell r="GE177">
            <v>0</v>
          </cell>
          <cell r="GF177">
            <v>68832</v>
          </cell>
          <cell r="GG177">
            <v>0</v>
          </cell>
          <cell r="GH177">
            <v>0</v>
          </cell>
          <cell r="GI177">
            <v>0</v>
          </cell>
          <cell r="GJ177">
            <v>215216</v>
          </cell>
          <cell r="GK177">
            <v>0</v>
          </cell>
          <cell r="GL177">
            <v>0</v>
          </cell>
          <cell r="GM177">
            <v>0</v>
          </cell>
          <cell r="GN177">
            <v>0</v>
          </cell>
          <cell r="GO177">
            <v>0</v>
          </cell>
          <cell r="GP177">
            <v>0</v>
          </cell>
          <cell r="GQ177">
            <v>0</v>
          </cell>
          <cell r="GR177">
            <v>23244</v>
          </cell>
          <cell r="GS177">
            <v>0</v>
          </cell>
          <cell r="GT177">
            <v>0</v>
          </cell>
          <cell r="GU177">
            <v>0</v>
          </cell>
          <cell r="GV177">
            <v>0</v>
          </cell>
          <cell r="GW177">
            <v>0</v>
          </cell>
          <cell r="GX177">
            <v>810957</v>
          </cell>
          <cell r="GY177">
            <v>0</v>
          </cell>
          <cell r="GZ177">
            <v>301119</v>
          </cell>
          <cell r="HA177">
            <v>0</v>
          </cell>
          <cell r="HB177">
            <v>63896</v>
          </cell>
          <cell r="HC177">
            <v>0</v>
          </cell>
          <cell r="HD177">
            <v>0</v>
          </cell>
          <cell r="HE177">
            <v>0</v>
          </cell>
          <cell r="HF177">
            <v>260596</v>
          </cell>
          <cell r="HG177">
            <v>0</v>
          </cell>
          <cell r="HH177">
            <v>0</v>
          </cell>
          <cell r="HI177">
            <v>0</v>
          </cell>
          <cell r="HJ177">
            <v>329766</v>
          </cell>
          <cell r="HK177">
            <v>0</v>
          </cell>
          <cell r="HL177">
            <v>6173</v>
          </cell>
          <cell r="HM177">
            <v>0</v>
          </cell>
          <cell r="HN177">
            <v>0</v>
          </cell>
          <cell r="HO177">
            <v>0</v>
          </cell>
          <cell r="HP177">
            <v>56485</v>
          </cell>
          <cell r="HQ177">
            <v>0</v>
          </cell>
          <cell r="HR177">
            <v>0</v>
          </cell>
          <cell r="HS177">
            <v>0</v>
          </cell>
          <cell r="HT177">
            <v>176613</v>
          </cell>
          <cell r="HU177">
            <v>0</v>
          </cell>
          <cell r="HV177">
            <v>0</v>
          </cell>
          <cell r="HW177">
            <v>0</v>
          </cell>
          <cell r="HX177">
            <v>0</v>
          </cell>
          <cell r="HY177">
            <v>0</v>
          </cell>
          <cell r="HZ177">
            <v>0</v>
          </cell>
          <cell r="IA177">
            <v>0</v>
          </cell>
          <cell r="IB177">
            <v>25227</v>
          </cell>
          <cell r="IC177">
            <v>0</v>
          </cell>
          <cell r="ID177">
            <v>0</v>
          </cell>
          <cell r="IE177">
            <v>0</v>
          </cell>
          <cell r="IF177">
            <v>0</v>
          </cell>
          <cell r="IG177">
            <v>0</v>
          </cell>
          <cell r="IH177">
            <v>654258</v>
          </cell>
          <cell r="II177">
            <v>0</v>
          </cell>
          <cell r="IJ177">
            <v>264498</v>
          </cell>
          <cell r="IK177">
            <v>0</v>
          </cell>
        </row>
        <row r="178">
          <cell r="A178" t="str">
            <v>72600001</v>
          </cell>
          <cell r="B178" t="str">
            <v>2001</v>
          </cell>
          <cell r="C178">
            <v>37545</v>
          </cell>
          <cell r="D178" t="str">
            <v>15:27:00</v>
          </cell>
          <cell r="E178" t="str">
            <v>Guardian Care of Elizabeth City</v>
          </cell>
          <cell r="F178">
            <v>0</v>
          </cell>
          <cell r="G178">
            <v>747847</v>
          </cell>
          <cell r="H178">
            <v>-7394</v>
          </cell>
          <cell r="I178">
            <v>-548281</v>
          </cell>
          <cell r="J178">
            <v>27188</v>
          </cell>
          <cell r="K178">
            <v>213681</v>
          </cell>
          <cell r="L178">
            <v>-1690</v>
          </cell>
          <cell r="M178">
            <v>-1270</v>
          </cell>
          <cell r="N178">
            <v>126290</v>
          </cell>
          <cell r="O178">
            <v>14025</v>
          </cell>
          <cell r="P178">
            <v>44635</v>
          </cell>
          <cell r="Q178">
            <v>0</v>
          </cell>
          <cell r="R178">
            <v>177770</v>
          </cell>
          <cell r="S178">
            <v>174591</v>
          </cell>
          <cell r="T178">
            <v>62831</v>
          </cell>
          <cell r="U178">
            <v>-4074</v>
          </cell>
          <cell r="V178">
            <v>140191</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41636</v>
          </cell>
          <cell r="AM178">
            <v>0</v>
          </cell>
          <cell r="AN178">
            <v>0</v>
          </cell>
          <cell r="AO178">
            <v>0</v>
          </cell>
          <cell r="AP178">
            <v>0</v>
          </cell>
          <cell r="AQ178">
            <v>0</v>
          </cell>
          <cell r="AR178">
            <v>0</v>
          </cell>
          <cell r="AS178">
            <v>0</v>
          </cell>
          <cell r="AT178">
            <v>0</v>
          </cell>
          <cell r="AU178">
            <v>0</v>
          </cell>
          <cell r="AV178">
            <v>15829</v>
          </cell>
          <cell r="AW178">
            <v>0</v>
          </cell>
          <cell r="AX178">
            <v>0</v>
          </cell>
          <cell r="AY178">
            <v>0</v>
          </cell>
          <cell r="AZ178">
            <v>46020</v>
          </cell>
          <cell r="BA178">
            <v>0</v>
          </cell>
          <cell r="BB178">
            <v>0</v>
          </cell>
          <cell r="BC178">
            <v>0</v>
          </cell>
          <cell r="BD178">
            <v>0</v>
          </cell>
          <cell r="BE178">
            <v>0</v>
          </cell>
          <cell r="BF178">
            <v>0</v>
          </cell>
          <cell r="BG178">
            <v>103209</v>
          </cell>
          <cell r="BH178">
            <v>-33206</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14249</v>
          </cell>
          <cell r="CB178">
            <v>0</v>
          </cell>
          <cell r="CC178">
            <v>0</v>
          </cell>
          <cell r="CD178">
            <v>0</v>
          </cell>
          <cell r="CE178">
            <v>4986</v>
          </cell>
          <cell r="CF178">
            <v>0</v>
          </cell>
          <cell r="CG178">
            <v>0</v>
          </cell>
          <cell r="CH178">
            <v>0</v>
          </cell>
          <cell r="CI178">
            <v>1818</v>
          </cell>
          <cell r="CJ178">
            <v>0</v>
          </cell>
          <cell r="CK178">
            <v>0</v>
          </cell>
          <cell r="CL178">
            <v>0</v>
          </cell>
          <cell r="CM178">
            <v>0</v>
          </cell>
          <cell r="CN178">
            <v>0</v>
          </cell>
          <cell r="CO178">
            <v>9647</v>
          </cell>
          <cell r="CP178">
            <v>0</v>
          </cell>
          <cell r="CQ178">
            <v>0</v>
          </cell>
          <cell r="CR178">
            <v>7289</v>
          </cell>
          <cell r="CS178">
            <v>-79</v>
          </cell>
          <cell r="CT178">
            <v>0</v>
          </cell>
          <cell r="CU178">
            <v>0</v>
          </cell>
          <cell r="CV178">
            <v>6993</v>
          </cell>
          <cell r="CW178">
            <v>0</v>
          </cell>
          <cell r="CX178">
            <v>0</v>
          </cell>
          <cell r="CY178">
            <v>0</v>
          </cell>
          <cell r="CZ178">
            <v>0</v>
          </cell>
          <cell r="DA178">
            <v>0</v>
          </cell>
          <cell r="DB178">
            <v>0</v>
          </cell>
          <cell r="DC178">
            <v>0</v>
          </cell>
          <cell r="DD178">
            <v>0</v>
          </cell>
          <cell r="DE178">
            <v>0</v>
          </cell>
          <cell r="DF178">
            <v>181827</v>
          </cell>
          <cell r="DG178">
            <v>124262</v>
          </cell>
          <cell r="DH178">
            <v>42925</v>
          </cell>
          <cell r="DI178">
            <v>9568</v>
          </cell>
          <cell r="DJ178">
            <v>58596</v>
          </cell>
          <cell r="DK178">
            <v>11034</v>
          </cell>
          <cell r="DL178">
            <v>24688</v>
          </cell>
          <cell r="DM178">
            <v>2490</v>
          </cell>
          <cell r="DN178">
            <v>21981</v>
          </cell>
          <cell r="DO178">
            <v>0</v>
          </cell>
          <cell r="DP178">
            <v>7769</v>
          </cell>
          <cell r="DQ178">
            <v>0</v>
          </cell>
          <cell r="DR178">
            <v>32850</v>
          </cell>
          <cell r="DS178">
            <v>3564</v>
          </cell>
          <cell r="DT178">
            <v>12043</v>
          </cell>
          <cell r="DU178">
            <v>0</v>
          </cell>
          <cell r="DV178">
            <v>171864</v>
          </cell>
          <cell r="DW178">
            <v>1588596</v>
          </cell>
          <cell r="DX178">
            <v>-709548</v>
          </cell>
          <cell r="DY178">
            <v>-431024</v>
          </cell>
          <cell r="DZ178">
            <v>0</v>
          </cell>
          <cell r="EA178">
            <v>0</v>
          </cell>
          <cell r="EB178">
            <v>0</v>
          </cell>
          <cell r="EC178">
            <v>0</v>
          </cell>
          <cell r="ED178">
            <v>0</v>
          </cell>
          <cell r="EE178">
            <v>7392</v>
          </cell>
          <cell r="EF178">
            <v>1285</v>
          </cell>
          <cell r="EG178">
            <v>0</v>
          </cell>
          <cell r="EH178">
            <v>93758</v>
          </cell>
          <cell r="EI178">
            <v>100871</v>
          </cell>
          <cell r="EJ178">
            <v>-37507</v>
          </cell>
          <cell r="EK178">
            <v>2516</v>
          </cell>
          <cell r="EL178">
            <v>143446</v>
          </cell>
          <cell r="EM178">
            <v>1351</v>
          </cell>
          <cell r="EN178">
            <v>89886</v>
          </cell>
          <cell r="EO178">
            <v>3721</v>
          </cell>
          <cell r="EP178">
            <v>22194</v>
          </cell>
          <cell r="EQ178">
            <v>166</v>
          </cell>
          <cell r="ER178">
            <v>15401</v>
          </cell>
          <cell r="ES178">
            <v>701</v>
          </cell>
          <cell r="ET178">
            <v>0</v>
          </cell>
          <cell r="EU178">
            <v>10762</v>
          </cell>
          <cell r="EV178">
            <v>0</v>
          </cell>
          <cell r="EW178">
            <v>0</v>
          </cell>
          <cell r="EX178">
            <v>0</v>
          </cell>
          <cell r="EY178">
            <v>10</v>
          </cell>
          <cell r="EZ178">
            <v>0</v>
          </cell>
          <cell r="FA178">
            <v>0</v>
          </cell>
          <cell r="FB178">
            <v>0</v>
          </cell>
          <cell r="FC178">
            <v>15923</v>
          </cell>
          <cell r="FD178">
            <v>-1285</v>
          </cell>
          <cell r="FE178">
            <v>0</v>
          </cell>
          <cell r="FF178">
            <v>0</v>
          </cell>
          <cell r="FG178">
            <v>30315</v>
          </cell>
          <cell r="FH178">
            <v>0</v>
          </cell>
          <cell r="FI178">
            <v>0</v>
          </cell>
          <cell r="FJ178">
            <v>0</v>
          </cell>
          <cell r="FK178">
            <v>26119</v>
          </cell>
          <cell r="FL178">
            <v>0</v>
          </cell>
          <cell r="FM178">
            <v>0</v>
          </cell>
          <cell r="FN178">
            <v>0</v>
          </cell>
          <cell r="FO178">
            <v>0</v>
          </cell>
          <cell r="FP178">
            <v>20553</v>
          </cell>
          <cell r="FQ178">
            <v>0</v>
          </cell>
          <cell r="FR178">
            <v>24238</v>
          </cell>
          <cell r="FS178">
            <v>0</v>
          </cell>
          <cell r="FT178">
            <v>0</v>
          </cell>
          <cell r="FU178">
            <v>0</v>
          </cell>
          <cell r="FV178">
            <v>202189</v>
          </cell>
          <cell r="FW178">
            <v>0</v>
          </cell>
          <cell r="FX178">
            <v>0</v>
          </cell>
          <cell r="FY178">
            <v>0</v>
          </cell>
          <cell r="FZ178">
            <v>304627</v>
          </cell>
          <cell r="GA178">
            <v>0</v>
          </cell>
          <cell r="GB178">
            <v>-23510</v>
          </cell>
          <cell r="GC178">
            <v>0</v>
          </cell>
          <cell r="GD178">
            <v>0</v>
          </cell>
          <cell r="GE178">
            <v>0</v>
          </cell>
          <cell r="GF178">
            <v>44635</v>
          </cell>
          <cell r="GG178">
            <v>0</v>
          </cell>
          <cell r="GH178">
            <v>0</v>
          </cell>
          <cell r="GI178">
            <v>0</v>
          </cell>
          <cell r="GJ178">
            <v>134750</v>
          </cell>
          <cell r="GK178">
            <v>0</v>
          </cell>
          <cell r="GL178">
            <v>0</v>
          </cell>
          <cell r="GM178">
            <v>0</v>
          </cell>
          <cell r="GN178">
            <v>0</v>
          </cell>
          <cell r="GO178">
            <v>0</v>
          </cell>
          <cell r="GP178">
            <v>0</v>
          </cell>
          <cell r="GQ178">
            <v>0</v>
          </cell>
          <cell r="GR178">
            <v>19294</v>
          </cell>
          <cell r="GS178">
            <v>0</v>
          </cell>
          <cell r="GT178">
            <v>0</v>
          </cell>
          <cell r="GU178">
            <v>0</v>
          </cell>
          <cell r="GV178">
            <v>0</v>
          </cell>
          <cell r="GW178">
            <v>0</v>
          </cell>
          <cell r="GX178">
            <v>531054</v>
          </cell>
          <cell r="GY178">
            <v>0</v>
          </cell>
          <cell r="GZ178">
            <v>175169</v>
          </cell>
          <cell r="HA178">
            <v>0</v>
          </cell>
          <cell r="HB178">
            <v>155303</v>
          </cell>
          <cell r="HC178">
            <v>0</v>
          </cell>
          <cell r="HD178">
            <v>0</v>
          </cell>
          <cell r="HE178">
            <v>0</v>
          </cell>
          <cell r="HF178">
            <v>154824</v>
          </cell>
          <cell r="HG178">
            <v>0</v>
          </cell>
          <cell r="HH178">
            <v>0</v>
          </cell>
          <cell r="HI178">
            <v>0</v>
          </cell>
          <cell r="HJ178">
            <v>354940</v>
          </cell>
          <cell r="HK178">
            <v>0</v>
          </cell>
          <cell r="HL178">
            <v>23510</v>
          </cell>
          <cell r="HM178">
            <v>0</v>
          </cell>
          <cell r="HN178">
            <v>0</v>
          </cell>
          <cell r="HO178">
            <v>0</v>
          </cell>
          <cell r="HP178">
            <v>60556</v>
          </cell>
          <cell r="HQ178">
            <v>0</v>
          </cell>
          <cell r="HR178">
            <v>0</v>
          </cell>
          <cell r="HS178">
            <v>0</v>
          </cell>
          <cell r="HT178">
            <v>182814</v>
          </cell>
          <cell r="HU178">
            <v>0</v>
          </cell>
          <cell r="HV178">
            <v>0</v>
          </cell>
          <cell r="HW178">
            <v>0</v>
          </cell>
          <cell r="HX178">
            <v>0</v>
          </cell>
          <cell r="HY178">
            <v>0</v>
          </cell>
          <cell r="HZ178">
            <v>0</v>
          </cell>
          <cell r="IA178">
            <v>0</v>
          </cell>
          <cell r="IB178">
            <v>25528</v>
          </cell>
          <cell r="IC178">
            <v>0</v>
          </cell>
          <cell r="ID178">
            <v>0</v>
          </cell>
          <cell r="IE178">
            <v>0</v>
          </cell>
          <cell r="IF178">
            <v>0</v>
          </cell>
          <cell r="IG178">
            <v>0</v>
          </cell>
          <cell r="IH178">
            <v>665067</v>
          </cell>
          <cell r="II178">
            <v>0</v>
          </cell>
          <cell r="IJ178">
            <v>292408</v>
          </cell>
          <cell r="IK178">
            <v>0</v>
          </cell>
        </row>
        <row r="179">
          <cell r="A179" t="str">
            <v>70600001</v>
          </cell>
          <cell r="B179" t="str">
            <v>2001</v>
          </cell>
          <cell r="C179">
            <v>37551</v>
          </cell>
          <cell r="D179" t="str">
            <v>16:03:21</v>
          </cell>
          <cell r="E179" t="str">
            <v>Guardian Care of Henderson</v>
          </cell>
          <cell r="F179">
            <v>0</v>
          </cell>
          <cell r="G179">
            <v>432960</v>
          </cell>
          <cell r="H179">
            <v>-3273</v>
          </cell>
          <cell r="I179">
            <v>-327248</v>
          </cell>
          <cell r="J179">
            <v>27143</v>
          </cell>
          <cell r="K179">
            <v>159895</v>
          </cell>
          <cell r="L179">
            <v>6498</v>
          </cell>
          <cell r="M179">
            <v>0</v>
          </cell>
          <cell r="N179">
            <v>74496</v>
          </cell>
          <cell r="O179">
            <v>12282</v>
          </cell>
          <cell r="P179">
            <v>23372</v>
          </cell>
          <cell r="Q179">
            <v>0</v>
          </cell>
          <cell r="R179">
            <v>131467</v>
          </cell>
          <cell r="S179">
            <v>143313</v>
          </cell>
          <cell r="T179">
            <v>41245</v>
          </cell>
          <cell r="U179">
            <v>-5578</v>
          </cell>
          <cell r="V179">
            <v>141861</v>
          </cell>
          <cell r="W179">
            <v>0</v>
          </cell>
          <cell r="X179">
            <v>0</v>
          </cell>
          <cell r="Y179">
            <v>0</v>
          </cell>
          <cell r="Z179">
            <v>0</v>
          </cell>
          <cell r="AA179">
            <v>0</v>
          </cell>
          <cell r="AB179">
            <v>0</v>
          </cell>
          <cell r="AC179">
            <v>0</v>
          </cell>
          <cell r="AD179">
            <v>0</v>
          </cell>
          <cell r="AE179">
            <v>0</v>
          </cell>
          <cell r="AF179">
            <v>0</v>
          </cell>
          <cell r="AG179">
            <v>0</v>
          </cell>
          <cell r="AH179">
            <v>76</v>
          </cell>
          <cell r="AI179">
            <v>0</v>
          </cell>
          <cell r="AJ179">
            <v>0</v>
          </cell>
          <cell r="AK179">
            <v>0</v>
          </cell>
          <cell r="AL179">
            <v>19695</v>
          </cell>
          <cell r="AM179">
            <v>0</v>
          </cell>
          <cell r="AN179">
            <v>0</v>
          </cell>
          <cell r="AO179">
            <v>0</v>
          </cell>
          <cell r="AP179">
            <v>0</v>
          </cell>
          <cell r="AQ179">
            <v>0</v>
          </cell>
          <cell r="AR179">
            <v>0</v>
          </cell>
          <cell r="AS179">
            <v>0</v>
          </cell>
          <cell r="AT179">
            <v>0</v>
          </cell>
          <cell r="AU179">
            <v>0</v>
          </cell>
          <cell r="AV179">
            <v>13895</v>
          </cell>
          <cell r="AW179">
            <v>0</v>
          </cell>
          <cell r="AX179">
            <v>0</v>
          </cell>
          <cell r="AY179">
            <v>0</v>
          </cell>
          <cell r="AZ179">
            <v>34125</v>
          </cell>
          <cell r="BA179">
            <v>0</v>
          </cell>
          <cell r="BB179">
            <v>0</v>
          </cell>
          <cell r="BC179">
            <v>0</v>
          </cell>
          <cell r="BD179">
            <v>0</v>
          </cell>
          <cell r="BE179">
            <v>0</v>
          </cell>
          <cell r="BF179">
            <v>0</v>
          </cell>
          <cell r="BG179">
            <v>97956</v>
          </cell>
          <cell r="BH179">
            <v>-27442</v>
          </cell>
          <cell r="BI179">
            <v>0</v>
          </cell>
          <cell r="BJ179">
            <v>0</v>
          </cell>
          <cell r="BK179">
            <v>0</v>
          </cell>
          <cell r="BL179">
            <v>0</v>
          </cell>
          <cell r="BM179">
            <v>0</v>
          </cell>
          <cell r="BN179">
            <v>0</v>
          </cell>
          <cell r="BO179">
            <v>25</v>
          </cell>
          <cell r="BP179">
            <v>0</v>
          </cell>
          <cell r="BQ179">
            <v>0</v>
          </cell>
          <cell r="BR179">
            <v>0</v>
          </cell>
          <cell r="BS179">
            <v>0</v>
          </cell>
          <cell r="BT179">
            <v>2862</v>
          </cell>
          <cell r="BU179">
            <v>0</v>
          </cell>
          <cell r="BV179">
            <v>0</v>
          </cell>
          <cell r="BW179">
            <v>0</v>
          </cell>
          <cell r="BX179">
            <v>0</v>
          </cell>
          <cell r="BY179">
            <v>0</v>
          </cell>
          <cell r="BZ179">
            <v>0</v>
          </cell>
          <cell r="CA179">
            <v>6700</v>
          </cell>
          <cell r="CB179">
            <v>0</v>
          </cell>
          <cell r="CC179">
            <v>0</v>
          </cell>
          <cell r="CD179">
            <v>0</v>
          </cell>
          <cell r="CE179">
            <v>4284</v>
          </cell>
          <cell r="CF179">
            <v>0</v>
          </cell>
          <cell r="CG179">
            <v>0</v>
          </cell>
          <cell r="CH179">
            <v>0</v>
          </cell>
          <cell r="CI179">
            <v>1800</v>
          </cell>
          <cell r="CJ179">
            <v>0</v>
          </cell>
          <cell r="CK179">
            <v>0</v>
          </cell>
          <cell r="CL179">
            <v>0</v>
          </cell>
          <cell r="CM179">
            <v>0</v>
          </cell>
          <cell r="CN179">
            <v>0</v>
          </cell>
          <cell r="CO179">
            <v>9808</v>
          </cell>
          <cell r="CP179">
            <v>0</v>
          </cell>
          <cell r="CQ179">
            <v>1214</v>
          </cell>
          <cell r="CR179">
            <v>2018</v>
          </cell>
          <cell r="CS179">
            <v>0</v>
          </cell>
          <cell r="CT179">
            <v>0</v>
          </cell>
          <cell r="CU179">
            <v>0</v>
          </cell>
          <cell r="CV179">
            <v>2830</v>
          </cell>
          <cell r="CW179">
            <v>0</v>
          </cell>
          <cell r="CX179">
            <v>0</v>
          </cell>
          <cell r="CY179">
            <v>0</v>
          </cell>
          <cell r="CZ179">
            <v>0</v>
          </cell>
          <cell r="DA179">
            <v>0</v>
          </cell>
          <cell r="DB179">
            <v>0</v>
          </cell>
          <cell r="DC179">
            <v>0</v>
          </cell>
          <cell r="DD179">
            <v>0</v>
          </cell>
          <cell r="DE179">
            <v>0</v>
          </cell>
          <cell r="DF179">
            <v>161632</v>
          </cell>
          <cell r="DG179">
            <v>111979</v>
          </cell>
          <cell r="DH179">
            <v>28288</v>
          </cell>
          <cell r="DI179">
            <v>9808</v>
          </cell>
          <cell r="DJ179">
            <v>40965</v>
          </cell>
          <cell r="DK179">
            <v>13939</v>
          </cell>
          <cell r="DL179">
            <v>12852</v>
          </cell>
          <cell r="DM179">
            <v>0</v>
          </cell>
          <cell r="DN179">
            <v>23364</v>
          </cell>
          <cell r="DO179">
            <v>0</v>
          </cell>
          <cell r="DP179">
            <v>7330</v>
          </cell>
          <cell r="DQ179">
            <v>0</v>
          </cell>
          <cell r="DR179">
            <v>28590</v>
          </cell>
          <cell r="DS179">
            <v>2551</v>
          </cell>
          <cell r="DT179">
            <v>9412</v>
          </cell>
          <cell r="DU179">
            <v>0</v>
          </cell>
          <cell r="DV179">
            <v>97556</v>
          </cell>
          <cell r="DW179">
            <v>966235</v>
          </cell>
          <cell r="DX179">
            <v>-430681</v>
          </cell>
          <cell r="DY179">
            <v>-233307</v>
          </cell>
          <cell r="DZ179">
            <v>0</v>
          </cell>
          <cell r="EA179">
            <v>0</v>
          </cell>
          <cell r="EB179">
            <v>0</v>
          </cell>
          <cell r="EC179">
            <v>0</v>
          </cell>
          <cell r="ED179">
            <v>0</v>
          </cell>
          <cell r="EE179">
            <v>9239</v>
          </cell>
          <cell r="EF179">
            <v>182</v>
          </cell>
          <cell r="EG179">
            <v>0</v>
          </cell>
          <cell r="EH179">
            <v>57328</v>
          </cell>
          <cell r="EI179">
            <v>40337</v>
          </cell>
          <cell r="EJ179">
            <v>-6279</v>
          </cell>
          <cell r="EK179">
            <v>3702</v>
          </cell>
          <cell r="EL179">
            <v>20284</v>
          </cell>
          <cell r="EM179">
            <v>0</v>
          </cell>
          <cell r="EN179">
            <v>20283</v>
          </cell>
          <cell r="EO179">
            <v>1429</v>
          </cell>
          <cell r="EP179">
            <v>8961</v>
          </cell>
          <cell r="EQ179">
            <v>1875</v>
          </cell>
          <cell r="ER179">
            <v>4735</v>
          </cell>
          <cell r="ES179">
            <v>611</v>
          </cell>
          <cell r="ET179">
            <v>0</v>
          </cell>
          <cell r="EU179">
            <v>6293</v>
          </cell>
          <cell r="EV179">
            <v>0</v>
          </cell>
          <cell r="EW179">
            <v>0</v>
          </cell>
          <cell r="EX179">
            <v>0</v>
          </cell>
          <cell r="EY179">
            <v>4291</v>
          </cell>
          <cell r="EZ179">
            <v>0</v>
          </cell>
          <cell r="FA179">
            <v>0</v>
          </cell>
          <cell r="FB179">
            <v>0</v>
          </cell>
          <cell r="FC179">
            <v>25246</v>
          </cell>
          <cell r="FD179">
            <v>-182</v>
          </cell>
          <cell r="FE179">
            <v>0</v>
          </cell>
          <cell r="FF179">
            <v>0</v>
          </cell>
          <cell r="FG179">
            <v>39775</v>
          </cell>
          <cell r="FH179">
            <v>0</v>
          </cell>
          <cell r="FI179">
            <v>0</v>
          </cell>
          <cell r="FJ179">
            <v>0</v>
          </cell>
          <cell r="FK179">
            <v>28556</v>
          </cell>
          <cell r="FL179">
            <v>0</v>
          </cell>
          <cell r="FM179">
            <v>0</v>
          </cell>
          <cell r="FN179">
            <v>0</v>
          </cell>
          <cell r="FO179">
            <v>0</v>
          </cell>
          <cell r="FP179">
            <v>1560</v>
          </cell>
          <cell r="FQ179">
            <v>0</v>
          </cell>
          <cell r="FR179">
            <v>26662</v>
          </cell>
          <cell r="FS179">
            <v>0</v>
          </cell>
          <cell r="FT179">
            <v>0</v>
          </cell>
          <cell r="FU179">
            <v>0</v>
          </cell>
          <cell r="FV179">
            <v>54265</v>
          </cell>
          <cell r="FW179">
            <v>0</v>
          </cell>
          <cell r="FX179">
            <v>0</v>
          </cell>
          <cell r="FY179">
            <v>0</v>
          </cell>
          <cell r="FZ179">
            <v>221225</v>
          </cell>
          <cell r="GA179">
            <v>0</v>
          </cell>
          <cell r="GB179">
            <v>-22611</v>
          </cell>
          <cell r="GC179">
            <v>0</v>
          </cell>
          <cell r="GD179">
            <v>0</v>
          </cell>
          <cell r="GE179">
            <v>0</v>
          </cell>
          <cell r="GF179">
            <v>24348</v>
          </cell>
          <cell r="GG179">
            <v>0</v>
          </cell>
          <cell r="GH179">
            <v>0</v>
          </cell>
          <cell r="GI179">
            <v>0</v>
          </cell>
          <cell r="GJ179">
            <v>63352</v>
          </cell>
          <cell r="GK179">
            <v>0</v>
          </cell>
          <cell r="GL179">
            <v>0</v>
          </cell>
          <cell r="GM179">
            <v>0</v>
          </cell>
          <cell r="GN179">
            <v>0</v>
          </cell>
          <cell r="GO179">
            <v>0</v>
          </cell>
          <cell r="GP179">
            <v>0</v>
          </cell>
          <cell r="GQ179">
            <v>0</v>
          </cell>
          <cell r="GR179">
            <v>16014</v>
          </cell>
          <cell r="GS179">
            <v>0</v>
          </cell>
          <cell r="GT179">
            <v>0</v>
          </cell>
          <cell r="GU179">
            <v>0</v>
          </cell>
          <cell r="GV179">
            <v>0</v>
          </cell>
          <cell r="GW179">
            <v>0</v>
          </cell>
          <cell r="GX179">
            <v>302152</v>
          </cell>
          <cell r="GY179">
            <v>0</v>
          </cell>
          <cell r="GZ179">
            <v>81103</v>
          </cell>
          <cell r="HA179">
            <v>0</v>
          </cell>
          <cell r="HB179">
            <v>126755</v>
          </cell>
          <cell r="HC179">
            <v>0</v>
          </cell>
          <cell r="HD179">
            <v>0</v>
          </cell>
          <cell r="HE179">
            <v>0</v>
          </cell>
          <cell r="HF179">
            <v>138448</v>
          </cell>
          <cell r="HG179">
            <v>0</v>
          </cell>
          <cell r="HH179">
            <v>0</v>
          </cell>
          <cell r="HI179">
            <v>0</v>
          </cell>
          <cell r="HJ179">
            <v>266609</v>
          </cell>
          <cell r="HK179">
            <v>0</v>
          </cell>
          <cell r="HL179">
            <v>22611</v>
          </cell>
          <cell r="HM179">
            <v>0</v>
          </cell>
          <cell r="HN179">
            <v>0</v>
          </cell>
          <cell r="HO179">
            <v>0</v>
          </cell>
          <cell r="HP179">
            <v>48291</v>
          </cell>
          <cell r="HQ179">
            <v>0</v>
          </cell>
          <cell r="HR179">
            <v>0</v>
          </cell>
          <cell r="HS179">
            <v>0</v>
          </cell>
          <cell r="HT179">
            <v>125647</v>
          </cell>
          <cell r="HU179">
            <v>0</v>
          </cell>
          <cell r="HV179">
            <v>0</v>
          </cell>
          <cell r="HW179">
            <v>0</v>
          </cell>
          <cell r="HX179">
            <v>0</v>
          </cell>
          <cell r="HY179">
            <v>0</v>
          </cell>
          <cell r="HZ179">
            <v>0</v>
          </cell>
          <cell r="IA179">
            <v>0</v>
          </cell>
          <cell r="IB179">
            <v>16920</v>
          </cell>
          <cell r="IC179">
            <v>0</v>
          </cell>
          <cell r="ID179">
            <v>0</v>
          </cell>
          <cell r="IE179">
            <v>0</v>
          </cell>
          <cell r="IF179">
            <v>0</v>
          </cell>
          <cell r="IG179">
            <v>0</v>
          </cell>
          <cell r="IH179">
            <v>531812</v>
          </cell>
          <cell r="II179">
            <v>0</v>
          </cell>
          <cell r="IJ179">
            <v>213469</v>
          </cell>
          <cell r="IK179">
            <v>0</v>
          </cell>
        </row>
        <row r="180">
          <cell r="A180" t="str">
            <v>72200001</v>
          </cell>
          <cell r="B180" t="str">
            <v>2001</v>
          </cell>
          <cell r="C180">
            <v>37523</v>
          </cell>
          <cell r="D180" t="str">
            <v>10:45:30</v>
          </cell>
          <cell r="E180" t="str">
            <v>Guardian Care of Kenansville</v>
          </cell>
          <cell r="F180">
            <v>0</v>
          </cell>
          <cell r="G180">
            <v>221353</v>
          </cell>
          <cell r="H180">
            <v>-5686</v>
          </cell>
          <cell r="I180">
            <v>55806</v>
          </cell>
          <cell r="J180">
            <v>28977</v>
          </cell>
          <cell r="K180">
            <v>156017</v>
          </cell>
          <cell r="L180">
            <v>359</v>
          </cell>
          <cell r="M180">
            <v>0</v>
          </cell>
          <cell r="N180">
            <v>81876</v>
          </cell>
          <cell r="O180">
            <v>10834</v>
          </cell>
          <cell r="P180">
            <v>31661</v>
          </cell>
          <cell r="Q180">
            <v>0</v>
          </cell>
          <cell r="R180">
            <v>119772</v>
          </cell>
          <cell r="S180">
            <v>141957</v>
          </cell>
          <cell r="T180">
            <v>46316</v>
          </cell>
          <cell r="U180">
            <v>-6321</v>
          </cell>
          <cell r="V180">
            <v>130901</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4690</v>
          </cell>
          <cell r="AM180">
            <v>0</v>
          </cell>
          <cell r="AN180">
            <v>0</v>
          </cell>
          <cell r="AO180">
            <v>0</v>
          </cell>
          <cell r="AP180">
            <v>0</v>
          </cell>
          <cell r="AQ180">
            <v>0</v>
          </cell>
          <cell r="AR180">
            <v>0</v>
          </cell>
          <cell r="AS180">
            <v>0</v>
          </cell>
          <cell r="AT180">
            <v>0</v>
          </cell>
          <cell r="AU180">
            <v>0</v>
          </cell>
          <cell r="AV180">
            <v>11298</v>
          </cell>
          <cell r="AW180">
            <v>0</v>
          </cell>
          <cell r="AX180">
            <v>0</v>
          </cell>
          <cell r="AY180">
            <v>0</v>
          </cell>
          <cell r="AZ180">
            <v>38534</v>
          </cell>
          <cell r="BA180">
            <v>0</v>
          </cell>
          <cell r="BB180">
            <v>0</v>
          </cell>
          <cell r="BC180">
            <v>0</v>
          </cell>
          <cell r="BD180">
            <v>0</v>
          </cell>
          <cell r="BE180">
            <v>0</v>
          </cell>
          <cell r="BF180">
            <v>0</v>
          </cell>
          <cell r="BG180">
            <v>47844</v>
          </cell>
          <cell r="BH180">
            <v>-11991</v>
          </cell>
          <cell r="BI180">
            <v>0</v>
          </cell>
          <cell r="BJ180">
            <v>0</v>
          </cell>
          <cell r="BK180">
            <v>0</v>
          </cell>
          <cell r="BL180">
            <v>0</v>
          </cell>
          <cell r="BM180">
            <v>0</v>
          </cell>
          <cell r="BN180">
            <v>0</v>
          </cell>
          <cell r="BO180">
            <v>76</v>
          </cell>
          <cell r="BP180">
            <v>0</v>
          </cell>
          <cell r="BQ180">
            <v>0</v>
          </cell>
          <cell r="BR180">
            <v>0</v>
          </cell>
          <cell r="BS180">
            <v>0</v>
          </cell>
          <cell r="BT180">
            <v>2257</v>
          </cell>
          <cell r="BU180">
            <v>0</v>
          </cell>
          <cell r="BV180">
            <v>0</v>
          </cell>
          <cell r="BW180">
            <v>0</v>
          </cell>
          <cell r="BX180">
            <v>0</v>
          </cell>
          <cell r="BY180">
            <v>0</v>
          </cell>
          <cell r="BZ180">
            <v>0</v>
          </cell>
          <cell r="CA180">
            <v>5400</v>
          </cell>
          <cell r="CB180">
            <v>0</v>
          </cell>
          <cell r="CC180">
            <v>0</v>
          </cell>
          <cell r="CD180">
            <v>0</v>
          </cell>
          <cell r="CE180">
            <v>5184</v>
          </cell>
          <cell r="CF180">
            <v>0</v>
          </cell>
          <cell r="CG180">
            <v>0</v>
          </cell>
          <cell r="CH180">
            <v>0</v>
          </cell>
          <cell r="CI180">
            <v>1200</v>
          </cell>
          <cell r="CJ180">
            <v>0</v>
          </cell>
          <cell r="CK180">
            <v>0</v>
          </cell>
          <cell r="CL180">
            <v>0</v>
          </cell>
          <cell r="CM180">
            <v>0</v>
          </cell>
          <cell r="CN180">
            <v>0</v>
          </cell>
          <cell r="CO180">
            <v>11359</v>
          </cell>
          <cell r="CP180">
            <v>0</v>
          </cell>
          <cell r="CQ180">
            <v>1485</v>
          </cell>
          <cell r="CR180">
            <v>10086</v>
          </cell>
          <cell r="CS180">
            <v>0</v>
          </cell>
          <cell r="CT180">
            <v>0</v>
          </cell>
          <cell r="CU180">
            <v>0</v>
          </cell>
          <cell r="CV180">
            <v>5686</v>
          </cell>
          <cell r="CW180">
            <v>0</v>
          </cell>
          <cell r="CX180">
            <v>0</v>
          </cell>
          <cell r="CY180">
            <v>0</v>
          </cell>
          <cell r="CZ180">
            <v>0</v>
          </cell>
          <cell r="DA180">
            <v>0</v>
          </cell>
          <cell r="DB180">
            <v>0</v>
          </cell>
          <cell r="DC180">
            <v>0</v>
          </cell>
          <cell r="DD180">
            <v>0</v>
          </cell>
          <cell r="DE180">
            <v>0</v>
          </cell>
          <cell r="DF180">
            <v>135591</v>
          </cell>
          <cell r="DG180">
            <v>61189</v>
          </cell>
          <cell r="DH180">
            <v>55870</v>
          </cell>
          <cell r="DI180">
            <v>11359</v>
          </cell>
          <cell r="DJ180">
            <v>32619</v>
          </cell>
          <cell r="DK180">
            <v>12696</v>
          </cell>
          <cell r="DL180">
            <v>12614</v>
          </cell>
          <cell r="DM180">
            <v>0</v>
          </cell>
          <cell r="DN180">
            <v>21908</v>
          </cell>
          <cell r="DO180">
            <v>0</v>
          </cell>
          <cell r="DP180">
            <v>8472</v>
          </cell>
          <cell r="DQ180">
            <v>0</v>
          </cell>
          <cell r="DR180">
            <v>19083</v>
          </cell>
          <cell r="DS180">
            <v>3933</v>
          </cell>
          <cell r="DT180">
            <v>7426</v>
          </cell>
          <cell r="DU180">
            <v>0</v>
          </cell>
          <cell r="DV180">
            <v>120052</v>
          </cell>
          <cell r="DW180">
            <v>1074397</v>
          </cell>
          <cell r="DX180">
            <v>-517429</v>
          </cell>
          <cell r="DY180">
            <v>-253304</v>
          </cell>
          <cell r="DZ180">
            <v>0</v>
          </cell>
          <cell r="EA180">
            <v>0</v>
          </cell>
          <cell r="EB180">
            <v>0</v>
          </cell>
          <cell r="EC180">
            <v>0</v>
          </cell>
          <cell r="ED180">
            <v>0</v>
          </cell>
          <cell r="EE180">
            <v>5951</v>
          </cell>
          <cell r="EF180">
            <v>531</v>
          </cell>
          <cell r="EG180">
            <v>0</v>
          </cell>
          <cell r="EH180">
            <v>75221</v>
          </cell>
          <cell r="EI180">
            <v>55442</v>
          </cell>
          <cell r="EJ180">
            <v>-31377</v>
          </cell>
          <cell r="EK180">
            <v>4953</v>
          </cell>
          <cell r="EL180">
            <v>25706</v>
          </cell>
          <cell r="EM180">
            <v>0</v>
          </cell>
          <cell r="EN180">
            <v>45694</v>
          </cell>
          <cell r="EO180">
            <v>3737</v>
          </cell>
          <cell r="EP180">
            <v>15573</v>
          </cell>
          <cell r="EQ180">
            <v>300</v>
          </cell>
          <cell r="ER180">
            <v>20328</v>
          </cell>
          <cell r="ES180">
            <v>1985</v>
          </cell>
          <cell r="ET180">
            <v>0</v>
          </cell>
          <cell r="EU180">
            <v>1806</v>
          </cell>
          <cell r="EV180">
            <v>0</v>
          </cell>
          <cell r="EW180">
            <v>0</v>
          </cell>
          <cell r="EX180">
            <v>0</v>
          </cell>
          <cell r="EY180">
            <v>5580</v>
          </cell>
          <cell r="EZ180">
            <v>0</v>
          </cell>
          <cell r="FA180">
            <v>0</v>
          </cell>
          <cell r="FB180">
            <v>0</v>
          </cell>
          <cell r="FC180">
            <v>11682</v>
          </cell>
          <cell r="FD180">
            <v>-531</v>
          </cell>
          <cell r="FE180">
            <v>0</v>
          </cell>
          <cell r="FF180">
            <v>0</v>
          </cell>
          <cell r="FG180">
            <v>28582</v>
          </cell>
          <cell r="FH180">
            <v>0</v>
          </cell>
          <cell r="FI180">
            <v>0</v>
          </cell>
          <cell r="FJ180">
            <v>0</v>
          </cell>
          <cell r="FK180">
            <v>0</v>
          </cell>
          <cell r="FL180">
            <v>715</v>
          </cell>
          <cell r="FM180">
            <v>0</v>
          </cell>
          <cell r="FN180">
            <v>0</v>
          </cell>
          <cell r="FO180">
            <v>0</v>
          </cell>
          <cell r="FP180">
            <v>0</v>
          </cell>
          <cell r="FQ180">
            <v>0</v>
          </cell>
          <cell r="FR180">
            <v>71375</v>
          </cell>
          <cell r="FS180">
            <v>0</v>
          </cell>
          <cell r="FT180">
            <v>0</v>
          </cell>
          <cell r="FU180">
            <v>0</v>
          </cell>
          <cell r="FV180">
            <v>144100</v>
          </cell>
          <cell r="FW180">
            <v>0</v>
          </cell>
          <cell r="FX180">
            <v>0</v>
          </cell>
          <cell r="FY180">
            <v>0</v>
          </cell>
          <cell r="FZ180">
            <v>227645</v>
          </cell>
          <cell r="GA180">
            <v>0</v>
          </cell>
          <cell r="GB180">
            <v>-112936</v>
          </cell>
          <cell r="GC180">
            <v>0</v>
          </cell>
          <cell r="GD180">
            <v>0</v>
          </cell>
          <cell r="GE180">
            <v>0</v>
          </cell>
          <cell r="GF180">
            <v>27910</v>
          </cell>
          <cell r="GG180">
            <v>0</v>
          </cell>
          <cell r="GH180">
            <v>0</v>
          </cell>
          <cell r="GI180">
            <v>0</v>
          </cell>
          <cell r="GJ180">
            <v>99773</v>
          </cell>
          <cell r="GK180">
            <v>0</v>
          </cell>
          <cell r="GL180">
            <v>0</v>
          </cell>
          <cell r="GM180">
            <v>0</v>
          </cell>
          <cell r="GN180">
            <v>0</v>
          </cell>
          <cell r="GO180">
            <v>0</v>
          </cell>
          <cell r="GP180">
            <v>0</v>
          </cell>
          <cell r="GQ180">
            <v>0</v>
          </cell>
          <cell r="GR180">
            <v>4115</v>
          </cell>
          <cell r="GS180">
            <v>0</v>
          </cell>
          <cell r="GT180">
            <v>0</v>
          </cell>
          <cell r="GU180">
            <v>0</v>
          </cell>
          <cell r="GV180">
            <v>0</v>
          </cell>
          <cell r="GW180">
            <v>0</v>
          </cell>
          <cell r="GX180">
            <v>443120</v>
          </cell>
          <cell r="GY180">
            <v>0</v>
          </cell>
          <cell r="GZ180">
            <v>18862</v>
          </cell>
          <cell r="HA180">
            <v>0</v>
          </cell>
          <cell r="HB180">
            <v>84277</v>
          </cell>
          <cell r="HC180">
            <v>0</v>
          </cell>
          <cell r="HD180">
            <v>0</v>
          </cell>
          <cell r="HE180">
            <v>0</v>
          </cell>
          <cell r="HF180">
            <v>102235</v>
          </cell>
          <cell r="HG180">
            <v>0</v>
          </cell>
          <cell r="HH180">
            <v>0</v>
          </cell>
          <cell r="HI180">
            <v>0</v>
          </cell>
          <cell r="HJ180">
            <v>185733</v>
          </cell>
          <cell r="HK180">
            <v>0</v>
          </cell>
          <cell r="HL180">
            <v>112936</v>
          </cell>
          <cell r="HM180">
            <v>0</v>
          </cell>
          <cell r="HN180">
            <v>0</v>
          </cell>
          <cell r="HO180">
            <v>0</v>
          </cell>
          <cell r="HP180">
            <v>41012</v>
          </cell>
          <cell r="HQ180">
            <v>0</v>
          </cell>
          <cell r="HR180">
            <v>0</v>
          </cell>
          <cell r="HS180">
            <v>0</v>
          </cell>
          <cell r="HT180">
            <v>146608</v>
          </cell>
          <cell r="HU180">
            <v>0</v>
          </cell>
          <cell r="HV180">
            <v>0</v>
          </cell>
          <cell r="HW180">
            <v>0</v>
          </cell>
          <cell r="HX180">
            <v>0</v>
          </cell>
          <cell r="HY180">
            <v>0</v>
          </cell>
          <cell r="HZ180">
            <v>0</v>
          </cell>
          <cell r="IA180">
            <v>0</v>
          </cell>
          <cell r="IB180">
            <v>9997</v>
          </cell>
          <cell r="IC180">
            <v>0</v>
          </cell>
          <cell r="ID180">
            <v>0</v>
          </cell>
          <cell r="IE180">
            <v>0</v>
          </cell>
          <cell r="IF180">
            <v>0</v>
          </cell>
          <cell r="IG180">
            <v>0</v>
          </cell>
          <cell r="IH180">
            <v>372245</v>
          </cell>
          <cell r="II180">
            <v>0</v>
          </cell>
          <cell r="IJ180">
            <v>310553</v>
          </cell>
          <cell r="IK180">
            <v>0</v>
          </cell>
        </row>
        <row r="181">
          <cell r="A181" t="str">
            <v>70400001</v>
          </cell>
          <cell r="B181" t="str">
            <v>2001</v>
          </cell>
          <cell r="C181">
            <v>37530</v>
          </cell>
          <cell r="D181" t="str">
            <v>15:03:08</v>
          </cell>
          <cell r="E181" t="str">
            <v>Guardian Care of Roanoke Rapids</v>
          </cell>
          <cell r="F181">
            <v>0</v>
          </cell>
          <cell r="G181">
            <v>811475</v>
          </cell>
          <cell r="H181">
            <v>-11085</v>
          </cell>
          <cell r="I181">
            <v>-613454</v>
          </cell>
          <cell r="J181">
            <v>22486</v>
          </cell>
          <cell r="K181">
            <v>164706</v>
          </cell>
          <cell r="L181">
            <v>-18056</v>
          </cell>
          <cell r="M181">
            <v>-31</v>
          </cell>
          <cell r="N181">
            <v>103871</v>
          </cell>
          <cell r="O181">
            <v>11429</v>
          </cell>
          <cell r="P181">
            <v>32681</v>
          </cell>
          <cell r="Q181">
            <v>0</v>
          </cell>
          <cell r="R181">
            <v>177742</v>
          </cell>
          <cell r="S181">
            <v>197807</v>
          </cell>
          <cell r="T181">
            <v>55827</v>
          </cell>
          <cell r="U181">
            <v>-9508</v>
          </cell>
          <cell r="V181">
            <v>159749</v>
          </cell>
          <cell r="W181">
            <v>0</v>
          </cell>
          <cell r="X181">
            <v>0</v>
          </cell>
          <cell r="Y181">
            <v>0</v>
          </cell>
          <cell r="Z181">
            <v>3764</v>
          </cell>
          <cell r="AA181">
            <v>0</v>
          </cell>
          <cell r="AB181">
            <v>0</v>
          </cell>
          <cell r="AC181">
            <v>0</v>
          </cell>
          <cell r="AD181">
            <v>0</v>
          </cell>
          <cell r="AE181">
            <v>0</v>
          </cell>
          <cell r="AF181">
            <v>0</v>
          </cell>
          <cell r="AG181">
            <v>0</v>
          </cell>
          <cell r="AH181">
            <v>13374</v>
          </cell>
          <cell r="AI181">
            <v>0</v>
          </cell>
          <cell r="AJ181">
            <v>0</v>
          </cell>
          <cell r="AK181">
            <v>0</v>
          </cell>
          <cell r="AL181">
            <v>37662</v>
          </cell>
          <cell r="AM181">
            <v>0</v>
          </cell>
          <cell r="AN181">
            <v>36</v>
          </cell>
          <cell r="AO181">
            <v>0</v>
          </cell>
          <cell r="AP181">
            <v>0</v>
          </cell>
          <cell r="AQ181">
            <v>0</v>
          </cell>
          <cell r="AR181">
            <v>0</v>
          </cell>
          <cell r="AS181">
            <v>0</v>
          </cell>
          <cell r="AT181">
            <v>0</v>
          </cell>
          <cell r="AU181">
            <v>0</v>
          </cell>
          <cell r="AV181">
            <v>18152</v>
          </cell>
          <cell r="AW181">
            <v>0</v>
          </cell>
          <cell r="AX181">
            <v>0</v>
          </cell>
          <cell r="AY181">
            <v>0</v>
          </cell>
          <cell r="AZ181">
            <v>47295</v>
          </cell>
          <cell r="BA181">
            <v>0</v>
          </cell>
          <cell r="BB181">
            <v>0</v>
          </cell>
          <cell r="BC181">
            <v>2215</v>
          </cell>
          <cell r="BD181">
            <v>0</v>
          </cell>
          <cell r="BE181">
            <v>0</v>
          </cell>
          <cell r="BF181">
            <v>0</v>
          </cell>
          <cell r="BG181">
            <v>65075</v>
          </cell>
          <cell r="BH181">
            <v>-13004</v>
          </cell>
          <cell r="BI181">
            <v>0</v>
          </cell>
          <cell r="BJ181">
            <v>0</v>
          </cell>
          <cell r="BK181">
            <v>0</v>
          </cell>
          <cell r="BL181">
            <v>0</v>
          </cell>
          <cell r="BM181">
            <v>0</v>
          </cell>
          <cell r="BN181">
            <v>0</v>
          </cell>
          <cell r="BO181">
            <v>367</v>
          </cell>
          <cell r="BP181">
            <v>0</v>
          </cell>
          <cell r="BQ181">
            <v>0</v>
          </cell>
          <cell r="BR181">
            <v>0</v>
          </cell>
          <cell r="BS181">
            <v>0</v>
          </cell>
          <cell r="BT181">
            <v>0</v>
          </cell>
          <cell r="BU181">
            <v>0</v>
          </cell>
          <cell r="BV181">
            <v>0</v>
          </cell>
          <cell r="BW181">
            <v>0</v>
          </cell>
          <cell r="BX181">
            <v>0</v>
          </cell>
          <cell r="BY181">
            <v>0</v>
          </cell>
          <cell r="BZ181">
            <v>0</v>
          </cell>
          <cell r="CA181">
            <v>4800</v>
          </cell>
          <cell r="CB181">
            <v>0</v>
          </cell>
          <cell r="CC181">
            <v>0</v>
          </cell>
          <cell r="CD181">
            <v>0</v>
          </cell>
          <cell r="CE181">
            <v>9324</v>
          </cell>
          <cell r="CF181">
            <v>0</v>
          </cell>
          <cell r="CG181">
            <v>0</v>
          </cell>
          <cell r="CH181">
            <v>0</v>
          </cell>
          <cell r="CI181">
            <v>2400</v>
          </cell>
          <cell r="CJ181">
            <v>0</v>
          </cell>
          <cell r="CK181">
            <v>0</v>
          </cell>
          <cell r="CL181">
            <v>0</v>
          </cell>
          <cell r="CM181">
            <v>0</v>
          </cell>
          <cell r="CN181">
            <v>0</v>
          </cell>
          <cell r="CO181">
            <v>1722</v>
          </cell>
          <cell r="CP181">
            <v>0</v>
          </cell>
          <cell r="CQ181">
            <v>109</v>
          </cell>
          <cell r="CR181">
            <v>6904</v>
          </cell>
          <cell r="CS181">
            <v>-37</v>
          </cell>
          <cell r="CT181">
            <v>0</v>
          </cell>
          <cell r="CU181">
            <v>0</v>
          </cell>
          <cell r="CV181">
            <v>4531</v>
          </cell>
          <cell r="CW181">
            <v>0</v>
          </cell>
          <cell r="CX181">
            <v>0</v>
          </cell>
          <cell r="CY181">
            <v>0</v>
          </cell>
          <cell r="CZ181">
            <v>0</v>
          </cell>
          <cell r="DA181">
            <v>0</v>
          </cell>
          <cell r="DB181">
            <v>0</v>
          </cell>
          <cell r="DC181">
            <v>0</v>
          </cell>
          <cell r="DD181">
            <v>0</v>
          </cell>
          <cell r="DE181">
            <v>0</v>
          </cell>
          <cell r="DF181">
            <v>214549</v>
          </cell>
          <cell r="DG181">
            <v>84290</v>
          </cell>
          <cell r="DH181">
            <v>63914</v>
          </cell>
          <cell r="DI181">
            <v>1685</v>
          </cell>
          <cell r="DJ181">
            <v>42750</v>
          </cell>
          <cell r="DK181">
            <v>16755</v>
          </cell>
          <cell r="DL181">
            <v>13427</v>
          </cell>
          <cell r="DM181">
            <v>0</v>
          </cell>
          <cell r="DN181">
            <v>16842</v>
          </cell>
          <cell r="DO181">
            <v>352</v>
          </cell>
          <cell r="DP181">
            <v>6079</v>
          </cell>
          <cell r="DQ181">
            <v>0</v>
          </cell>
          <cell r="DR181">
            <v>25333</v>
          </cell>
          <cell r="DS181">
            <v>3875</v>
          </cell>
          <cell r="DT181">
            <v>8730</v>
          </cell>
          <cell r="DU181">
            <v>0</v>
          </cell>
          <cell r="DV181">
            <v>171286</v>
          </cell>
          <cell r="DW181">
            <v>1386595</v>
          </cell>
          <cell r="DX181">
            <v>-602618</v>
          </cell>
          <cell r="DY181">
            <v>-379657</v>
          </cell>
          <cell r="DZ181">
            <v>0</v>
          </cell>
          <cell r="EA181">
            <v>6416</v>
          </cell>
          <cell r="EB181">
            <v>0</v>
          </cell>
          <cell r="EC181">
            <v>0</v>
          </cell>
          <cell r="ED181">
            <v>0</v>
          </cell>
          <cell r="EE181">
            <v>17185</v>
          </cell>
          <cell r="EF181">
            <v>48</v>
          </cell>
          <cell r="EG181">
            <v>0</v>
          </cell>
          <cell r="EH181">
            <v>149764</v>
          </cell>
          <cell r="EI181">
            <v>79956</v>
          </cell>
          <cell r="EJ181">
            <v>18893</v>
          </cell>
          <cell r="EK181">
            <v>8315</v>
          </cell>
          <cell r="EL181">
            <v>9029</v>
          </cell>
          <cell r="EM181">
            <v>289</v>
          </cell>
          <cell r="EN181">
            <v>14461</v>
          </cell>
          <cell r="EO181">
            <v>707</v>
          </cell>
          <cell r="EP181">
            <v>15038</v>
          </cell>
          <cell r="EQ181">
            <v>468</v>
          </cell>
          <cell r="ER181">
            <v>8858</v>
          </cell>
          <cell r="ES181">
            <v>939</v>
          </cell>
          <cell r="ET181">
            <v>0</v>
          </cell>
          <cell r="EU181">
            <v>6063</v>
          </cell>
          <cell r="EV181">
            <v>0</v>
          </cell>
          <cell r="EW181">
            <v>0</v>
          </cell>
          <cell r="EX181">
            <v>0</v>
          </cell>
          <cell r="EY181">
            <v>12152</v>
          </cell>
          <cell r="EZ181">
            <v>0</v>
          </cell>
          <cell r="FA181">
            <v>0</v>
          </cell>
          <cell r="FB181">
            <v>0</v>
          </cell>
          <cell r="FC181">
            <v>26180</v>
          </cell>
          <cell r="FD181">
            <v>-48</v>
          </cell>
          <cell r="FE181">
            <v>0</v>
          </cell>
          <cell r="FF181">
            <v>0</v>
          </cell>
          <cell r="FG181">
            <v>42000</v>
          </cell>
          <cell r="FH181">
            <v>0</v>
          </cell>
          <cell r="FI181">
            <v>0</v>
          </cell>
          <cell r="FJ181">
            <v>0</v>
          </cell>
          <cell r="FK181">
            <v>-66</v>
          </cell>
          <cell r="FL181">
            <v>18215</v>
          </cell>
          <cell r="FM181">
            <v>0</v>
          </cell>
          <cell r="FN181">
            <v>0</v>
          </cell>
          <cell r="FO181">
            <v>0</v>
          </cell>
          <cell r="FP181">
            <v>1765</v>
          </cell>
          <cell r="FQ181">
            <v>0</v>
          </cell>
          <cell r="FR181">
            <v>2979</v>
          </cell>
          <cell r="FS181">
            <v>0</v>
          </cell>
          <cell r="FT181">
            <v>0</v>
          </cell>
          <cell r="FU181">
            <v>0</v>
          </cell>
          <cell r="FV181">
            <v>160386</v>
          </cell>
          <cell r="FW181">
            <v>0</v>
          </cell>
          <cell r="FX181">
            <v>0</v>
          </cell>
          <cell r="FY181">
            <v>0</v>
          </cell>
          <cell r="FZ181">
            <v>220596</v>
          </cell>
          <cell r="GA181">
            <v>0</v>
          </cell>
          <cell r="GB181">
            <v>-83316</v>
          </cell>
          <cell r="GC181">
            <v>0</v>
          </cell>
          <cell r="GD181">
            <v>0</v>
          </cell>
          <cell r="GE181">
            <v>0</v>
          </cell>
          <cell r="GF181">
            <v>25680</v>
          </cell>
          <cell r="GG181">
            <v>0</v>
          </cell>
          <cell r="GH181">
            <v>0</v>
          </cell>
          <cell r="GI181">
            <v>0</v>
          </cell>
          <cell r="GJ181">
            <v>69259</v>
          </cell>
          <cell r="GK181">
            <v>0</v>
          </cell>
          <cell r="GL181">
            <v>0</v>
          </cell>
          <cell r="GM181">
            <v>0</v>
          </cell>
          <cell r="GN181">
            <v>0</v>
          </cell>
          <cell r="GO181">
            <v>0</v>
          </cell>
          <cell r="GP181">
            <v>0</v>
          </cell>
          <cell r="GQ181">
            <v>0</v>
          </cell>
          <cell r="GR181">
            <v>4863</v>
          </cell>
          <cell r="GS181">
            <v>0</v>
          </cell>
          <cell r="GT181">
            <v>0</v>
          </cell>
          <cell r="GU181">
            <v>0</v>
          </cell>
          <cell r="GV181">
            <v>0</v>
          </cell>
          <cell r="GW181">
            <v>0</v>
          </cell>
          <cell r="GX181">
            <v>383961</v>
          </cell>
          <cell r="GY181">
            <v>0</v>
          </cell>
          <cell r="GZ181">
            <v>16486</v>
          </cell>
          <cell r="HA181">
            <v>0</v>
          </cell>
          <cell r="HB181">
            <v>60003</v>
          </cell>
          <cell r="HC181">
            <v>0</v>
          </cell>
          <cell r="HD181">
            <v>0</v>
          </cell>
          <cell r="HE181">
            <v>0</v>
          </cell>
          <cell r="HF181">
            <v>345318</v>
          </cell>
          <cell r="HG181">
            <v>0</v>
          </cell>
          <cell r="HH181">
            <v>0</v>
          </cell>
          <cell r="HI181">
            <v>0</v>
          </cell>
          <cell r="HJ181">
            <v>394059</v>
          </cell>
          <cell r="HK181">
            <v>0</v>
          </cell>
          <cell r="HL181">
            <v>83349</v>
          </cell>
          <cell r="HM181">
            <v>0</v>
          </cell>
          <cell r="HN181">
            <v>0</v>
          </cell>
          <cell r="HO181">
            <v>0</v>
          </cell>
          <cell r="HP181">
            <v>75156</v>
          </cell>
          <cell r="HQ181">
            <v>0</v>
          </cell>
          <cell r="HR181">
            <v>0</v>
          </cell>
          <cell r="HS181">
            <v>0</v>
          </cell>
          <cell r="HT181">
            <v>201584</v>
          </cell>
          <cell r="HU181">
            <v>0</v>
          </cell>
          <cell r="HV181">
            <v>0</v>
          </cell>
          <cell r="HW181">
            <v>0</v>
          </cell>
          <cell r="HX181">
            <v>0</v>
          </cell>
          <cell r="HY181">
            <v>0</v>
          </cell>
          <cell r="HZ181">
            <v>0</v>
          </cell>
          <cell r="IA181">
            <v>0</v>
          </cell>
          <cell r="IB181">
            <v>14971</v>
          </cell>
          <cell r="IC181">
            <v>0</v>
          </cell>
          <cell r="ID181">
            <v>0</v>
          </cell>
          <cell r="IE181">
            <v>0</v>
          </cell>
          <cell r="IF181">
            <v>0</v>
          </cell>
          <cell r="IG181">
            <v>0</v>
          </cell>
          <cell r="IH181">
            <v>799380</v>
          </cell>
          <cell r="II181">
            <v>0</v>
          </cell>
          <cell r="IJ181">
            <v>375060</v>
          </cell>
          <cell r="IK181">
            <v>0</v>
          </cell>
        </row>
        <row r="182">
          <cell r="A182" t="str">
            <v>72300001</v>
          </cell>
          <cell r="B182" t="str">
            <v>2001</v>
          </cell>
          <cell r="C182">
            <v>37529</v>
          </cell>
          <cell r="D182" t="str">
            <v>13:27:23</v>
          </cell>
          <cell r="E182" t="str">
            <v>Guardian Care of Rocky Mount</v>
          </cell>
          <cell r="F182">
            <v>0</v>
          </cell>
          <cell r="G182">
            <v>917600</v>
          </cell>
          <cell r="H182">
            <v>-12890</v>
          </cell>
          <cell r="I182">
            <v>-682751</v>
          </cell>
          <cell r="J182">
            <v>37862</v>
          </cell>
          <cell r="K182">
            <v>200023</v>
          </cell>
          <cell r="L182">
            <v>-2092</v>
          </cell>
          <cell r="M182">
            <v>-1360</v>
          </cell>
          <cell r="N182">
            <v>0</v>
          </cell>
          <cell r="O182">
            <v>137608</v>
          </cell>
          <cell r="P182">
            <v>0</v>
          </cell>
          <cell r="Q182">
            <v>0</v>
          </cell>
          <cell r="R182">
            <v>155442</v>
          </cell>
          <cell r="S182">
            <v>186835</v>
          </cell>
          <cell r="T182">
            <v>42015</v>
          </cell>
          <cell r="U182">
            <v>-3571</v>
          </cell>
          <cell r="V182">
            <v>191843</v>
          </cell>
          <cell r="W182">
            <v>0</v>
          </cell>
          <cell r="X182">
            <v>0</v>
          </cell>
          <cell r="Y182">
            <v>0</v>
          </cell>
          <cell r="Z182">
            <v>0</v>
          </cell>
          <cell r="AA182">
            <v>0</v>
          </cell>
          <cell r="AB182">
            <v>0</v>
          </cell>
          <cell r="AC182">
            <v>0</v>
          </cell>
          <cell r="AD182">
            <v>0</v>
          </cell>
          <cell r="AE182">
            <v>0</v>
          </cell>
          <cell r="AF182">
            <v>0</v>
          </cell>
          <cell r="AG182">
            <v>0</v>
          </cell>
          <cell r="AH182">
            <v>3979</v>
          </cell>
          <cell r="AI182">
            <v>0</v>
          </cell>
          <cell r="AJ182">
            <v>0</v>
          </cell>
          <cell r="AK182">
            <v>0</v>
          </cell>
          <cell r="AL182">
            <v>37091</v>
          </cell>
          <cell r="AM182">
            <v>0</v>
          </cell>
          <cell r="AN182">
            <v>0</v>
          </cell>
          <cell r="AO182">
            <v>0</v>
          </cell>
          <cell r="AP182">
            <v>0</v>
          </cell>
          <cell r="AQ182">
            <v>0</v>
          </cell>
          <cell r="AR182">
            <v>0</v>
          </cell>
          <cell r="AS182">
            <v>0</v>
          </cell>
          <cell r="AT182">
            <v>0</v>
          </cell>
          <cell r="AU182">
            <v>0</v>
          </cell>
          <cell r="AV182">
            <v>19478</v>
          </cell>
          <cell r="AW182">
            <v>0</v>
          </cell>
          <cell r="AX182">
            <v>0</v>
          </cell>
          <cell r="AY182">
            <v>0</v>
          </cell>
          <cell r="AZ182">
            <v>42272</v>
          </cell>
          <cell r="BA182">
            <v>0</v>
          </cell>
          <cell r="BB182">
            <v>0</v>
          </cell>
          <cell r="BC182">
            <v>30</v>
          </cell>
          <cell r="BD182">
            <v>0</v>
          </cell>
          <cell r="BE182">
            <v>0</v>
          </cell>
          <cell r="BF182">
            <v>0</v>
          </cell>
          <cell r="BG182">
            <v>54105</v>
          </cell>
          <cell r="BH182">
            <v>-18937</v>
          </cell>
          <cell r="BI182">
            <v>0</v>
          </cell>
          <cell r="BJ182">
            <v>0</v>
          </cell>
          <cell r="BK182">
            <v>0</v>
          </cell>
          <cell r="BL182">
            <v>0</v>
          </cell>
          <cell r="BM182">
            <v>0</v>
          </cell>
          <cell r="BN182">
            <v>0</v>
          </cell>
          <cell r="BO182">
            <v>1992</v>
          </cell>
          <cell r="BP182">
            <v>0</v>
          </cell>
          <cell r="BQ182">
            <v>0</v>
          </cell>
          <cell r="BR182">
            <v>0</v>
          </cell>
          <cell r="BS182">
            <v>0</v>
          </cell>
          <cell r="BT182">
            <v>3559</v>
          </cell>
          <cell r="BU182">
            <v>0</v>
          </cell>
          <cell r="BV182">
            <v>0</v>
          </cell>
          <cell r="BW182">
            <v>0</v>
          </cell>
          <cell r="BX182">
            <v>0</v>
          </cell>
          <cell r="BY182">
            <v>0</v>
          </cell>
          <cell r="BZ182">
            <v>0</v>
          </cell>
          <cell r="CA182">
            <v>4200</v>
          </cell>
          <cell r="CB182">
            <v>0</v>
          </cell>
          <cell r="CC182">
            <v>0</v>
          </cell>
          <cell r="CD182">
            <v>0</v>
          </cell>
          <cell r="CE182">
            <v>5796</v>
          </cell>
          <cell r="CF182">
            <v>0</v>
          </cell>
          <cell r="CG182">
            <v>0</v>
          </cell>
          <cell r="CH182">
            <v>0</v>
          </cell>
          <cell r="CI182">
            <v>3400</v>
          </cell>
          <cell r="CJ182">
            <v>0</v>
          </cell>
          <cell r="CK182">
            <v>0</v>
          </cell>
          <cell r="CL182">
            <v>0</v>
          </cell>
          <cell r="CM182">
            <v>0</v>
          </cell>
          <cell r="CN182">
            <v>0</v>
          </cell>
          <cell r="CO182">
            <v>6745</v>
          </cell>
          <cell r="CP182">
            <v>0</v>
          </cell>
          <cell r="CQ182">
            <v>0</v>
          </cell>
          <cell r="CR182">
            <v>7314</v>
          </cell>
          <cell r="CS182">
            <v>0</v>
          </cell>
          <cell r="CT182">
            <v>0</v>
          </cell>
          <cell r="CU182">
            <v>0</v>
          </cell>
          <cell r="CV182">
            <v>2837</v>
          </cell>
          <cell r="CW182">
            <v>0</v>
          </cell>
          <cell r="CX182">
            <v>0</v>
          </cell>
          <cell r="CY182">
            <v>0</v>
          </cell>
          <cell r="CZ182">
            <v>0</v>
          </cell>
          <cell r="DA182">
            <v>0</v>
          </cell>
          <cell r="DB182">
            <v>0</v>
          </cell>
          <cell r="DC182">
            <v>0</v>
          </cell>
          <cell r="DD182">
            <v>0</v>
          </cell>
          <cell r="DE182">
            <v>0</v>
          </cell>
          <cell r="DF182">
            <v>232913</v>
          </cell>
          <cell r="DG182">
            <v>69523</v>
          </cell>
          <cell r="DH182">
            <v>56523</v>
          </cell>
          <cell r="DI182">
            <v>6745</v>
          </cell>
          <cell r="DJ182">
            <v>0</v>
          </cell>
          <cell r="DK182">
            <v>92107</v>
          </cell>
          <cell r="DL182">
            <v>0</v>
          </cell>
          <cell r="DM182">
            <v>0</v>
          </cell>
          <cell r="DN182">
            <v>18702</v>
          </cell>
          <cell r="DO182">
            <v>83</v>
          </cell>
          <cell r="DP182">
            <v>5056</v>
          </cell>
          <cell r="DQ182">
            <v>0</v>
          </cell>
          <cell r="DR182">
            <v>35329</v>
          </cell>
          <cell r="DS182">
            <v>5645</v>
          </cell>
          <cell r="DT182">
            <v>9650</v>
          </cell>
          <cell r="DU182">
            <v>0</v>
          </cell>
          <cell r="DV182">
            <v>168666</v>
          </cell>
          <cell r="DW182">
            <v>1381114</v>
          </cell>
          <cell r="DX182">
            <v>-526885</v>
          </cell>
          <cell r="DY182">
            <v>-451824</v>
          </cell>
          <cell r="DZ182">
            <v>0</v>
          </cell>
          <cell r="EA182">
            <v>625</v>
          </cell>
          <cell r="EB182">
            <v>0</v>
          </cell>
          <cell r="EC182">
            <v>0</v>
          </cell>
          <cell r="ED182">
            <v>0</v>
          </cell>
          <cell r="EE182">
            <v>8138</v>
          </cell>
          <cell r="EF182">
            <v>1406</v>
          </cell>
          <cell r="EG182">
            <v>0</v>
          </cell>
          <cell r="EH182">
            <v>91452</v>
          </cell>
          <cell r="EI182">
            <v>73944</v>
          </cell>
          <cell r="EJ182">
            <v>-11682</v>
          </cell>
          <cell r="EK182">
            <v>-90</v>
          </cell>
          <cell r="EL182">
            <v>82783</v>
          </cell>
          <cell r="EM182">
            <v>0</v>
          </cell>
          <cell r="EN182">
            <v>42106</v>
          </cell>
          <cell r="EO182">
            <v>-47</v>
          </cell>
          <cell r="EP182">
            <v>11763</v>
          </cell>
          <cell r="EQ182">
            <v>27</v>
          </cell>
          <cell r="ER182">
            <v>6357</v>
          </cell>
          <cell r="ES182">
            <v>-8</v>
          </cell>
          <cell r="ET182">
            <v>0</v>
          </cell>
          <cell r="EU182">
            <v>1984</v>
          </cell>
          <cell r="EV182">
            <v>0</v>
          </cell>
          <cell r="EW182">
            <v>0</v>
          </cell>
          <cell r="EX182">
            <v>0</v>
          </cell>
          <cell r="EY182">
            <v>311</v>
          </cell>
          <cell r="EZ182">
            <v>0</v>
          </cell>
          <cell r="FA182">
            <v>0</v>
          </cell>
          <cell r="FB182">
            <v>0</v>
          </cell>
          <cell r="FC182">
            <v>22576</v>
          </cell>
          <cell r="FD182">
            <v>-1406</v>
          </cell>
          <cell r="FE182">
            <v>0</v>
          </cell>
          <cell r="FF182">
            <v>0</v>
          </cell>
          <cell r="FG182">
            <v>20866</v>
          </cell>
          <cell r="FH182">
            <v>0</v>
          </cell>
          <cell r="FI182">
            <v>0</v>
          </cell>
          <cell r="FJ182">
            <v>0</v>
          </cell>
          <cell r="FK182">
            <v>524</v>
          </cell>
          <cell r="FL182">
            <v>14964</v>
          </cell>
          <cell r="FM182">
            <v>0</v>
          </cell>
          <cell r="FN182">
            <v>0</v>
          </cell>
          <cell r="FO182">
            <v>0</v>
          </cell>
          <cell r="FP182">
            <v>3570</v>
          </cell>
          <cell r="FQ182">
            <v>0</v>
          </cell>
          <cell r="FR182">
            <v>37515</v>
          </cell>
          <cell r="FS182">
            <v>0</v>
          </cell>
          <cell r="FT182">
            <v>0</v>
          </cell>
          <cell r="FU182">
            <v>0</v>
          </cell>
          <cell r="FV182">
            <v>39061</v>
          </cell>
          <cell r="FW182">
            <v>0</v>
          </cell>
          <cell r="FX182">
            <v>0</v>
          </cell>
          <cell r="FY182">
            <v>0</v>
          </cell>
          <cell r="FZ182">
            <v>142329</v>
          </cell>
          <cell r="GA182">
            <v>0</v>
          </cell>
          <cell r="GB182">
            <v>187095</v>
          </cell>
          <cell r="GC182">
            <v>0</v>
          </cell>
          <cell r="GD182">
            <v>0</v>
          </cell>
          <cell r="GE182">
            <v>0</v>
          </cell>
          <cell r="GF182">
            <v>34095</v>
          </cell>
          <cell r="GG182">
            <v>0</v>
          </cell>
          <cell r="GH182">
            <v>0</v>
          </cell>
          <cell r="GI182">
            <v>0</v>
          </cell>
          <cell r="GJ182">
            <v>75642</v>
          </cell>
          <cell r="GK182">
            <v>0</v>
          </cell>
          <cell r="GL182">
            <v>0</v>
          </cell>
          <cell r="GM182">
            <v>0</v>
          </cell>
          <cell r="GN182">
            <v>0</v>
          </cell>
          <cell r="GO182">
            <v>0</v>
          </cell>
          <cell r="GP182">
            <v>0</v>
          </cell>
          <cell r="GQ182">
            <v>0</v>
          </cell>
          <cell r="GR182">
            <v>10284</v>
          </cell>
          <cell r="GS182">
            <v>0</v>
          </cell>
          <cell r="GT182">
            <v>0</v>
          </cell>
          <cell r="GU182">
            <v>0</v>
          </cell>
          <cell r="GV182">
            <v>0</v>
          </cell>
          <cell r="GW182">
            <v>0</v>
          </cell>
          <cell r="GX182">
            <v>218905</v>
          </cell>
          <cell r="GY182">
            <v>0</v>
          </cell>
          <cell r="GZ182">
            <v>307116</v>
          </cell>
          <cell r="HA182">
            <v>0</v>
          </cell>
          <cell r="HB182">
            <v>216046</v>
          </cell>
          <cell r="HC182">
            <v>0</v>
          </cell>
          <cell r="HD182">
            <v>0</v>
          </cell>
          <cell r="HE182">
            <v>0</v>
          </cell>
          <cell r="HF182">
            <v>349429</v>
          </cell>
          <cell r="HG182">
            <v>0</v>
          </cell>
          <cell r="HH182">
            <v>0</v>
          </cell>
          <cell r="HI182">
            <v>0</v>
          </cell>
          <cell r="HJ182">
            <v>553082</v>
          </cell>
          <cell r="HK182">
            <v>0</v>
          </cell>
          <cell r="HL182">
            <v>-187095</v>
          </cell>
          <cell r="HM182">
            <v>0</v>
          </cell>
          <cell r="HN182">
            <v>0</v>
          </cell>
          <cell r="HO182">
            <v>0</v>
          </cell>
          <cell r="HP182">
            <v>78222</v>
          </cell>
          <cell r="HQ182">
            <v>0</v>
          </cell>
          <cell r="HR182">
            <v>0</v>
          </cell>
          <cell r="HS182">
            <v>0</v>
          </cell>
          <cell r="HT182">
            <v>173541</v>
          </cell>
          <cell r="HU182">
            <v>0</v>
          </cell>
          <cell r="HV182">
            <v>0</v>
          </cell>
          <cell r="HW182">
            <v>0</v>
          </cell>
          <cell r="HX182">
            <v>0</v>
          </cell>
          <cell r="HY182">
            <v>0</v>
          </cell>
          <cell r="HZ182">
            <v>0</v>
          </cell>
          <cell r="IA182">
            <v>0</v>
          </cell>
          <cell r="IB182">
            <v>19505</v>
          </cell>
          <cell r="IC182">
            <v>0</v>
          </cell>
          <cell r="ID182">
            <v>0</v>
          </cell>
          <cell r="IE182">
            <v>0</v>
          </cell>
          <cell r="IF182">
            <v>0</v>
          </cell>
          <cell r="IG182">
            <v>0</v>
          </cell>
          <cell r="IH182">
            <v>1118557</v>
          </cell>
          <cell r="II182">
            <v>0</v>
          </cell>
          <cell r="IJ182">
            <v>84173</v>
          </cell>
          <cell r="IK182">
            <v>0</v>
          </cell>
        </row>
        <row r="183">
          <cell r="A183" t="str">
            <v>71700001</v>
          </cell>
          <cell r="B183" t="str">
            <v>2001</v>
          </cell>
          <cell r="C183">
            <v>37543</v>
          </cell>
          <cell r="D183" t="str">
            <v>13:26:52</v>
          </cell>
          <cell r="E183" t="str">
            <v>Guardian Care of Scotland Neck</v>
          </cell>
          <cell r="F183">
            <v>0</v>
          </cell>
          <cell r="G183">
            <v>174570</v>
          </cell>
          <cell r="H183">
            <v>-2606</v>
          </cell>
          <cell r="I183">
            <v>18199</v>
          </cell>
          <cell r="J183">
            <v>23963</v>
          </cell>
          <cell r="K183">
            <v>135168</v>
          </cell>
          <cell r="L183">
            <v>-4151</v>
          </cell>
          <cell r="M183">
            <v>-487</v>
          </cell>
          <cell r="N183">
            <v>0</v>
          </cell>
          <cell r="O183">
            <v>58414</v>
          </cell>
          <cell r="P183">
            <v>0</v>
          </cell>
          <cell r="Q183">
            <v>0</v>
          </cell>
          <cell r="R183">
            <v>79040</v>
          </cell>
          <cell r="S183">
            <v>97110</v>
          </cell>
          <cell r="T183">
            <v>25131</v>
          </cell>
          <cell r="U183">
            <v>-2838</v>
          </cell>
          <cell r="V183">
            <v>96637</v>
          </cell>
          <cell r="W183">
            <v>0</v>
          </cell>
          <cell r="X183">
            <v>0</v>
          </cell>
          <cell r="Y183">
            <v>0</v>
          </cell>
          <cell r="Z183">
            <v>0</v>
          </cell>
          <cell r="AA183">
            <v>0</v>
          </cell>
          <cell r="AB183">
            <v>0</v>
          </cell>
          <cell r="AC183">
            <v>0</v>
          </cell>
          <cell r="AD183">
            <v>0</v>
          </cell>
          <cell r="AE183">
            <v>0</v>
          </cell>
          <cell r="AF183">
            <v>0</v>
          </cell>
          <cell r="AG183">
            <v>0</v>
          </cell>
          <cell r="AH183">
            <v>166</v>
          </cell>
          <cell r="AI183">
            <v>0</v>
          </cell>
          <cell r="AJ183">
            <v>0</v>
          </cell>
          <cell r="AK183">
            <v>0</v>
          </cell>
          <cell r="AL183">
            <v>31159</v>
          </cell>
          <cell r="AM183">
            <v>0</v>
          </cell>
          <cell r="AN183">
            <v>0</v>
          </cell>
          <cell r="AO183">
            <v>0</v>
          </cell>
          <cell r="AP183">
            <v>0</v>
          </cell>
          <cell r="AQ183">
            <v>0</v>
          </cell>
          <cell r="AR183">
            <v>0</v>
          </cell>
          <cell r="AS183">
            <v>0</v>
          </cell>
          <cell r="AT183">
            <v>0</v>
          </cell>
          <cell r="AU183">
            <v>0</v>
          </cell>
          <cell r="AV183">
            <v>10868</v>
          </cell>
          <cell r="AW183">
            <v>0</v>
          </cell>
          <cell r="AX183">
            <v>0</v>
          </cell>
          <cell r="AY183">
            <v>0</v>
          </cell>
          <cell r="AZ183">
            <v>25881</v>
          </cell>
          <cell r="BA183">
            <v>0</v>
          </cell>
          <cell r="BB183">
            <v>0</v>
          </cell>
          <cell r="BC183">
            <v>65</v>
          </cell>
          <cell r="BD183">
            <v>0</v>
          </cell>
          <cell r="BE183">
            <v>0</v>
          </cell>
          <cell r="BF183">
            <v>0</v>
          </cell>
          <cell r="BG183">
            <v>26164</v>
          </cell>
          <cell r="BH183">
            <v>-13504</v>
          </cell>
          <cell r="BI183">
            <v>0</v>
          </cell>
          <cell r="BJ183">
            <v>0</v>
          </cell>
          <cell r="BK183">
            <v>0</v>
          </cell>
          <cell r="BL183">
            <v>0</v>
          </cell>
          <cell r="BM183">
            <v>0</v>
          </cell>
          <cell r="BN183">
            <v>0</v>
          </cell>
          <cell r="BO183">
            <v>138</v>
          </cell>
          <cell r="BP183">
            <v>0</v>
          </cell>
          <cell r="BQ183">
            <v>0</v>
          </cell>
          <cell r="BR183">
            <v>0</v>
          </cell>
          <cell r="BS183">
            <v>0</v>
          </cell>
          <cell r="BT183">
            <v>2384</v>
          </cell>
          <cell r="BU183">
            <v>0</v>
          </cell>
          <cell r="BV183">
            <v>0</v>
          </cell>
          <cell r="BW183">
            <v>0</v>
          </cell>
          <cell r="BX183">
            <v>0</v>
          </cell>
          <cell r="BY183">
            <v>0</v>
          </cell>
          <cell r="BZ183">
            <v>0</v>
          </cell>
          <cell r="CA183">
            <v>20600</v>
          </cell>
          <cell r="CB183">
            <v>0</v>
          </cell>
          <cell r="CC183">
            <v>0</v>
          </cell>
          <cell r="CD183">
            <v>0</v>
          </cell>
          <cell r="CE183">
            <v>3708</v>
          </cell>
          <cell r="CF183">
            <v>0</v>
          </cell>
          <cell r="CG183">
            <v>0</v>
          </cell>
          <cell r="CH183">
            <v>0</v>
          </cell>
          <cell r="CI183">
            <v>2200</v>
          </cell>
          <cell r="CJ183">
            <v>0</v>
          </cell>
          <cell r="CK183">
            <v>0</v>
          </cell>
          <cell r="CL183">
            <v>0</v>
          </cell>
          <cell r="CM183">
            <v>266</v>
          </cell>
          <cell r="CN183">
            <v>0</v>
          </cell>
          <cell r="CO183">
            <v>6812</v>
          </cell>
          <cell r="CP183">
            <v>0</v>
          </cell>
          <cell r="CQ183">
            <v>122</v>
          </cell>
          <cell r="CR183">
            <v>2000</v>
          </cell>
          <cell r="CS183">
            <v>0</v>
          </cell>
          <cell r="CT183">
            <v>0</v>
          </cell>
          <cell r="CU183">
            <v>0</v>
          </cell>
          <cell r="CV183">
            <v>1152</v>
          </cell>
          <cell r="CW183">
            <v>0</v>
          </cell>
          <cell r="CX183">
            <v>0</v>
          </cell>
          <cell r="CY183">
            <v>0</v>
          </cell>
          <cell r="CZ183">
            <v>0</v>
          </cell>
          <cell r="DA183">
            <v>0</v>
          </cell>
          <cell r="DB183">
            <v>0</v>
          </cell>
          <cell r="DC183">
            <v>0</v>
          </cell>
          <cell r="DD183">
            <v>0</v>
          </cell>
          <cell r="DE183">
            <v>0</v>
          </cell>
          <cell r="DF183">
            <v>127962</v>
          </cell>
          <cell r="DG183">
            <v>53263</v>
          </cell>
          <cell r="DH183">
            <v>28781</v>
          </cell>
          <cell r="DI183">
            <v>6812</v>
          </cell>
          <cell r="DJ183">
            <v>0</v>
          </cell>
          <cell r="DK183">
            <v>36709</v>
          </cell>
          <cell r="DL183">
            <v>0</v>
          </cell>
          <cell r="DM183">
            <v>0</v>
          </cell>
          <cell r="DN183">
            <v>24153</v>
          </cell>
          <cell r="DO183">
            <v>0</v>
          </cell>
          <cell r="DP183">
            <v>7316</v>
          </cell>
          <cell r="DQ183">
            <v>0</v>
          </cell>
          <cell r="DR183">
            <v>17365</v>
          </cell>
          <cell r="DS183">
            <v>1809</v>
          </cell>
          <cell r="DT183">
            <v>5441</v>
          </cell>
          <cell r="DU183">
            <v>0</v>
          </cell>
          <cell r="DV183">
            <v>81838</v>
          </cell>
          <cell r="DW183">
            <v>639819</v>
          </cell>
          <cell r="DX183">
            <v>-276573</v>
          </cell>
          <cell r="DY183">
            <v>-147552</v>
          </cell>
          <cell r="DZ183">
            <v>0</v>
          </cell>
          <cell r="EA183">
            <v>527</v>
          </cell>
          <cell r="EB183">
            <v>0</v>
          </cell>
          <cell r="EC183">
            <v>0</v>
          </cell>
          <cell r="ED183">
            <v>0</v>
          </cell>
          <cell r="EE183">
            <v>9763</v>
          </cell>
          <cell r="EF183">
            <v>0</v>
          </cell>
          <cell r="EG183">
            <v>0</v>
          </cell>
          <cell r="EH183">
            <v>51272</v>
          </cell>
          <cell r="EI183">
            <v>34424</v>
          </cell>
          <cell r="EJ183">
            <v>-410</v>
          </cell>
          <cell r="EK183">
            <v>-57</v>
          </cell>
          <cell r="EL183">
            <v>4865</v>
          </cell>
          <cell r="EM183">
            <v>0</v>
          </cell>
          <cell r="EN183">
            <v>8604</v>
          </cell>
          <cell r="EO183">
            <v>-7</v>
          </cell>
          <cell r="EP183">
            <v>3408</v>
          </cell>
          <cell r="EQ183">
            <v>300</v>
          </cell>
          <cell r="ER183">
            <v>3276</v>
          </cell>
          <cell r="ES183">
            <v>-2</v>
          </cell>
          <cell r="ET183">
            <v>0</v>
          </cell>
          <cell r="EU183">
            <v>49</v>
          </cell>
          <cell r="EV183">
            <v>0</v>
          </cell>
          <cell r="EW183">
            <v>0</v>
          </cell>
          <cell r="EX183">
            <v>0</v>
          </cell>
          <cell r="EY183">
            <v>5590</v>
          </cell>
          <cell r="EZ183">
            <v>0</v>
          </cell>
          <cell r="FA183">
            <v>0</v>
          </cell>
          <cell r="FB183">
            <v>0</v>
          </cell>
          <cell r="FC183">
            <v>16152</v>
          </cell>
          <cell r="FD183">
            <v>0</v>
          </cell>
          <cell r="FE183">
            <v>0</v>
          </cell>
          <cell r="FF183">
            <v>0</v>
          </cell>
          <cell r="FG183">
            <v>29370</v>
          </cell>
          <cell r="FH183">
            <v>0</v>
          </cell>
          <cell r="FI183">
            <v>0</v>
          </cell>
          <cell r="FJ183">
            <v>0</v>
          </cell>
          <cell r="FK183">
            <v>0</v>
          </cell>
          <cell r="FL183">
            <v>10683</v>
          </cell>
          <cell r="FM183">
            <v>0</v>
          </cell>
          <cell r="FN183">
            <v>0</v>
          </cell>
          <cell r="FO183">
            <v>0</v>
          </cell>
          <cell r="FP183">
            <v>16351</v>
          </cell>
          <cell r="FQ183">
            <v>0</v>
          </cell>
          <cell r="FR183">
            <v>36638</v>
          </cell>
          <cell r="FS183">
            <v>0</v>
          </cell>
          <cell r="FT183">
            <v>0</v>
          </cell>
          <cell r="FU183">
            <v>0</v>
          </cell>
          <cell r="FV183">
            <v>126619</v>
          </cell>
          <cell r="FW183">
            <v>0</v>
          </cell>
          <cell r="FX183">
            <v>0</v>
          </cell>
          <cell r="FY183">
            <v>0</v>
          </cell>
          <cell r="FZ183">
            <v>175028</v>
          </cell>
          <cell r="GA183">
            <v>0</v>
          </cell>
          <cell r="GB183">
            <v>-4852</v>
          </cell>
          <cell r="GC183">
            <v>0</v>
          </cell>
          <cell r="GD183">
            <v>0</v>
          </cell>
          <cell r="GE183">
            <v>0</v>
          </cell>
          <cell r="GF183">
            <v>28676</v>
          </cell>
          <cell r="GG183">
            <v>0</v>
          </cell>
          <cell r="GH183">
            <v>0</v>
          </cell>
          <cell r="GI183">
            <v>0</v>
          </cell>
          <cell r="GJ183">
            <v>72335</v>
          </cell>
          <cell r="GK183">
            <v>0</v>
          </cell>
          <cell r="GL183">
            <v>0</v>
          </cell>
          <cell r="GM183">
            <v>0</v>
          </cell>
          <cell r="GN183">
            <v>0</v>
          </cell>
          <cell r="GO183">
            <v>0</v>
          </cell>
          <cell r="GP183">
            <v>0</v>
          </cell>
          <cell r="GQ183">
            <v>0</v>
          </cell>
          <cell r="GR183">
            <v>9655</v>
          </cell>
          <cell r="GS183">
            <v>0</v>
          </cell>
          <cell r="GT183">
            <v>0</v>
          </cell>
          <cell r="GU183">
            <v>0</v>
          </cell>
          <cell r="GV183">
            <v>0</v>
          </cell>
          <cell r="GW183">
            <v>0</v>
          </cell>
          <cell r="GX183">
            <v>338285</v>
          </cell>
          <cell r="GY183">
            <v>0</v>
          </cell>
          <cell r="GZ183">
            <v>105814</v>
          </cell>
          <cell r="HA183">
            <v>0</v>
          </cell>
          <cell r="HB183">
            <v>41016</v>
          </cell>
          <cell r="HC183">
            <v>0</v>
          </cell>
          <cell r="HD183">
            <v>0</v>
          </cell>
          <cell r="HE183">
            <v>0</v>
          </cell>
          <cell r="HF183">
            <v>73622</v>
          </cell>
          <cell r="HG183">
            <v>0</v>
          </cell>
          <cell r="HH183">
            <v>0</v>
          </cell>
          <cell r="HI183">
            <v>0</v>
          </cell>
          <cell r="HJ183">
            <v>138332</v>
          </cell>
          <cell r="HK183">
            <v>0</v>
          </cell>
          <cell r="HL183">
            <v>8130</v>
          </cell>
          <cell r="HM183">
            <v>0</v>
          </cell>
          <cell r="HN183">
            <v>0</v>
          </cell>
          <cell r="HO183">
            <v>0</v>
          </cell>
          <cell r="HP183">
            <v>22456</v>
          </cell>
          <cell r="HQ183">
            <v>0</v>
          </cell>
          <cell r="HR183">
            <v>0</v>
          </cell>
          <cell r="HS183">
            <v>0</v>
          </cell>
          <cell r="HT183">
            <v>56643</v>
          </cell>
          <cell r="HU183">
            <v>0</v>
          </cell>
          <cell r="HV183">
            <v>0</v>
          </cell>
          <cell r="HW183">
            <v>0</v>
          </cell>
          <cell r="HX183">
            <v>0</v>
          </cell>
          <cell r="HY183">
            <v>0</v>
          </cell>
          <cell r="HZ183">
            <v>0</v>
          </cell>
          <cell r="IA183">
            <v>0</v>
          </cell>
          <cell r="IB183">
            <v>9042</v>
          </cell>
          <cell r="IC183">
            <v>0</v>
          </cell>
          <cell r="ID183">
            <v>0</v>
          </cell>
          <cell r="IE183">
            <v>0</v>
          </cell>
          <cell r="IF183">
            <v>0</v>
          </cell>
          <cell r="IG183">
            <v>0</v>
          </cell>
          <cell r="IH183">
            <v>252970</v>
          </cell>
          <cell r="II183">
            <v>0</v>
          </cell>
          <cell r="IJ183">
            <v>96271</v>
          </cell>
          <cell r="IK183">
            <v>0</v>
          </cell>
        </row>
        <row r="184">
          <cell r="A184" t="str">
            <v>71300001</v>
          </cell>
          <cell r="B184" t="str">
            <v>2001</v>
          </cell>
          <cell r="C184">
            <v>37530</v>
          </cell>
          <cell r="D184" t="str">
            <v>08:33:02</v>
          </cell>
          <cell r="E184" t="str">
            <v>Guardian Care of Zebulon</v>
          </cell>
          <cell r="F184">
            <v>0</v>
          </cell>
          <cell r="G184">
            <v>514172</v>
          </cell>
          <cell r="H184">
            <v>-4115</v>
          </cell>
          <cell r="I184">
            <v>-375534</v>
          </cell>
          <cell r="J184">
            <v>30627</v>
          </cell>
          <cell r="K184">
            <v>128780</v>
          </cell>
          <cell r="L184">
            <v>-6460</v>
          </cell>
          <cell r="M184">
            <v>-372</v>
          </cell>
          <cell r="N184">
            <v>0</v>
          </cell>
          <cell r="O184">
            <v>84632</v>
          </cell>
          <cell r="P184">
            <v>0</v>
          </cell>
          <cell r="Q184">
            <v>0</v>
          </cell>
          <cell r="R184">
            <v>106782</v>
          </cell>
          <cell r="S184">
            <v>100394</v>
          </cell>
          <cell r="T184">
            <v>34031</v>
          </cell>
          <cell r="U184">
            <v>-5016</v>
          </cell>
          <cell r="V184">
            <v>90726</v>
          </cell>
          <cell r="W184">
            <v>0</v>
          </cell>
          <cell r="X184">
            <v>27135</v>
          </cell>
          <cell r="Y184">
            <v>0</v>
          </cell>
          <cell r="Z184">
            <v>0</v>
          </cell>
          <cell r="AA184">
            <v>0</v>
          </cell>
          <cell r="AB184">
            <v>0</v>
          </cell>
          <cell r="AC184">
            <v>0</v>
          </cell>
          <cell r="AD184">
            <v>0</v>
          </cell>
          <cell r="AE184">
            <v>0</v>
          </cell>
          <cell r="AF184">
            <v>0</v>
          </cell>
          <cell r="AG184">
            <v>0</v>
          </cell>
          <cell r="AH184">
            <v>6166</v>
          </cell>
          <cell r="AI184">
            <v>0</v>
          </cell>
          <cell r="AJ184">
            <v>0</v>
          </cell>
          <cell r="AK184">
            <v>0</v>
          </cell>
          <cell r="AL184">
            <v>5404</v>
          </cell>
          <cell r="AM184">
            <v>0</v>
          </cell>
          <cell r="AN184">
            <v>0</v>
          </cell>
          <cell r="AO184">
            <v>0</v>
          </cell>
          <cell r="AP184">
            <v>0</v>
          </cell>
          <cell r="AQ184">
            <v>0</v>
          </cell>
          <cell r="AR184">
            <v>0</v>
          </cell>
          <cell r="AS184">
            <v>0</v>
          </cell>
          <cell r="AT184">
            <v>0</v>
          </cell>
          <cell r="AU184">
            <v>0</v>
          </cell>
          <cell r="AV184">
            <v>11400</v>
          </cell>
          <cell r="AW184">
            <v>0</v>
          </cell>
          <cell r="AX184">
            <v>0</v>
          </cell>
          <cell r="AY184">
            <v>0</v>
          </cell>
          <cell r="AZ184">
            <v>27054</v>
          </cell>
          <cell r="BA184">
            <v>0</v>
          </cell>
          <cell r="BB184">
            <v>0</v>
          </cell>
          <cell r="BC184">
            <v>72</v>
          </cell>
          <cell r="BD184">
            <v>0</v>
          </cell>
          <cell r="BE184">
            <v>0</v>
          </cell>
          <cell r="BF184">
            <v>0</v>
          </cell>
          <cell r="BG184">
            <v>39946</v>
          </cell>
          <cell r="BH184">
            <v>-6443</v>
          </cell>
          <cell r="BI184">
            <v>0</v>
          </cell>
          <cell r="BJ184">
            <v>0</v>
          </cell>
          <cell r="BK184">
            <v>0</v>
          </cell>
          <cell r="BL184">
            <v>0</v>
          </cell>
          <cell r="BM184">
            <v>0</v>
          </cell>
          <cell r="BN184">
            <v>0</v>
          </cell>
          <cell r="BO184">
            <v>1001</v>
          </cell>
          <cell r="BP184">
            <v>0</v>
          </cell>
          <cell r="BQ184">
            <v>0</v>
          </cell>
          <cell r="BR184">
            <v>0</v>
          </cell>
          <cell r="BS184">
            <v>0</v>
          </cell>
          <cell r="BT184">
            <v>1983</v>
          </cell>
          <cell r="BU184">
            <v>0</v>
          </cell>
          <cell r="BV184">
            <v>0</v>
          </cell>
          <cell r="BW184">
            <v>0</v>
          </cell>
          <cell r="BX184">
            <v>0</v>
          </cell>
          <cell r="BY184">
            <v>0</v>
          </cell>
          <cell r="BZ184">
            <v>0</v>
          </cell>
          <cell r="CA184">
            <v>12800</v>
          </cell>
          <cell r="CB184">
            <v>0</v>
          </cell>
          <cell r="CC184">
            <v>0</v>
          </cell>
          <cell r="CD184">
            <v>0</v>
          </cell>
          <cell r="CE184">
            <v>3744</v>
          </cell>
          <cell r="CF184">
            <v>0</v>
          </cell>
          <cell r="CG184">
            <v>0</v>
          </cell>
          <cell r="CH184">
            <v>0</v>
          </cell>
          <cell r="CI184">
            <v>1875</v>
          </cell>
          <cell r="CJ184">
            <v>0</v>
          </cell>
          <cell r="CK184">
            <v>0</v>
          </cell>
          <cell r="CL184">
            <v>0</v>
          </cell>
          <cell r="CM184">
            <v>300</v>
          </cell>
          <cell r="CN184">
            <v>0</v>
          </cell>
          <cell r="CO184">
            <v>3926</v>
          </cell>
          <cell r="CP184">
            <v>0</v>
          </cell>
          <cell r="CQ184">
            <v>8</v>
          </cell>
          <cell r="CR184">
            <v>13285</v>
          </cell>
          <cell r="CS184">
            <v>0</v>
          </cell>
          <cell r="CT184">
            <v>0</v>
          </cell>
          <cell r="CU184">
            <v>0</v>
          </cell>
          <cell r="CV184">
            <v>4115</v>
          </cell>
          <cell r="CW184">
            <v>0</v>
          </cell>
          <cell r="CX184">
            <v>0</v>
          </cell>
          <cell r="CY184">
            <v>0</v>
          </cell>
          <cell r="CZ184">
            <v>0</v>
          </cell>
          <cell r="DA184">
            <v>0</v>
          </cell>
          <cell r="DB184">
            <v>0</v>
          </cell>
          <cell r="DC184">
            <v>0</v>
          </cell>
          <cell r="DD184">
            <v>0</v>
          </cell>
          <cell r="DE184">
            <v>0</v>
          </cell>
          <cell r="DF184">
            <v>102296</v>
          </cell>
          <cell r="DG184">
            <v>59746</v>
          </cell>
          <cell r="DH184">
            <v>78529</v>
          </cell>
          <cell r="DI184">
            <v>3926</v>
          </cell>
          <cell r="DJ184">
            <v>0</v>
          </cell>
          <cell r="DK184">
            <v>60211</v>
          </cell>
          <cell r="DL184">
            <v>323</v>
          </cell>
          <cell r="DM184">
            <v>0</v>
          </cell>
          <cell r="DN184">
            <v>8957</v>
          </cell>
          <cell r="DO184">
            <v>0</v>
          </cell>
          <cell r="DP184">
            <v>2854</v>
          </cell>
          <cell r="DQ184">
            <v>0</v>
          </cell>
          <cell r="DR184">
            <v>17533</v>
          </cell>
          <cell r="DS184">
            <v>863</v>
          </cell>
          <cell r="DT184">
            <v>5588</v>
          </cell>
          <cell r="DU184">
            <v>0</v>
          </cell>
          <cell r="DV184">
            <v>89618</v>
          </cell>
          <cell r="DW184">
            <v>824458</v>
          </cell>
          <cell r="DX184">
            <v>-336189</v>
          </cell>
          <cell r="DY184">
            <v>-243630</v>
          </cell>
          <cell r="DZ184">
            <v>0</v>
          </cell>
          <cell r="EA184">
            <v>4067</v>
          </cell>
          <cell r="EB184">
            <v>0</v>
          </cell>
          <cell r="EC184">
            <v>0</v>
          </cell>
          <cell r="ED184">
            <v>0</v>
          </cell>
          <cell r="EE184">
            <v>8971</v>
          </cell>
          <cell r="EF184">
            <v>366</v>
          </cell>
          <cell r="EG184">
            <v>0</v>
          </cell>
          <cell r="EH184">
            <v>80552</v>
          </cell>
          <cell r="EI184">
            <v>65298</v>
          </cell>
          <cell r="EJ184">
            <v>-9772</v>
          </cell>
          <cell r="EK184">
            <v>-71</v>
          </cell>
          <cell r="EL184">
            <v>44363</v>
          </cell>
          <cell r="EM184">
            <v>50</v>
          </cell>
          <cell r="EN184">
            <v>37806</v>
          </cell>
          <cell r="EO184">
            <v>-56</v>
          </cell>
          <cell r="EP184">
            <v>16536</v>
          </cell>
          <cell r="EQ184">
            <v>2700</v>
          </cell>
          <cell r="ER184">
            <v>9825</v>
          </cell>
          <cell r="ES184">
            <v>-11</v>
          </cell>
          <cell r="ET184">
            <v>0</v>
          </cell>
          <cell r="EU184">
            <v>918</v>
          </cell>
          <cell r="EV184">
            <v>0</v>
          </cell>
          <cell r="EW184">
            <v>0</v>
          </cell>
          <cell r="EX184">
            <v>0</v>
          </cell>
          <cell r="EY184">
            <v>0</v>
          </cell>
          <cell r="EZ184">
            <v>0</v>
          </cell>
          <cell r="FA184">
            <v>0</v>
          </cell>
          <cell r="FB184">
            <v>0</v>
          </cell>
          <cell r="FC184">
            <v>7133</v>
          </cell>
          <cell r="FD184">
            <v>-366</v>
          </cell>
          <cell r="FE184">
            <v>0</v>
          </cell>
          <cell r="FF184">
            <v>0</v>
          </cell>
          <cell r="FG184">
            <v>29941</v>
          </cell>
          <cell r="FH184">
            <v>0</v>
          </cell>
          <cell r="FI184">
            <v>0</v>
          </cell>
          <cell r="FJ184">
            <v>0</v>
          </cell>
          <cell r="FK184">
            <v>0</v>
          </cell>
          <cell r="FL184">
            <v>2613</v>
          </cell>
          <cell r="FM184">
            <v>0</v>
          </cell>
          <cell r="FN184">
            <v>0</v>
          </cell>
          <cell r="FO184">
            <v>0</v>
          </cell>
          <cell r="FP184">
            <v>1538</v>
          </cell>
          <cell r="FQ184">
            <v>0</v>
          </cell>
          <cell r="FR184">
            <v>0</v>
          </cell>
          <cell r="FS184">
            <v>0</v>
          </cell>
          <cell r="FT184">
            <v>0</v>
          </cell>
          <cell r="FU184">
            <v>0</v>
          </cell>
          <cell r="FV184">
            <v>0</v>
          </cell>
          <cell r="FW184">
            <v>0</v>
          </cell>
          <cell r="FX184">
            <v>0</v>
          </cell>
          <cell r="FY184">
            <v>0</v>
          </cell>
          <cell r="FZ184">
            <v>1407</v>
          </cell>
          <cell r="GA184">
            <v>0</v>
          </cell>
          <cell r="GB184">
            <v>64705</v>
          </cell>
          <cell r="GC184">
            <v>0</v>
          </cell>
          <cell r="GD184">
            <v>0</v>
          </cell>
          <cell r="GE184">
            <v>0</v>
          </cell>
          <cell r="GF184">
            <v>5939</v>
          </cell>
          <cell r="GG184">
            <v>0</v>
          </cell>
          <cell r="GH184">
            <v>0</v>
          </cell>
          <cell r="GI184">
            <v>0</v>
          </cell>
          <cell r="GJ184">
            <v>15360</v>
          </cell>
          <cell r="GK184">
            <v>0</v>
          </cell>
          <cell r="GL184">
            <v>0</v>
          </cell>
          <cell r="GM184">
            <v>0</v>
          </cell>
          <cell r="GN184">
            <v>0</v>
          </cell>
          <cell r="GO184">
            <v>0</v>
          </cell>
          <cell r="GP184">
            <v>0</v>
          </cell>
          <cell r="GQ184">
            <v>0</v>
          </cell>
          <cell r="GR184">
            <v>636</v>
          </cell>
          <cell r="GS184">
            <v>0</v>
          </cell>
          <cell r="GT184">
            <v>0</v>
          </cell>
          <cell r="GU184">
            <v>0</v>
          </cell>
          <cell r="GV184">
            <v>0</v>
          </cell>
          <cell r="GW184">
            <v>0</v>
          </cell>
          <cell r="GX184">
            <v>1407</v>
          </cell>
          <cell r="GY184">
            <v>0</v>
          </cell>
          <cell r="GZ184">
            <v>86640</v>
          </cell>
          <cell r="HA184">
            <v>0</v>
          </cell>
          <cell r="HB184">
            <v>90226</v>
          </cell>
          <cell r="HC184">
            <v>0</v>
          </cell>
          <cell r="HD184">
            <v>-27135</v>
          </cell>
          <cell r="HE184">
            <v>0</v>
          </cell>
          <cell r="HF184">
            <v>239389</v>
          </cell>
          <cell r="HG184">
            <v>0</v>
          </cell>
          <cell r="HH184">
            <v>0</v>
          </cell>
          <cell r="HI184">
            <v>0</v>
          </cell>
          <cell r="HJ184">
            <v>347657</v>
          </cell>
          <cell r="HK184">
            <v>0</v>
          </cell>
          <cell r="HL184">
            <v>-64705</v>
          </cell>
          <cell r="HM184">
            <v>0</v>
          </cell>
          <cell r="HN184">
            <v>0</v>
          </cell>
          <cell r="HO184">
            <v>0</v>
          </cell>
          <cell r="HP184">
            <v>52429</v>
          </cell>
          <cell r="HQ184">
            <v>0</v>
          </cell>
          <cell r="HR184">
            <v>0</v>
          </cell>
          <cell r="HS184">
            <v>0</v>
          </cell>
          <cell r="HT184">
            <v>133914</v>
          </cell>
          <cell r="HU184">
            <v>0</v>
          </cell>
          <cell r="HV184">
            <v>0</v>
          </cell>
          <cell r="HW184">
            <v>0</v>
          </cell>
          <cell r="HX184">
            <v>0</v>
          </cell>
          <cell r="HY184">
            <v>0</v>
          </cell>
          <cell r="HZ184">
            <v>0</v>
          </cell>
          <cell r="IA184">
            <v>0</v>
          </cell>
          <cell r="IB184">
            <v>12999</v>
          </cell>
          <cell r="IC184">
            <v>0</v>
          </cell>
          <cell r="ID184">
            <v>0</v>
          </cell>
          <cell r="IE184">
            <v>0</v>
          </cell>
          <cell r="IF184">
            <v>0</v>
          </cell>
          <cell r="IG184">
            <v>0</v>
          </cell>
          <cell r="IH184">
            <v>677272</v>
          </cell>
          <cell r="II184">
            <v>0</v>
          </cell>
          <cell r="IJ184">
            <v>107502</v>
          </cell>
          <cell r="IK184">
            <v>0</v>
          </cell>
        </row>
        <row r="185">
          <cell r="A185" t="str">
            <v>47925379</v>
          </cell>
          <cell r="B185" t="str">
            <v>2001</v>
          </cell>
          <cell r="C185">
            <v>37410</v>
          </cell>
          <cell r="D185" t="str">
            <v>16:21:44</v>
          </cell>
          <cell r="E185" t="str">
            <v>GUILFORD HEALTH CARE CENTER</v>
          </cell>
          <cell r="F185">
            <v>0</v>
          </cell>
          <cell r="G185">
            <v>419055</v>
          </cell>
          <cell r="H185">
            <v>-4698</v>
          </cell>
          <cell r="I185">
            <v>-8914</v>
          </cell>
          <cell r="J185">
            <v>31640</v>
          </cell>
          <cell r="K185">
            <v>173898</v>
          </cell>
          <cell r="L185">
            <v>1050</v>
          </cell>
          <cell r="M185">
            <v>-717</v>
          </cell>
          <cell r="N185">
            <v>159170</v>
          </cell>
          <cell r="O185">
            <v>59361</v>
          </cell>
          <cell r="P185">
            <v>5281</v>
          </cell>
          <cell r="Q185">
            <v>0</v>
          </cell>
          <cell r="R185">
            <v>232031</v>
          </cell>
          <cell r="S185">
            <v>295189</v>
          </cell>
          <cell r="T185">
            <v>7698</v>
          </cell>
          <cell r="U185">
            <v>-7227</v>
          </cell>
          <cell r="V185">
            <v>91993</v>
          </cell>
          <cell r="W185">
            <v>0</v>
          </cell>
          <cell r="X185">
            <v>0</v>
          </cell>
          <cell r="Y185">
            <v>0</v>
          </cell>
          <cell r="Z185">
            <v>364331</v>
          </cell>
          <cell r="AA185">
            <v>0</v>
          </cell>
          <cell r="AB185">
            <v>-11246</v>
          </cell>
          <cell r="AC185">
            <v>0</v>
          </cell>
          <cell r="AD185">
            <v>610996</v>
          </cell>
          <cell r="AE185">
            <v>0</v>
          </cell>
          <cell r="AF185">
            <v>0</v>
          </cell>
          <cell r="AG185">
            <v>0</v>
          </cell>
          <cell r="AH185">
            <v>1113305</v>
          </cell>
          <cell r="AI185">
            <v>0</v>
          </cell>
          <cell r="AJ185">
            <v>0</v>
          </cell>
          <cell r="AK185">
            <v>0</v>
          </cell>
          <cell r="AL185">
            <v>76180</v>
          </cell>
          <cell r="AM185">
            <v>0</v>
          </cell>
          <cell r="AN185">
            <v>0</v>
          </cell>
          <cell r="AO185">
            <v>0</v>
          </cell>
          <cell r="AP185">
            <v>0</v>
          </cell>
          <cell r="AQ185">
            <v>0</v>
          </cell>
          <cell r="AR185">
            <v>0</v>
          </cell>
          <cell r="AS185">
            <v>0</v>
          </cell>
          <cell r="AT185">
            <v>0</v>
          </cell>
          <cell r="AU185">
            <v>183335</v>
          </cell>
          <cell r="AV185">
            <v>-936</v>
          </cell>
          <cell r="AW185">
            <v>0</v>
          </cell>
          <cell r="AX185">
            <v>0</v>
          </cell>
          <cell r="AY185">
            <v>187844</v>
          </cell>
          <cell r="AZ185">
            <v>29138</v>
          </cell>
          <cell r="BA185">
            <v>0</v>
          </cell>
          <cell r="BB185">
            <v>0</v>
          </cell>
          <cell r="BC185">
            <v>2256</v>
          </cell>
          <cell r="BD185">
            <v>0</v>
          </cell>
          <cell r="BE185">
            <v>0</v>
          </cell>
          <cell r="BF185">
            <v>0</v>
          </cell>
          <cell r="BG185">
            <v>96386</v>
          </cell>
          <cell r="BH185">
            <v>-1200</v>
          </cell>
          <cell r="BI185">
            <v>0</v>
          </cell>
          <cell r="BJ185">
            <v>0</v>
          </cell>
          <cell r="BK185">
            <v>29314</v>
          </cell>
          <cell r="BL185">
            <v>0</v>
          </cell>
          <cell r="BM185">
            <v>0</v>
          </cell>
          <cell r="BN185">
            <v>0</v>
          </cell>
          <cell r="BO185">
            <v>35016</v>
          </cell>
          <cell r="BP185">
            <v>0</v>
          </cell>
          <cell r="BQ185">
            <v>0</v>
          </cell>
          <cell r="BR185">
            <v>0</v>
          </cell>
          <cell r="BS185">
            <v>0</v>
          </cell>
          <cell r="BT185">
            <v>0</v>
          </cell>
          <cell r="BU185">
            <v>0</v>
          </cell>
          <cell r="BV185">
            <v>0</v>
          </cell>
          <cell r="BW185">
            <v>0</v>
          </cell>
          <cell r="BX185">
            <v>0</v>
          </cell>
          <cell r="BY185">
            <v>0</v>
          </cell>
          <cell r="BZ185">
            <v>0</v>
          </cell>
          <cell r="CA185">
            <v>18000</v>
          </cell>
          <cell r="CB185">
            <v>0</v>
          </cell>
          <cell r="CC185">
            <v>0</v>
          </cell>
          <cell r="CD185">
            <v>0</v>
          </cell>
          <cell r="CE185">
            <v>9454</v>
          </cell>
          <cell r="CF185">
            <v>0</v>
          </cell>
          <cell r="CG185">
            <v>0</v>
          </cell>
          <cell r="CH185">
            <v>0</v>
          </cell>
          <cell r="CI185">
            <v>18000</v>
          </cell>
          <cell r="CJ185">
            <v>0</v>
          </cell>
          <cell r="CK185">
            <v>0</v>
          </cell>
          <cell r="CL185">
            <v>0</v>
          </cell>
          <cell r="CM185">
            <v>36796</v>
          </cell>
          <cell r="CN185">
            <v>0</v>
          </cell>
          <cell r="CO185">
            <v>0</v>
          </cell>
          <cell r="CP185">
            <v>0</v>
          </cell>
          <cell r="CQ185">
            <v>0</v>
          </cell>
          <cell r="CR185">
            <v>0</v>
          </cell>
          <cell r="CS185">
            <v>0</v>
          </cell>
          <cell r="CT185">
            <v>0</v>
          </cell>
          <cell r="CU185">
            <v>0</v>
          </cell>
          <cell r="CV185">
            <v>4698</v>
          </cell>
          <cell r="CW185">
            <v>0</v>
          </cell>
          <cell r="CX185">
            <v>0</v>
          </cell>
          <cell r="CY185">
            <v>0</v>
          </cell>
          <cell r="CZ185">
            <v>0</v>
          </cell>
          <cell r="DA185">
            <v>0</v>
          </cell>
          <cell r="DB185">
            <v>0</v>
          </cell>
          <cell r="DC185">
            <v>0</v>
          </cell>
          <cell r="DD185">
            <v>0</v>
          </cell>
          <cell r="DE185">
            <v>0</v>
          </cell>
          <cell r="DF185">
            <v>2256805</v>
          </cell>
          <cell r="DG185">
            <v>616401</v>
          </cell>
          <cell r="DH185">
            <v>20454</v>
          </cell>
          <cell r="DI185">
            <v>0</v>
          </cell>
          <cell r="DJ185">
            <v>35720</v>
          </cell>
          <cell r="DK185">
            <v>20072</v>
          </cell>
          <cell r="DL185">
            <v>1185</v>
          </cell>
          <cell r="DM185">
            <v>-1640</v>
          </cell>
          <cell r="DN185">
            <v>64968</v>
          </cell>
          <cell r="DO185">
            <v>12287</v>
          </cell>
          <cell r="DP185">
            <v>2155</v>
          </cell>
          <cell r="DQ185">
            <v>0</v>
          </cell>
          <cell r="DR185">
            <v>41723</v>
          </cell>
          <cell r="DS185">
            <v>19182</v>
          </cell>
          <cell r="DT185">
            <v>1384</v>
          </cell>
          <cell r="DU185">
            <v>0</v>
          </cell>
          <cell r="DV185">
            <v>139707</v>
          </cell>
          <cell r="DW185">
            <v>413733</v>
          </cell>
          <cell r="DX185">
            <v>-35709</v>
          </cell>
          <cell r="DY185">
            <v>-112336</v>
          </cell>
          <cell r="DZ185">
            <v>0</v>
          </cell>
          <cell r="EA185">
            <v>1645</v>
          </cell>
          <cell r="EB185">
            <v>0</v>
          </cell>
          <cell r="EC185">
            <v>0</v>
          </cell>
          <cell r="ED185">
            <v>0</v>
          </cell>
          <cell r="EE185">
            <v>4364</v>
          </cell>
          <cell r="EF185">
            <v>0</v>
          </cell>
          <cell r="EG185">
            <v>0</v>
          </cell>
          <cell r="EH185">
            <v>0</v>
          </cell>
          <cell r="EI185">
            <v>110697</v>
          </cell>
          <cell r="EJ185">
            <v>0</v>
          </cell>
          <cell r="EK185">
            <v>0</v>
          </cell>
          <cell r="EL185">
            <v>0</v>
          </cell>
          <cell r="EM185">
            <v>36302</v>
          </cell>
          <cell r="EN185">
            <v>0</v>
          </cell>
          <cell r="EO185">
            <v>0</v>
          </cell>
          <cell r="EP185">
            <v>0</v>
          </cell>
          <cell r="EQ185">
            <v>19249</v>
          </cell>
          <cell r="ER185">
            <v>0</v>
          </cell>
          <cell r="ES185">
            <v>0</v>
          </cell>
          <cell r="ET185">
            <v>0</v>
          </cell>
          <cell r="EU185">
            <v>3947</v>
          </cell>
          <cell r="EV185">
            <v>0</v>
          </cell>
          <cell r="EW185">
            <v>0</v>
          </cell>
          <cell r="EX185">
            <v>0</v>
          </cell>
          <cell r="EY185">
            <v>0</v>
          </cell>
          <cell r="EZ185">
            <v>0</v>
          </cell>
          <cell r="FA185">
            <v>0</v>
          </cell>
          <cell r="FB185">
            <v>0</v>
          </cell>
          <cell r="FC185">
            <v>38701</v>
          </cell>
          <cell r="FD185">
            <v>0</v>
          </cell>
          <cell r="FE185">
            <v>0</v>
          </cell>
          <cell r="FF185">
            <v>0</v>
          </cell>
          <cell r="FG185">
            <v>26251</v>
          </cell>
          <cell r="FH185">
            <v>1200</v>
          </cell>
          <cell r="FI185">
            <v>0</v>
          </cell>
          <cell r="FJ185">
            <v>0</v>
          </cell>
          <cell r="FK185">
            <v>6945</v>
          </cell>
          <cell r="FL185">
            <v>0</v>
          </cell>
          <cell r="FM185">
            <v>0</v>
          </cell>
          <cell r="FN185">
            <v>0</v>
          </cell>
          <cell r="FO185">
            <v>6852</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row>
        <row r="186">
          <cell r="A186" t="str">
            <v>45788231</v>
          </cell>
          <cell r="B186" t="str">
            <v>2001</v>
          </cell>
          <cell r="C186">
            <v>37462</v>
          </cell>
          <cell r="D186" t="str">
            <v>10:37:54</v>
          </cell>
          <cell r="E186" t="str">
            <v>Hallmark Center</v>
          </cell>
          <cell r="F186">
            <v>0</v>
          </cell>
          <cell r="G186">
            <v>198606</v>
          </cell>
          <cell r="H186">
            <v>0</v>
          </cell>
          <cell r="I186">
            <v>0</v>
          </cell>
          <cell r="J186">
            <v>28277</v>
          </cell>
          <cell r="K186">
            <v>93591</v>
          </cell>
          <cell r="L186">
            <v>0</v>
          </cell>
          <cell r="M186">
            <v>0</v>
          </cell>
          <cell r="N186">
            <v>64272</v>
          </cell>
          <cell r="O186">
            <v>111916</v>
          </cell>
          <cell r="P186">
            <v>0</v>
          </cell>
          <cell r="Q186">
            <v>0</v>
          </cell>
          <cell r="R186">
            <v>62968</v>
          </cell>
          <cell r="S186">
            <v>184225</v>
          </cell>
          <cell r="T186">
            <v>0</v>
          </cell>
          <cell r="U186">
            <v>0</v>
          </cell>
          <cell r="V186">
            <v>57062</v>
          </cell>
          <cell r="W186">
            <v>0</v>
          </cell>
          <cell r="X186">
            <v>0</v>
          </cell>
          <cell r="Y186">
            <v>0</v>
          </cell>
          <cell r="Z186">
            <v>171321</v>
          </cell>
          <cell r="AA186">
            <v>0</v>
          </cell>
          <cell r="AB186">
            <v>0</v>
          </cell>
          <cell r="AC186">
            <v>0</v>
          </cell>
          <cell r="AD186">
            <v>218890</v>
          </cell>
          <cell r="AE186">
            <v>0</v>
          </cell>
          <cell r="AF186">
            <v>0</v>
          </cell>
          <cell r="AG186">
            <v>0</v>
          </cell>
          <cell r="AH186">
            <v>426877</v>
          </cell>
          <cell r="AI186">
            <v>0</v>
          </cell>
          <cell r="AJ186">
            <v>0</v>
          </cell>
          <cell r="AK186">
            <v>0</v>
          </cell>
          <cell r="AL186">
            <v>37353</v>
          </cell>
          <cell r="AM186">
            <v>0</v>
          </cell>
          <cell r="AN186">
            <v>0</v>
          </cell>
          <cell r="AO186">
            <v>0</v>
          </cell>
          <cell r="AP186">
            <v>0</v>
          </cell>
          <cell r="AQ186">
            <v>0</v>
          </cell>
          <cell r="AR186">
            <v>0</v>
          </cell>
          <cell r="AS186">
            <v>0</v>
          </cell>
          <cell r="AT186">
            <v>0</v>
          </cell>
          <cell r="AU186">
            <v>83583</v>
          </cell>
          <cell r="AV186">
            <v>0</v>
          </cell>
          <cell r="AW186">
            <v>0</v>
          </cell>
          <cell r="AX186">
            <v>0</v>
          </cell>
          <cell r="AY186">
            <v>132275</v>
          </cell>
          <cell r="AZ186">
            <v>0</v>
          </cell>
          <cell r="BA186">
            <v>0</v>
          </cell>
          <cell r="BB186">
            <v>0</v>
          </cell>
          <cell r="BC186">
            <v>17216</v>
          </cell>
          <cell r="BD186">
            <v>0</v>
          </cell>
          <cell r="BE186">
            <v>0</v>
          </cell>
          <cell r="BF186">
            <v>0</v>
          </cell>
          <cell r="BG186">
            <v>48819</v>
          </cell>
          <cell r="BH186">
            <v>0</v>
          </cell>
          <cell r="BI186">
            <v>0</v>
          </cell>
          <cell r="BJ186">
            <v>0</v>
          </cell>
          <cell r="BK186">
            <v>9100</v>
          </cell>
          <cell r="BL186">
            <v>0</v>
          </cell>
          <cell r="BM186">
            <v>0</v>
          </cell>
          <cell r="BN186">
            <v>0</v>
          </cell>
          <cell r="BO186">
            <v>4163</v>
          </cell>
          <cell r="BP186">
            <v>0</v>
          </cell>
          <cell r="BQ186">
            <v>0</v>
          </cell>
          <cell r="BR186">
            <v>0</v>
          </cell>
          <cell r="BS186">
            <v>779</v>
          </cell>
          <cell r="BT186">
            <v>0</v>
          </cell>
          <cell r="BU186">
            <v>0</v>
          </cell>
          <cell r="BV186">
            <v>0</v>
          </cell>
          <cell r="BW186">
            <v>26</v>
          </cell>
          <cell r="BX186">
            <v>0</v>
          </cell>
          <cell r="BY186">
            <v>0</v>
          </cell>
          <cell r="BZ186">
            <v>0</v>
          </cell>
          <cell r="CA186">
            <v>19825</v>
          </cell>
          <cell r="CB186">
            <v>0</v>
          </cell>
          <cell r="CC186">
            <v>0</v>
          </cell>
          <cell r="CD186">
            <v>0</v>
          </cell>
          <cell r="CE186">
            <v>2100</v>
          </cell>
          <cell r="CF186">
            <v>0</v>
          </cell>
          <cell r="CG186">
            <v>0</v>
          </cell>
          <cell r="CH186">
            <v>0</v>
          </cell>
          <cell r="CI186">
            <v>0</v>
          </cell>
          <cell r="CJ186">
            <v>0</v>
          </cell>
          <cell r="CK186">
            <v>0</v>
          </cell>
          <cell r="CL186">
            <v>0</v>
          </cell>
          <cell r="CM186">
            <v>19878</v>
          </cell>
          <cell r="CN186">
            <v>0</v>
          </cell>
          <cell r="CO186">
            <v>0</v>
          </cell>
          <cell r="CP186">
            <v>0</v>
          </cell>
          <cell r="CQ186">
            <v>0</v>
          </cell>
          <cell r="CR186">
            <v>0</v>
          </cell>
          <cell r="CS186">
            <v>0</v>
          </cell>
          <cell r="CT186">
            <v>0</v>
          </cell>
          <cell r="CU186">
            <v>0</v>
          </cell>
          <cell r="CV186">
            <v>0</v>
          </cell>
          <cell r="CW186">
            <v>0</v>
          </cell>
          <cell r="CX186">
            <v>0</v>
          </cell>
          <cell r="CY186">
            <v>504</v>
          </cell>
          <cell r="CZ186">
            <v>0</v>
          </cell>
          <cell r="DA186">
            <v>0</v>
          </cell>
          <cell r="DB186">
            <v>0</v>
          </cell>
          <cell r="DC186">
            <v>0</v>
          </cell>
          <cell r="DD186">
            <v>0</v>
          </cell>
          <cell r="DE186">
            <v>0</v>
          </cell>
          <cell r="DF186">
            <v>911503</v>
          </cell>
          <cell r="DG186">
            <v>338268</v>
          </cell>
          <cell r="DH186">
            <v>0</v>
          </cell>
          <cell r="DI186">
            <v>0</v>
          </cell>
          <cell r="DJ186">
            <v>24525</v>
          </cell>
          <cell r="DK186">
            <v>11627</v>
          </cell>
          <cell r="DL186">
            <v>0</v>
          </cell>
          <cell r="DM186">
            <v>0</v>
          </cell>
          <cell r="DN186">
            <v>15725</v>
          </cell>
          <cell r="DO186">
            <v>12200</v>
          </cell>
          <cell r="DP186">
            <v>0</v>
          </cell>
          <cell r="DQ186">
            <v>0</v>
          </cell>
          <cell r="DR186">
            <v>20035</v>
          </cell>
          <cell r="DS186">
            <v>11342</v>
          </cell>
          <cell r="DT186">
            <v>0</v>
          </cell>
          <cell r="DU186">
            <v>0</v>
          </cell>
          <cell r="DV186">
            <v>114415</v>
          </cell>
          <cell r="DW186">
            <v>230950</v>
          </cell>
          <cell r="DX186">
            <v>0</v>
          </cell>
          <cell r="DY186">
            <v>-1387</v>
          </cell>
          <cell r="DZ186">
            <v>0</v>
          </cell>
          <cell r="EA186">
            <v>0</v>
          </cell>
          <cell r="EB186">
            <v>0</v>
          </cell>
          <cell r="EC186">
            <v>0</v>
          </cell>
          <cell r="ED186">
            <v>0</v>
          </cell>
          <cell r="EE186">
            <v>0</v>
          </cell>
          <cell r="EF186">
            <v>0</v>
          </cell>
          <cell r="EG186">
            <v>0</v>
          </cell>
          <cell r="EH186">
            <v>0</v>
          </cell>
          <cell r="EI186">
            <v>82363</v>
          </cell>
          <cell r="EJ186">
            <v>0</v>
          </cell>
          <cell r="EK186">
            <v>0</v>
          </cell>
          <cell r="EL186">
            <v>0</v>
          </cell>
          <cell r="EM186">
            <v>21682</v>
          </cell>
          <cell r="EN186">
            <v>0</v>
          </cell>
          <cell r="EO186">
            <v>0</v>
          </cell>
          <cell r="EP186">
            <v>0</v>
          </cell>
          <cell r="EQ186">
            <v>0</v>
          </cell>
          <cell r="ER186">
            <v>0</v>
          </cell>
          <cell r="ES186">
            <v>0</v>
          </cell>
          <cell r="ET186">
            <v>0</v>
          </cell>
          <cell r="EU186">
            <v>815</v>
          </cell>
          <cell r="EV186">
            <v>0</v>
          </cell>
          <cell r="EW186">
            <v>0</v>
          </cell>
          <cell r="EX186">
            <v>0</v>
          </cell>
          <cell r="EY186">
            <v>0</v>
          </cell>
          <cell r="EZ186">
            <v>0</v>
          </cell>
          <cell r="FA186">
            <v>0</v>
          </cell>
          <cell r="FB186">
            <v>0</v>
          </cell>
          <cell r="FC186">
            <v>69789</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row>
        <row r="187">
          <cell r="A187" t="str">
            <v>61283714</v>
          </cell>
          <cell r="B187" t="str">
            <v>2001</v>
          </cell>
          <cell r="C187">
            <v>37455</v>
          </cell>
          <cell r="D187" t="str">
            <v>10:51:24</v>
          </cell>
          <cell r="E187" t="str">
            <v>HAMPTON WOODS HEALTH &amp; REHAB CTR INC</v>
          </cell>
          <cell r="F187">
            <v>0</v>
          </cell>
          <cell r="G187">
            <v>209623</v>
          </cell>
          <cell r="H187">
            <v>0</v>
          </cell>
          <cell r="I187">
            <v>-63254</v>
          </cell>
          <cell r="J187">
            <v>35601</v>
          </cell>
          <cell r="K187">
            <v>90866</v>
          </cell>
          <cell r="L187">
            <v>1347</v>
          </cell>
          <cell r="M187">
            <v>0</v>
          </cell>
          <cell r="N187">
            <v>101115</v>
          </cell>
          <cell r="O187">
            <v>39630</v>
          </cell>
          <cell r="P187">
            <v>3996</v>
          </cell>
          <cell r="Q187">
            <v>0</v>
          </cell>
          <cell r="R187">
            <v>180360</v>
          </cell>
          <cell r="S187">
            <v>197516</v>
          </cell>
          <cell r="T187">
            <v>7127</v>
          </cell>
          <cell r="U187">
            <v>-50164</v>
          </cell>
          <cell r="V187">
            <v>104436</v>
          </cell>
          <cell r="W187">
            <v>0</v>
          </cell>
          <cell r="X187">
            <v>0</v>
          </cell>
          <cell r="Y187">
            <v>0</v>
          </cell>
          <cell r="Z187">
            <v>62485</v>
          </cell>
          <cell r="AA187">
            <v>0</v>
          </cell>
          <cell r="AB187">
            <v>-62485</v>
          </cell>
          <cell r="AC187">
            <v>0</v>
          </cell>
          <cell r="AD187">
            <v>363837</v>
          </cell>
          <cell r="AE187">
            <v>0</v>
          </cell>
          <cell r="AF187">
            <v>-363837</v>
          </cell>
          <cell r="AG187">
            <v>0</v>
          </cell>
          <cell r="AH187">
            <v>467697</v>
          </cell>
          <cell r="AI187">
            <v>0</v>
          </cell>
          <cell r="AJ187">
            <v>-467697</v>
          </cell>
          <cell r="AK187">
            <v>0</v>
          </cell>
          <cell r="AL187">
            <v>9532</v>
          </cell>
          <cell r="AM187">
            <v>0</v>
          </cell>
          <cell r="AN187">
            <v>0</v>
          </cell>
          <cell r="AO187">
            <v>0</v>
          </cell>
          <cell r="AP187">
            <v>0</v>
          </cell>
          <cell r="AQ187">
            <v>0</v>
          </cell>
          <cell r="AR187">
            <v>0</v>
          </cell>
          <cell r="AS187">
            <v>0</v>
          </cell>
          <cell r="AT187">
            <v>0</v>
          </cell>
          <cell r="AU187">
            <v>83394</v>
          </cell>
          <cell r="AV187">
            <v>-73965</v>
          </cell>
          <cell r="AW187">
            <v>0</v>
          </cell>
          <cell r="AX187">
            <v>0</v>
          </cell>
          <cell r="AY187">
            <v>93106</v>
          </cell>
          <cell r="AZ187">
            <v>-76575</v>
          </cell>
          <cell r="BA187">
            <v>0</v>
          </cell>
          <cell r="BB187">
            <v>0</v>
          </cell>
          <cell r="BC187">
            <v>102</v>
          </cell>
          <cell r="BD187">
            <v>0</v>
          </cell>
          <cell r="BE187">
            <v>0</v>
          </cell>
          <cell r="BF187">
            <v>0</v>
          </cell>
          <cell r="BG187">
            <v>85048</v>
          </cell>
          <cell r="BH187">
            <v>0</v>
          </cell>
          <cell r="BI187">
            <v>0</v>
          </cell>
          <cell r="BJ187">
            <v>0</v>
          </cell>
          <cell r="BK187">
            <v>21583</v>
          </cell>
          <cell r="BL187">
            <v>0</v>
          </cell>
          <cell r="BM187">
            <v>0</v>
          </cell>
          <cell r="BN187">
            <v>0</v>
          </cell>
          <cell r="BO187">
            <v>1923</v>
          </cell>
          <cell r="BP187">
            <v>0</v>
          </cell>
          <cell r="BQ187">
            <v>0</v>
          </cell>
          <cell r="BR187">
            <v>0</v>
          </cell>
          <cell r="BS187">
            <v>0</v>
          </cell>
          <cell r="BT187">
            <v>0</v>
          </cell>
          <cell r="BU187">
            <v>0</v>
          </cell>
          <cell r="BV187">
            <v>0</v>
          </cell>
          <cell r="BW187">
            <v>3376</v>
          </cell>
          <cell r="BX187">
            <v>0</v>
          </cell>
          <cell r="BY187">
            <v>0</v>
          </cell>
          <cell r="BZ187">
            <v>0</v>
          </cell>
          <cell r="CA187">
            <v>0</v>
          </cell>
          <cell r="CB187">
            <v>0</v>
          </cell>
          <cell r="CC187">
            <v>0</v>
          </cell>
          <cell r="CD187">
            <v>0</v>
          </cell>
          <cell r="CE187">
            <v>5316</v>
          </cell>
          <cell r="CF187">
            <v>0</v>
          </cell>
          <cell r="CG187">
            <v>0</v>
          </cell>
          <cell r="CH187">
            <v>0</v>
          </cell>
          <cell r="CI187">
            <v>0</v>
          </cell>
          <cell r="CJ187">
            <v>0</v>
          </cell>
          <cell r="CK187">
            <v>0</v>
          </cell>
          <cell r="CL187">
            <v>0</v>
          </cell>
          <cell r="CM187">
            <v>0</v>
          </cell>
          <cell r="CN187">
            <v>0</v>
          </cell>
          <cell r="CO187">
            <v>0</v>
          </cell>
          <cell r="CP187">
            <v>0</v>
          </cell>
          <cell r="CQ187">
            <v>5603</v>
          </cell>
          <cell r="CR187">
            <v>0</v>
          </cell>
          <cell r="CS187">
            <v>0</v>
          </cell>
          <cell r="CT187">
            <v>0</v>
          </cell>
          <cell r="CU187">
            <v>0</v>
          </cell>
          <cell r="CV187">
            <v>0</v>
          </cell>
          <cell r="CW187">
            <v>0</v>
          </cell>
          <cell r="CX187">
            <v>0</v>
          </cell>
          <cell r="CY187">
            <v>267</v>
          </cell>
          <cell r="CZ187">
            <v>0</v>
          </cell>
          <cell r="DA187">
            <v>0</v>
          </cell>
          <cell r="DB187">
            <v>0</v>
          </cell>
          <cell r="DC187">
            <v>0</v>
          </cell>
          <cell r="DD187">
            <v>0</v>
          </cell>
          <cell r="DE187">
            <v>-60</v>
          </cell>
          <cell r="DF187">
            <v>1007987</v>
          </cell>
          <cell r="DG187">
            <v>299718</v>
          </cell>
          <cell r="DH187">
            <v>-1044559</v>
          </cell>
          <cell r="DI187">
            <v>-60</v>
          </cell>
          <cell r="DJ187">
            <v>33250</v>
          </cell>
          <cell r="DK187">
            <v>81441</v>
          </cell>
          <cell r="DL187">
            <v>1322</v>
          </cell>
          <cell r="DM187">
            <v>0</v>
          </cell>
          <cell r="DN187">
            <v>28016</v>
          </cell>
          <cell r="DO187">
            <v>3253</v>
          </cell>
          <cell r="DP187">
            <v>1066</v>
          </cell>
          <cell r="DQ187">
            <v>0</v>
          </cell>
          <cell r="DR187">
            <v>47781</v>
          </cell>
          <cell r="DS187">
            <v>9674</v>
          </cell>
          <cell r="DT187">
            <v>1900</v>
          </cell>
          <cell r="DU187">
            <v>0</v>
          </cell>
          <cell r="DV187">
            <v>121117</v>
          </cell>
          <cell r="DW187">
            <v>387488</v>
          </cell>
          <cell r="DX187">
            <v>-57111</v>
          </cell>
          <cell r="DY187">
            <v>-136632</v>
          </cell>
          <cell r="DZ187">
            <v>0</v>
          </cell>
          <cell r="EA187">
            <v>0</v>
          </cell>
          <cell r="EB187">
            <v>0</v>
          </cell>
          <cell r="EC187">
            <v>0</v>
          </cell>
          <cell r="ED187">
            <v>0</v>
          </cell>
          <cell r="EE187">
            <v>0</v>
          </cell>
          <cell r="EF187">
            <v>0</v>
          </cell>
          <cell r="EG187">
            <v>0</v>
          </cell>
          <cell r="EH187">
            <v>0</v>
          </cell>
          <cell r="EI187">
            <v>31636</v>
          </cell>
          <cell r="EJ187">
            <v>253</v>
          </cell>
          <cell r="EK187">
            <v>0</v>
          </cell>
          <cell r="EL187">
            <v>0</v>
          </cell>
          <cell r="EM187">
            <v>27669</v>
          </cell>
          <cell r="EN187">
            <v>229</v>
          </cell>
          <cell r="EO187">
            <v>0</v>
          </cell>
          <cell r="EP187">
            <v>0</v>
          </cell>
          <cell r="EQ187">
            <v>4660</v>
          </cell>
          <cell r="ER187">
            <v>40</v>
          </cell>
          <cell r="ES187">
            <v>0</v>
          </cell>
          <cell r="ET187">
            <v>0</v>
          </cell>
          <cell r="EU187">
            <v>2236</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4346</v>
          </cell>
          <cell r="FL187">
            <v>0</v>
          </cell>
          <cell r="FM187">
            <v>0</v>
          </cell>
          <cell r="FN187">
            <v>0</v>
          </cell>
          <cell r="FO187">
            <v>0</v>
          </cell>
          <cell r="FP187">
            <v>0</v>
          </cell>
          <cell r="FQ187">
            <v>0</v>
          </cell>
          <cell r="FR187">
            <v>0</v>
          </cell>
          <cell r="FS187">
            <v>0</v>
          </cell>
          <cell r="FT187">
            <v>29468</v>
          </cell>
          <cell r="FU187">
            <v>0</v>
          </cell>
          <cell r="FV187">
            <v>0</v>
          </cell>
          <cell r="FW187">
            <v>0</v>
          </cell>
          <cell r="FX187">
            <v>205263</v>
          </cell>
          <cell r="FY187">
            <v>0</v>
          </cell>
          <cell r="FZ187">
            <v>0</v>
          </cell>
          <cell r="GA187">
            <v>0</v>
          </cell>
          <cell r="GB187">
            <v>257850</v>
          </cell>
          <cell r="GC187">
            <v>0</v>
          </cell>
          <cell r="GD187">
            <v>0</v>
          </cell>
          <cell r="GE187">
            <v>0</v>
          </cell>
          <cell r="GF187">
            <v>40753</v>
          </cell>
          <cell r="GG187">
            <v>0</v>
          </cell>
          <cell r="GH187">
            <v>0</v>
          </cell>
          <cell r="GI187">
            <v>0</v>
          </cell>
          <cell r="GJ187">
            <v>64136</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597470</v>
          </cell>
          <cell r="HA187">
            <v>0</v>
          </cell>
          <cell r="HB187">
            <v>0</v>
          </cell>
          <cell r="HC187">
            <v>0</v>
          </cell>
          <cell r="HD187">
            <v>33017</v>
          </cell>
          <cell r="HE187">
            <v>0</v>
          </cell>
          <cell r="HF187">
            <v>0</v>
          </cell>
          <cell r="HG187">
            <v>0</v>
          </cell>
          <cell r="HH187">
            <v>158574</v>
          </cell>
          <cell r="HI187">
            <v>0</v>
          </cell>
          <cell r="HJ187">
            <v>0</v>
          </cell>
          <cell r="HK187">
            <v>0</v>
          </cell>
          <cell r="HL187">
            <v>209847</v>
          </cell>
          <cell r="HM187">
            <v>0</v>
          </cell>
          <cell r="HN187">
            <v>0</v>
          </cell>
          <cell r="HO187">
            <v>0</v>
          </cell>
          <cell r="HP187">
            <v>33212</v>
          </cell>
          <cell r="HQ187">
            <v>0</v>
          </cell>
          <cell r="HR187">
            <v>0</v>
          </cell>
          <cell r="HS187">
            <v>0</v>
          </cell>
          <cell r="HT187">
            <v>52270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486920</v>
          </cell>
          <cell r="IK187">
            <v>0</v>
          </cell>
        </row>
        <row r="188">
          <cell r="A188" t="str">
            <v>48826938</v>
          </cell>
          <cell r="B188" t="str">
            <v>2001</v>
          </cell>
          <cell r="C188">
            <v>37327</v>
          </cell>
          <cell r="D188" t="str">
            <v>16:23:20</v>
          </cell>
          <cell r="E188" t="str">
            <v>Harborview Health Care Facility</v>
          </cell>
          <cell r="F188">
            <v>0</v>
          </cell>
          <cell r="G188">
            <v>512197</v>
          </cell>
          <cell r="H188">
            <v>-5566</v>
          </cell>
          <cell r="I188">
            <v>-23810</v>
          </cell>
          <cell r="J188">
            <v>9130</v>
          </cell>
          <cell r="K188">
            <v>170557</v>
          </cell>
          <cell r="L188">
            <v>5353</v>
          </cell>
          <cell r="M188">
            <v>-7280</v>
          </cell>
          <cell r="N188">
            <v>201585</v>
          </cell>
          <cell r="O188">
            <v>70171</v>
          </cell>
          <cell r="P188">
            <v>2223</v>
          </cell>
          <cell r="Q188">
            <v>0</v>
          </cell>
          <cell r="R188">
            <v>296911</v>
          </cell>
          <cell r="S188">
            <v>371535</v>
          </cell>
          <cell r="T188">
            <v>3168</v>
          </cell>
          <cell r="U188">
            <v>-7595</v>
          </cell>
          <cell r="V188">
            <v>90333</v>
          </cell>
          <cell r="W188">
            <v>0</v>
          </cell>
          <cell r="X188">
            <v>0</v>
          </cell>
          <cell r="Y188">
            <v>0</v>
          </cell>
          <cell r="Z188">
            <v>119720</v>
          </cell>
          <cell r="AA188">
            <v>0</v>
          </cell>
          <cell r="AB188">
            <v>0</v>
          </cell>
          <cell r="AC188">
            <v>0</v>
          </cell>
          <cell r="AD188">
            <v>397372</v>
          </cell>
          <cell r="AE188">
            <v>0</v>
          </cell>
          <cell r="AF188">
            <v>0</v>
          </cell>
          <cell r="AG188">
            <v>0</v>
          </cell>
          <cell r="AH188">
            <v>684667</v>
          </cell>
          <cell r="AI188">
            <v>0</v>
          </cell>
          <cell r="AJ188">
            <v>0</v>
          </cell>
          <cell r="AK188">
            <v>-310</v>
          </cell>
          <cell r="AL188">
            <v>64562</v>
          </cell>
          <cell r="AM188">
            <v>0</v>
          </cell>
          <cell r="AN188">
            <v>0</v>
          </cell>
          <cell r="AO188">
            <v>0</v>
          </cell>
          <cell r="AP188">
            <v>0</v>
          </cell>
          <cell r="AQ188">
            <v>0</v>
          </cell>
          <cell r="AR188">
            <v>0</v>
          </cell>
          <cell r="AS188">
            <v>0</v>
          </cell>
          <cell r="AT188">
            <v>0</v>
          </cell>
          <cell r="AU188">
            <v>109050</v>
          </cell>
          <cell r="AV188">
            <v>0</v>
          </cell>
          <cell r="AW188">
            <v>0</v>
          </cell>
          <cell r="AX188">
            <v>0</v>
          </cell>
          <cell r="AY188">
            <v>55886</v>
          </cell>
          <cell r="AZ188">
            <v>14960</v>
          </cell>
          <cell r="BA188">
            <v>0</v>
          </cell>
          <cell r="BB188">
            <v>0</v>
          </cell>
          <cell r="BC188">
            <v>7334</v>
          </cell>
          <cell r="BD188">
            <v>0</v>
          </cell>
          <cell r="BE188">
            <v>-2380</v>
          </cell>
          <cell r="BF188">
            <v>0</v>
          </cell>
          <cell r="BG188">
            <v>43902</v>
          </cell>
          <cell r="BH188">
            <v>0</v>
          </cell>
          <cell r="BI188">
            <v>0</v>
          </cell>
          <cell r="BJ188">
            <v>0</v>
          </cell>
          <cell r="BK188">
            <v>11763</v>
          </cell>
          <cell r="BL188">
            <v>0</v>
          </cell>
          <cell r="BM188">
            <v>0</v>
          </cell>
          <cell r="BN188">
            <v>0</v>
          </cell>
          <cell r="BO188">
            <v>3045</v>
          </cell>
          <cell r="BP188">
            <v>0</v>
          </cell>
          <cell r="BQ188">
            <v>0</v>
          </cell>
          <cell r="BR188">
            <v>0</v>
          </cell>
          <cell r="BS188">
            <v>0</v>
          </cell>
          <cell r="BT188">
            <v>0</v>
          </cell>
          <cell r="BU188">
            <v>0</v>
          </cell>
          <cell r="BV188">
            <v>0</v>
          </cell>
          <cell r="BW188">
            <v>0</v>
          </cell>
          <cell r="BX188">
            <v>0</v>
          </cell>
          <cell r="BY188">
            <v>0</v>
          </cell>
          <cell r="BZ188">
            <v>0</v>
          </cell>
          <cell r="CA188">
            <v>3427</v>
          </cell>
          <cell r="CB188">
            <v>0</v>
          </cell>
          <cell r="CC188">
            <v>0</v>
          </cell>
          <cell r="CD188">
            <v>0</v>
          </cell>
          <cell r="CE188">
            <v>5500</v>
          </cell>
          <cell r="CF188">
            <v>0</v>
          </cell>
          <cell r="CG188">
            <v>0</v>
          </cell>
          <cell r="CH188">
            <v>0</v>
          </cell>
          <cell r="CI188">
            <v>1800</v>
          </cell>
          <cell r="CJ188">
            <v>0</v>
          </cell>
          <cell r="CK188">
            <v>0</v>
          </cell>
          <cell r="CL188">
            <v>0</v>
          </cell>
          <cell r="CM188">
            <v>4949</v>
          </cell>
          <cell r="CN188">
            <v>0</v>
          </cell>
          <cell r="CO188">
            <v>0</v>
          </cell>
          <cell r="CP188">
            <v>0</v>
          </cell>
          <cell r="CQ188">
            <v>48513</v>
          </cell>
          <cell r="CR188">
            <v>-8958</v>
          </cell>
          <cell r="CS188">
            <v>0</v>
          </cell>
          <cell r="CT188">
            <v>0</v>
          </cell>
          <cell r="CU188">
            <v>0</v>
          </cell>
          <cell r="CV188">
            <v>0</v>
          </cell>
          <cell r="CW188">
            <v>0</v>
          </cell>
          <cell r="CX188">
            <v>0</v>
          </cell>
          <cell r="CY188">
            <v>0</v>
          </cell>
          <cell r="CZ188">
            <v>0</v>
          </cell>
          <cell r="DA188">
            <v>0</v>
          </cell>
          <cell r="DB188">
            <v>0</v>
          </cell>
          <cell r="DC188">
            <v>0</v>
          </cell>
          <cell r="DD188">
            <v>0</v>
          </cell>
          <cell r="DE188">
            <v>-27375</v>
          </cell>
          <cell r="DF188">
            <v>1356654</v>
          </cell>
          <cell r="DG188">
            <v>295169</v>
          </cell>
          <cell r="DH188">
            <v>6002</v>
          </cell>
          <cell r="DI188">
            <v>-30065</v>
          </cell>
          <cell r="DJ188">
            <v>81878</v>
          </cell>
          <cell r="DK188">
            <v>45316</v>
          </cell>
          <cell r="DL188">
            <v>903</v>
          </cell>
          <cell r="DM188">
            <v>0</v>
          </cell>
          <cell r="DN188">
            <v>55411</v>
          </cell>
          <cell r="DO188">
            <v>8243</v>
          </cell>
          <cell r="DP188">
            <v>553</v>
          </cell>
          <cell r="DQ188">
            <v>0</v>
          </cell>
          <cell r="DR188">
            <v>40096</v>
          </cell>
          <cell r="DS188">
            <v>9805</v>
          </cell>
          <cell r="DT188">
            <v>1665</v>
          </cell>
          <cell r="DU188">
            <v>0</v>
          </cell>
          <cell r="DV188">
            <v>159818</v>
          </cell>
          <cell r="DW188">
            <v>333381</v>
          </cell>
          <cell r="DX188">
            <v>-17517</v>
          </cell>
          <cell r="DY188">
            <v>-122674</v>
          </cell>
          <cell r="DZ188">
            <v>0</v>
          </cell>
          <cell r="EA188">
            <v>150</v>
          </cell>
          <cell r="EB188">
            <v>0</v>
          </cell>
          <cell r="EC188">
            <v>0</v>
          </cell>
          <cell r="ED188">
            <v>0</v>
          </cell>
          <cell r="EE188">
            <v>3857</v>
          </cell>
          <cell r="EF188">
            <v>0</v>
          </cell>
          <cell r="EG188">
            <v>0</v>
          </cell>
          <cell r="EH188">
            <v>0</v>
          </cell>
          <cell r="EI188">
            <v>126674</v>
          </cell>
          <cell r="EJ188">
            <v>0</v>
          </cell>
          <cell r="EK188">
            <v>0</v>
          </cell>
          <cell r="EL188">
            <v>0</v>
          </cell>
          <cell r="EM188">
            <v>149450</v>
          </cell>
          <cell r="EN188">
            <v>0</v>
          </cell>
          <cell r="EO188">
            <v>0</v>
          </cell>
          <cell r="EP188">
            <v>0</v>
          </cell>
          <cell r="EQ188">
            <v>16439</v>
          </cell>
          <cell r="ER188">
            <v>0</v>
          </cell>
          <cell r="ES188">
            <v>0</v>
          </cell>
          <cell r="ET188">
            <v>0</v>
          </cell>
          <cell r="EU188">
            <v>10574</v>
          </cell>
          <cell r="EV188">
            <v>0</v>
          </cell>
          <cell r="EW188">
            <v>0</v>
          </cell>
          <cell r="EX188">
            <v>0</v>
          </cell>
          <cell r="EY188">
            <v>0</v>
          </cell>
          <cell r="EZ188">
            <v>0</v>
          </cell>
          <cell r="FA188">
            <v>0</v>
          </cell>
          <cell r="FB188">
            <v>0</v>
          </cell>
          <cell r="FC188">
            <v>28459</v>
          </cell>
          <cell r="FD188">
            <v>0</v>
          </cell>
          <cell r="FE188">
            <v>0</v>
          </cell>
          <cell r="FF188">
            <v>0</v>
          </cell>
          <cell r="FG188">
            <v>0</v>
          </cell>
          <cell r="FH188">
            <v>0</v>
          </cell>
          <cell r="FI188">
            <v>0</v>
          </cell>
          <cell r="FJ188">
            <v>0</v>
          </cell>
          <cell r="FK188">
            <v>0</v>
          </cell>
          <cell r="FL188">
            <v>0</v>
          </cell>
          <cell r="FM188">
            <v>0</v>
          </cell>
          <cell r="FN188">
            <v>1950</v>
          </cell>
          <cell r="FO188">
            <v>1624</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row>
        <row r="189">
          <cell r="A189" t="str">
            <v>43561447</v>
          </cell>
          <cell r="B189" t="str">
            <v>2001</v>
          </cell>
          <cell r="C189">
            <v>37397</v>
          </cell>
          <cell r="D189" t="str">
            <v>15:01:08</v>
          </cell>
          <cell r="E189" t="str">
            <v>Harnett Manor</v>
          </cell>
          <cell r="F189">
            <v>0</v>
          </cell>
          <cell r="G189">
            <v>690551</v>
          </cell>
          <cell r="H189">
            <v>0</v>
          </cell>
          <cell r="I189">
            <v>-609123</v>
          </cell>
          <cell r="J189">
            <v>20800</v>
          </cell>
          <cell r="K189">
            <v>247113</v>
          </cell>
          <cell r="L189">
            <v>-3290</v>
          </cell>
          <cell r="M189">
            <v>-1226</v>
          </cell>
          <cell r="N189">
            <v>215698</v>
          </cell>
          <cell r="O189">
            <v>57905</v>
          </cell>
          <cell r="P189">
            <v>0</v>
          </cell>
          <cell r="Q189">
            <v>0</v>
          </cell>
          <cell r="R189">
            <v>214942</v>
          </cell>
          <cell r="S189">
            <v>278468</v>
          </cell>
          <cell r="T189">
            <v>0</v>
          </cell>
          <cell r="U189">
            <v>-713</v>
          </cell>
          <cell r="V189">
            <v>58173</v>
          </cell>
          <cell r="W189">
            <v>0</v>
          </cell>
          <cell r="X189">
            <v>0</v>
          </cell>
          <cell r="Y189">
            <v>0</v>
          </cell>
          <cell r="Z189">
            <v>0</v>
          </cell>
          <cell r="AA189">
            <v>0</v>
          </cell>
          <cell r="AB189">
            <v>0</v>
          </cell>
          <cell r="AC189">
            <v>15340</v>
          </cell>
          <cell r="AD189">
            <v>0</v>
          </cell>
          <cell r="AE189">
            <v>0</v>
          </cell>
          <cell r="AF189">
            <v>0</v>
          </cell>
          <cell r="AG189">
            <v>0</v>
          </cell>
          <cell r="AH189">
            <v>0</v>
          </cell>
          <cell r="AI189">
            <v>0</v>
          </cell>
          <cell r="AJ189">
            <v>0</v>
          </cell>
          <cell r="AK189">
            <v>0</v>
          </cell>
          <cell r="AL189">
            <v>41725</v>
          </cell>
          <cell r="AM189">
            <v>0</v>
          </cell>
          <cell r="AN189">
            <v>0</v>
          </cell>
          <cell r="AO189">
            <v>0</v>
          </cell>
          <cell r="AP189">
            <v>0</v>
          </cell>
          <cell r="AQ189">
            <v>0</v>
          </cell>
          <cell r="AR189">
            <v>0</v>
          </cell>
          <cell r="AS189">
            <v>0</v>
          </cell>
          <cell r="AT189">
            <v>0</v>
          </cell>
          <cell r="AU189">
            <v>1223</v>
          </cell>
          <cell r="AV189">
            <v>0</v>
          </cell>
          <cell r="AW189">
            <v>1174</v>
          </cell>
          <cell r="AX189">
            <v>0</v>
          </cell>
          <cell r="AY189">
            <v>5265</v>
          </cell>
          <cell r="AZ189">
            <v>0</v>
          </cell>
          <cell r="BA189">
            <v>190</v>
          </cell>
          <cell r="BB189">
            <v>0</v>
          </cell>
          <cell r="BC189">
            <v>1966</v>
          </cell>
          <cell r="BD189">
            <v>0</v>
          </cell>
          <cell r="BE189">
            <v>5908</v>
          </cell>
          <cell r="BF189">
            <v>0</v>
          </cell>
          <cell r="BG189">
            <v>0</v>
          </cell>
          <cell r="BH189">
            <v>0</v>
          </cell>
          <cell r="BI189">
            <v>0</v>
          </cell>
          <cell r="BJ189">
            <v>0</v>
          </cell>
          <cell r="BK189">
            <v>0</v>
          </cell>
          <cell r="BL189">
            <v>0</v>
          </cell>
          <cell r="BM189">
            <v>0</v>
          </cell>
          <cell r="BN189">
            <v>0</v>
          </cell>
          <cell r="BO189">
            <v>1868</v>
          </cell>
          <cell r="BP189">
            <v>0</v>
          </cell>
          <cell r="BQ189">
            <v>0</v>
          </cell>
          <cell r="BR189">
            <v>0</v>
          </cell>
          <cell r="BS189">
            <v>0</v>
          </cell>
          <cell r="BT189">
            <v>0</v>
          </cell>
          <cell r="BU189">
            <v>0</v>
          </cell>
          <cell r="BV189">
            <v>0</v>
          </cell>
          <cell r="BW189">
            <v>0</v>
          </cell>
          <cell r="BX189">
            <v>0</v>
          </cell>
          <cell r="BY189">
            <v>0</v>
          </cell>
          <cell r="BZ189">
            <v>0</v>
          </cell>
          <cell r="CA189">
            <v>16500</v>
          </cell>
          <cell r="CB189">
            <v>0</v>
          </cell>
          <cell r="CC189">
            <v>0</v>
          </cell>
          <cell r="CD189">
            <v>0</v>
          </cell>
          <cell r="CE189">
            <v>11434</v>
          </cell>
          <cell r="CF189">
            <v>0</v>
          </cell>
          <cell r="CG189">
            <v>0</v>
          </cell>
          <cell r="CH189">
            <v>0</v>
          </cell>
          <cell r="CI189">
            <v>2500</v>
          </cell>
          <cell r="CJ189">
            <v>0</v>
          </cell>
          <cell r="CK189">
            <v>0</v>
          </cell>
          <cell r="CL189">
            <v>0</v>
          </cell>
          <cell r="CM189">
            <v>2614</v>
          </cell>
          <cell r="CN189">
            <v>0</v>
          </cell>
          <cell r="CO189">
            <v>0</v>
          </cell>
          <cell r="CP189">
            <v>0</v>
          </cell>
          <cell r="CQ189">
            <v>2454</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99898</v>
          </cell>
          <cell r="DG189">
            <v>45824</v>
          </cell>
          <cell r="DH189">
            <v>0</v>
          </cell>
          <cell r="DI189">
            <v>22612</v>
          </cell>
          <cell r="DJ189">
            <v>61884</v>
          </cell>
          <cell r="DK189">
            <v>45211</v>
          </cell>
          <cell r="DL189">
            <v>0</v>
          </cell>
          <cell r="DM189">
            <v>-462</v>
          </cell>
          <cell r="DN189">
            <v>53948</v>
          </cell>
          <cell r="DO189">
            <v>16038</v>
          </cell>
          <cell r="DP189">
            <v>0</v>
          </cell>
          <cell r="DQ189">
            <v>0</v>
          </cell>
          <cell r="DR189">
            <v>58384</v>
          </cell>
          <cell r="DS189">
            <v>10302</v>
          </cell>
          <cell r="DT189">
            <v>0</v>
          </cell>
          <cell r="DU189">
            <v>0</v>
          </cell>
          <cell r="DV189">
            <v>174914</v>
          </cell>
          <cell r="DW189">
            <v>372120</v>
          </cell>
          <cell r="DX189">
            <v>0</v>
          </cell>
          <cell r="DY189">
            <v>-82234</v>
          </cell>
          <cell r="DZ189">
            <v>0</v>
          </cell>
          <cell r="EA189">
            <v>9496</v>
          </cell>
          <cell r="EB189">
            <v>0</v>
          </cell>
          <cell r="EC189">
            <v>0</v>
          </cell>
          <cell r="ED189">
            <v>0</v>
          </cell>
          <cell r="EE189">
            <v>5722</v>
          </cell>
          <cell r="EF189">
            <v>0</v>
          </cell>
          <cell r="EG189">
            <v>0</v>
          </cell>
          <cell r="EH189">
            <v>0</v>
          </cell>
          <cell r="EI189">
            <v>61925</v>
          </cell>
          <cell r="EJ189">
            <v>0</v>
          </cell>
          <cell r="EK189">
            <v>0</v>
          </cell>
          <cell r="EL189">
            <v>0</v>
          </cell>
          <cell r="EM189">
            <v>30171</v>
          </cell>
          <cell r="EN189">
            <v>0</v>
          </cell>
          <cell r="EO189">
            <v>0</v>
          </cell>
          <cell r="EP189">
            <v>0</v>
          </cell>
          <cell r="EQ189">
            <v>19326</v>
          </cell>
          <cell r="ER189">
            <v>0</v>
          </cell>
          <cell r="ES189">
            <v>0</v>
          </cell>
          <cell r="ET189">
            <v>0</v>
          </cell>
          <cell r="EU189">
            <v>0</v>
          </cell>
          <cell r="EV189">
            <v>0</v>
          </cell>
          <cell r="EW189">
            <v>0</v>
          </cell>
          <cell r="EX189">
            <v>0</v>
          </cell>
          <cell r="EY189">
            <v>0</v>
          </cell>
          <cell r="EZ189">
            <v>0</v>
          </cell>
          <cell r="FA189">
            <v>0</v>
          </cell>
          <cell r="FB189">
            <v>0</v>
          </cell>
          <cell r="FC189">
            <v>190261</v>
          </cell>
          <cell r="FD189">
            <v>-127964</v>
          </cell>
          <cell r="FE189">
            <v>0</v>
          </cell>
          <cell r="FF189">
            <v>0</v>
          </cell>
          <cell r="FG189">
            <v>0</v>
          </cell>
          <cell r="FH189">
            <v>0</v>
          </cell>
          <cell r="FI189">
            <v>0</v>
          </cell>
          <cell r="FJ189">
            <v>0</v>
          </cell>
          <cell r="FK189">
            <v>0</v>
          </cell>
          <cell r="FL189">
            <v>0</v>
          </cell>
          <cell r="FM189">
            <v>0</v>
          </cell>
          <cell r="FN189">
            <v>0</v>
          </cell>
          <cell r="FO189">
            <v>0</v>
          </cell>
          <cell r="FP189">
            <v>34403</v>
          </cell>
          <cell r="FQ189">
            <v>0</v>
          </cell>
          <cell r="FR189">
            <v>57371</v>
          </cell>
          <cell r="FS189">
            <v>0</v>
          </cell>
          <cell r="FT189">
            <v>4802</v>
          </cell>
          <cell r="FU189">
            <v>0</v>
          </cell>
          <cell r="FV189">
            <v>60635</v>
          </cell>
          <cell r="FW189">
            <v>0</v>
          </cell>
          <cell r="FX189">
            <v>9158</v>
          </cell>
          <cell r="FY189">
            <v>0</v>
          </cell>
          <cell r="FZ189">
            <v>135374</v>
          </cell>
          <cell r="GA189">
            <v>0</v>
          </cell>
          <cell r="GB189">
            <v>-33877</v>
          </cell>
          <cell r="GC189">
            <v>0</v>
          </cell>
          <cell r="GD189">
            <v>0</v>
          </cell>
          <cell r="GE189">
            <v>17214</v>
          </cell>
          <cell r="GF189">
            <v>5048</v>
          </cell>
          <cell r="GG189">
            <v>0</v>
          </cell>
          <cell r="GH189">
            <v>0</v>
          </cell>
          <cell r="GI189">
            <v>3764</v>
          </cell>
          <cell r="GJ189">
            <v>9524</v>
          </cell>
          <cell r="GK189">
            <v>0</v>
          </cell>
          <cell r="GL189">
            <v>0</v>
          </cell>
          <cell r="GM189">
            <v>0</v>
          </cell>
          <cell r="GN189">
            <v>0</v>
          </cell>
          <cell r="GO189">
            <v>0</v>
          </cell>
          <cell r="GP189">
            <v>0</v>
          </cell>
          <cell r="GQ189">
            <v>14574</v>
          </cell>
          <cell r="GR189">
            <v>47965</v>
          </cell>
          <cell r="GS189">
            <v>194</v>
          </cell>
          <cell r="GT189">
            <v>0</v>
          </cell>
          <cell r="GU189">
            <v>151670</v>
          </cell>
          <cell r="GV189">
            <v>-113655</v>
          </cell>
          <cell r="GW189">
            <v>0</v>
          </cell>
          <cell r="GX189">
            <v>253380</v>
          </cell>
          <cell r="GY189">
            <v>187222</v>
          </cell>
          <cell r="GZ189">
            <v>-71035</v>
          </cell>
          <cell r="HA189">
            <v>194</v>
          </cell>
          <cell r="HB189">
            <v>392971</v>
          </cell>
          <cell r="HC189">
            <v>0</v>
          </cell>
          <cell r="HD189">
            <v>-9944</v>
          </cell>
          <cell r="HE189">
            <v>0</v>
          </cell>
          <cell r="HF189">
            <v>425221</v>
          </cell>
          <cell r="HG189">
            <v>0</v>
          </cell>
          <cell r="HH189">
            <v>-22095</v>
          </cell>
          <cell r="HI189">
            <v>0</v>
          </cell>
          <cell r="HJ189">
            <v>778191</v>
          </cell>
          <cell r="HK189">
            <v>0</v>
          </cell>
          <cell r="HL189">
            <v>-132278</v>
          </cell>
          <cell r="HM189">
            <v>0</v>
          </cell>
          <cell r="HN189">
            <v>0</v>
          </cell>
          <cell r="HO189">
            <v>161074</v>
          </cell>
          <cell r="HP189">
            <v>-24520</v>
          </cell>
          <cell r="HQ189">
            <v>0</v>
          </cell>
          <cell r="HR189">
            <v>0</v>
          </cell>
          <cell r="HS189">
            <v>101561</v>
          </cell>
          <cell r="HT189">
            <v>-20051</v>
          </cell>
          <cell r="HU189">
            <v>0</v>
          </cell>
          <cell r="HV189">
            <v>0</v>
          </cell>
          <cell r="HW189">
            <v>0</v>
          </cell>
          <cell r="HX189">
            <v>0</v>
          </cell>
          <cell r="HY189">
            <v>0</v>
          </cell>
          <cell r="HZ189">
            <v>0</v>
          </cell>
          <cell r="IA189">
            <v>0</v>
          </cell>
          <cell r="IB189">
            <v>79999</v>
          </cell>
          <cell r="IC189">
            <v>0</v>
          </cell>
          <cell r="ID189">
            <v>0</v>
          </cell>
          <cell r="IE189">
            <v>79752</v>
          </cell>
          <cell r="IF189">
            <v>78706</v>
          </cell>
          <cell r="IG189">
            <v>959</v>
          </cell>
          <cell r="IH189">
            <v>1596383</v>
          </cell>
          <cell r="II189">
            <v>342387</v>
          </cell>
          <cell r="IJ189">
            <v>-50183</v>
          </cell>
          <cell r="IK189">
            <v>959</v>
          </cell>
        </row>
        <row r="190">
          <cell r="A190" t="str">
            <v>39460051</v>
          </cell>
          <cell r="B190" t="str">
            <v>2001</v>
          </cell>
          <cell r="C190">
            <v>37747</v>
          </cell>
          <cell r="D190" t="str">
            <v>17:17:43</v>
          </cell>
          <cell r="E190" t="str">
            <v>HERITAGE HEALTH CENTER</v>
          </cell>
          <cell r="F190">
            <v>0</v>
          </cell>
          <cell r="G190">
            <v>535767</v>
          </cell>
          <cell r="H190">
            <v>0</v>
          </cell>
          <cell r="I190">
            <v>0</v>
          </cell>
          <cell r="J190">
            <v>20576</v>
          </cell>
          <cell r="K190">
            <v>193834</v>
          </cell>
          <cell r="L190">
            <v>589</v>
          </cell>
          <cell r="M190">
            <v>-1611</v>
          </cell>
          <cell r="N190">
            <v>101585</v>
          </cell>
          <cell r="O190">
            <v>48697</v>
          </cell>
          <cell r="P190">
            <v>2907</v>
          </cell>
          <cell r="Q190">
            <v>0</v>
          </cell>
          <cell r="R190">
            <v>211694</v>
          </cell>
          <cell r="S190">
            <v>321567</v>
          </cell>
          <cell r="T190">
            <v>6058</v>
          </cell>
          <cell r="U190">
            <v>0</v>
          </cell>
          <cell r="V190">
            <v>47271</v>
          </cell>
          <cell r="W190">
            <v>0</v>
          </cell>
          <cell r="X190">
            <v>0</v>
          </cell>
          <cell r="Y190">
            <v>0</v>
          </cell>
          <cell r="Z190">
            <v>283703</v>
          </cell>
          <cell r="AA190">
            <v>0</v>
          </cell>
          <cell r="AB190">
            <v>0</v>
          </cell>
          <cell r="AC190">
            <v>0</v>
          </cell>
          <cell r="AD190">
            <v>681377</v>
          </cell>
          <cell r="AE190">
            <v>0</v>
          </cell>
          <cell r="AF190">
            <v>0</v>
          </cell>
          <cell r="AG190">
            <v>0</v>
          </cell>
          <cell r="AH190">
            <v>966759</v>
          </cell>
          <cell r="AI190">
            <v>0</v>
          </cell>
          <cell r="AJ190">
            <v>0</v>
          </cell>
          <cell r="AK190">
            <v>0</v>
          </cell>
          <cell r="AL190">
            <v>18064</v>
          </cell>
          <cell r="AM190">
            <v>0</v>
          </cell>
          <cell r="AN190">
            <v>0</v>
          </cell>
          <cell r="AO190">
            <v>0</v>
          </cell>
          <cell r="AP190">
            <v>0</v>
          </cell>
          <cell r="AQ190">
            <v>0</v>
          </cell>
          <cell r="AR190">
            <v>0</v>
          </cell>
          <cell r="AS190">
            <v>0</v>
          </cell>
          <cell r="AT190">
            <v>0</v>
          </cell>
          <cell r="AU190">
            <v>179322</v>
          </cell>
          <cell r="AV190">
            <v>0</v>
          </cell>
          <cell r="AW190">
            <v>0</v>
          </cell>
          <cell r="AX190">
            <v>0</v>
          </cell>
          <cell r="AY190">
            <v>188955</v>
          </cell>
          <cell r="AZ190">
            <v>57155</v>
          </cell>
          <cell r="BA190">
            <v>0</v>
          </cell>
          <cell r="BB190">
            <v>0</v>
          </cell>
          <cell r="BC190">
            <v>1167</v>
          </cell>
          <cell r="BD190">
            <v>0</v>
          </cell>
          <cell r="BE190">
            <v>0</v>
          </cell>
          <cell r="BF190">
            <v>0</v>
          </cell>
          <cell r="BG190">
            <v>87747</v>
          </cell>
          <cell r="BH190">
            <v>0</v>
          </cell>
          <cell r="BI190">
            <v>0</v>
          </cell>
          <cell r="BJ190">
            <v>0</v>
          </cell>
          <cell r="BK190">
            <v>31109</v>
          </cell>
          <cell r="BL190">
            <v>0</v>
          </cell>
          <cell r="BM190">
            <v>0</v>
          </cell>
          <cell r="BN190">
            <v>0</v>
          </cell>
          <cell r="BO190">
            <v>10393</v>
          </cell>
          <cell r="BP190">
            <v>0</v>
          </cell>
          <cell r="BQ190">
            <v>0</v>
          </cell>
          <cell r="BR190">
            <v>0</v>
          </cell>
          <cell r="BS190">
            <v>288</v>
          </cell>
          <cell r="BT190">
            <v>0</v>
          </cell>
          <cell r="BU190">
            <v>0</v>
          </cell>
          <cell r="BV190">
            <v>0</v>
          </cell>
          <cell r="BW190">
            <v>0</v>
          </cell>
          <cell r="BX190">
            <v>0</v>
          </cell>
          <cell r="BY190">
            <v>0</v>
          </cell>
          <cell r="BZ190">
            <v>0</v>
          </cell>
          <cell r="CA190">
            <v>13500</v>
          </cell>
          <cell r="CB190">
            <v>0</v>
          </cell>
          <cell r="CC190">
            <v>0</v>
          </cell>
          <cell r="CD190">
            <v>0</v>
          </cell>
          <cell r="CE190">
            <v>5566</v>
          </cell>
          <cell r="CF190">
            <v>0</v>
          </cell>
          <cell r="CG190">
            <v>0</v>
          </cell>
          <cell r="CH190">
            <v>0</v>
          </cell>
          <cell r="CI190">
            <v>300</v>
          </cell>
          <cell r="CJ190">
            <v>0</v>
          </cell>
          <cell r="CK190">
            <v>0</v>
          </cell>
          <cell r="CL190">
            <v>0</v>
          </cell>
          <cell r="CM190">
            <v>198886</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1997174</v>
          </cell>
          <cell r="DG190">
            <v>717233</v>
          </cell>
          <cell r="DH190">
            <v>57155</v>
          </cell>
          <cell r="DI190">
            <v>0</v>
          </cell>
          <cell r="DJ190">
            <v>64212</v>
          </cell>
          <cell r="DK190">
            <v>22463</v>
          </cell>
          <cell r="DL190">
            <v>1837</v>
          </cell>
          <cell r="DM190">
            <v>0</v>
          </cell>
          <cell r="DN190">
            <v>28053</v>
          </cell>
          <cell r="DO190">
            <v>4497</v>
          </cell>
          <cell r="DP190">
            <v>803</v>
          </cell>
          <cell r="DQ190">
            <v>0</v>
          </cell>
          <cell r="DR190">
            <v>43876</v>
          </cell>
          <cell r="DS190">
            <v>14714</v>
          </cell>
          <cell r="DT190">
            <v>1256</v>
          </cell>
          <cell r="DU190">
            <v>0</v>
          </cell>
          <cell r="DV190">
            <v>142566</v>
          </cell>
          <cell r="DW190">
            <v>552626</v>
          </cell>
          <cell r="DX190">
            <v>-70605</v>
          </cell>
          <cell r="DY190">
            <v>-269648</v>
          </cell>
          <cell r="DZ190">
            <v>0</v>
          </cell>
          <cell r="EA190">
            <v>390</v>
          </cell>
          <cell r="EB190">
            <v>0</v>
          </cell>
          <cell r="EC190">
            <v>0</v>
          </cell>
          <cell r="ED190">
            <v>0</v>
          </cell>
          <cell r="EE190">
            <v>3069</v>
          </cell>
          <cell r="EF190">
            <v>0</v>
          </cell>
          <cell r="EG190">
            <v>0</v>
          </cell>
          <cell r="EH190">
            <v>0</v>
          </cell>
          <cell r="EI190">
            <v>219212</v>
          </cell>
          <cell r="EJ190">
            <v>0</v>
          </cell>
          <cell r="EK190">
            <v>0</v>
          </cell>
          <cell r="EL190">
            <v>0</v>
          </cell>
          <cell r="EM190">
            <v>109877</v>
          </cell>
          <cell r="EN190">
            <v>0</v>
          </cell>
          <cell r="EO190">
            <v>0</v>
          </cell>
          <cell r="EP190">
            <v>0</v>
          </cell>
          <cell r="EQ190">
            <v>36588</v>
          </cell>
          <cell r="ER190">
            <v>0</v>
          </cell>
          <cell r="ES190">
            <v>0</v>
          </cell>
          <cell r="ET190">
            <v>0</v>
          </cell>
          <cell r="EU190">
            <v>80</v>
          </cell>
          <cell r="EV190">
            <v>0</v>
          </cell>
          <cell r="EW190">
            <v>0</v>
          </cell>
          <cell r="EX190">
            <v>0</v>
          </cell>
          <cell r="EY190">
            <v>3835</v>
          </cell>
          <cell r="EZ190">
            <v>0</v>
          </cell>
          <cell r="FA190">
            <v>0</v>
          </cell>
          <cell r="FB190">
            <v>0</v>
          </cell>
          <cell r="FC190">
            <v>103018</v>
          </cell>
          <cell r="FD190">
            <v>0</v>
          </cell>
          <cell r="FE190">
            <v>0</v>
          </cell>
          <cell r="FF190">
            <v>0</v>
          </cell>
          <cell r="FG190">
            <v>0</v>
          </cell>
          <cell r="FH190">
            <v>0</v>
          </cell>
          <cell r="FI190">
            <v>0</v>
          </cell>
          <cell r="FJ190">
            <v>0</v>
          </cell>
          <cell r="FK190">
            <v>37676</v>
          </cell>
          <cell r="FL190">
            <v>0</v>
          </cell>
          <cell r="FM190">
            <v>0</v>
          </cell>
          <cell r="FN190">
            <v>0</v>
          </cell>
          <cell r="FO190">
            <v>12557</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row>
        <row r="191">
          <cell r="A191" t="str">
            <v>72961986</v>
          </cell>
          <cell r="B191" t="str">
            <v>2001</v>
          </cell>
          <cell r="C191">
            <v>37426</v>
          </cell>
          <cell r="D191" t="str">
            <v>14:33:31</v>
          </cell>
          <cell r="E191" t="str">
            <v>HERITAGE HILLS, INC.</v>
          </cell>
          <cell r="F191">
            <v>0</v>
          </cell>
          <cell r="G191">
            <v>268790</v>
          </cell>
          <cell r="H191">
            <v>-27397</v>
          </cell>
          <cell r="I191">
            <v>-125157</v>
          </cell>
          <cell r="J191">
            <v>14143</v>
          </cell>
          <cell r="K191">
            <v>100750</v>
          </cell>
          <cell r="L191">
            <v>675</v>
          </cell>
          <cell r="M191">
            <v>-1307</v>
          </cell>
          <cell r="N191">
            <v>0</v>
          </cell>
          <cell r="O191">
            <v>163526</v>
          </cell>
          <cell r="P191">
            <v>868</v>
          </cell>
          <cell r="Q191">
            <v>993</v>
          </cell>
          <cell r="R191">
            <v>182601</v>
          </cell>
          <cell r="S191">
            <v>56902</v>
          </cell>
          <cell r="T191">
            <v>16022</v>
          </cell>
          <cell r="U191">
            <v>-1237</v>
          </cell>
          <cell r="V191">
            <v>143806</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62231</v>
          </cell>
          <cell r="AM191">
            <v>0</v>
          </cell>
          <cell r="AN191">
            <v>0</v>
          </cell>
          <cell r="AO191">
            <v>0</v>
          </cell>
          <cell r="AP191">
            <v>0</v>
          </cell>
          <cell r="AQ191">
            <v>0</v>
          </cell>
          <cell r="AR191">
            <v>0</v>
          </cell>
          <cell r="AS191">
            <v>0</v>
          </cell>
          <cell r="AT191">
            <v>0</v>
          </cell>
          <cell r="AU191">
            <v>0</v>
          </cell>
          <cell r="AV191">
            <v>16251</v>
          </cell>
          <cell r="AW191">
            <v>0</v>
          </cell>
          <cell r="AX191">
            <v>0</v>
          </cell>
          <cell r="AY191">
            <v>27881</v>
          </cell>
          <cell r="AZ191">
            <v>-6607</v>
          </cell>
          <cell r="BA191">
            <v>0</v>
          </cell>
          <cell r="BB191">
            <v>0</v>
          </cell>
          <cell r="BC191">
            <v>3891</v>
          </cell>
          <cell r="BD191">
            <v>0</v>
          </cell>
          <cell r="BE191">
            <v>0</v>
          </cell>
          <cell r="BF191">
            <v>0</v>
          </cell>
          <cell r="BG191">
            <v>81319</v>
          </cell>
          <cell r="BH191">
            <v>-54222</v>
          </cell>
          <cell r="BI191">
            <v>0</v>
          </cell>
          <cell r="BJ191">
            <v>0</v>
          </cell>
          <cell r="BK191">
            <v>13994</v>
          </cell>
          <cell r="BL191">
            <v>0</v>
          </cell>
          <cell r="BM191">
            <v>0</v>
          </cell>
          <cell r="BN191">
            <v>0</v>
          </cell>
          <cell r="BO191">
            <v>1619</v>
          </cell>
          <cell r="BP191">
            <v>0</v>
          </cell>
          <cell r="BQ191">
            <v>0</v>
          </cell>
          <cell r="BR191">
            <v>0</v>
          </cell>
          <cell r="BS191">
            <v>0</v>
          </cell>
          <cell r="BT191">
            <v>7910</v>
          </cell>
          <cell r="BU191">
            <v>0</v>
          </cell>
          <cell r="BV191">
            <v>0</v>
          </cell>
          <cell r="BW191">
            <v>0</v>
          </cell>
          <cell r="BX191">
            <v>0</v>
          </cell>
          <cell r="BY191">
            <v>0</v>
          </cell>
          <cell r="BZ191">
            <v>0</v>
          </cell>
          <cell r="CA191">
            <v>13200</v>
          </cell>
          <cell r="CB191">
            <v>0</v>
          </cell>
          <cell r="CC191">
            <v>0</v>
          </cell>
          <cell r="CD191">
            <v>0</v>
          </cell>
          <cell r="CE191">
            <v>6907</v>
          </cell>
          <cell r="CF191">
            <v>0</v>
          </cell>
          <cell r="CG191">
            <v>0</v>
          </cell>
          <cell r="CH191">
            <v>0</v>
          </cell>
          <cell r="CI191">
            <v>1100</v>
          </cell>
          <cell r="CJ191">
            <v>0</v>
          </cell>
          <cell r="CK191">
            <v>0</v>
          </cell>
          <cell r="CL191">
            <v>0</v>
          </cell>
          <cell r="CM191">
            <v>6247</v>
          </cell>
          <cell r="CN191">
            <v>0</v>
          </cell>
          <cell r="CO191">
            <v>0</v>
          </cell>
          <cell r="CP191">
            <v>0</v>
          </cell>
          <cell r="CQ191">
            <v>13810</v>
          </cell>
          <cell r="CR191">
            <v>0</v>
          </cell>
          <cell r="CS191">
            <v>10559</v>
          </cell>
          <cell r="CT191">
            <v>0</v>
          </cell>
          <cell r="CU191">
            <v>0</v>
          </cell>
          <cell r="CV191">
            <v>2215</v>
          </cell>
          <cell r="CW191">
            <v>0</v>
          </cell>
          <cell r="CX191">
            <v>0</v>
          </cell>
          <cell r="CY191">
            <v>0</v>
          </cell>
          <cell r="CZ191">
            <v>0</v>
          </cell>
          <cell r="DA191">
            <v>0</v>
          </cell>
          <cell r="DB191">
            <v>0</v>
          </cell>
          <cell r="DC191">
            <v>0</v>
          </cell>
          <cell r="DD191">
            <v>0</v>
          </cell>
          <cell r="DE191">
            <v>0</v>
          </cell>
          <cell r="DF191">
            <v>206037</v>
          </cell>
          <cell r="DG191">
            <v>169968</v>
          </cell>
          <cell r="DH191">
            <v>-34453</v>
          </cell>
          <cell r="DI191">
            <v>10559</v>
          </cell>
          <cell r="DJ191">
            <v>0</v>
          </cell>
          <cell r="DK191">
            <v>68331</v>
          </cell>
          <cell r="DL191">
            <v>54</v>
          </cell>
          <cell r="DM191">
            <v>0</v>
          </cell>
          <cell r="DN191">
            <v>32791</v>
          </cell>
          <cell r="DO191">
            <v>17926</v>
          </cell>
          <cell r="DP191">
            <v>-10765</v>
          </cell>
          <cell r="DQ191">
            <v>4</v>
          </cell>
          <cell r="DR191">
            <v>30452</v>
          </cell>
          <cell r="DS191">
            <v>4393</v>
          </cell>
          <cell r="DT191">
            <v>5546</v>
          </cell>
          <cell r="DU191">
            <v>0</v>
          </cell>
          <cell r="DV191">
            <v>143351</v>
          </cell>
          <cell r="DW191">
            <v>474110</v>
          </cell>
          <cell r="DX191">
            <v>-28102</v>
          </cell>
          <cell r="DY191">
            <v>-167774</v>
          </cell>
          <cell r="DZ191">
            <v>0</v>
          </cell>
          <cell r="EA191">
            <v>3562</v>
          </cell>
          <cell r="EB191">
            <v>-3562</v>
          </cell>
          <cell r="EC191">
            <v>0</v>
          </cell>
          <cell r="ED191">
            <v>0</v>
          </cell>
          <cell r="EE191">
            <v>9215</v>
          </cell>
          <cell r="EF191">
            <v>3562</v>
          </cell>
          <cell r="EG191">
            <v>0</v>
          </cell>
          <cell r="EH191">
            <v>0</v>
          </cell>
          <cell r="EI191">
            <v>43198</v>
          </cell>
          <cell r="EJ191">
            <v>0</v>
          </cell>
          <cell r="EK191">
            <v>0</v>
          </cell>
          <cell r="EL191">
            <v>0</v>
          </cell>
          <cell r="EM191">
            <v>42393</v>
          </cell>
          <cell r="EN191">
            <v>0</v>
          </cell>
          <cell r="EO191">
            <v>0</v>
          </cell>
          <cell r="EP191">
            <v>0</v>
          </cell>
          <cell r="EQ191">
            <v>54609</v>
          </cell>
          <cell r="ER191">
            <v>0</v>
          </cell>
          <cell r="ES191">
            <v>0</v>
          </cell>
          <cell r="ET191">
            <v>0</v>
          </cell>
          <cell r="EU191">
            <v>7331</v>
          </cell>
          <cell r="EV191">
            <v>-7331</v>
          </cell>
          <cell r="EW191">
            <v>0</v>
          </cell>
          <cell r="EX191">
            <v>0</v>
          </cell>
          <cell r="EY191">
            <v>0</v>
          </cell>
          <cell r="EZ191">
            <v>0</v>
          </cell>
          <cell r="FA191">
            <v>0</v>
          </cell>
          <cell r="FB191">
            <v>0</v>
          </cell>
          <cell r="FC191">
            <v>28398</v>
          </cell>
          <cell r="FD191">
            <v>7331</v>
          </cell>
          <cell r="FE191">
            <v>0</v>
          </cell>
          <cell r="FF191">
            <v>0</v>
          </cell>
          <cell r="FG191">
            <v>17175</v>
          </cell>
          <cell r="FH191">
            <v>0</v>
          </cell>
          <cell r="FI191">
            <v>0</v>
          </cell>
          <cell r="FJ191">
            <v>0</v>
          </cell>
          <cell r="FK191">
            <v>630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375740</v>
          </cell>
          <cell r="GC191">
            <v>0</v>
          </cell>
          <cell r="GD191">
            <v>0</v>
          </cell>
          <cell r="GE191">
            <v>0</v>
          </cell>
          <cell r="GF191">
            <v>29636</v>
          </cell>
          <cell r="GG191">
            <v>0</v>
          </cell>
          <cell r="GH191">
            <v>0</v>
          </cell>
          <cell r="GI191">
            <v>0</v>
          </cell>
          <cell r="GJ191">
            <v>38796</v>
          </cell>
          <cell r="GK191">
            <v>0</v>
          </cell>
          <cell r="GL191">
            <v>0</v>
          </cell>
          <cell r="GM191">
            <v>0</v>
          </cell>
          <cell r="GN191">
            <v>0</v>
          </cell>
          <cell r="GO191">
            <v>0</v>
          </cell>
          <cell r="GP191">
            <v>0</v>
          </cell>
          <cell r="GQ191">
            <v>0</v>
          </cell>
          <cell r="GR191">
            <v>0</v>
          </cell>
          <cell r="GS191">
            <v>0</v>
          </cell>
          <cell r="GT191">
            <v>0</v>
          </cell>
          <cell r="GU191">
            <v>0</v>
          </cell>
          <cell r="GV191">
            <v>31791</v>
          </cell>
          <cell r="GW191">
            <v>0</v>
          </cell>
          <cell r="GX191">
            <v>0</v>
          </cell>
          <cell r="GY191">
            <v>0</v>
          </cell>
          <cell r="GZ191">
            <v>475963</v>
          </cell>
          <cell r="HA191">
            <v>0</v>
          </cell>
          <cell r="HB191">
            <v>49379</v>
          </cell>
          <cell r="HC191">
            <v>0</v>
          </cell>
          <cell r="HD191">
            <v>0</v>
          </cell>
          <cell r="HE191">
            <v>0</v>
          </cell>
          <cell r="HF191">
            <v>280393</v>
          </cell>
          <cell r="HG191">
            <v>0</v>
          </cell>
          <cell r="HH191">
            <v>0</v>
          </cell>
          <cell r="HI191">
            <v>0</v>
          </cell>
          <cell r="HJ191">
            <v>467328</v>
          </cell>
          <cell r="HK191">
            <v>0</v>
          </cell>
          <cell r="HL191">
            <v>-375740</v>
          </cell>
          <cell r="HM191">
            <v>0</v>
          </cell>
          <cell r="HN191">
            <v>0</v>
          </cell>
          <cell r="HO191">
            <v>0</v>
          </cell>
          <cell r="HP191">
            <v>33234</v>
          </cell>
          <cell r="HQ191">
            <v>0</v>
          </cell>
          <cell r="HR191">
            <v>0</v>
          </cell>
          <cell r="HS191">
            <v>131411</v>
          </cell>
          <cell r="HT191">
            <v>-87904</v>
          </cell>
          <cell r="HU191">
            <v>0</v>
          </cell>
          <cell r="HV191">
            <v>0</v>
          </cell>
          <cell r="HW191">
            <v>0</v>
          </cell>
          <cell r="HX191">
            <v>0</v>
          </cell>
          <cell r="HY191">
            <v>0</v>
          </cell>
          <cell r="HZ191">
            <v>0</v>
          </cell>
          <cell r="IA191">
            <v>0</v>
          </cell>
          <cell r="IB191">
            <v>22431</v>
          </cell>
          <cell r="IC191">
            <v>0</v>
          </cell>
          <cell r="ID191">
            <v>0</v>
          </cell>
          <cell r="IE191">
            <v>5243</v>
          </cell>
          <cell r="IF191">
            <v>0</v>
          </cell>
          <cell r="IG191">
            <v>0</v>
          </cell>
          <cell r="IH191">
            <v>797100</v>
          </cell>
          <cell r="II191">
            <v>136654</v>
          </cell>
          <cell r="IJ191">
            <v>-407979</v>
          </cell>
          <cell r="IK191">
            <v>0</v>
          </cell>
        </row>
        <row r="192">
          <cell r="A192" t="str">
            <v>78301709</v>
          </cell>
          <cell r="B192" t="str">
            <v>2001</v>
          </cell>
          <cell r="C192">
            <v>37414</v>
          </cell>
          <cell r="D192" t="str">
            <v>11:49:06</v>
          </cell>
          <cell r="E192" t="str">
            <v>HIGH POINT CARE CENTER</v>
          </cell>
          <cell r="F192">
            <v>0</v>
          </cell>
          <cell r="G192">
            <v>65500</v>
          </cell>
          <cell r="H192">
            <v>0</v>
          </cell>
          <cell r="I192">
            <v>-7078</v>
          </cell>
          <cell r="J192">
            <v>50601</v>
          </cell>
          <cell r="K192">
            <v>100780</v>
          </cell>
          <cell r="L192">
            <v>9022</v>
          </cell>
          <cell r="M192">
            <v>0</v>
          </cell>
          <cell r="N192">
            <v>104766</v>
          </cell>
          <cell r="O192">
            <v>21013</v>
          </cell>
          <cell r="P192">
            <v>18678</v>
          </cell>
          <cell r="Q192">
            <v>0</v>
          </cell>
          <cell r="R192">
            <v>194549</v>
          </cell>
          <cell r="S192">
            <v>197779</v>
          </cell>
          <cell r="T192">
            <v>34685</v>
          </cell>
          <cell r="U192">
            <v>-6276</v>
          </cell>
          <cell r="V192">
            <v>45942</v>
          </cell>
          <cell r="W192">
            <v>0</v>
          </cell>
          <cell r="X192">
            <v>0</v>
          </cell>
          <cell r="Y192">
            <v>0</v>
          </cell>
          <cell r="Z192">
            <v>154769</v>
          </cell>
          <cell r="AA192">
            <v>0</v>
          </cell>
          <cell r="AB192">
            <v>0</v>
          </cell>
          <cell r="AC192">
            <v>0</v>
          </cell>
          <cell r="AD192">
            <v>424450</v>
          </cell>
          <cell r="AE192">
            <v>0</v>
          </cell>
          <cell r="AF192">
            <v>0</v>
          </cell>
          <cell r="AG192">
            <v>0</v>
          </cell>
          <cell r="AH192">
            <v>651148</v>
          </cell>
          <cell r="AI192">
            <v>0</v>
          </cell>
          <cell r="AJ192">
            <v>0</v>
          </cell>
          <cell r="AK192">
            <v>0</v>
          </cell>
          <cell r="AL192">
            <v>53279</v>
          </cell>
          <cell r="AM192">
            <v>0</v>
          </cell>
          <cell r="AN192">
            <v>-6500</v>
          </cell>
          <cell r="AO192">
            <v>0</v>
          </cell>
          <cell r="AP192">
            <v>0</v>
          </cell>
          <cell r="AQ192">
            <v>0</v>
          </cell>
          <cell r="AR192">
            <v>0</v>
          </cell>
          <cell r="AS192">
            <v>0</v>
          </cell>
          <cell r="AT192">
            <v>0</v>
          </cell>
          <cell r="AU192">
            <v>0</v>
          </cell>
          <cell r="AV192">
            <v>107907</v>
          </cell>
          <cell r="AW192">
            <v>0</v>
          </cell>
          <cell r="AX192">
            <v>0</v>
          </cell>
          <cell r="AY192">
            <v>0</v>
          </cell>
          <cell r="AZ192">
            <v>129136</v>
          </cell>
          <cell r="BA192">
            <v>0</v>
          </cell>
          <cell r="BB192">
            <v>0</v>
          </cell>
          <cell r="BC192">
            <v>0</v>
          </cell>
          <cell r="BD192">
            <v>0</v>
          </cell>
          <cell r="BE192">
            <v>0</v>
          </cell>
          <cell r="BF192">
            <v>0</v>
          </cell>
          <cell r="BG192">
            <v>138706</v>
          </cell>
          <cell r="BH192">
            <v>0</v>
          </cell>
          <cell r="BI192">
            <v>0</v>
          </cell>
          <cell r="BJ192">
            <v>0</v>
          </cell>
          <cell r="BK192">
            <v>17654</v>
          </cell>
          <cell r="BL192">
            <v>0</v>
          </cell>
          <cell r="BM192">
            <v>0</v>
          </cell>
          <cell r="BN192">
            <v>0</v>
          </cell>
          <cell r="BO192">
            <v>2622</v>
          </cell>
          <cell r="BP192">
            <v>0</v>
          </cell>
          <cell r="BQ192">
            <v>0</v>
          </cell>
          <cell r="BR192">
            <v>0</v>
          </cell>
          <cell r="BS192">
            <v>9397</v>
          </cell>
          <cell r="BT192">
            <v>0</v>
          </cell>
          <cell r="BU192">
            <v>0</v>
          </cell>
          <cell r="BV192">
            <v>0</v>
          </cell>
          <cell r="BW192">
            <v>0</v>
          </cell>
          <cell r="BX192">
            <v>0</v>
          </cell>
          <cell r="BY192">
            <v>0</v>
          </cell>
          <cell r="BZ192">
            <v>0</v>
          </cell>
          <cell r="CA192">
            <v>12000</v>
          </cell>
          <cell r="CB192">
            <v>0</v>
          </cell>
          <cell r="CC192">
            <v>0</v>
          </cell>
          <cell r="CD192">
            <v>0</v>
          </cell>
          <cell r="CE192">
            <v>0</v>
          </cell>
          <cell r="CF192">
            <v>0</v>
          </cell>
          <cell r="CG192">
            <v>0</v>
          </cell>
          <cell r="CH192">
            <v>0</v>
          </cell>
          <cell r="CI192">
            <v>6000</v>
          </cell>
          <cell r="CJ192">
            <v>0</v>
          </cell>
          <cell r="CK192">
            <v>0</v>
          </cell>
          <cell r="CL192">
            <v>0</v>
          </cell>
          <cell r="CM192">
            <v>21641</v>
          </cell>
          <cell r="CN192">
            <v>0</v>
          </cell>
          <cell r="CO192">
            <v>0</v>
          </cell>
          <cell r="CP192">
            <v>0</v>
          </cell>
          <cell r="CQ192">
            <v>0</v>
          </cell>
          <cell r="CR192">
            <v>0</v>
          </cell>
          <cell r="CS192">
            <v>0</v>
          </cell>
          <cell r="CT192">
            <v>0</v>
          </cell>
          <cell r="CU192">
            <v>0</v>
          </cell>
          <cell r="CV192">
            <v>0</v>
          </cell>
          <cell r="CW192">
            <v>-659</v>
          </cell>
          <cell r="CX192">
            <v>0</v>
          </cell>
          <cell r="CY192">
            <v>0</v>
          </cell>
          <cell r="CZ192">
            <v>0</v>
          </cell>
          <cell r="DA192">
            <v>0</v>
          </cell>
          <cell r="DB192">
            <v>0</v>
          </cell>
          <cell r="DC192">
            <v>0</v>
          </cell>
          <cell r="DD192">
            <v>0</v>
          </cell>
          <cell r="DE192">
            <v>0</v>
          </cell>
          <cell r="DF192">
            <v>1329588</v>
          </cell>
          <cell r="DG192">
            <v>208020</v>
          </cell>
          <cell r="DH192">
            <v>230543</v>
          </cell>
          <cell r="DI192">
            <v>-659</v>
          </cell>
          <cell r="DJ192">
            <v>73060</v>
          </cell>
          <cell r="DK192">
            <v>14026</v>
          </cell>
          <cell r="DL192">
            <v>13025</v>
          </cell>
          <cell r="DM192">
            <v>0</v>
          </cell>
          <cell r="DN192">
            <v>11331</v>
          </cell>
          <cell r="DO192">
            <v>0</v>
          </cell>
          <cell r="DP192">
            <v>2020</v>
          </cell>
          <cell r="DQ192">
            <v>0</v>
          </cell>
          <cell r="DR192">
            <v>40775</v>
          </cell>
          <cell r="DS192">
            <v>3010</v>
          </cell>
          <cell r="DT192">
            <v>7269</v>
          </cell>
          <cell r="DU192">
            <v>0</v>
          </cell>
          <cell r="DV192">
            <v>122730</v>
          </cell>
          <cell r="DW192">
            <v>471710</v>
          </cell>
          <cell r="DX192">
            <v>-315242</v>
          </cell>
          <cell r="DY192">
            <v>0</v>
          </cell>
          <cell r="DZ192">
            <v>0</v>
          </cell>
          <cell r="EA192">
            <v>0</v>
          </cell>
          <cell r="EB192">
            <v>0</v>
          </cell>
          <cell r="EC192">
            <v>0</v>
          </cell>
          <cell r="ED192">
            <v>0</v>
          </cell>
          <cell r="EE192">
            <v>4571</v>
          </cell>
          <cell r="EF192">
            <v>0</v>
          </cell>
          <cell r="EG192">
            <v>0</v>
          </cell>
          <cell r="EH192">
            <v>0</v>
          </cell>
          <cell r="EI192">
            <v>72779</v>
          </cell>
          <cell r="EJ192">
            <v>0</v>
          </cell>
          <cell r="EK192">
            <v>0</v>
          </cell>
          <cell r="EL192">
            <v>0</v>
          </cell>
          <cell r="EM192">
            <v>6796</v>
          </cell>
          <cell r="EN192">
            <v>0</v>
          </cell>
          <cell r="EO192">
            <v>0</v>
          </cell>
          <cell r="EP192">
            <v>0</v>
          </cell>
          <cell r="EQ192">
            <v>14796</v>
          </cell>
          <cell r="ER192">
            <v>0</v>
          </cell>
          <cell r="ES192">
            <v>0</v>
          </cell>
          <cell r="ET192">
            <v>0</v>
          </cell>
          <cell r="EU192">
            <v>2441</v>
          </cell>
          <cell r="EV192">
            <v>0</v>
          </cell>
          <cell r="EW192">
            <v>0</v>
          </cell>
          <cell r="EX192">
            <v>0</v>
          </cell>
          <cell r="EY192">
            <v>31540</v>
          </cell>
          <cell r="EZ192">
            <v>0</v>
          </cell>
          <cell r="FA192">
            <v>0</v>
          </cell>
          <cell r="FB192">
            <v>0</v>
          </cell>
          <cell r="FC192">
            <v>0</v>
          </cell>
          <cell r="FD192">
            <v>0</v>
          </cell>
          <cell r="FE192">
            <v>0</v>
          </cell>
          <cell r="FF192">
            <v>0</v>
          </cell>
          <cell r="FG192">
            <v>6000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row>
        <row r="193">
          <cell r="A193" t="str">
            <v>31640343</v>
          </cell>
          <cell r="B193" t="str">
            <v>2001</v>
          </cell>
          <cell r="C193">
            <v>37412</v>
          </cell>
          <cell r="D193" t="str">
            <v>15:38:18</v>
          </cell>
          <cell r="E193" t="str">
            <v>HIGHLAND FARMS, INC.</v>
          </cell>
          <cell r="F193">
            <v>0</v>
          </cell>
          <cell r="G193">
            <v>1686646</v>
          </cell>
          <cell r="H193">
            <v>0</v>
          </cell>
          <cell r="I193">
            <v>-972791</v>
          </cell>
          <cell r="J193">
            <v>305648</v>
          </cell>
          <cell r="K193">
            <v>761600</v>
          </cell>
          <cell r="L193">
            <v>78667</v>
          </cell>
          <cell r="M193">
            <v>-22847</v>
          </cell>
          <cell r="N193">
            <v>114814</v>
          </cell>
          <cell r="O193">
            <v>24399</v>
          </cell>
          <cell r="P193">
            <v>29550</v>
          </cell>
          <cell r="Q193">
            <v>0</v>
          </cell>
          <cell r="R193">
            <v>487129</v>
          </cell>
          <cell r="S193">
            <v>704931</v>
          </cell>
          <cell r="T193">
            <v>-19663</v>
          </cell>
          <cell r="U193">
            <v>-105888</v>
          </cell>
          <cell r="V193">
            <v>1219045</v>
          </cell>
          <cell r="W193">
            <v>0</v>
          </cell>
          <cell r="X193">
            <v>-1178579</v>
          </cell>
          <cell r="Y193">
            <v>0</v>
          </cell>
          <cell r="Z193">
            <v>0</v>
          </cell>
          <cell r="AA193">
            <v>0</v>
          </cell>
          <cell r="AB193">
            <v>420464</v>
          </cell>
          <cell r="AC193">
            <v>0</v>
          </cell>
          <cell r="AD193">
            <v>0</v>
          </cell>
          <cell r="AE193">
            <v>0</v>
          </cell>
          <cell r="AF193">
            <v>176548</v>
          </cell>
          <cell r="AG193">
            <v>0</v>
          </cell>
          <cell r="AH193">
            <v>0</v>
          </cell>
          <cell r="AI193">
            <v>0</v>
          </cell>
          <cell r="AJ193">
            <v>519985</v>
          </cell>
          <cell r="AK193">
            <v>0</v>
          </cell>
          <cell r="AL193">
            <v>0</v>
          </cell>
          <cell r="AM193">
            <v>0</v>
          </cell>
          <cell r="AN193">
            <v>23003</v>
          </cell>
          <cell r="AO193">
            <v>0</v>
          </cell>
          <cell r="AP193">
            <v>0</v>
          </cell>
          <cell r="AQ193">
            <v>0</v>
          </cell>
          <cell r="AR193">
            <v>0</v>
          </cell>
          <cell r="AS193">
            <v>0</v>
          </cell>
          <cell r="AT193">
            <v>0</v>
          </cell>
          <cell r="AU193">
            <v>0</v>
          </cell>
          <cell r="AV193">
            <v>93018</v>
          </cell>
          <cell r="AW193">
            <v>0</v>
          </cell>
          <cell r="AX193">
            <v>0</v>
          </cell>
          <cell r="AY193">
            <v>0</v>
          </cell>
          <cell r="AZ193">
            <v>210809</v>
          </cell>
          <cell r="BA193">
            <v>0</v>
          </cell>
          <cell r="BB193">
            <v>0</v>
          </cell>
          <cell r="BC193">
            <v>1892</v>
          </cell>
          <cell r="BD193">
            <v>0</v>
          </cell>
          <cell r="BE193">
            <v>0</v>
          </cell>
          <cell r="BF193">
            <v>0</v>
          </cell>
          <cell r="BG193">
            <v>108613</v>
          </cell>
          <cell r="BH193">
            <v>0</v>
          </cell>
          <cell r="BI193">
            <v>-265</v>
          </cell>
          <cell r="BJ193">
            <v>0</v>
          </cell>
          <cell r="BK193">
            <v>32194</v>
          </cell>
          <cell r="BL193">
            <v>0</v>
          </cell>
          <cell r="BM193">
            <v>0</v>
          </cell>
          <cell r="BN193">
            <v>0</v>
          </cell>
          <cell r="BO193">
            <v>7485</v>
          </cell>
          <cell r="BP193">
            <v>0</v>
          </cell>
          <cell r="BQ193">
            <v>0</v>
          </cell>
          <cell r="BR193">
            <v>0</v>
          </cell>
          <cell r="BS193">
            <v>1534</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236074</v>
          </cell>
          <cell r="CN193">
            <v>0</v>
          </cell>
          <cell r="CO193">
            <v>0</v>
          </cell>
          <cell r="CP193">
            <v>0</v>
          </cell>
          <cell r="CQ193">
            <v>525</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1219045</v>
          </cell>
          <cell r="DG193">
            <v>388317</v>
          </cell>
          <cell r="DH193">
            <v>265248</v>
          </cell>
          <cell r="DI193">
            <v>-265</v>
          </cell>
          <cell r="DJ193">
            <v>0</v>
          </cell>
          <cell r="DK193">
            <v>28037</v>
          </cell>
          <cell r="DL193">
            <v>0</v>
          </cell>
          <cell r="DM193">
            <v>0</v>
          </cell>
          <cell r="DN193">
            <v>0</v>
          </cell>
          <cell r="DO193">
            <v>0</v>
          </cell>
          <cell r="DP193">
            <v>35883</v>
          </cell>
          <cell r="DQ193">
            <v>0</v>
          </cell>
          <cell r="DR193">
            <v>0</v>
          </cell>
          <cell r="DS193">
            <v>13391</v>
          </cell>
          <cell r="DT193">
            <v>41263</v>
          </cell>
          <cell r="DU193">
            <v>0</v>
          </cell>
          <cell r="DV193">
            <v>605834</v>
          </cell>
          <cell r="DW193">
            <v>1805294</v>
          </cell>
          <cell r="DX193">
            <v>-676576</v>
          </cell>
          <cell r="DY193">
            <v>-901177</v>
          </cell>
          <cell r="DZ193">
            <v>0</v>
          </cell>
          <cell r="EA193">
            <v>0</v>
          </cell>
          <cell r="EB193">
            <v>0</v>
          </cell>
          <cell r="EC193">
            <v>0</v>
          </cell>
          <cell r="ED193">
            <v>0</v>
          </cell>
          <cell r="EE193">
            <v>2480</v>
          </cell>
          <cell r="EF193">
            <v>0</v>
          </cell>
          <cell r="EG193">
            <v>0</v>
          </cell>
          <cell r="EH193">
            <v>8608</v>
          </cell>
          <cell r="EI193">
            <v>16257</v>
          </cell>
          <cell r="EJ193">
            <v>2215</v>
          </cell>
          <cell r="EK193">
            <v>0</v>
          </cell>
          <cell r="EL193">
            <v>0</v>
          </cell>
          <cell r="EM193">
            <v>18751</v>
          </cell>
          <cell r="EN193">
            <v>0</v>
          </cell>
          <cell r="EO193">
            <v>0</v>
          </cell>
          <cell r="EP193">
            <v>0</v>
          </cell>
          <cell r="EQ193">
            <v>6385</v>
          </cell>
          <cell r="ER193">
            <v>0</v>
          </cell>
          <cell r="ES193">
            <v>0</v>
          </cell>
          <cell r="ET193">
            <v>0</v>
          </cell>
          <cell r="EU193">
            <v>15471</v>
          </cell>
          <cell r="EV193">
            <v>0</v>
          </cell>
          <cell r="EW193">
            <v>0</v>
          </cell>
          <cell r="EX193">
            <v>0</v>
          </cell>
          <cell r="EY193">
            <v>0</v>
          </cell>
          <cell r="EZ193">
            <v>0</v>
          </cell>
          <cell r="FA193">
            <v>0</v>
          </cell>
          <cell r="FB193">
            <v>0</v>
          </cell>
          <cell r="FC193">
            <v>0</v>
          </cell>
          <cell r="FD193">
            <v>0</v>
          </cell>
          <cell r="FE193">
            <v>0</v>
          </cell>
          <cell r="FF193">
            <v>0</v>
          </cell>
          <cell r="FG193">
            <v>291</v>
          </cell>
          <cell r="FH193">
            <v>0</v>
          </cell>
          <cell r="FI193">
            <v>0</v>
          </cell>
          <cell r="FJ193">
            <v>0</v>
          </cell>
          <cell r="FK193">
            <v>0</v>
          </cell>
          <cell r="FL193">
            <v>0</v>
          </cell>
          <cell r="FM193">
            <v>0</v>
          </cell>
          <cell r="FN193">
            <v>0</v>
          </cell>
          <cell r="FO193">
            <v>0</v>
          </cell>
          <cell r="FP193">
            <v>31547</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row>
        <row r="194">
          <cell r="A194" t="str">
            <v>65412706</v>
          </cell>
          <cell r="B194" t="str">
            <v>2001</v>
          </cell>
          <cell r="C194">
            <v>37455</v>
          </cell>
          <cell r="D194" t="str">
            <v>15:43:53</v>
          </cell>
          <cell r="E194" t="str">
            <v>Highland House of Fayetteville</v>
          </cell>
          <cell r="F194">
            <v>0</v>
          </cell>
          <cell r="G194">
            <v>628250</v>
          </cell>
          <cell r="H194">
            <v>16480</v>
          </cell>
          <cell r="I194">
            <v>-411224</v>
          </cell>
          <cell r="J194">
            <v>82426</v>
          </cell>
          <cell r="K194">
            <v>260043</v>
          </cell>
          <cell r="L194">
            <v>6589</v>
          </cell>
          <cell r="M194">
            <v>-2606</v>
          </cell>
          <cell r="N194">
            <v>182474</v>
          </cell>
          <cell r="O194">
            <v>59806</v>
          </cell>
          <cell r="P194">
            <v>6056</v>
          </cell>
          <cell r="Q194">
            <v>0</v>
          </cell>
          <cell r="R194">
            <v>248349</v>
          </cell>
          <cell r="S194">
            <v>342527</v>
          </cell>
          <cell r="T194">
            <v>4290</v>
          </cell>
          <cell r="U194">
            <v>-835</v>
          </cell>
          <cell r="V194">
            <v>54313</v>
          </cell>
          <cell r="W194">
            <v>0</v>
          </cell>
          <cell r="X194">
            <v>0</v>
          </cell>
          <cell r="Y194">
            <v>0</v>
          </cell>
          <cell r="Z194">
            <v>0</v>
          </cell>
          <cell r="AA194">
            <v>0</v>
          </cell>
          <cell r="AB194">
            <v>0</v>
          </cell>
          <cell r="AC194">
            <v>0</v>
          </cell>
          <cell r="AD194">
            <v>0</v>
          </cell>
          <cell r="AE194">
            <v>0</v>
          </cell>
          <cell r="AF194">
            <v>0</v>
          </cell>
          <cell r="AG194">
            <v>0</v>
          </cell>
          <cell r="AH194">
            <v>18165</v>
          </cell>
          <cell r="AI194">
            <v>0</v>
          </cell>
          <cell r="AJ194">
            <v>0</v>
          </cell>
          <cell r="AK194">
            <v>0</v>
          </cell>
          <cell r="AL194">
            <v>63315</v>
          </cell>
          <cell r="AM194">
            <v>0</v>
          </cell>
          <cell r="AN194">
            <v>0</v>
          </cell>
          <cell r="AO194">
            <v>0</v>
          </cell>
          <cell r="AP194">
            <v>0</v>
          </cell>
          <cell r="AQ194">
            <v>0</v>
          </cell>
          <cell r="AR194">
            <v>0</v>
          </cell>
          <cell r="AS194">
            <v>0</v>
          </cell>
          <cell r="AT194">
            <v>0</v>
          </cell>
          <cell r="AU194">
            <v>14662</v>
          </cell>
          <cell r="AV194">
            <v>-3603</v>
          </cell>
          <cell r="AW194">
            <v>0</v>
          </cell>
          <cell r="AX194">
            <v>0</v>
          </cell>
          <cell r="AY194">
            <v>13109</v>
          </cell>
          <cell r="AZ194">
            <v>2765</v>
          </cell>
          <cell r="BA194">
            <v>0</v>
          </cell>
          <cell r="BB194">
            <v>0</v>
          </cell>
          <cell r="BC194">
            <v>1749</v>
          </cell>
          <cell r="BD194">
            <v>0</v>
          </cell>
          <cell r="BE194">
            <v>0</v>
          </cell>
          <cell r="BF194">
            <v>0</v>
          </cell>
          <cell r="BG194">
            <v>48337</v>
          </cell>
          <cell r="BH194">
            <v>0</v>
          </cell>
          <cell r="BI194">
            <v>0</v>
          </cell>
          <cell r="BJ194">
            <v>0</v>
          </cell>
          <cell r="BK194">
            <v>0</v>
          </cell>
          <cell r="BL194">
            <v>0</v>
          </cell>
          <cell r="BM194">
            <v>0</v>
          </cell>
          <cell r="BN194">
            <v>0</v>
          </cell>
          <cell r="BO194">
            <v>1320</v>
          </cell>
          <cell r="BP194">
            <v>0</v>
          </cell>
          <cell r="BQ194">
            <v>0</v>
          </cell>
          <cell r="BR194">
            <v>0</v>
          </cell>
          <cell r="BS194">
            <v>900</v>
          </cell>
          <cell r="BT194">
            <v>0</v>
          </cell>
          <cell r="BU194">
            <v>0</v>
          </cell>
          <cell r="BV194">
            <v>0</v>
          </cell>
          <cell r="BW194">
            <v>0</v>
          </cell>
          <cell r="BX194">
            <v>0</v>
          </cell>
          <cell r="BY194">
            <v>0</v>
          </cell>
          <cell r="BZ194">
            <v>0</v>
          </cell>
          <cell r="CA194">
            <v>32400</v>
          </cell>
          <cell r="CB194">
            <v>0</v>
          </cell>
          <cell r="CC194">
            <v>0</v>
          </cell>
          <cell r="CD194">
            <v>0</v>
          </cell>
          <cell r="CE194">
            <v>17467</v>
          </cell>
          <cell r="CF194">
            <v>0</v>
          </cell>
          <cell r="CG194">
            <v>0</v>
          </cell>
          <cell r="CH194">
            <v>0</v>
          </cell>
          <cell r="CI194">
            <v>0</v>
          </cell>
          <cell r="CJ194">
            <v>0</v>
          </cell>
          <cell r="CK194">
            <v>0</v>
          </cell>
          <cell r="CL194">
            <v>0</v>
          </cell>
          <cell r="CM194">
            <v>20519</v>
          </cell>
          <cell r="CN194">
            <v>0</v>
          </cell>
          <cell r="CO194">
            <v>-2700</v>
          </cell>
          <cell r="CP194">
            <v>0</v>
          </cell>
          <cell r="CQ194">
            <v>22803</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-30</v>
          </cell>
          <cell r="DF194">
            <v>135793</v>
          </cell>
          <cell r="DG194">
            <v>173266</v>
          </cell>
          <cell r="DH194">
            <v>-838</v>
          </cell>
          <cell r="DI194">
            <v>-2730</v>
          </cell>
          <cell r="DJ194">
            <v>124631</v>
          </cell>
          <cell r="DK194">
            <v>74030</v>
          </cell>
          <cell r="DL194">
            <v>2164</v>
          </cell>
          <cell r="DM194">
            <v>-387</v>
          </cell>
          <cell r="DN194">
            <v>37059</v>
          </cell>
          <cell r="DO194">
            <v>10462</v>
          </cell>
          <cell r="DP194">
            <v>1162</v>
          </cell>
          <cell r="DQ194">
            <v>0</v>
          </cell>
          <cell r="DR194">
            <v>51936</v>
          </cell>
          <cell r="DS194">
            <v>11409</v>
          </cell>
          <cell r="DT194">
            <v>1672</v>
          </cell>
          <cell r="DU194">
            <v>0</v>
          </cell>
          <cell r="DV194">
            <v>190406</v>
          </cell>
          <cell r="DW194">
            <v>440369</v>
          </cell>
          <cell r="DX194">
            <v>-23738</v>
          </cell>
          <cell r="DY194">
            <v>-109690</v>
          </cell>
          <cell r="DZ194">
            <v>0</v>
          </cell>
          <cell r="EA194">
            <v>0</v>
          </cell>
          <cell r="EB194">
            <v>0</v>
          </cell>
          <cell r="EC194">
            <v>0</v>
          </cell>
          <cell r="ED194">
            <v>0</v>
          </cell>
          <cell r="EE194">
            <v>3730</v>
          </cell>
          <cell r="EF194">
            <v>0</v>
          </cell>
          <cell r="EG194">
            <v>0</v>
          </cell>
          <cell r="EH194">
            <v>0</v>
          </cell>
          <cell r="EI194">
            <v>111626</v>
          </cell>
          <cell r="EJ194">
            <v>0</v>
          </cell>
          <cell r="EK194">
            <v>0</v>
          </cell>
          <cell r="EL194">
            <v>0</v>
          </cell>
          <cell r="EM194">
            <v>94663</v>
          </cell>
          <cell r="EN194">
            <v>0</v>
          </cell>
          <cell r="EO194">
            <v>0</v>
          </cell>
          <cell r="EP194">
            <v>0</v>
          </cell>
          <cell r="EQ194">
            <v>24089</v>
          </cell>
          <cell r="ER194">
            <v>0</v>
          </cell>
          <cell r="ES194">
            <v>0</v>
          </cell>
          <cell r="ET194">
            <v>0</v>
          </cell>
          <cell r="EU194">
            <v>65880</v>
          </cell>
          <cell r="EV194">
            <v>0</v>
          </cell>
          <cell r="EW194">
            <v>0</v>
          </cell>
          <cell r="EX194">
            <v>0</v>
          </cell>
          <cell r="EY194">
            <v>0</v>
          </cell>
          <cell r="EZ194">
            <v>0</v>
          </cell>
          <cell r="FA194">
            <v>0</v>
          </cell>
          <cell r="FB194">
            <v>0</v>
          </cell>
          <cell r="FC194">
            <v>52131</v>
          </cell>
          <cell r="FD194">
            <v>0</v>
          </cell>
          <cell r="FE194">
            <v>0</v>
          </cell>
          <cell r="FF194">
            <v>0</v>
          </cell>
          <cell r="FG194">
            <v>0</v>
          </cell>
          <cell r="FH194">
            <v>0</v>
          </cell>
          <cell r="FI194">
            <v>0</v>
          </cell>
          <cell r="FJ194">
            <v>0</v>
          </cell>
          <cell r="FK194">
            <v>0</v>
          </cell>
          <cell r="FL194">
            <v>0</v>
          </cell>
          <cell r="FM194">
            <v>0</v>
          </cell>
          <cell r="FN194">
            <v>0</v>
          </cell>
          <cell r="FO194">
            <v>15220</v>
          </cell>
          <cell r="FP194">
            <v>0</v>
          </cell>
          <cell r="FQ194">
            <v>0</v>
          </cell>
          <cell r="FR194">
            <v>258311</v>
          </cell>
          <cell r="FS194">
            <v>0</v>
          </cell>
          <cell r="FT194">
            <v>-161963</v>
          </cell>
          <cell r="FU194">
            <v>0</v>
          </cell>
          <cell r="FV194">
            <v>553133</v>
          </cell>
          <cell r="FW194">
            <v>0</v>
          </cell>
          <cell r="FX194">
            <v>-319644</v>
          </cell>
          <cell r="FY194">
            <v>0</v>
          </cell>
          <cell r="FZ194">
            <v>792049</v>
          </cell>
          <cell r="GA194">
            <v>0</v>
          </cell>
          <cell r="GB194">
            <v>-507521</v>
          </cell>
          <cell r="GC194">
            <v>0</v>
          </cell>
          <cell r="GD194">
            <v>0</v>
          </cell>
          <cell r="GE194">
            <v>133847</v>
          </cell>
          <cell r="GF194">
            <v>-83814</v>
          </cell>
          <cell r="GG194">
            <v>0</v>
          </cell>
          <cell r="GH194">
            <v>0</v>
          </cell>
          <cell r="GI194">
            <v>130043</v>
          </cell>
          <cell r="GJ194">
            <v>-58222</v>
          </cell>
          <cell r="GK194">
            <v>0</v>
          </cell>
          <cell r="GL194">
            <v>0</v>
          </cell>
          <cell r="GM194">
            <v>65</v>
          </cell>
          <cell r="GN194">
            <v>0</v>
          </cell>
          <cell r="GO194">
            <v>0</v>
          </cell>
          <cell r="GP194">
            <v>0</v>
          </cell>
          <cell r="GQ194">
            <v>124</v>
          </cell>
          <cell r="GR194">
            <v>0</v>
          </cell>
          <cell r="GS194">
            <v>0</v>
          </cell>
          <cell r="GT194">
            <v>0</v>
          </cell>
          <cell r="GU194">
            <v>42</v>
          </cell>
          <cell r="GV194">
            <v>0</v>
          </cell>
          <cell r="GW194">
            <v>0</v>
          </cell>
          <cell r="GX194">
            <v>1603493</v>
          </cell>
          <cell r="GY194">
            <v>264121</v>
          </cell>
          <cell r="GZ194">
            <v>-1131164</v>
          </cell>
          <cell r="HA194">
            <v>0</v>
          </cell>
          <cell r="HB194">
            <v>98327</v>
          </cell>
          <cell r="HC194">
            <v>0</v>
          </cell>
          <cell r="HD194">
            <v>112250</v>
          </cell>
          <cell r="HE194">
            <v>0</v>
          </cell>
          <cell r="HF194">
            <v>198514</v>
          </cell>
          <cell r="HG194">
            <v>0</v>
          </cell>
          <cell r="HH194">
            <v>206887</v>
          </cell>
          <cell r="HI194">
            <v>0</v>
          </cell>
          <cell r="HJ194">
            <v>129734</v>
          </cell>
          <cell r="HK194">
            <v>0</v>
          </cell>
          <cell r="HL194">
            <v>392577</v>
          </cell>
          <cell r="HM194">
            <v>0</v>
          </cell>
          <cell r="HN194">
            <v>0</v>
          </cell>
          <cell r="HO194">
            <v>25812</v>
          </cell>
          <cell r="HP194">
            <v>66889</v>
          </cell>
          <cell r="HQ194">
            <v>0</v>
          </cell>
          <cell r="HR194">
            <v>0</v>
          </cell>
          <cell r="HS194">
            <v>37253</v>
          </cell>
          <cell r="HT194">
            <v>3333</v>
          </cell>
          <cell r="HU194">
            <v>0</v>
          </cell>
          <cell r="HV194">
            <v>0</v>
          </cell>
          <cell r="HW194">
            <v>4391</v>
          </cell>
          <cell r="HX194">
            <v>0</v>
          </cell>
          <cell r="HY194">
            <v>0</v>
          </cell>
          <cell r="HZ194">
            <v>0</v>
          </cell>
          <cell r="IA194">
            <v>171</v>
          </cell>
          <cell r="IB194">
            <v>0</v>
          </cell>
          <cell r="IC194">
            <v>0</v>
          </cell>
          <cell r="ID194">
            <v>0</v>
          </cell>
          <cell r="IE194">
            <v>528970</v>
          </cell>
          <cell r="IF194">
            <v>0</v>
          </cell>
          <cell r="IG194">
            <v>0</v>
          </cell>
          <cell r="IH194">
            <v>426575</v>
          </cell>
          <cell r="II194">
            <v>596597</v>
          </cell>
          <cell r="IJ194">
            <v>781936</v>
          </cell>
          <cell r="IK194">
            <v>0</v>
          </cell>
        </row>
        <row r="195">
          <cell r="A195" t="str">
            <v>46348251</v>
          </cell>
          <cell r="B195" t="str">
            <v>2001</v>
          </cell>
          <cell r="C195">
            <v>37397</v>
          </cell>
          <cell r="D195" t="str">
            <v>09:19:38</v>
          </cell>
          <cell r="E195" t="str">
            <v>HILLCREST CONVALESCENT CENTER, INC.</v>
          </cell>
          <cell r="F195">
            <v>0</v>
          </cell>
          <cell r="G195">
            <v>383108</v>
          </cell>
          <cell r="H195">
            <v>-208176</v>
          </cell>
          <cell r="I195">
            <v>112861</v>
          </cell>
          <cell r="J195">
            <v>106893</v>
          </cell>
          <cell r="K195">
            <v>290837</v>
          </cell>
          <cell r="L195">
            <v>5895</v>
          </cell>
          <cell r="M195">
            <v>0</v>
          </cell>
          <cell r="N195">
            <v>365189</v>
          </cell>
          <cell r="O195">
            <v>103514</v>
          </cell>
          <cell r="P195">
            <v>20165</v>
          </cell>
          <cell r="Q195">
            <v>0</v>
          </cell>
          <cell r="R195">
            <v>499284</v>
          </cell>
          <cell r="S195">
            <v>468724</v>
          </cell>
          <cell r="T195">
            <v>27553</v>
          </cell>
          <cell r="U195">
            <v>-4817</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121029</v>
          </cell>
          <cell r="DK195">
            <v>49149</v>
          </cell>
          <cell r="DL195">
            <v>6668</v>
          </cell>
          <cell r="DM195">
            <v>0</v>
          </cell>
          <cell r="DN195">
            <v>66283</v>
          </cell>
          <cell r="DO195">
            <v>10191</v>
          </cell>
          <cell r="DP195">
            <v>3654</v>
          </cell>
          <cell r="DQ195">
            <v>0</v>
          </cell>
          <cell r="DR195">
            <v>85773</v>
          </cell>
          <cell r="DS195">
            <v>55901</v>
          </cell>
          <cell r="DT195">
            <v>4721</v>
          </cell>
          <cell r="DU195">
            <v>0</v>
          </cell>
          <cell r="DV195">
            <v>709688</v>
          </cell>
          <cell r="DW195">
            <v>432818</v>
          </cell>
          <cell r="DX195">
            <v>-19373</v>
          </cell>
          <cell r="DY195">
            <v>-382153</v>
          </cell>
          <cell r="DZ195">
            <v>0</v>
          </cell>
          <cell r="EA195">
            <v>5783</v>
          </cell>
          <cell r="EB195">
            <v>0</v>
          </cell>
          <cell r="EC195">
            <v>0</v>
          </cell>
          <cell r="ED195">
            <v>0</v>
          </cell>
          <cell r="EE195">
            <v>23139</v>
          </cell>
          <cell r="EF195">
            <v>0</v>
          </cell>
          <cell r="EG195">
            <v>0</v>
          </cell>
          <cell r="EH195">
            <v>247803</v>
          </cell>
          <cell r="EI195">
            <v>46604</v>
          </cell>
          <cell r="EJ195">
            <v>13683</v>
          </cell>
          <cell r="EK195">
            <v>-63440</v>
          </cell>
          <cell r="EL195">
            <v>29178</v>
          </cell>
          <cell r="EM195">
            <v>18228</v>
          </cell>
          <cell r="EN195">
            <v>1600</v>
          </cell>
          <cell r="EO195">
            <v>0</v>
          </cell>
          <cell r="EP195">
            <v>238</v>
          </cell>
          <cell r="EQ195">
            <v>16296</v>
          </cell>
          <cell r="ER195">
            <v>0</v>
          </cell>
          <cell r="ES195">
            <v>0</v>
          </cell>
          <cell r="ET195">
            <v>0</v>
          </cell>
          <cell r="EU195">
            <v>13470</v>
          </cell>
          <cell r="EV195">
            <v>0</v>
          </cell>
          <cell r="EW195">
            <v>0</v>
          </cell>
          <cell r="EX195">
            <v>0</v>
          </cell>
          <cell r="EY195">
            <v>2704</v>
          </cell>
          <cell r="EZ195">
            <v>0</v>
          </cell>
          <cell r="FA195">
            <v>0</v>
          </cell>
          <cell r="FB195">
            <v>0</v>
          </cell>
          <cell r="FC195">
            <v>88569</v>
          </cell>
          <cell r="FD195">
            <v>0</v>
          </cell>
          <cell r="FE195">
            <v>0</v>
          </cell>
          <cell r="FF195">
            <v>0</v>
          </cell>
          <cell r="FG195">
            <v>20807</v>
          </cell>
          <cell r="FH195">
            <v>0</v>
          </cell>
          <cell r="FI195">
            <v>0</v>
          </cell>
          <cell r="FJ195">
            <v>0</v>
          </cell>
          <cell r="FK195">
            <v>0</v>
          </cell>
          <cell r="FL195">
            <v>0</v>
          </cell>
          <cell r="FM195">
            <v>0</v>
          </cell>
          <cell r="FN195">
            <v>0</v>
          </cell>
          <cell r="FO195">
            <v>0</v>
          </cell>
          <cell r="FP195">
            <v>0</v>
          </cell>
          <cell r="FQ195">
            <v>0</v>
          </cell>
          <cell r="FR195">
            <v>0</v>
          </cell>
          <cell r="FS195">
            <v>0</v>
          </cell>
          <cell r="FT195">
            <v>0</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32131</v>
          </cell>
          <cell r="GW195">
            <v>0</v>
          </cell>
          <cell r="GX195">
            <v>0</v>
          </cell>
          <cell r="GY195">
            <v>0</v>
          </cell>
          <cell r="GZ195">
            <v>32131</v>
          </cell>
          <cell r="HA195">
            <v>0</v>
          </cell>
          <cell r="HB195">
            <v>646380</v>
          </cell>
          <cell r="HC195">
            <v>0</v>
          </cell>
          <cell r="HD195">
            <v>0</v>
          </cell>
          <cell r="HE195">
            <v>0</v>
          </cell>
          <cell r="HF195">
            <v>495048</v>
          </cell>
          <cell r="HG195">
            <v>0</v>
          </cell>
          <cell r="HH195">
            <v>0</v>
          </cell>
          <cell r="HI195">
            <v>0</v>
          </cell>
          <cell r="HJ195">
            <v>1459642</v>
          </cell>
          <cell r="HK195">
            <v>0</v>
          </cell>
          <cell r="HL195">
            <v>-357808</v>
          </cell>
          <cell r="HM195">
            <v>0</v>
          </cell>
          <cell r="HN195">
            <v>0</v>
          </cell>
          <cell r="HO195">
            <v>200535</v>
          </cell>
          <cell r="HP195">
            <v>0</v>
          </cell>
          <cell r="HQ195">
            <v>0</v>
          </cell>
          <cell r="HR195">
            <v>0</v>
          </cell>
          <cell r="HS195">
            <v>18057</v>
          </cell>
          <cell r="HT195">
            <v>143610</v>
          </cell>
          <cell r="HU195">
            <v>0</v>
          </cell>
          <cell r="HV195">
            <v>0</v>
          </cell>
          <cell r="HW195">
            <v>1829</v>
          </cell>
          <cell r="HX195">
            <v>0</v>
          </cell>
          <cell r="HY195">
            <v>0</v>
          </cell>
          <cell r="HZ195">
            <v>0</v>
          </cell>
          <cell r="IA195">
            <v>87463</v>
          </cell>
          <cell r="IB195">
            <v>0</v>
          </cell>
          <cell r="IC195">
            <v>0</v>
          </cell>
          <cell r="ID195">
            <v>0</v>
          </cell>
          <cell r="IE195">
            <v>179372</v>
          </cell>
          <cell r="IF195">
            <v>-157695</v>
          </cell>
          <cell r="IG195">
            <v>0</v>
          </cell>
          <cell r="IH195">
            <v>2601070</v>
          </cell>
          <cell r="II195">
            <v>487256</v>
          </cell>
          <cell r="IJ195">
            <v>-371893</v>
          </cell>
          <cell r="IK195">
            <v>0</v>
          </cell>
        </row>
        <row r="196">
          <cell r="A196" t="str">
            <v>79503212</v>
          </cell>
          <cell r="B196" t="str">
            <v>2001</v>
          </cell>
          <cell r="C196">
            <v>37655</v>
          </cell>
          <cell r="D196" t="str">
            <v>08:06:33</v>
          </cell>
          <cell r="E196" t="str">
            <v>HILLSIDE NURSING CENTER</v>
          </cell>
          <cell r="F196">
            <v>0</v>
          </cell>
          <cell r="G196">
            <v>608502</v>
          </cell>
          <cell r="H196">
            <v>166272</v>
          </cell>
          <cell r="I196">
            <v>-372375</v>
          </cell>
          <cell r="J196">
            <v>28633</v>
          </cell>
          <cell r="K196">
            <v>193148</v>
          </cell>
          <cell r="L196">
            <v>-165066</v>
          </cell>
          <cell r="M196">
            <v>155304</v>
          </cell>
          <cell r="N196">
            <v>135469</v>
          </cell>
          <cell r="O196">
            <v>66975</v>
          </cell>
          <cell r="P196">
            <v>3816</v>
          </cell>
          <cell r="Q196">
            <v>1352</v>
          </cell>
          <cell r="R196">
            <v>265340</v>
          </cell>
          <cell r="S196">
            <v>369971</v>
          </cell>
          <cell r="T196">
            <v>7123</v>
          </cell>
          <cell r="U196">
            <v>3177</v>
          </cell>
          <cell r="V196">
            <v>60160</v>
          </cell>
          <cell r="W196">
            <v>0</v>
          </cell>
          <cell r="X196">
            <v>0</v>
          </cell>
          <cell r="Y196">
            <v>0</v>
          </cell>
          <cell r="Z196">
            <v>651662</v>
          </cell>
          <cell r="AA196">
            <v>0</v>
          </cell>
          <cell r="AB196">
            <v>-58100</v>
          </cell>
          <cell r="AC196">
            <v>0</v>
          </cell>
          <cell r="AD196">
            <v>351442</v>
          </cell>
          <cell r="AE196">
            <v>0</v>
          </cell>
          <cell r="AF196">
            <v>10700</v>
          </cell>
          <cell r="AG196">
            <v>0</v>
          </cell>
          <cell r="AH196">
            <v>1056947</v>
          </cell>
          <cell r="AI196">
            <v>0</v>
          </cell>
          <cell r="AJ196">
            <v>14600</v>
          </cell>
          <cell r="AK196">
            <v>0</v>
          </cell>
          <cell r="AL196">
            <v>42744</v>
          </cell>
          <cell r="AM196">
            <v>0</v>
          </cell>
          <cell r="AN196">
            <v>1500</v>
          </cell>
          <cell r="AO196">
            <v>0</v>
          </cell>
          <cell r="AP196">
            <v>0</v>
          </cell>
          <cell r="AQ196">
            <v>0</v>
          </cell>
          <cell r="AR196">
            <v>0</v>
          </cell>
          <cell r="AS196">
            <v>0</v>
          </cell>
          <cell r="AT196">
            <v>0</v>
          </cell>
          <cell r="AU196">
            <v>178516</v>
          </cell>
          <cell r="AV196">
            <v>-4068</v>
          </cell>
          <cell r="AW196">
            <v>-189</v>
          </cell>
          <cell r="AX196">
            <v>0</v>
          </cell>
          <cell r="AY196">
            <v>174180</v>
          </cell>
          <cell r="AZ196">
            <v>0</v>
          </cell>
          <cell r="BA196">
            <v>25801</v>
          </cell>
          <cell r="BB196">
            <v>0</v>
          </cell>
          <cell r="BC196">
            <v>2605</v>
          </cell>
          <cell r="BD196">
            <v>0</v>
          </cell>
          <cell r="BE196">
            <v>0</v>
          </cell>
          <cell r="BF196">
            <v>0</v>
          </cell>
          <cell r="BG196">
            <v>182024</v>
          </cell>
          <cell r="BH196">
            <v>-11778</v>
          </cell>
          <cell r="BI196">
            <v>-1000</v>
          </cell>
          <cell r="BJ196">
            <v>0</v>
          </cell>
          <cell r="BK196">
            <v>25390</v>
          </cell>
          <cell r="BL196">
            <v>-1253</v>
          </cell>
          <cell r="BM196">
            <v>0</v>
          </cell>
          <cell r="BN196">
            <v>0</v>
          </cell>
          <cell r="BO196">
            <v>7333</v>
          </cell>
          <cell r="BP196">
            <v>-176</v>
          </cell>
          <cell r="BQ196">
            <v>0</v>
          </cell>
          <cell r="BR196">
            <v>0</v>
          </cell>
          <cell r="BS196">
            <v>0</v>
          </cell>
          <cell r="BT196">
            <v>0</v>
          </cell>
          <cell r="BU196">
            <v>0</v>
          </cell>
          <cell r="BV196">
            <v>0</v>
          </cell>
          <cell r="BW196">
            <v>5562</v>
          </cell>
          <cell r="BX196">
            <v>0</v>
          </cell>
          <cell r="BY196">
            <v>0</v>
          </cell>
          <cell r="BZ196">
            <v>0</v>
          </cell>
          <cell r="CA196">
            <v>31500</v>
          </cell>
          <cell r="CB196">
            <v>-1500</v>
          </cell>
          <cell r="CC196">
            <v>0</v>
          </cell>
          <cell r="CD196">
            <v>0</v>
          </cell>
          <cell r="CE196">
            <v>9720</v>
          </cell>
          <cell r="CF196">
            <v>0</v>
          </cell>
          <cell r="CG196">
            <v>0</v>
          </cell>
          <cell r="CH196">
            <v>0</v>
          </cell>
          <cell r="CI196">
            <v>2400</v>
          </cell>
          <cell r="CJ196">
            <v>0</v>
          </cell>
          <cell r="CK196">
            <v>0</v>
          </cell>
          <cell r="CL196">
            <v>0</v>
          </cell>
          <cell r="CM196">
            <v>21637</v>
          </cell>
          <cell r="CN196">
            <v>-6727</v>
          </cell>
          <cell r="CO196">
            <v>-938</v>
          </cell>
          <cell r="CP196">
            <v>0</v>
          </cell>
          <cell r="CQ196">
            <v>0</v>
          </cell>
          <cell r="CR196">
            <v>3980</v>
          </cell>
          <cell r="CS196">
            <v>0</v>
          </cell>
          <cell r="CT196">
            <v>0</v>
          </cell>
          <cell r="CU196">
            <v>2681</v>
          </cell>
          <cell r="CV196">
            <v>0</v>
          </cell>
          <cell r="CW196">
            <v>144</v>
          </cell>
          <cell r="CX196">
            <v>0</v>
          </cell>
          <cell r="CY196">
            <v>0</v>
          </cell>
          <cell r="CZ196">
            <v>0</v>
          </cell>
          <cell r="DA196">
            <v>0</v>
          </cell>
          <cell r="DB196">
            <v>0</v>
          </cell>
          <cell r="DC196">
            <v>0</v>
          </cell>
          <cell r="DD196">
            <v>0</v>
          </cell>
          <cell r="DE196">
            <v>0</v>
          </cell>
          <cell r="DF196">
            <v>2162955</v>
          </cell>
          <cell r="DG196">
            <v>643548</v>
          </cell>
          <cell r="DH196">
            <v>-52822</v>
          </cell>
          <cell r="DI196">
            <v>23818</v>
          </cell>
          <cell r="DJ196">
            <v>66478</v>
          </cell>
          <cell r="DK196">
            <v>30047</v>
          </cell>
          <cell r="DL196">
            <v>2468</v>
          </cell>
          <cell r="DM196">
            <v>772</v>
          </cell>
          <cell r="DN196">
            <v>31236</v>
          </cell>
          <cell r="DO196">
            <v>5235</v>
          </cell>
          <cell r="DP196">
            <v>3224</v>
          </cell>
          <cell r="DQ196">
            <v>406</v>
          </cell>
          <cell r="DR196">
            <v>31774</v>
          </cell>
          <cell r="DS196">
            <v>13104</v>
          </cell>
          <cell r="DT196">
            <v>-1050</v>
          </cell>
          <cell r="DU196">
            <v>-2012</v>
          </cell>
          <cell r="DV196">
            <v>215397</v>
          </cell>
          <cell r="DW196">
            <v>560265</v>
          </cell>
          <cell r="DX196">
            <v>15796</v>
          </cell>
          <cell r="DY196">
            <v>-388356</v>
          </cell>
          <cell r="DZ196">
            <v>0</v>
          </cell>
          <cell r="EA196">
            <v>1349</v>
          </cell>
          <cell r="EB196">
            <v>0</v>
          </cell>
          <cell r="EC196">
            <v>0</v>
          </cell>
          <cell r="ED196">
            <v>0</v>
          </cell>
          <cell r="EE196">
            <v>8121</v>
          </cell>
          <cell r="EF196">
            <v>0</v>
          </cell>
          <cell r="EG196">
            <v>0</v>
          </cell>
          <cell r="EH196">
            <v>0</v>
          </cell>
          <cell r="EI196">
            <v>113757</v>
          </cell>
          <cell r="EJ196">
            <v>0</v>
          </cell>
          <cell r="EK196">
            <v>0</v>
          </cell>
          <cell r="EL196">
            <v>0</v>
          </cell>
          <cell r="EM196">
            <v>90025</v>
          </cell>
          <cell r="EN196">
            <v>0</v>
          </cell>
          <cell r="EO196">
            <v>0</v>
          </cell>
          <cell r="EP196">
            <v>0</v>
          </cell>
          <cell r="EQ196">
            <v>24800</v>
          </cell>
          <cell r="ER196">
            <v>0</v>
          </cell>
          <cell r="ES196">
            <v>0</v>
          </cell>
          <cell r="ET196">
            <v>0</v>
          </cell>
          <cell r="EU196">
            <v>0</v>
          </cell>
          <cell r="EV196">
            <v>0</v>
          </cell>
          <cell r="EW196">
            <v>0</v>
          </cell>
          <cell r="EX196">
            <v>0</v>
          </cell>
          <cell r="EY196">
            <v>0</v>
          </cell>
          <cell r="EZ196">
            <v>0</v>
          </cell>
          <cell r="FA196">
            <v>0</v>
          </cell>
          <cell r="FB196">
            <v>0</v>
          </cell>
          <cell r="FC196">
            <v>23304</v>
          </cell>
          <cell r="FD196">
            <v>0</v>
          </cell>
          <cell r="FE196">
            <v>0</v>
          </cell>
          <cell r="FF196">
            <v>0</v>
          </cell>
          <cell r="FG196">
            <v>0</v>
          </cell>
          <cell r="FH196">
            <v>0</v>
          </cell>
          <cell r="FI196">
            <v>0</v>
          </cell>
          <cell r="FJ196">
            <v>0</v>
          </cell>
          <cell r="FK196">
            <v>11676</v>
          </cell>
          <cell r="FL196">
            <v>5876</v>
          </cell>
          <cell r="FM196">
            <v>0</v>
          </cell>
          <cell r="FN196">
            <v>0</v>
          </cell>
          <cell r="FO196">
            <v>4249</v>
          </cell>
          <cell r="FP196">
            <v>0</v>
          </cell>
          <cell r="FQ196">
            <v>115</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row>
        <row r="197">
          <cell r="A197" t="str">
            <v>69514649</v>
          </cell>
          <cell r="B197" t="str">
            <v>2001</v>
          </cell>
          <cell r="C197">
            <v>37496</v>
          </cell>
          <cell r="D197" t="str">
            <v>16:17:46</v>
          </cell>
          <cell r="E197" t="str">
            <v>Hunter Woods Nursing &amp; Rehab Center</v>
          </cell>
          <cell r="F197">
            <v>0</v>
          </cell>
          <cell r="G197">
            <v>662242</v>
          </cell>
          <cell r="H197">
            <v>14581</v>
          </cell>
          <cell r="I197">
            <v>-13881</v>
          </cell>
          <cell r="J197">
            <v>31773</v>
          </cell>
          <cell r="K197">
            <v>151163</v>
          </cell>
          <cell r="L197">
            <v>-1307</v>
          </cell>
          <cell r="M197">
            <v>0</v>
          </cell>
          <cell r="N197">
            <v>194677</v>
          </cell>
          <cell r="O197">
            <v>33281</v>
          </cell>
          <cell r="P197">
            <v>11034</v>
          </cell>
          <cell r="Q197">
            <v>0</v>
          </cell>
          <cell r="R197">
            <v>196161</v>
          </cell>
          <cell r="S197">
            <v>197534</v>
          </cell>
          <cell r="T197">
            <v>9510</v>
          </cell>
          <cell r="U197">
            <v>0</v>
          </cell>
          <cell r="V197">
            <v>186121</v>
          </cell>
          <cell r="W197">
            <v>0</v>
          </cell>
          <cell r="X197">
            <v>12981</v>
          </cell>
          <cell r="Y197">
            <v>0</v>
          </cell>
          <cell r="Z197">
            <v>420663</v>
          </cell>
          <cell r="AA197">
            <v>0</v>
          </cell>
          <cell r="AB197">
            <v>26976</v>
          </cell>
          <cell r="AC197">
            <v>0</v>
          </cell>
          <cell r="AD197">
            <v>572031</v>
          </cell>
          <cell r="AE197">
            <v>0</v>
          </cell>
          <cell r="AF197">
            <v>37063</v>
          </cell>
          <cell r="AG197">
            <v>0</v>
          </cell>
          <cell r="AH197">
            <v>948766</v>
          </cell>
          <cell r="AI197">
            <v>0</v>
          </cell>
          <cell r="AJ197">
            <v>62345</v>
          </cell>
          <cell r="AK197">
            <v>0</v>
          </cell>
          <cell r="AL197">
            <v>21813</v>
          </cell>
          <cell r="AM197">
            <v>0</v>
          </cell>
          <cell r="AN197">
            <v>0</v>
          </cell>
          <cell r="AO197">
            <v>0</v>
          </cell>
          <cell r="AP197">
            <v>0</v>
          </cell>
          <cell r="AQ197">
            <v>0</v>
          </cell>
          <cell r="AR197">
            <v>0</v>
          </cell>
          <cell r="AS197">
            <v>0</v>
          </cell>
          <cell r="AT197">
            <v>0</v>
          </cell>
          <cell r="AU197">
            <v>185188</v>
          </cell>
          <cell r="AV197">
            <v>0</v>
          </cell>
          <cell r="AW197">
            <v>0</v>
          </cell>
          <cell r="AX197">
            <v>0</v>
          </cell>
          <cell r="AY197">
            <v>5295</v>
          </cell>
          <cell r="AZ197">
            <v>219349</v>
          </cell>
          <cell r="BA197">
            <v>0</v>
          </cell>
          <cell r="BB197">
            <v>0</v>
          </cell>
          <cell r="BC197">
            <v>1789</v>
          </cell>
          <cell r="BD197">
            <v>1870</v>
          </cell>
          <cell r="BE197">
            <v>0</v>
          </cell>
          <cell r="BF197">
            <v>0</v>
          </cell>
          <cell r="BG197">
            <v>104680</v>
          </cell>
          <cell r="BH197">
            <v>0</v>
          </cell>
          <cell r="BI197">
            <v>80884</v>
          </cell>
          <cell r="BJ197">
            <v>0</v>
          </cell>
          <cell r="BK197">
            <v>17446</v>
          </cell>
          <cell r="BL197">
            <v>0</v>
          </cell>
          <cell r="BM197">
            <v>0</v>
          </cell>
          <cell r="BN197">
            <v>0</v>
          </cell>
          <cell r="BO197">
            <v>7332</v>
          </cell>
          <cell r="BP197">
            <v>0</v>
          </cell>
          <cell r="BQ197">
            <v>0</v>
          </cell>
          <cell r="BR197">
            <v>0</v>
          </cell>
          <cell r="BS197">
            <v>0</v>
          </cell>
          <cell r="BT197">
            <v>0</v>
          </cell>
          <cell r="BU197">
            <v>0</v>
          </cell>
          <cell r="BV197">
            <v>0</v>
          </cell>
          <cell r="BW197">
            <v>0</v>
          </cell>
          <cell r="BX197">
            <v>0</v>
          </cell>
          <cell r="BY197">
            <v>0</v>
          </cell>
          <cell r="BZ197">
            <v>0</v>
          </cell>
          <cell r="CA197">
            <v>37000</v>
          </cell>
          <cell r="CB197">
            <v>0</v>
          </cell>
          <cell r="CC197">
            <v>0</v>
          </cell>
          <cell r="CD197">
            <v>0</v>
          </cell>
          <cell r="CE197">
            <v>3600</v>
          </cell>
          <cell r="CF197">
            <v>0</v>
          </cell>
          <cell r="CG197">
            <v>0</v>
          </cell>
          <cell r="CH197">
            <v>0</v>
          </cell>
          <cell r="CI197">
            <v>0</v>
          </cell>
          <cell r="CJ197">
            <v>0</v>
          </cell>
          <cell r="CK197">
            <v>0</v>
          </cell>
          <cell r="CL197">
            <v>0</v>
          </cell>
          <cell r="CM197">
            <v>2903</v>
          </cell>
          <cell r="CN197">
            <v>44475</v>
          </cell>
          <cell r="CO197">
            <v>0</v>
          </cell>
          <cell r="CP197">
            <v>0</v>
          </cell>
          <cell r="CQ197">
            <v>141784</v>
          </cell>
          <cell r="CR197">
            <v>-139365</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2149394</v>
          </cell>
          <cell r="DG197">
            <v>507017</v>
          </cell>
          <cell r="DH197">
            <v>265694</v>
          </cell>
          <cell r="DI197">
            <v>80884</v>
          </cell>
          <cell r="DJ197">
            <v>63244</v>
          </cell>
          <cell r="DK197">
            <v>9694</v>
          </cell>
          <cell r="DL197">
            <v>4583</v>
          </cell>
          <cell r="DM197">
            <v>0</v>
          </cell>
          <cell r="DN197">
            <v>69660</v>
          </cell>
          <cell r="DO197">
            <v>5964</v>
          </cell>
          <cell r="DP197">
            <v>3291</v>
          </cell>
          <cell r="DQ197">
            <v>0</v>
          </cell>
          <cell r="DR197">
            <v>48883</v>
          </cell>
          <cell r="DS197">
            <v>6759</v>
          </cell>
          <cell r="DT197">
            <v>3337</v>
          </cell>
          <cell r="DU197">
            <v>0</v>
          </cell>
          <cell r="DV197">
            <v>192361</v>
          </cell>
          <cell r="DW197">
            <v>1018926</v>
          </cell>
          <cell r="DX197">
            <v>-311166</v>
          </cell>
          <cell r="DY197">
            <v>-61785</v>
          </cell>
          <cell r="DZ197">
            <v>0</v>
          </cell>
          <cell r="EA197">
            <v>5742</v>
          </cell>
          <cell r="EB197">
            <v>0</v>
          </cell>
          <cell r="EC197">
            <v>0</v>
          </cell>
          <cell r="ED197">
            <v>0</v>
          </cell>
          <cell r="EE197">
            <v>13852</v>
          </cell>
          <cell r="EF197">
            <v>0</v>
          </cell>
          <cell r="EG197">
            <v>0</v>
          </cell>
          <cell r="EH197">
            <v>0</v>
          </cell>
          <cell r="EI197">
            <v>235575</v>
          </cell>
          <cell r="EJ197">
            <v>0</v>
          </cell>
          <cell r="EK197">
            <v>-86816</v>
          </cell>
          <cell r="EL197">
            <v>0</v>
          </cell>
          <cell r="EM197">
            <v>268024</v>
          </cell>
          <cell r="EN197">
            <v>0</v>
          </cell>
          <cell r="EO197">
            <v>-83421</v>
          </cell>
          <cell r="EP197">
            <v>0</v>
          </cell>
          <cell r="EQ197">
            <v>25481</v>
          </cell>
          <cell r="ER197">
            <v>0</v>
          </cell>
          <cell r="ES197">
            <v>-9152</v>
          </cell>
          <cell r="ET197">
            <v>0</v>
          </cell>
          <cell r="EU197">
            <v>0</v>
          </cell>
          <cell r="EV197">
            <v>342</v>
          </cell>
          <cell r="EW197">
            <v>0</v>
          </cell>
          <cell r="EX197">
            <v>0</v>
          </cell>
          <cell r="EY197">
            <v>34</v>
          </cell>
          <cell r="EZ197">
            <v>0</v>
          </cell>
          <cell r="FA197">
            <v>0</v>
          </cell>
          <cell r="FB197">
            <v>0</v>
          </cell>
          <cell r="FC197">
            <v>52170</v>
          </cell>
          <cell r="FD197">
            <v>0</v>
          </cell>
          <cell r="FE197">
            <v>-17821</v>
          </cell>
          <cell r="FF197">
            <v>0</v>
          </cell>
          <cell r="FG197">
            <v>29394</v>
          </cell>
          <cell r="FH197">
            <v>0</v>
          </cell>
          <cell r="FI197">
            <v>-25230</v>
          </cell>
          <cell r="FJ197">
            <v>0</v>
          </cell>
          <cell r="FK197">
            <v>6812</v>
          </cell>
          <cell r="FL197">
            <v>0</v>
          </cell>
          <cell r="FM197">
            <v>0</v>
          </cell>
          <cell r="FN197">
            <v>0</v>
          </cell>
          <cell r="FO197">
            <v>4055</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-190</v>
          </cell>
          <cell r="GW197">
            <v>0</v>
          </cell>
          <cell r="GX197">
            <v>0</v>
          </cell>
          <cell r="GY197">
            <v>0</v>
          </cell>
          <cell r="GZ197">
            <v>-190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291</v>
          </cell>
          <cell r="IG197">
            <v>0</v>
          </cell>
          <cell r="IH197">
            <v>0</v>
          </cell>
          <cell r="II197">
            <v>0</v>
          </cell>
          <cell r="IJ197">
            <v>291</v>
          </cell>
          <cell r="IK197">
            <v>0</v>
          </cell>
        </row>
        <row r="198">
          <cell r="A198" t="str">
            <v>54134743</v>
          </cell>
          <cell r="B198" t="str">
            <v>2001</v>
          </cell>
          <cell r="C198">
            <v>37433</v>
          </cell>
          <cell r="D198" t="str">
            <v>14:35:36</v>
          </cell>
          <cell r="E198" t="str">
            <v>Huntersville Oaks/Brookwood</v>
          </cell>
          <cell r="F198">
            <v>0</v>
          </cell>
          <cell r="G198">
            <v>599022</v>
          </cell>
          <cell r="H198">
            <v>127153</v>
          </cell>
          <cell r="I198">
            <v>-104557</v>
          </cell>
          <cell r="J198">
            <v>62656</v>
          </cell>
          <cell r="K198">
            <v>1314604</v>
          </cell>
          <cell r="L198">
            <v>20122</v>
          </cell>
          <cell r="M198">
            <v>-48941</v>
          </cell>
          <cell r="N198">
            <v>515796</v>
          </cell>
          <cell r="O198">
            <v>143273</v>
          </cell>
          <cell r="P198">
            <v>83491</v>
          </cell>
          <cell r="Q198">
            <v>0</v>
          </cell>
          <cell r="R198">
            <v>100046</v>
          </cell>
          <cell r="S198">
            <v>2095660</v>
          </cell>
          <cell r="T198">
            <v>23223</v>
          </cell>
          <cell r="U198">
            <v>-21347</v>
          </cell>
          <cell r="V198">
            <v>58833</v>
          </cell>
          <cell r="W198">
            <v>0</v>
          </cell>
          <cell r="X198">
            <v>0</v>
          </cell>
          <cell r="Y198">
            <v>0</v>
          </cell>
          <cell r="Z198">
            <v>504418</v>
          </cell>
          <cell r="AA198">
            <v>0</v>
          </cell>
          <cell r="AB198">
            <v>0</v>
          </cell>
          <cell r="AC198">
            <v>0</v>
          </cell>
          <cell r="AD198">
            <v>0</v>
          </cell>
          <cell r="AE198">
            <v>0</v>
          </cell>
          <cell r="AF198">
            <v>0</v>
          </cell>
          <cell r="AG198">
            <v>0</v>
          </cell>
          <cell r="AH198">
            <v>202160</v>
          </cell>
          <cell r="AI198">
            <v>0</v>
          </cell>
          <cell r="AJ198">
            <v>0</v>
          </cell>
          <cell r="AK198">
            <v>0</v>
          </cell>
          <cell r="AL198">
            <v>108274</v>
          </cell>
          <cell r="AM198">
            <v>0</v>
          </cell>
          <cell r="AN198">
            <v>-67993</v>
          </cell>
          <cell r="AO198">
            <v>0</v>
          </cell>
          <cell r="AP198">
            <v>44215</v>
          </cell>
          <cell r="AQ198">
            <v>0</v>
          </cell>
          <cell r="AR198">
            <v>-36897</v>
          </cell>
          <cell r="AS198">
            <v>0</v>
          </cell>
          <cell r="AT198">
            <v>0</v>
          </cell>
          <cell r="AU198">
            <v>0</v>
          </cell>
          <cell r="AV198">
            <v>62252</v>
          </cell>
          <cell r="AW198">
            <v>0</v>
          </cell>
          <cell r="AX198">
            <v>0</v>
          </cell>
          <cell r="AY198">
            <v>51</v>
          </cell>
          <cell r="AZ198">
            <v>133722</v>
          </cell>
          <cell r="BA198">
            <v>0</v>
          </cell>
          <cell r="BB198">
            <v>0</v>
          </cell>
          <cell r="BC198">
            <v>6910</v>
          </cell>
          <cell r="BD198">
            <v>0</v>
          </cell>
          <cell r="BE198">
            <v>0</v>
          </cell>
          <cell r="BF198">
            <v>0</v>
          </cell>
          <cell r="BG198">
            <v>15177</v>
          </cell>
          <cell r="BH198">
            <v>0</v>
          </cell>
          <cell r="BI198">
            <v>0</v>
          </cell>
          <cell r="BJ198">
            <v>0</v>
          </cell>
          <cell r="BK198">
            <v>744</v>
          </cell>
          <cell r="BL198">
            <v>219040</v>
          </cell>
          <cell r="BM198">
            <v>0</v>
          </cell>
          <cell r="BN198">
            <v>0</v>
          </cell>
          <cell r="BO198">
            <v>6720</v>
          </cell>
          <cell r="BP198">
            <v>0</v>
          </cell>
          <cell r="BQ198">
            <v>0</v>
          </cell>
          <cell r="BR198">
            <v>0</v>
          </cell>
          <cell r="BS198">
            <v>4850</v>
          </cell>
          <cell r="BT198">
            <v>-4047</v>
          </cell>
          <cell r="BU198">
            <v>0</v>
          </cell>
          <cell r="BV198">
            <v>0</v>
          </cell>
          <cell r="BW198">
            <v>0</v>
          </cell>
          <cell r="BX198">
            <v>0</v>
          </cell>
          <cell r="BY198">
            <v>0</v>
          </cell>
          <cell r="BZ198">
            <v>0</v>
          </cell>
          <cell r="CA198">
            <v>62417</v>
          </cell>
          <cell r="CB198">
            <v>-9876</v>
          </cell>
          <cell r="CC198">
            <v>-42413</v>
          </cell>
          <cell r="CD198">
            <v>0</v>
          </cell>
          <cell r="CE198">
            <v>144064</v>
          </cell>
          <cell r="CF198">
            <v>-157526</v>
          </cell>
          <cell r="CG198">
            <v>55448</v>
          </cell>
          <cell r="CH198">
            <v>0</v>
          </cell>
          <cell r="CI198">
            <v>0</v>
          </cell>
          <cell r="CJ198">
            <v>5064</v>
          </cell>
          <cell r="CK198">
            <v>0</v>
          </cell>
          <cell r="CL198">
            <v>0</v>
          </cell>
          <cell r="CM198">
            <v>1814</v>
          </cell>
          <cell r="CN198">
            <v>4812</v>
          </cell>
          <cell r="CO198">
            <v>0</v>
          </cell>
          <cell r="CP198">
            <v>0</v>
          </cell>
          <cell r="CQ198">
            <v>7042</v>
          </cell>
          <cell r="CR198">
            <v>0</v>
          </cell>
          <cell r="CS198">
            <v>0</v>
          </cell>
          <cell r="CT198">
            <v>0</v>
          </cell>
          <cell r="CU198">
            <v>0</v>
          </cell>
          <cell r="CV198">
            <v>9851</v>
          </cell>
          <cell r="CW198">
            <v>0</v>
          </cell>
          <cell r="CX198">
            <v>0</v>
          </cell>
          <cell r="CY198">
            <v>0</v>
          </cell>
          <cell r="CZ198">
            <v>0</v>
          </cell>
          <cell r="DA198">
            <v>0</v>
          </cell>
          <cell r="DB198">
            <v>0</v>
          </cell>
          <cell r="DC198">
            <v>0</v>
          </cell>
          <cell r="DD198">
            <v>-122756</v>
          </cell>
          <cell r="DE198">
            <v>0</v>
          </cell>
          <cell r="DF198">
            <v>917900</v>
          </cell>
          <cell r="DG198">
            <v>249789</v>
          </cell>
          <cell r="DH198">
            <v>35646</v>
          </cell>
          <cell r="DI198">
            <v>13035</v>
          </cell>
          <cell r="DJ198">
            <v>0</v>
          </cell>
          <cell r="DK198">
            <v>232724</v>
          </cell>
          <cell r="DL198">
            <v>24340</v>
          </cell>
          <cell r="DM198">
            <v>33954</v>
          </cell>
          <cell r="DN198">
            <v>228672</v>
          </cell>
          <cell r="DO198">
            <v>3948</v>
          </cell>
          <cell r="DP198">
            <v>13449</v>
          </cell>
          <cell r="DQ198">
            <v>0</v>
          </cell>
          <cell r="DR198">
            <v>200394</v>
          </cell>
          <cell r="DS198">
            <v>14403</v>
          </cell>
          <cell r="DT198">
            <v>45818</v>
          </cell>
          <cell r="DU198">
            <v>0</v>
          </cell>
          <cell r="DV198">
            <v>1127739</v>
          </cell>
          <cell r="DW198">
            <v>2929530</v>
          </cell>
          <cell r="DX198">
            <v>-1762810</v>
          </cell>
          <cell r="DY198">
            <v>-435633</v>
          </cell>
          <cell r="DZ198">
            <v>0</v>
          </cell>
          <cell r="EA198">
            <v>0</v>
          </cell>
          <cell r="EB198">
            <v>0</v>
          </cell>
          <cell r="EC198">
            <v>0</v>
          </cell>
          <cell r="ED198">
            <v>0</v>
          </cell>
          <cell r="EE198">
            <v>3797</v>
          </cell>
          <cell r="EF198">
            <v>0</v>
          </cell>
          <cell r="EG198">
            <v>0</v>
          </cell>
          <cell r="EH198">
            <v>144328</v>
          </cell>
          <cell r="EI198">
            <v>2487</v>
          </cell>
          <cell r="EJ198">
            <v>33531</v>
          </cell>
          <cell r="EK198">
            <v>0</v>
          </cell>
          <cell r="EL198">
            <v>79580</v>
          </cell>
          <cell r="EM198">
            <v>1932</v>
          </cell>
          <cell r="EN198">
            <v>18488</v>
          </cell>
          <cell r="EO198">
            <v>0</v>
          </cell>
          <cell r="EP198">
            <v>38474</v>
          </cell>
          <cell r="EQ198">
            <v>442</v>
          </cell>
          <cell r="ER198">
            <v>8938</v>
          </cell>
          <cell r="ES198">
            <v>0</v>
          </cell>
          <cell r="ET198">
            <v>0</v>
          </cell>
          <cell r="EU198">
            <v>0</v>
          </cell>
          <cell r="EV198">
            <v>0</v>
          </cell>
          <cell r="EW198">
            <v>0</v>
          </cell>
          <cell r="EX198">
            <v>0</v>
          </cell>
          <cell r="EY198">
            <v>0</v>
          </cell>
          <cell r="EZ198">
            <v>0</v>
          </cell>
          <cell r="FA198">
            <v>0</v>
          </cell>
          <cell r="FB198">
            <v>0</v>
          </cell>
          <cell r="FC198">
            <v>32759</v>
          </cell>
          <cell r="FD198">
            <v>0</v>
          </cell>
          <cell r="FE198">
            <v>0</v>
          </cell>
          <cell r="FF198">
            <v>0</v>
          </cell>
          <cell r="FG198">
            <v>42545</v>
          </cell>
          <cell r="FH198">
            <v>0</v>
          </cell>
          <cell r="FI198">
            <v>0</v>
          </cell>
          <cell r="FJ198">
            <v>0</v>
          </cell>
          <cell r="FK198">
            <v>19410</v>
          </cell>
          <cell r="FL198">
            <v>0</v>
          </cell>
          <cell r="FM198">
            <v>0</v>
          </cell>
          <cell r="FN198">
            <v>0</v>
          </cell>
          <cell r="FO198">
            <v>55931</v>
          </cell>
          <cell r="FP198">
            <v>-3350</v>
          </cell>
          <cell r="FQ198">
            <v>0</v>
          </cell>
          <cell r="FR198">
            <v>656057</v>
          </cell>
          <cell r="FS198">
            <v>0</v>
          </cell>
          <cell r="FT198">
            <v>185516</v>
          </cell>
          <cell r="FU198">
            <v>0</v>
          </cell>
          <cell r="FV198">
            <v>122956</v>
          </cell>
          <cell r="FW198">
            <v>0</v>
          </cell>
          <cell r="FX198">
            <v>13372</v>
          </cell>
          <cell r="FY198">
            <v>0</v>
          </cell>
          <cell r="FZ198">
            <v>1340772</v>
          </cell>
          <cell r="GA198">
            <v>0</v>
          </cell>
          <cell r="GB198">
            <v>133863</v>
          </cell>
          <cell r="GC198">
            <v>0</v>
          </cell>
          <cell r="GD198">
            <v>0</v>
          </cell>
          <cell r="GE198">
            <v>0</v>
          </cell>
          <cell r="GF198">
            <v>181763</v>
          </cell>
          <cell r="GG198">
            <v>0</v>
          </cell>
          <cell r="GH198">
            <v>0</v>
          </cell>
          <cell r="GI198">
            <v>0</v>
          </cell>
          <cell r="GJ198">
            <v>390442</v>
          </cell>
          <cell r="GK198">
            <v>0</v>
          </cell>
          <cell r="GL198">
            <v>0</v>
          </cell>
          <cell r="GM198">
            <v>303</v>
          </cell>
          <cell r="GN198">
            <v>0</v>
          </cell>
          <cell r="GO198">
            <v>0</v>
          </cell>
          <cell r="GP198">
            <v>0</v>
          </cell>
          <cell r="GQ198">
            <v>88493</v>
          </cell>
          <cell r="GR198">
            <v>0</v>
          </cell>
          <cell r="GS198">
            <v>0</v>
          </cell>
          <cell r="GT198">
            <v>0</v>
          </cell>
          <cell r="GU198">
            <v>655993</v>
          </cell>
          <cell r="GV198">
            <v>187306</v>
          </cell>
          <cell r="GW198">
            <v>0</v>
          </cell>
          <cell r="GX198">
            <v>2119785</v>
          </cell>
          <cell r="GY198">
            <v>744789</v>
          </cell>
          <cell r="GZ198">
            <v>1092262</v>
          </cell>
          <cell r="HA198">
            <v>0</v>
          </cell>
          <cell r="HB198">
            <v>1040255</v>
          </cell>
          <cell r="HC198">
            <v>0</v>
          </cell>
          <cell r="HD198">
            <v>-185516</v>
          </cell>
          <cell r="HE198">
            <v>0</v>
          </cell>
          <cell r="HF198">
            <v>151833</v>
          </cell>
          <cell r="HG198">
            <v>0</v>
          </cell>
          <cell r="HH198">
            <v>-13372</v>
          </cell>
          <cell r="HI198">
            <v>0</v>
          </cell>
          <cell r="HJ198">
            <v>1742458</v>
          </cell>
          <cell r="HK198">
            <v>0</v>
          </cell>
          <cell r="HL198">
            <v>-162313</v>
          </cell>
          <cell r="HM198">
            <v>0</v>
          </cell>
          <cell r="HN198">
            <v>0</v>
          </cell>
          <cell r="HO198">
            <v>0</v>
          </cell>
          <cell r="HP198">
            <v>191238</v>
          </cell>
          <cell r="HQ198">
            <v>0</v>
          </cell>
          <cell r="HR198">
            <v>0</v>
          </cell>
          <cell r="HS198">
            <v>0</v>
          </cell>
          <cell r="HT198">
            <v>410796</v>
          </cell>
          <cell r="HU198">
            <v>0</v>
          </cell>
          <cell r="HV198">
            <v>0</v>
          </cell>
          <cell r="HW198">
            <v>483</v>
          </cell>
          <cell r="HX198">
            <v>0</v>
          </cell>
          <cell r="HY198">
            <v>0</v>
          </cell>
          <cell r="HZ198">
            <v>0</v>
          </cell>
          <cell r="IA198">
            <v>123122</v>
          </cell>
          <cell r="IB198">
            <v>0</v>
          </cell>
          <cell r="IC198">
            <v>0</v>
          </cell>
          <cell r="ID198">
            <v>0</v>
          </cell>
          <cell r="IE198">
            <v>1047531</v>
          </cell>
          <cell r="IF198">
            <v>-187306</v>
          </cell>
          <cell r="IG198">
            <v>0</v>
          </cell>
          <cell r="IH198">
            <v>2934546</v>
          </cell>
          <cell r="II198">
            <v>1171136</v>
          </cell>
          <cell r="IJ198">
            <v>53527</v>
          </cell>
          <cell r="IK198">
            <v>0</v>
          </cell>
        </row>
        <row r="199">
          <cell r="A199" t="str">
            <v>59688318</v>
          </cell>
          <cell r="B199" t="str">
            <v>2001</v>
          </cell>
          <cell r="C199">
            <v>37490</v>
          </cell>
          <cell r="D199" t="str">
            <v>14:58:24</v>
          </cell>
          <cell r="E199" t="str">
            <v>HUNTINGTON HEALTH CARE</v>
          </cell>
          <cell r="F199">
            <v>0</v>
          </cell>
          <cell r="G199">
            <v>467296</v>
          </cell>
          <cell r="H199">
            <v>-377</v>
          </cell>
          <cell r="I199">
            <v>-86882</v>
          </cell>
          <cell r="J199">
            <v>26639</v>
          </cell>
          <cell r="K199">
            <v>263655</v>
          </cell>
          <cell r="L199">
            <v>0</v>
          </cell>
          <cell r="M199">
            <v>0</v>
          </cell>
          <cell r="N199">
            <v>127289</v>
          </cell>
          <cell r="O199">
            <v>63398</v>
          </cell>
          <cell r="P199">
            <v>0</v>
          </cell>
          <cell r="Q199">
            <v>0</v>
          </cell>
          <cell r="R199">
            <v>157644</v>
          </cell>
          <cell r="S199">
            <v>259000</v>
          </cell>
          <cell r="T199">
            <v>0</v>
          </cell>
          <cell r="U199">
            <v>0</v>
          </cell>
          <cell r="V199">
            <v>52754</v>
          </cell>
          <cell r="W199">
            <v>0</v>
          </cell>
          <cell r="X199">
            <v>0</v>
          </cell>
          <cell r="Y199">
            <v>0</v>
          </cell>
          <cell r="Z199">
            <v>273655</v>
          </cell>
          <cell r="AA199">
            <v>0</v>
          </cell>
          <cell r="AB199">
            <v>0</v>
          </cell>
          <cell r="AC199">
            <v>0</v>
          </cell>
          <cell r="AD199">
            <v>423374</v>
          </cell>
          <cell r="AE199">
            <v>0</v>
          </cell>
          <cell r="AF199">
            <v>0</v>
          </cell>
          <cell r="AG199">
            <v>0</v>
          </cell>
          <cell r="AH199">
            <v>897173</v>
          </cell>
          <cell r="AI199">
            <v>0</v>
          </cell>
          <cell r="AJ199">
            <v>0</v>
          </cell>
          <cell r="AK199">
            <v>0</v>
          </cell>
          <cell r="AL199">
            <v>69807</v>
          </cell>
          <cell r="AM199">
            <v>0</v>
          </cell>
          <cell r="AN199">
            <v>0</v>
          </cell>
          <cell r="AO199">
            <v>0</v>
          </cell>
          <cell r="AP199">
            <v>0</v>
          </cell>
          <cell r="AQ199">
            <v>0</v>
          </cell>
          <cell r="AR199">
            <v>0</v>
          </cell>
          <cell r="AS199">
            <v>0</v>
          </cell>
          <cell r="AT199">
            <v>0</v>
          </cell>
          <cell r="AU199">
            <v>140063</v>
          </cell>
          <cell r="AV199">
            <v>0</v>
          </cell>
          <cell r="AW199">
            <v>0</v>
          </cell>
          <cell r="AX199">
            <v>0</v>
          </cell>
          <cell r="AY199">
            <v>189148</v>
          </cell>
          <cell r="AZ199">
            <v>0</v>
          </cell>
          <cell r="BA199">
            <v>0</v>
          </cell>
          <cell r="BB199">
            <v>0</v>
          </cell>
          <cell r="BC199">
            <v>4521</v>
          </cell>
          <cell r="BD199">
            <v>0</v>
          </cell>
          <cell r="BE199">
            <v>0</v>
          </cell>
          <cell r="BF199">
            <v>0</v>
          </cell>
          <cell r="BG199">
            <v>104081</v>
          </cell>
          <cell r="BH199">
            <v>0</v>
          </cell>
          <cell r="BI199">
            <v>0</v>
          </cell>
          <cell r="BJ199">
            <v>0</v>
          </cell>
          <cell r="BK199">
            <v>20426</v>
          </cell>
          <cell r="BL199">
            <v>0</v>
          </cell>
          <cell r="BM199">
            <v>0</v>
          </cell>
          <cell r="BN199">
            <v>0</v>
          </cell>
          <cell r="BO199">
            <v>8658</v>
          </cell>
          <cell r="BP199">
            <v>0</v>
          </cell>
          <cell r="BQ199">
            <v>0</v>
          </cell>
          <cell r="BR199">
            <v>0</v>
          </cell>
          <cell r="BS199">
            <v>0</v>
          </cell>
          <cell r="BT199">
            <v>0</v>
          </cell>
          <cell r="BU199">
            <v>0</v>
          </cell>
          <cell r="BV199">
            <v>0</v>
          </cell>
          <cell r="BW199">
            <v>0</v>
          </cell>
          <cell r="BX199">
            <v>0</v>
          </cell>
          <cell r="BY199">
            <v>0</v>
          </cell>
          <cell r="BZ199">
            <v>0</v>
          </cell>
          <cell r="CA199">
            <v>18000</v>
          </cell>
          <cell r="CB199">
            <v>0</v>
          </cell>
          <cell r="CC199">
            <v>0</v>
          </cell>
          <cell r="CD199">
            <v>0</v>
          </cell>
          <cell r="CE199">
            <v>3405</v>
          </cell>
          <cell r="CF199">
            <v>0</v>
          </cell>
          <cell r="CG199">
            <v>0</v>
          </cell>
          <cell r="CH199">
            <v>0</v>
          </cell>
          <cell r="CI199">
            <v>900</v>
          </cell>
          <cell r="CJ199">
            <v>0</v>
          </cell>
          <cell r="CK199">
            <v>0</v>
          </cell>
          <cell r="CL199">
            <v>0</v>
          </cell>
          <cell r="CM199">
            <v>3048</v>
          </cell>
          <cell r="CN199">
            <v>0</v>
          </cell>
          <cell r="CO199">
            <v>0</v>
          </cell>
          <cell r="CP199">
            <v>0</v>
          </cell>
          <cell r="CQ199">
            <v>0</v>
          </cell>
          <cell r="CR199">
            <v>0</v>
          </cell>
          <cell r="CS199">
            <v>0</v>
          </cell>
          <cell r="CT199">
            <v>0</v>
          </cell>
          <cell r="CU199">
            <v>32</v>
          </cell>
          <cell r="CV199">
            <v>377</v>
          </cell>
          <cell r="CW199">
            <v>0</v>
          </cell>
          <cell r="CX199">
            <v>0</v>
          </cell>
          <cell r="CY199">
            <v>0</v>
          </cell>
          <cell r="CZ199">
            <v>0</v>
          </cell>
          <cell r="DA199">
            <v>0</v>
          </cell>
          <cell r="DB199">
            <v>0</v>
          </cell>
          <cell r="DC199">
            <v>0</v>
          </cell>
          <cell r="DD199">
            <v>0</v>
          </cell>
          <cell r="DE199">
            <v>0</v>
          </cell>
          <cell r="DF199">
            <v>1716763</v>
          </cell>
          <cell r="DG199">
            <v>492282</v>
          </cell>
          <cell r="DH199">
            <v>377</v>
          </cell>
          <cell r="DI199">
            <v>0</v>
          </cell>
          <cell r="DJ199">
            <v>53197</v>
          </cell>
          <cell r="DK199">
            <v>38887</v>
          </cell>
          <cell r="DL199">
            <v>0</v>
          </cell>
          <cell r="DM199">
            <v>0</v>
          </cell>
          <cell r="DN199">
            <v>37967</v>
          </cell>
          <cell r="DO199">
            <v>13478</v>
          </cell>
          <cell r="DP199">
            <v>0</v>
          </cell>
          <cell r="DQ199">
            <v>0</v>
          </cell>
          <cell r="DR199">
            <v>71850</v>
          </cell>
          <cell r="DS199">
            <v>30801</v>
          </cell>
          <cell r="DT199">
            <v>0</v>
          </cell>
          <cell r="DU199">
            <v>-11687</v>
          </cell>
          <cell r="DV199">
            <v>129703</v>
          </cell>
          <cell r="DW199">
            <v>292568</v>
          </cell>
          <cell r="DX199">
            <v>0</v>
          </cell>
          <cell r="DY199">
            <v>-184576</v>
          </cell>
          <cell r="DZ199">
            <v>0</v>
          </cell>
          <cell r="EA199">
            <v>9764</v>
          </cell>
          <cell r="EB199">
            <v>0</v>
          </cell>
          <cell r="EC199">
            <v>0</v>
          </cell>
          <cell r="ED199">
            <v>0</v>
          </cell>
          <cell r="EE199">
            <v>22676</v>
          </cell>
          <cell r="EF199">
            <v>0</v>
          </cell>
          <cell r="EG199">
            <v>0</v>
          </cell>
          <cell r="EH199">
            <v>0</v>
          </cell>
          <cell r="EI199">
            <v>91459</v>
          </cell>
          <cell r="EJ199">
            <v>0</v>
          </cell>
          <cell r="EK199">
            <v>0</v>
          </cell>
          <cell r="EL199">
            <v>0</v>
          </cell>
          <cell r="EM199">
            <v>55337</v>
          </cell>
          <cell r="EN199">
            <v>0</v>
          </cell>
          <cell r="EO199">
            <v>0</v>
          </cell>
          <cell r="EP199">
            <v>0</v>
          </cell>
          <cell r="EQ199">
            <v>6182</v>
          </cell>
          <cell r="ER199">
            <v>0</v>
          </cell>
          <cell r="ES199">
            <v>0</v>
          </cell>
          <cell r="ET199">
            <v>0</v>
          </cell>
          <cell r="EU199">
            <v>2026</v>
          </cell>
          <cell r="EV199">
            <v>0</v>
          </cell>
          <cell r="EW199">
            <v>0</v>
          </cell>
          <cell r="EX199">
            <v>0</v>
          </cell>
          <cell r="EY199">
            <v>1050</v>
          </cell>
          <cell r="EZ199">
            <v>0</v>
          </cell>
          <cell r="FA199">
            <v>0</v>
          </cell>
          <cell r="FB199">
            <v>0</v>
          </cell>
          <cell r="FC199">
            <v>15148</v>
          </cell>
          <cell r="FD199">
            <v>0</v>
          </cell>
          <cell r="FE199">
            <v>0</v>
          </cell>
          <cell r="FF199">
            <v>0</v>
          </cell>
          <cell r="FG199">
            <v>17401</v>
          </cell>
          <cell r="FH199">
            <v>0</v>
          </cell>
          <cell r="FI199">
            <v>0</v>
          </cell>
          <cell r="FJ199">
            <v>0</v>
          </cell>
          <cell r="FK199">
            <v>10436</v>
          </cell>
          <cell r="FL199">
            <v>0</v>
          </cell>
          <cell r="FM199">
            <v>0</v>
          </cell>
          <cell r="FN199">
            <v>7279</v>
          </cell>
          <cell r="FO199">
            <v>16592</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row>
        <row r="200">
          <cell r="A200" t="str">
            <v>42122330</v>
          </cell>
          <cell r="B200" t="str">
            <v>2001</v>
          </cell>
          <cell r="C200">
            <v>37645</v>
          </cell>
          <cell r="D200" t="str">
            <v>09:00:48</v>
          </cell>
          <cell r="E200" t="str">
            <v>IHS OF CHARLOTTE AT HAWTHORNE</v>
          </cell>
          <cell r="F200">
            <v>0</v>
          </cell>
          <cell r="G200">
            <v>1565994</v>
          </cell>
          <cell r="H200">
            <v>-28341</v>
          </cell>
          <cell r="I200">
            <v>-720</v>
          </cell>
          <cell r="J200">
            <v>52568</v>
          </cell>
          <cell r="K200">
            <v>224631</v>
          </cell>
          <cell r="L200">
            <v>6528</v>
          </cell>
          <cell r="M200">
            <v>5511</v>
          </cell>
          <cell r="N200">
            <v>0</v>
          </cell>
          <cell r="O200">
            <v>191606</v>
          </cell>
          <cell r="P200">
            <v>0</v>
          </cell>
          <cell r="Q200">
            <v>0</v>
          </cell>
          <cell r="R200">
            <v>221330</v>
          </cell>
          <cell r="S200">
            <v>197036</v>
          </cell>
          <cell r="T200">
            <v>-8171</v>
          </cell>
          <cell r="U200">
            <v>1420</v>
          </cell>
          <cell r="V200">
            <v>0</v>
          </cell>
          <cell r="W200">
            <v>0</v>
          </cell>
          <cell r="X200">
            <v>54158</v>
          </cell>
          <cell r="Y200">
            <v>0</v>
          </cell>
          <cell r="Z200">
            <v>169110</v>
          </cell>
          <cell r="AA200">
            <v>0</v>
          </cell>
          <cell r="AB200">
            <v>-54158</v>
          </cell>
          <cell r="AC200">
            <v>1032</v>
          </cell>
          <cell r="AD200">
            <v>6490</v>
          </cell>
          <cell r="AE200">
            <v>0</v>
          </cell>
          <cell r="AF200">
            <v>0</v>
          </cell>
          <cell r="AG200">
            <v>0</v>
          </cell>
          <cell r="AH200">
            <v>38159</v>
          </cell>
          <cell r="AI200">
            <v>0</v>
          </cell>
          <cell r="AJ200">
            <v>0</v>
          </cell>
          <cell r="AK200">
            <v>0</v>
          </cell>
          <cell r="AL200">
            <v>69166</v>
          </cell>
          <cell r="AM200">
            <v>0</v>
          </cell>
          <cell r="AN200">
            <v>0</v>
          </cell>
          <cell r="AO200">
            <v>184</v>
          </cell>
          <cell r="AP200">
            <v>2249</v>
          </cell>
          <cell r="AQ200">
            <v>0</v>
          </cell>
          <cell r="AR200">
            <v>0</v>
          </cell>
          <cell r="AS200">
            <v>0</v>
          </cell>
          <cell r="AT200">
            <v>0</v>
          </cell>
          <cell r="AU200">
            <v>397825</v>
          </cell>
          <cell r="AV200">
            <v>-376479</v>
          </cell>
          <cell r="AW200">
            <v>0</v>
          </cell>
          <cell r="AX200">
            <v>0</v>
          </cell>
          <cell r="AY200">
            <v>310050</v>
          </cell>
          <cell r="AZ200">
            <v>-262746</v>
          </cell>
          <cell r="BA200">
            <v>-20165</v>
          </cell>
          <cell r="BB200">
            <v>0</v>
          </cell>
          <cell r="BC200">
            <v>7814</v>
          </cell>
          <cell r="BD200">
            <v>0</v>
          </cell>
          <cell r="BE200">
            <v>0</v>
          </cell>
          <cell r="BF200">
            <v>0</v>
          </cell>
          <cell r="BG200">
            <v>85521</v>
          </cell>
          <cell r="BH200">
            <v>0</v>
          </cell>
          <cell r="BI200">
            <v>0</v>
          </cell>
          <cell r="BJ200">
            <v>0</v>
          </cell>
          <cell r="BK200">
            <v>30140</v>
          </cell>
          <cell r="BL200">
            <v>0</v>
          </cell>
          <cell r="BM200">
            <v>0</v>
          </cell>
          <cell r="BN200">
            <v>0</v>
          </cell>
          <cell r="BO200">
            <v>14596</v>
          </cell>
          <cell r="BP200">
            <v>0</v>
          </cell>
          <cell r="BQ200">
            <v>0</v>
          </cell>
          <cell r="BR200">
            <v>0</v>
          </cell>
          <cell r="BS200">
            <v>0</v>
          </cell>
          <cell r="BT200">
            <v>0</v>
          </cell>
          <cell r="BU200">
            <v>0</v>
          </cell>
          <cell r="BV200">
            <v>0</v>
          </cell>
          <cell r="BW200">
            <v>-5775</v>
          </cell>
          <cell r="BX200">
            <v>0</v>
          </cell>
          <cell r="BY200">
            <v>0</v>
          </cell>
          <cell r="BZ200">
            <v>0</v>
          </cell>
          <cell r="CA200">
            <v>112000</v>
          </cell>
          <cell r="CB200">
            <v>0</v>
          </cell>
          <cell r="CC200">
            <v>0</v>
          </cell>
          <cell r="CD200">
            <v>0</v>
          </cell>
          <cell r="CE200">
            <v>24272</v>
          </cell>
          <cell r="CF200">
            <v>0</v>
          </cell>
          <cell r="CG200">
            <v>0</v>
          </cell>
          <cell r="CH200">
            <v>0</v>
          </cell>
          <cell r="CI200">
            <v>4921</v>
          </cell>
          <cell r="CJ200">
            <v>0</v>
          </cell>
          <cell r="CK200">
            <v>0</v>
          </cell>
          <cell r="CL200">
            <v>0</v>
          </cell>
          <cell r="CM200">
            <v>13074</v>
          </cell>
          <cell r="CN200">
            <v>0</v>
          </cell>
          <cell r="CO200">
            <v>0</v>
          </cell>
          <cell r="CP200">
            <v>0</v>
          </cell>
          <cell r="CQ200">
            <v>12799</v>
          </cell>
          <cell r="CR200">
            <v>367</v>
          </cell>
          <cell r="CS200">
            <v>43840</v>
          </cell>
          <cell r="CT200">
            <v>0</v>
          </cell>
          <cell r="CU200">
            <v>0</v>
          </cell>
          <cell r="CV200">
            <v>3498</v>
          </cell>
          <cell r="CW200">
            <v>0</v>
          </cell>
          <cell r="CX200">
            <v>0</v>
          </cell>
          <cell r="CY200">
            <v>35948</v>
          </cell>
          <cell r="CZ200">
            <v>625</v>
          </cell>
          <cell r="DA200">
            <v>0</v>
          </cell>
          <cell r="DB200">
            <v>0</v>
          </cell>
          <cell r="DC200">
            <v>0</v>
          </cell>
          <cell r="DD200">
            <v>0</v>
          </cell>
          <cell r="DE200">
            <v>0</v>
          </cell>
          <cell r="DF200">
            <v>285174</v>
          </cell>
          <cell r="DG200">
            <v>1043185</v>
          </cell>
          <cell r="DH200">
            <v>-634735</v>
          </cell>
          <cell r="DI200">
            <v>24891</v>
          </cell>
          <cell r="DJ200">
            <v>79341</v>
          </cell>
          <cell r="DK200">
            <v>21400</v>
          </cell>
          <cell r="DL200">
            <v>12328</v>
          </cell>
          <cell r="DM200">
            <v>0</v>
          </cell>
          <cell r="DN200">
            <v>65267</v>
          </cell>
          <cell r="DO200">
            <v>1005</v>
          </cell>
          <cell r="DP200">
            <v>8705</v>
          </cell>
          <cell r="DQ200">
            <v>0</v>
          </cell>
          <cell r="DR200">
            <v>50654</v>
          </cell>
          <cell r="DS200">
            <v>9448</v>
          </cell>
          <cell r="DT200">
            <v>6756</v>
          </cell>
          <cell r="DU200">
            <v>0</v>
          </cell>
          <cell r="DV200">
            <v>226284</v>
          </cell>
          <cell r="DW200">
            <v>562775</v>
          </cell>
          <cell r="DX200">
            <v>28123</v>
          </cell>
          <cell r="DY200">
            <v>243898</v>
          </cell>
          <cell r="DZ200">
            <v>0</v>
          </cell>
          <cell r="EA200">
            <v>32221</v>
          </cell>
          <cell r="EB200">
            <v>0</v>
          </cell>
          <cell r="EC200">
            <v>-180</v>
          </cell>
          <cell r="ED200">
            <v>0</v>
          </cell>
          <cell r="EE200">
            <v>25548</v>
          </cell>
          <cell r="EF200">
            <v>3411</v>
          </cell>
          <cell r="EG200">
            <v>0</v>
          </cell>
          <cell r="EH200">
            <v>103526</v>
          </cell>
          <cell r="EI200">
            <v>-254</v>
          </cell>
          <cell r="EJ200">
            <v>14570</v>
          </cell>
          <cell r="EK200">
            <v>1122</v>
          </cell>
          <cell r="EL200">
            <v>172637</v>
          </cell>
          <cell r="EM200">
            <v>-5484</v>
          </cell>
          <cell r="EN200">
            <v>30546</v>
          </cell>
          <cell r="EO200">
            <v>988</v>
          </cell>
          <cell r="EP200">
            <v>104197</v>
          </cell>
          <cell r="EQ200">
            <v>2742</v>
          </cell>
          <cell r="ER200">
            <v>14226</v>
          </cell>
          <cell r="ES200">
            <v>511</v>
          </cell>
          <cell r="ET200">
            <v>0</v>
          </cell>
          <cell r="EU200">
            <v>135741</v>
          </cell>
          <cell r="EV200">
            <v>0</v>
          </cell>
          <cell r="EW200">
            <v>0</v>
          </cell>
          <cell r="EX200">
            <v>0</v>
          </cell>
          <cell r="EY200">
            <v>2149</v>
          </cell>
          <cell r="EZ200">
            <v>0</v>
          </cell>
          <cell r="FA200">
            <v>0</v>
          </cell>
          <cell r="FB200">
            <v>0</v>
          </cell>
          <cell r="FC200">
            <v>105313</v>
          </cell>
          <cell r="FD200">
            <v>-3411</v>
          </cell>
          <cell r="FE200">
            <v>0</v>
          </cell>
          <cell r="FF200">
            <v>0</v>
          </cell>
          <cell r="FG200">
            <v>0</v>
          </cell>
          <cell r="FH200">
            <v>0</v>
          </cell>
          <cell r="FI200">
            <v>0</v>
          </cell>
          <cell r="FJ200">
            <v>0</v>
          </cell>
          <cell r="FK200">
            <v>158300</v>
          </cell>
          <cell r="FL200">
            <v>22590</v>
          </cell>
          <cell r="FM200">
            <v>0</v>
          </cell>
          <cell r="FN200">
            <v>0</v>
          </cell>
          <cell r="FO200">
            <v>102505</v>
          </cell>
          <cell r="FP200">
            <v>0</v>
          </cell>
          <cell r="FQ200">
            <v>0</v>
          </cell>
          <cell r="FR200">
            <v>55075</v>
          </cell>
          <cell r="FS200">
            <v>0</v>
          </cell>
          <cell r="FT200">
            <v>17605</v>
          </cell>
          <cell r="FU200">
            <v>707</v>
          </cell>
          <cell r="FV200">
            <v>96127</v>
          </cell>
          <cell r="FW200">
            <v>0</v>
          </cell>
          <cell r="FX200">
            <v>30703</v>
          </cell>
          <cell r="FY200">
            <v>1189</v>
          </cell>
          <cell r="FZ200">
            <v>246247</v>
          </cell>
          <cell r="GA200">
            <v>0</v>
          </cell>
          <cell r="GB200">
            <v>49478</v>
          </cell>
          <cell r="GC200">
            <v>-1271</v>
          </cell>
          <cell r="GD200">
            <v>0</v>
          </cell>
          <cell r="GE200">
            <v>0</v>
          </cell>
          <cell r="GF200">
            <v>38555</v>
          </cell>
          <cell r="GG200">
            <v>0</v>
          </cell>
          <cell r="GH200">
            <v>0</v>
          </cell>
          <cell r="GI200">
            <v>99</v>
          </cell>
          <cell r="GJ200">
            <v>27448</v>
          </cell>
          <cell r="GK200">
            <v>29489</v>
          </cell>
          <cell r="GL200">
            <v>0</v>
          </cell>
          <cell r="GM200">
            <v>3334</v>
          </cell>
          <cell r="GN200">
            <v>0</v>
          </cell>
          <cell r="GO200">
            <v>0</v>
          </cell>
          <cell r="GP200">
            <v>0</v>
          </cell>
          <cell r="GQ200">
            <v>0</v>
          </cell>
          <cell r="GR200">
            <v>0</v>
          </cell>
          <cell r="GS200">
            <v>0</v>
          </cell>
          <cell r="GT200">
            <v>0</v>
          </cell>
          <cell r="GU200">
            <v>33368</v>
          </cell>
          <cell r="GV200">
            <v>2020</v>
          </cell>
          <cell r="GW200">
            <v>0</v>
          </cell>
          <cell r="GX200">
            <v>397449</v>
          </cell>
          <cell r="GY200">
            <v>36801</v>
          </cell>
          <cell r="GZ200">
            <v>165809</v>
          </cell>
          <cell r="HA200">
            <v>30114</v>
          </cell>
          <cell r="HB200">
            <v>783037</v>
          </cell>
          <cell r="HC200">
            <v>0</v>
          </cell>
          <cell r="HD200">
            <v>35981</v>
          </cell>
          <cell r="HE200">
            <v>-278</v>
          </cell>
          <cell r="HF200">
            <v>525476</v>
          </cell>
          <cell r="HG200">
            <v>0</v>
          </cell>
          <cell r="HH200">
            <v>9015</v>
          </cell>
          <cell r="HI200">
            <v>-4571</v>
          </cell>
          <cell r="HJ200">
            <v>986308</v>
          </cell>
          <cell r="HK200">
            <v>0</v>
          </cell>
          <cell r="HL200">
            <v>-127223</v>
          </cell>
          <cell r="HM200">
            <v>-191</v>
          </cell>
          <cell r="HN200">
            <v>0</v>
          </cell>
          <cell r="HO200">
            <v>0</v>
          </cell>
          <cell r="HP200">
            <v>172395</v>
          </cell>
          <cell r="HQ200">
            <v>-142</v>
          </cell>
          <cell r="HR200">
            <v>0</v>
          </cell>
          <cell r="HS200">
            <v>0</v>
          </cell>
          <cell r="HT200">
            <v>122730</v>
          </cell>
          <cell r="HU200">
            <v>43267</v>
          </cell>
          <cell r="HV200">
            <v>0</v>
          </cell>
          <cell r="HW200">
            <v>0</v>
          </cell>
          <cell r="HX200">
            <v>0</v>
          </cell>
          <cell r="HY200">
            <v>0</v>
          </cell>
          <cell r="HZ200">
            <v>0</v>
          </cell>
          <cell r="IA200">
            <v>0</v>
          </cell>
          <cell r="IB200">
            <v>0</v>
          </cell>
          <cell r="IC200">
            <v>0</v>
          </cell>
          <cell r="ID200">
            <v>0</v>
          </cell>
          <cell r="IE200">
            <v>84544</v>
          </cell>
          <cell r="IF200">
            <v>32306</v>
          </cell>
          <cell r="IG200">
            <v>0</v>
          </cell>
          <cell r="IH200">
            <v>2294821</v>
          </cell>
          <cell r="II200">
            <v>84544</v>
          </cell>
          <cell r="IJ200">
            <v>245204</v>
          </cell>
          <cell r="IK200">
            <v>38085</v>
          </cell>
        </row>
        <row r="201">
          <cell r="A201" t="str">
            <v>41136250</v>
          </cell>
          <cell r="B201" t="str">
            <v>2001</v>
          </cell>
          <cell r="C201">
            <v>37428</v>
          </cell>
          <cell r="D201" t="str">
            <v>10:11:18</v>
          </cell>
          <cell r="E201" t="str">
            <v>IHS OF DUNN</v>
          </cell>
          <cell r="F201">
            <v>0</v>
          </cell>
          <cell r="G201">
            <v>571471</v>
          </cell>
          <cell r="H201">
            <v>-1456</v>
          </cell>
          <cell r="I201">
            <v>135</v>
          </cell>
          <cell r="J201">
            <v>24026</v>
          </cell>
          <cell r="K201">
            <v>139144</v>
          </cell>
          <cell r="L201">
            <v>3833</v>
          </cell>
          <cell r="M201">
            <v>-1824</v>
          </cell>
          <cell r="N201">
            <v>149</v>
          </cell>
          <cell r="O201">
            <v>136409</v>
          </cell>
          <cell r="P201">
            <v>24</v>
          </cell>
          <cell r="Q201">
            <v>0</v>
          </cell>
          <cell r="R201">
            <v>139646</v>
          </cell>
          <cell r="S201">
            <v>168391</v>
          </cell>
          <cell r="T201">
            <v>-1359</v>
          </cell>
          <cell r="U201">
            <v>-326</v>
          </cell>
          <cell r="V201">
            <v>1</v>
          </cell>
          <cell r="W201">
            <v>0</v>
          </cell>
          <cell r="X201">
            <v>66776</v>
          </cell>
          <cell r="Y201">
            <v>1200</v>
          </cell>
          <cell r="Z201">
            <v>148249</v>
          </cell>
          <cell r="AA201">
            <v>0</v>
          </cell>
          <cell r="AB201">
            <v>-66776</v>
          </cell>
          <cell r="AC201">
            <v>283</v>
          </cell>
          <cell r="AD201">
            <v>615</v>
          </cell>
          <cell r="AE201">
            <v>0</v>
          </cell>
          <cell r="AF201">
            <v>0</v>
          </cell>
          <cell r="AG201">
            <v>0</v>
          </cell>
          <cell r="AH201">
            <v>39368</v>
          </cell>
          <cell r="AI201">
            <v>0</v>
          </cell>
          <cell r="AJ201">
            <v>0</v>
          </cell>
          <cell r="AK201">
            <v>0</v>
          </cell>
          <cell r="AL201">
            <v>34095</v>
          </cell>
          <cell r="AM201">
            <v>0</v>
          </cell>
          <cell r="AN201">
            <v>0</v>
          </cell>
          <cell r="AO201">
            <v>322</v>
          </cell>
          <cell r="AP201">
            <v>0</v>
          </cell>
          <cell r="AQ201">
            <v>0</v>
          </cell>
          <cell r="AR201">
            <v>0</v>
          </cell>
          <cell r="AS201">
            <v>0</v>
          </cell>
          <cell r="AT201">
            <v>0</v>
          </cell>
          <cell r="AU201">
            <v>196734</v>
          </cell>
          <cell r="AV201">
            <v>-179149</v>
          </cell>
          <cell r="AW201">
            <v>0</v>
          </cell>
          <cell r="AX201">
            <v>0</v>
          </cell>
          <cell r="AY201">
            <v>180890</v>
          </cell>
          <cell r="AZ201">
            <v>-185139</v>
          </cell>
          <cell r="BA201">
            <v>32879</v>
          </cell>
          <cell r="BB201">
            <v>0</v>
          </cell>
          <cell r="BC201">
            <v>2594</v>
          </cell>
          <cell r="BD201">
            <v>0</v>
          </cell>
          <cell r="BE201">
            <v>0</v>
          </cell>
          <cell r="BF201">
            <v>0</v>
          </cell>
          <cell r="BG201">
            <v>102588</v>
          </cell>
          <cell r="BH201">
            <v>0</v>
          </cell>
          <cell r="BI201">
            <v>0</v>
          </cell>
          <cell r="BJ201">
            <v>0</v>
          </cell>
          <cell r="BK201">
            <v>19426</v>
          </cell>
          <cell r="BL201">
            <v>0</v>
          </cell>
          <cell r="BM201">
            <v>0</v>
          </cell>
          <cell r="BN201">
            <v>0</v>
          </cell>
          <cell r="BO201">
            <v>11477</v>
          </cell>
          <cell r="BP201">
            <v>0</v>
          </cell>
          <cell r="BQ201">
            <v>0</v>
          </cell>
          <cell r="BR201">
            <v>0</v>
          </cell>
          <cell r="BS201">
            <v>-4482</v>
          </cell>
          <cell r="BT201">
            <v>0</v>
          </cell>
          <cell r="BU201">
            <v>0</v>
          </cell>
          <cell r="BV201">
            <v>0</v>
          </cell>
          <cell r="BW201">
            <v>0</v>
          </cell>
          <cell r="BX201">
            <v>0</v>
          </cell>
          <cell r="BY201">
            <v>0</v>
          </cell>
          <cell r="BZ201">
            <v>0</v>
          </cell>
          <cell r="CA201">
            <v>11250</v>
          </cell>
          <cell r="CB201">
            <v>0</v>
          </cell>
          <cell r="CC201">
            <v>0</v>
          </cell>
          <cell r="CD201">
            <v>0</v>
          </cell>
          <cell r="CE201">
            <v>4235</v>
          </cell>
          <cell r="CF201">
            <v>0</v>
          </cell>
          <cell r="CG201">
            <v>0</v>
          </cell>
          <cell r="CH201">
            <v>0</v>
          </cell>
          <cell r="CI201">
            <v>1621</v>
          </cell>
          <cell r="CJ201">
            <v>0</v>
          </cell>
          <cell r="CK201">
            <v>0</v>
          </cell>
          <cell r="CL201">
            <v>0</v>
          </cell>
          <cell r="CM201">
            <v>3077</v>
          </cell>
          <cell r="CN201">
            <v>0</v>
          </cell>
          <cell r="CO201">
            <v>0</v>
          </cell>
          <cell r="CP201">
            <v>0</v>
          </cell>
          <cell r="CQ201">
            <v>1309</v>
          </cell>
          <cell r="CR201">
            <v>100</v>
          </cell>
          <cell r="CS201">
            <v>16575</v>
          </cell>
          <cell r="CT201">
            <v>0</v>
          </cell>
          <cell r="CU201">
            <v>0</v>
          </cell>
          <cell r="CV201">
            <v>718</v>
          </cell>
          <cell r="CW201">
            <v>0</v>
          </cell>
          <cell r="CX201">
            <v>0</v>
          </cell>
          <cell r="CY201">
            <v>10908</v>
          </cell>
          <cell r="CZ201">
            <v>0</v>
          </cell>
          <cell r="DA201">
            <v>0</v>
          </cell>
          <cell r="DB201">
            <v>0</v>
          </cell>
          <cell r="DC201">
            <v>0</v>
          </cell>
          <cell r="DD201">
            <v>0</v>
          </cell>
          <cell r="DE201">
            <v>0</v>
          </cell>
          <cell r="DF201">
            <v>222328</v>
          </cell>
          <cell r="DG201">
            <v>541627</v>
          </cell>
          <cell r="DH201">
            <v>-363470</v>
          </cell>
          <cell r="DI201">
            <v>51259</v>
          </cell>
          <cell r="DJ201">
            <v>149</v>
          </cell>
          <cell r="DK201">
            <v>89092</v>
          </cell>
          <cell r="DL201">
            <v>24</v>
          </cell>
          <cell r="DM201">
            <v>0</v>
          </cell>
          <cell r="DN201">
            <v>54012</v>
          </cell>
          <cell r="DO201">
            <v>3234</v>
          </cell>
          <cell r="DP201">
            <v>8660</v>
          </cell>
          <cell r="DQ201">
            <v>580</v>
          </cell>
          <cell r="DR201">
            <v>34968</v>
          </cell>
          <cell r="DS201">
            <v>5326</v>
          </cell>
          <cell r="DT201">
            <v>5725</v>
          </cell>
          <cell r="DU201">
            <v>-43</v>
          </cell>
          <cell r="DV201">
            <v>133939</v>
          </cell>
          <cell r="DW201">
            <v>285339</v>
          </cell>
          <cell r="DX201">
            <v>18444</v>
          </cell>
          <cell r="DY201">
            <v>33691</v>
          </cell>
          <cell r="DZ201">
            <v>0</v>
          </cell>
          <cell r="EA201">
            <v>41810</v>
          </cell>
          <cell r="EB201">
            <v>0</v>
          </cell>
          <cell r="EC201">
            <v>0</v>
          </cell>
          <cell r="ED201">
            <v>0</v>
          </cell>
          <cell r="EE201">
            <v>18571</v>
          </cell>
          <cell r="EF201">
            <v>5308</v>
          </cell>
          <cell r="EG201">
            <v>0</v>
          </cell>
          <cell r="EH201">
            <v>66908</v>
          </cell>
          <cell r="EI201">
            <v>121</v>
          </cell>
          <cell r="EJ201">
            <v>11203</v>
          </cell>
          <cell r="EK201">
            <v>246</v>
          </cell>
          <cell r="EL201">
            <v>33199</v>
          </cell>
          <cell r="EM201">
            <v>-713</v>
          </cell>
          <cell r="EN201">
            <v>6407</v>
          </cell>
          <cell r="EO201">
            <v>176</v>
          </cell>
          <cell r="EP201">
            <v>11341</v>
          </cell>
          <cell r="EQ201">
            <v>852</v>
          </cell>
          <cell r="ER201">
            <v>1421</v>
          </cell>
          <cell r="ES201">
            <v>70</v>
          </cell>
          <cell r="ET201">
            <v>0</v>
          </cell>
          <cell r="EU201">
            <v>3864</v>
          </cell>
          <cell r="EV201">
            <v>0</v>
          </cell>
          <cell r="EW201">
            <v>0</v>
          </cell>
          <cell r="EX201">
            <v>0</v>
          </cell>
          <cell r="EY201">
            <v>3403</v>
          </cell>
          <cell r="EZ201">
            <v>0</v>
          </cell>
          <cell r="FA201">
            <v>0</v>
          </cell>
          <cell r="FB201">
            <v>0</v>
          </cell>
          <cell r="FC201">
            <v>18846</v>
          </cell>
          <cell r="FD201">
            <v>-5308</v>
          </cell>
          <cell r="FE201">
            <v>0</v>
          </cell>
          <cell r="FF201">
            <v>0</v>
          </cell>
          <cell r="FG201">
            <v>0</v>
          </cell>
          <cell r="FH201">
            <v>0</v>
          </cell>
          <cell r="FI201">
            <v>0</v>
          </cell>
          <cell r="FJ201">
            <v>0</v>
          </cell>
          <cell r="FK201">
            <v>15199</v>
          </cell>
          <cell r="FL201">
            <v>738</v>
          </cell>
          <cell r="FM201">
            <v>0</v>
          </cell>
          <cell r="FN201">
            <v>0</v>
          </cell>
          <cell r="FO201">
            <v>9981</v>
          </cell>
          <cell r="FP201">
            <v>0</v>
          </cell>
          <cell r="FQ201">
            <v>0</v>
          </cell>
          <cell r="FR201">
            <v>251377</v>
          </cell>
          <cell r="FS201">
            <v>0</v>
          </cell>
          <cell r="FT201">
            <v>-119511</v>
          </cell>
          <cell r="FU201">
            <v>759</v>
          </cell>
          <cell r="FV201">
            <v>430287</v>
          </cell>
          <cell r="FW201">
            <v>0</v>
          </cell>
          <cell r="FX201">
            <v>-204544</v>
          </cell>
          <cell r="FY201">
            <v>1561</v>
          </cell>
          <cell r="FZ201">
            <v>719762</v>
          </cell>
          <cell r="GA201">
            <v>0</v>
          </cell>
          <cell r="GB201">
            <v>-420712</v>
          </cell>
          <cell r="GC201">
            <v>591</v>
          </cell>
          <cell r="GD201">
            <v>0</v>
          </cell>
          <cell r="GE201">
            <v>0</v>
          </cell>
          <cell r="GF201">
            <v>54280</v>
          </cell>
          <cell r="GG201">
            <v>0</v>
          </cell>
          <cell r="GH201">
            <v>0</v>
          </cell>
          <cell r="GI201">
            <v>-36</v>
          </cell>
          <cell r="GJ201">
            <v>56792</v>
          </cell>
          <cell r="GK201">
            <v>2442</v>
          </cell>
          <cell r="GL201">
            <v>0</v>
          </cell>
          <cell r="GM201">
            <v>0</v>
          </cell>
          <cell r="GN201">
            <v>0</v>
          </cell>
          <cell r="GO201">
            <v>0</v>
          </cell>
          <cell r="GP201">
            <v>0</v>
          </cell>
          <cell r="GQ201">
            <v>0</v>
          </cell>
          <cell r="GR201">
            <v>0</v>
          </cell>
          <cell r="GS201">
            <v>0</v>
          </cell>
          <cell r="GT201">
            <v>0</v>
          </cell>
          <cell r="GU201">
            <v>14453</v>
          </cell>
          <cell r="GV201">
            <v>6939</v>
          </cell>
          <cell r="GW201">
            <v>0</v>
          </cell>
          <cell r="GX201">
            <v>1401426</v>
          </cell>
          <cell r="GY201">
            <v>14417</v>
          </cell>
          <cell r="GZ201">
            <v>-626756</v>
          </cell>
          <cell r="HA201">
            <v>5353</v>
          </cell>
          <cell r="HB201">
            <v>90384</v>
          </cell>
          <cell r="HC201">
            <v>0</v>
          </cell>
          <cell r="HD201">
            <v>135027</v>
          </cell>
          <cell r="HE201">
            <v>0</v>
          </cell>
          <cell r="HF201">
            <v>87925</v>
          </cell>
          <cell r="HG201">
            <v>0</v>
          </cell>
          <cell r="HH201">
            <v>227246</v>
          </cell>
          <cell r="HI201">
            <v>0</v>
          </cell>
          <cell r="HJ201">
            <v>150940</v>
          </cell>
          <cell r="HK201">
            <v>0</v>
          </cell>
          <cell r="HL201">
            <v>360903</v>
          </cell>
          <cell r="HM201">
            <v>-252</v>
          </cell>
          <cell r="HN201">
            <v>0</v>
          </cell>
          <cell r="HO201">
            <v>0</v>
          </cell>
          <cell r="HP201">
            <v>84208</v>
          </cell>
          <cell r="HQ201">
            <v>0</v>
          </cell>
          <cell r="HR201">
            <v>0</v>
          </cell>
          <cell r="HS201">
            <v>0</v>
          </cell>
          <cell r="HT201">
            <v>88110</v>
          </cell>
          <cell r="HU201">
            <v>0</v>
          </cell>
          <cell r="HV201">
            <v>0</v>
          </cell>
          <cell r="HW201">
            <v>0</v>
          </cell>
          <cell r="HX201">
            <v>0</v>
          </cell>
          <cell r="HY201">
            <v>0</v>
          </cell>
          <cell r="HZ201">
            <v>0</v>
          </cell>
          <cell r="IA201">
            <v>0</v>
          </cell>
          <cell r="IB201">
            <v>0</v>
          </cell>
          <cell r="IC201">
            <v>0</v>
          </cell>
          <cell r="ID201">
            <v>0</v>
          </cell>
          <cell r="IE201">
            <v>3174</v>
          </cell>
          <cell r="IF201">
            <v>15942</v>
          </cell>
          <cell r="IG201">
            <v>0</v>
          </cell>
          <cell r="IH201">
            <v>329249</v>
          </cell>
          <cell r="II201">
            <v>3174</v>
          </cell>
          <cell r="IJ201">
            <v>911436</v>
          </cell>
          <cell r="IK201">
            <v>-252</v>
          </cell>
        </row>
        <row r="202">
          <cell r="A202" t="str">
            <v>42175251</v>
          </cell>
          <cell r="B202" t="str">
            <v>2001</v>
          </cell>
          <cell r="C202">
            <v>37446</v>
          </cell>
          <cell r="D202" t="str">
            <v>08:23:47</v>
          </cell>
          <cell r="E202" t="str">
            <v>IHS OF DURHAM</v>
          </cell>
          <cell r="F202">
            <v>0</v>
          </cell>
          <cell r="G202">
            <v>351873</v>
          </cell>
          <cell r="H202">
            <v>-5955</v>
          </cell>
          <cell r="I202">
            <v>-85</v>
          </cell>
          <cell r="J202">
            <v>63572</v>
          </cell>
          <cell r="K202">
            <v>240298</v>
          </cell>
          <cell r="L202">
            <v>6356</v>
          </cell>
          <cell r="M202">
            <v>756</v>
          </cell>
          <cell r="N202">
            <v>0</v>
          </cell>
          <cell r="O202">
            <v>169269</v>
          </cell>
          <cell r="P202">
            <v>0</v>
          </cell>
          <cell r="Q202">
            <v>601</v>
          </cell>
          <cell r="R202">
            <v>257944</v>
          </cell>
          <cell r="S202">
            <v>189468</v>
          </cell>
          <cell r="T202">
            <v>4951</v>
          </cell>
          <cell r="U202">
            <v>-315</v>
          </cell>
          <cell r="V202">
            <v>0</v>
          </cell>
          <cell r="W202">
            <v>0</v>
          </cell>
          <cell r="X202">
            <v>112038</v>
          </cell>
          <cell r="Y202">
            <v>250</v>
          </cell>
          <cell r="Z202">
            <v>182554</v>
          </cell>
          <cell r="AA202">
            <v>0</v>
          </cell>
          <cell r="AB202">
            <v>-112038</v>
          </cell>
          <cell r="AC202">
            <v>1924</v>
          </cell>
          <cell r="AD202">
            <v>440</v>
          </cell>
          <cell r="AE202">
            <v>0</v>
          </cell>
          <cell r="AF202">
            <v>0</v>
          </cell>
          <cell r="AG202">
            <v>0</v>
          </cell>
          <cell r="AH202">
            <v>34286</v>
          </cell>
          <cell r="AI202">
            <v>0</v>
          </cell>
          <cell r="AJ202">
            <v>0</v>
          </cell>
          <cell r="AK202">
            <v>0</v>
          </cell>
          <cell r="AL202">
            <v>26833</v>
          </cell>
          <cell r="AM202">
            <v>0</v>
          </cell>
          <cell r="AN202">
            <v>0</v>
          </cell>
          <cell r="AO202">
            <v>140</v>
          </cell>
          <cell r="AP202">
            <v>0</v>
          </cell>
          <cell r="AQ202">
            <v>0</v>
          </cell>
          <cell r="AR202">
            <v>0</v>
          </cell>
          <cell r="AS202">
            <v>0</v>
          </cell>
          <cell r="AT202">
            <v>0</v>
          </cell>
          <cell r="AU202">
            <v>237478</v>
          </cell>
          <cell r="AV202">
            <v>-216544</v>
          </cell>
          <cell r="AW202">
            <v>0</v>
          </cell>
          <cell r="AX202">
            <v>0</v>
          </cell>
          <cell r="AY202">
            <v>174206</v>
          </cell>
          <cell r="AZ202">
            <v>-115078</v>
          </cell>
          <cell r="BA202">
            <v>-51984</v>
          </cell>
          <cell r="BB202">
            <v>0</v>
          </cell>
          <cell r="BC202">
            <v>783</v>
          </cell>
          <cell r="BD202">
            <v>0</v>
          </cell>
          <cell r="BE202">
            <v>0</v>
          </cell>
          <cell r="BF202">
            <v>0</v>
          </cell>
          <cell r="BG202">
            <v>67022</v>
          </cell>
          <cell r="BH202">
            <v>0</v>
          </cell>
          <cell r="BI202">
            <v>0</v>
          </cell>
          <cell r="BJ202">
            <v>0</v>
          </cell>
          <cell r="BK202">
            <v>15233</v>
          </cell>
          <cell r="BL202">
            <v>0</v>
          </cell>
          <cell r="BM202">
            <v>0</v>
          </cell>
          <cell r="BN202">
            <v>0</v>
          </cell>
          <cell r="BO202">
            <v>5042</v>
          </cell>
          <cell r="BP202">
            <v>0</v>
          </cell>
          <cell r="BQ202">
            <v>0</v>
          </cell>
          <cell r="BR202">
            <v>0</v>
          </cell>
          <cell r="BS202">
            <v>0</v>
          </cell>
          <cell r="BT202">
            <v>0</v>
          </cell>
          <cell r="BU202">
            <v>0</v>
          </cell>
          <cell r="BV202">
            <v>0</v>
          </cell>
          <cell r="BW202">
            <v>0</v>
          </cell>
          <cell r="BX202">
            <v>0</v>
          </cell>
          <cell r="BY202">
            <v>0</v>
          </cell>
          <cell r="BZ202">
            <v>0</v>
          </cell>
          <cell r="CA202">
            <v>60000</v>
          </cell>
          <cell r="CB202">
            <v>0</v>
          </cell>
          <cell r="CC202">
            <v>-39877</v>
          </cell>
          <cell r="CD202">
            <v>0</v>
          </cell>
          <cell r="CE202">
            <v>4543</v>
          </cell>
          <cell r="CF202">
            <v>0</v>
          </cell>
          <cell r="CG202">
            <v>0</v>
          </cell>
          <cell r="CH202">
            <v>0</v>
          </cell>
          <cell r="CI202">
            <v>621</v>
          </cell>
          <cell r="CJ202">
            <v>0</v>
          </cell>
          <cell r="CK202">
            <v>0</v>
          </cell>
          <cell r="CL202">
            <v>0</v>
          </cell>
          <cell r="CM202">
            <v>6922</v>
          </cell>
          <cell r="CN202">
            <v>0</v>
          </cell>
          <cell r="CO202">
            <v>0</v>
          </cell>
          <cell r="CP202">
            <v>0</v>
          </cell>
          <cell r="CQ202">
            <v>1185</v>
          </cell>
          <cell r="CR202">
            <v>14</v>
          </cell>
          <cell r="CS202">
            <v>24087</v>
          </cell>
          <cell r="CT202">
            <v>0</v>
          </cell>
          <cell r="CU202">
            <v>0</v>
          </cell>
          <cell r="CV202">
            <v>5193</v>
          </cell>
          <cell r="CW202">
            <v>0</v>
          </cell>
          <cell r="CX202">
            <v>0</v>
          </cell>
          <cell r="CY202">
            <v>8687</v>
          </cell>
          <cell r="CZ202">
            <v>0</v>
          </cell>
          <cell r="DA202">
            <v>0</v>
          </cell>
          <cell r="DB202">
            <v>0</v>
          </cell>
          <cell r="DC202">
            <v>0</v>
          </cell>
          <cell r="DD202">
            <v>0</v>
          </cell>
          <cell r="DE202">
            <v>0</v>
          </cell>
          <cell r="DF202">
            <v>244113</v>
          </cell>
          <cell r="DG202">
            <v>581722</v>
          </cell>
          <cell r="DH202">
            <v>-326415</v>
          </cell>
          <cell r="DI202">
            <v>-65460</v>
          </cell>
          <cell r="DJ202">
            <v>0</v>
          </cell>
          <cell r="DK202">
            <v>112955</v>
          </cell>
          <cell r="DL202">
            <v>1532</v>
          </cell>
          <cell r="DM202">
            <v>0</v>
          </cell>
          <cell r="DN202">
            <v>98051</v>
          </cell>
          <cell r="DO202">
            <v>5121</v>
          </cell>
          <cell r="DP202">
            <v>11655</v>
          </cell>
          <cell r="DQ202">
            <v>168</v>
          </cell>
          <cell r="DR202">
            <v>57653</v>
          </cell>
          <cell r="DS202">
            <v>5556</v>
          </cell>
          <cell r="DT202">
            <v>6852</v>
          </cell>
          <cell r="DU202">
            <v>-458</v>
          </cell>
          <cell r="DV202">
            <v>225987</v>
          </cell>
          <cell r="DW202">
            <v>489554</v>
          </cell>
          <cell r="DX202">
            <v>22468</v>
          </cell>
          <cell r="DY202">
            <v>39264</v>
          </cell>
          <cell r="DZ202">
            <v>0</v>
          </cell>
          <cell r="EA202">
            <v>13632</v>
          </cell>
          <cell r="EB202">
            <v>0</v>
          </cell>
          <cell r="EC202">
            <v>0</v>
          </cell>
          <cell r="ED202">
            <v>0</v>
          </cell>
          <cell r="EE202">
            <v>5944</v>
          </cell>
          <cell r="EF202">
            <v>2409</v>
          </cell>
          <cell r="EG202">
            <v>0</v>
          </cell>
          <cell r="EH202">
            <v>85611</v>
          </cell>
          <cell r="EI202">
            <v>2503</v>
          </cell>
          <cell r="EJ202">
            <v>9759</v>
          </cell>
          <cell r="EK202">
            <v>434</v>
          </cell>
          <cell r="EL202">
            <v>44110</v>
          </cell>
          <cell r="EM202">
            <v>2175</v>
          </cell>
          <cell r="EN202">
            <v>4412</v>
          </cell>
          <cell r="EO202">
            <v>433</v>
          </cell>
          <cell r="EP202">
            <v>17388</v>
          </cell>
          <cell r="EQ202">
            <v>3528</v>
          </cell>
          <cell r="ER202">
            <v>718</v>
          </cell>
          <cell r="ES202">
            <v>84</v>
          </cell>
          <cell r="ET202">
            <v>0</v>
          </cell>
          <cell r="EU202">
            <v>8782</v>
          </cell>
          <cell r="EV202">
            <v>0</v>
          </cell>
          <cell r="EW202">
            <v>0</v>
          </cell>
          <cell r="EX202">
            <v>0</v>
          </cell>
          <cell r="EY202">
            <v>1805</v>
          </cell>
          <cell r="EZ202">
            <v>0</v>
          </cell>
          <cell r="FA202">
            <v>0</v>
          </cell>
          <cell r="FB202">
            <v>0</v>
          </cell>
          <cell r="FC202">
            <v>54091</v>
          </cell>
          <cell r="FD202">
            <v>-2409</v>
          </cell>
          <cell r="FE202">
            <v>0</v>
          </cell>
          <cell r="FF202">
            <v>0</v>
          </cell>
          <cell r="FG202">
            <v>0</v>
          </cell>
          <cell r="FH202">
            <v>0</v>
          </cell>
          <cell r="FI202">
            <v>0</v>
          </cell>
          <cell r="FJ202">
            <v>0</v>
          </cell>
          <cell r="FK202">
            <v>43237</v>
          </cell>
          <cell r="FL202">
            <v>416</v>
          </cell>
          <cell r="FM202">
            <v>0</v>
          </cell>
          <cell r="FN202">
            <v>37311</v>
          </cell>
          <cell r="FO202">
            <v>53730</v>
          </cell>
          <cell r="FP202">
            <v>4434</v>
          </cell>
          <cell r="FQ202">
            <v>-255</v>
          </cell>
          <cell r="FR202">
            <v>277377</v>
          </cell>
          <cell r="FS202">
            <v>0</v>
          </cell>
          <cell r="FT202">
            <v>-71267</v>
          </cell>
          <cell r="FU202">
            <v>4843</v>
          </cell>
          <cell r="FV202">
            <v>394077</v>
          </cell>
          <cell r="FW202">
            <v>0</v>
          </cell>
          <cell r="FX202">
            <v>-101251</v>
          </cell>
          <cell r="FY202">
            <v>-511</v>
          </cell>
          <cell r="FZ202">
            <v>836514</v>
          </cell>
          <cell r="GA202">
            <v>0</v>
          </cell>
          <cell r="GB202">
            <v>-316908</v>
          </cell>
          <cell r="GC202">
            <v>221</v>
          </cell>
          <cell r="GD202">
            <v>0</v>
          </cell>
          <cell r="GE202">
            <v>0</v>
          </cell>
          <cell r="GF202">
            <v>78060</v>
          </cell>
          <cell r="GG202">
            <v>0</v>
          </cell>
          <cell r="GH202">
            <v>0</v>
          </cell>
          <cell r="GI202">
            <v>-1361</v>
          </cell>
          <cell r="GJ202">
            <v>43008</v>
          </cell>
          <cell r="GK202">
            <v>2227</v>
          </cell>
          <cell r="GL202">
            <v>0</v>
          </cell>
          <cell r="GM202">
            <v>92</v>
          </cell>
          <cell r="GN202">
            <v>0</v>
          </cell>
          <cell r="GO202">
            <v>0</v>
          </cell>
          <cell r="GP202">
            <v>0</v>
          </cell>
          <cell r="GQ202">
            <v>0</v>
          </cell>
          <cell r="GR202">
            <v>0</v>
          </cell>
          <cell r="GS202">
            <v>0</v>
          </cell>
          <cell r="GT202">
            <v>0</v>
          </cell>
          <cell r="GU202">
            <v>204945</v>
          </cell>
          <cell r="GV202">
            <v>4318</v>
          </cell>
          <cell r="GW202">
            <v>0</v>
          </cell>
          <cell r="GX202">
            <v>1507968</v>
          </cell>
          <cell r="GY202">
            <v>203676</v>
          </cell>
          <cell r="GZ202">
            <v>-364040</v>
          </cell>
          <cell r="HA202">
            <v>6780</v>
          </cell>
          <cell r="HB202">
            <v>301448</v>
          </cell>
          <cell r="HC202">
            <v>0</v>
          </cell>
          <cell r="HD202">
            <v>111071</v>
          </cell>
          <cell r="HE202">
            <v>-3785</v>
          </cell>
          <cell r="HF202">
            <v>28769</v>
          </cell>
          <cell r="HG202">
            <v>0</v>
          </cell>
          <cell r="HH202">
            <v>131169</v>
          </cell>
          <cell r="HI202">
            <v>-300</v>
          </cell>
          <cell r="HJ202">
            <v>129302</v>
          </cell>
          <cell r="HK202">
            <v>0</v>
          </cell>
          <cell r="HL202">
            <v>245219</v>
          </cell>
          <cell r="HM202">
            <v>0</v>
          </cell>
          <cell r="HN202">
            <v>0</v>
          </cell>
          <cell r="HO202">
            <v>0</v>
          </cell>
          <cell r="HP202">
            <v>72540</v>
          </cell>
          <cell r="HQ202">
            <v>0</v>
          </cell>
          <cell r="HR202">
            <v>0</v>
          </cell>
          <cell r="HS202">
            <v>0</v>
          </cell>
          <cell r="HT202">
            <v>39966</v>
          </cell>
          <cell r="HU202">
            <v>16767</v>
          </cell>
          <cell r="HV202">
            <v>0</v>
          </cell>
          <cell r="HW202">
            <v>0</v>
          </cell>
          <cell r="HX202">
            <v>0</v>
          </cell>
          <cell r="HY202">
            <v>0</v>
          </cell>
          <cell r="HZ202">
            <v>0</v>
          </cell>
          <cell r="IA202">
            <v>0</v>
          </cell>
          <cell r="IB202">
            <v>0</v>
          </cell>
          <cell r="IC202">
            <v>0</v>
          </cell>
          <cell r="ID202">
            <v>0</v>
          </cell>
          <cell r="IE202">
            <v>14462</v>
          </cell>
          <cell r="IF202">
            <v>20691</v>
          </cell>
          <cell r="IG202">
            <v>0</v>
          </cell>
          <cell r="IH202">
            <v>459519</v>
          </cell>
          <cell r="II202">
            <v>14462</v>
          </cell>
          <cell r="IJ202">
            <v>620656</v>
          </cell>
          <cell r="IK202">
            <v>12682</v>
          </cell>
        </row>
        <row r="203">
          <cell r="A203" t="str">
            <v>33198004</v>
          </cell>
          <cell r="B203" t="str">
            <v>2001</v>
          </cell>
          <cell r="C203">
            <v>37421</v>
          </cell>
          <cell r="D203" t="str">
            <v>15:38:11</v>
          </cell>
          <cell r="E203" t="str">
            <v>IHS OF FAYETTEVILLE</v>
          </cell>
          <cell r="F203">
            <v>0</v>
          </cell>
          <cell r="G203">
            <v>640972</v>
          </cell>
          <cell r="H203">
            <v>-10093</v>
          </cell>
          <cell r="I203">
            <v>375</v>
          </cell>
          <cell r="J203">
            <v>49819</v>
          </cell>
          <cell r="K203">
            <v>212288</v>
          </cell>
          <cell r="L203">
            <v>6594</v>
          </cell>
          <cell r="M203">
            <v>-5120</v>
          </cell>
          <cell r="N203">
            <v>169</v>
          </cell>
          <cell r="O203">
            <v>182253</v>
          </cell>
          <cell r="P203">
            <v>27</v>
          </cell>
          <cell r="Q203">
            <v>0</v>
          </cell>
          <cell r="R203">
            <v>210357</v>
          </cell>
          <cell r="S203">
            <v>204420</v>
          </cell>
          <cell r="T203">
            <v>-2696</v>
          </cell>
          <cell r="U203">
            <v>-1450</v>
          </cell>
          <cell r="V203">
            <v>0</v>
          </cell>
          <cell r="W203">
            <v>0</v>
          </cell>
          <cell r="X203">
            <v>65277</v>
          </cell>
          <cell r="Y203">
            <v>0</v>
          </cell>
          <cell r="Z203">
            <v>163128</v>
          </cell>
          <cell r="AA203">
            <v>0</v>
          </cell>
          <cell r="AB203">
            <v>-65277</v>
          </cell>
          <cell r="AC203">
            <v>0</v>
          </cell>
          <cell r="AD203">
            <v>1425</v>
          </cell>
          <cell r="AE203">
            <v>0</v>
          </cell>
          <cell r="AF203">
            <v>0</v>
          </cell>
          <cell r="AG203">
            <v>0</v>
          </cell>
          <cell r="AH203">
            <v>22120</v>
          </cell>
          <cell r="AI203">
            <v>0</v>
          </cell>
          <cell r="AJ203">
            <v>0</v>
          </cell>
          <cell r="AK203">
            <v>0</v>
          </cell>
          <cell r="AL203">
            <v>55556</v>
          </cell>
          <cell r="AM203">
            <v>0</v>
          </cell>
          <cell r="AN203">
            <v>0</v>
          </cell>
          <cell r="AO203">
            <v>-375</v>
          </cell>
          <cell r="AP203">
            <v>0</v>
          </cell>
          <cell r="AQ203">
            <v>0</v>
          </cell>
          <cell r="AR203">
            <v>0</v>
          </cell>
          <cell r="AS203">
            <v>0</v>
          </cell>
          <cell r="AT203">
            <v>0</v>
          </cell>
          <cell r="AU203">
            <v>231720</v>
          </cell>
          <cell r="AV203">
            <v>-212470</v>
          </cell>
          <cell r="AW203">
            <v>0</v>
          </cell>
          <cell r="AX203">
            <v>0</v>
          </cell>
          <cell r="AY203">
            <v>204942</v>
          </cell>
          <cell r="AZ203">
            <v>-200049</v>
          </cell>
          <cell r="BA203">
            <v>29437</v>
          </cell>
          <cell r="BB203">
            <v>0</v>
          </cell>
          <cell r="BC203">
            <v>3688</v>
          </cell>
          <cell r="BD203">
            <v>0</v>
          </cell>
          <cell r="BE203">
            <v>0</v>
          </cell>
          <cell r="BF203">
            <v>0</v>
          </cell>
          <cell r="BG203">
            <v>98042</v>
          </cell>
          <cell r="BH203">
            <v>0</v>
          </cell>
          <cell r="BI203">
            <v>0</v>
          </cell>
          <cell r="BJ203">
            <v>0</v>
          </cell>
          <cell r="BK203">
            <v>13838</v>
          </cell>
          <cell r="BL203">
            <v>0</v>
          </cell>
          <cell r="BM203">
            <v>0</v>
          </cell>
          <cell r="BN203">
            <v>0</v>
          </cell>
          <cell r="BO203">
            <v>13715</v>
          </cell>
          <cell r="BP203">
            <v>0</v>
          </cell>
          <cell r="BQ203">
            <v>0</v>
          </cell>
          <cell r="BR203">
            <v>0</v>
          </cell>
          <cell r="BS203">
            <v>0</v>
          </cell>
          <cell r="BT203">
            <v>0</v>
          </cell>
          <cell r="BU203">
            <v>0</v>
          </cell>
          <cell r="BV203">
            <v>0</v>
          </cell>
          <cell r="BW203">
            <v>0</v>
          </cell>
          <cell r="BX203">
            <v>0</v>
          </cell>
          <cell r="BY203">
            <v>0</v>
          </cell>
          <cell r="BZ203">
            <v>0</v>
          </cell>
          <cell r="CA203">
            <v>23550</v>
          </cell>
          <cell r="CB203">
            <v>0</v>
          </cell>
          <cell r="CC203">
            <v>0</v>
          </cell>
          <cell r="CD203">
            <v>0</v>
          </cell>
          <cell r="CE203">
            <v>4955</v>
          </cell>
          <cell r="CF203">
            <v>0</v>
          </cell>
          <cell r="CG203">
            <v>0</v>
          </cell>
          <cell r="CH203">
            <v>0</v>
          </cell>
          <cell r="CI203">
            <v>121</v>
          </cell>
          <cell r="CJ203">
            <v>0</v>
          </cell>
          <cell r="CK203">
            <v>0</v>
          </cell>
          <cell r="CL203">
            <v>0</v>
          </cell>
          <cell r="CM203">
            <v>12924</v>
          </cell>
          <cell r="CN203">
            <v>0</v>
          </cell>
          <cell r="CO203">
            <v>0</v>
          </cell>
          <cell r="CP203">
            <v>0</v>
          </cell>
          <cell r="CQ203">
            <v>1293</v>
          </cell>
          <cell r="CR203">
            <v>0</v>
          </cell>
          <cell r="CS203">
            <v>21166</v>
          </cell>
          <cell r="CT203">
            <v>0</v>
          </cell>
          <cell r="CU203">
            <v>0</v>
          </cell>
          <cell r="CV203">
            <v>610</v>
          </cell>
          <cell r="CW203">
            <v>0</v>
          </cell>
          <cell r="CX203">
            <v>0</v>
          </cell>
          <cell r="CY203">
            <v>1379</v>
          </cell>
          <cell r="CZ203">
            <v>0</v>
          </cell>
          <cell r="DA203">
            <v>0</v>
          </cell>
          <cell r="DB203">
            <v>0</v>
          </cell>
          <cell r="DC203">
            <v>0</v>
          </cell>
          <cell r="DD203">
            <v>0</v>
          </cell>
          <cell r="DE203">
            <v>0</v>
          </cell>
          <cell r="DF203">
            <v>242229</v>
          </cell>
          <cell r="DG203">
            <v>610167</v>
          </cell>
          <cell r="DH203">
            <v>-411909</v>
          </cell>
          <cell r="DI203">
            <v>50228</v>
          </cell>
          <cell r="DJ203">
            <v>169</v>
          </cell>
          <cell r="DK203">
            <v>122447</v>
          </cell>
          <cell r="DL203">
            <v>1336</v>
          </cell>
          <cell r="DM203">
            <v>0</v>
          </cell>
          <cell r="DN203">
            <v>68973</v>
          </cell>
          <cell r="DO203">
            <v>1167</v>
          </cell>
          <cell r="DP203">
            <v>10850</v>
          </cell>
          <cell r="DQ203">
            <v>0</v>
          </cell>
          <cell r="DR203">
            <v>48751</v>
          </cell>
          <cell r="DS203">
            <v>3565</v>
          </cell>
          <cell r="DT203">
            <v>7737</v>
          </cell>
          <cell r="DU203">
            <v>0</v>
          </cell>
          <cell r="DV203">
            <v>162821</v>
          </cell>
          <cell r="DW203">
            <v>388261</v>
          </cell>
          <cell r="DX203">
            <v>21062</v>
          </cell>
          <cell r="DY203">
            <v>-8845</v>
          </cell>
          <cell r="DZ203">
            <v>0</v>
          </cell>
          <cell r="EA203">
            <v>0</v>
          </cell>
          <cell r="EB203">
            <v>0</v>
          </cell>
          <cell r="EC203">
            <v>0</v>
          </cell>
          <cell r="ED203">
            <v>0</v>
          </cell>
          <cell r="EE203">
            <v>22177</v>
          </cell>
          <cell r="EF203">
            <v>8700</v>
          </cell>
          <cell r="EG203">
            <v>0</v>
          </cell>
          <cell r="EH203">
            <v>65048</v>
          </cell>
          <cell r="EI203">
            <v>2058</v>
          </cell>
          <cell r="EJ203">
            <v>9054</v>
          </cell>
          <cell r="EK203">
            <v>203</v>
          </cell>
          <cell r="EL203">
            <v>45544</v>
          </cell>
          <cell r="EM203">
            <v>3989</v>
          </cell>
          <cell r="EN203">
            <v>7224</v>
          </cell>
          <cell r="EO203">
            <v>132</v>
          </cell>
          <cell r="EP203">
            <v>25229</v>
          </cell>
          <cell r="EQ203">
            <v>1714</v>
          </cell>
          <cell r="ER203">
            <v>2947</v>
          </cell>
          <cell r="ES203">
            <v>26</v>
          </cell>
          <cell r="ET203">
            <v>0</v>
          </cell>
          <cell r="EU203">
            <v>19389</v>
          </cell>
          <cell r="EV203">
            <v>0</v>
          </cell>
          <cell r="EW203">
            <v>0</v>
          </cell>
          <cell r="EX203">
            <v>0</v>
          </cell>
          <cell r="EY203">
            <v>3224</v>
          </cell>
          <cell r="EZ203">
            <v>0</v>
          </cell>
          <cell r="FA203">
            <v>0</v>
          </cell>
          <cell r="FB203">
            <v>0</v>
          </cell>
          <cell r="FC203">
            <v>65628</v>
          </cell>
          <cell r="FD203">
            <v>-8700</v>
          </cell>
          <cell r="FE203">
            <v>0</v>
          </cell>
          <cell r="FF203">
            <v>0</v>
          </cell>
          <cell r="FG203">
            <v>0</v>
          </cell>
          <cell r="FH203">
            <v>0</v>
          </cell>
          <cell r="FI203">
            <v>0</v>
          </cell>
          <cell r="FJ203">
            <v>0</v>
          </cell>
          <cell r="FK203">
            <v>1200</v>
          </cell>
          <cell r="FL203">
            <v>9483</v>
          </cell>
          <cell r="FM203">
            <v>0</v>
          </cell>
          <cell r="FN203">
            <v>23527</v>
          </cell>
          <cell r="FO203">
            <v>1675</v>
          </cell>
          <cell r="FP203">
            <v>3734</v>
          </cell>
          <cell r="FQ203">
            <v>0</v>
          </cell>
          <cell r="FR203">
            <v>59905</v>
          </cell>
          <cell r="FS203">
            <v>0</v>
          </cell>
          <cell r="FT203">
            <v>-20345</v>
          </cell>
          <cell r="FU203">
            <v>0</v>
          </cell>
          <cell r="FV203">
            <v>641741</v>
          </cell>
          <cell r="FW203">
            <v>0</v>
          </cell>
          <cell r="FX203">
            <v>-217935</v>
          </cell>
          <cell r="FY203">
            <v>-2067</v>
          </cell>
          <cell r="FZ203">
            <v>656403</v>
          </cell>
          <cell r="GA203">
            <v>0</v>
          </cell>
          <cell r="GB203">
            <v>-297626</v>
          </cell>
          <cell r="GC203">
            <v>-255</v>
          </cell>
          <cell r="GD203">
            <v>0</v>
          </cell>
          <cell r="GE203">
            <v>0</v>
          </cell>
          <cell r="GF203">
            <v>66399</v>
          </cell>
          <cell r="GG203">
            <v>0</v>
          </cell>
          <cell r="GH203">
            <v>0</v>
          </cell>
          <cell r="GI203">
            <v>0</v>
          </cell>
          <cell r="GJ203">
            <v>64085</v>
          </cell>
          <cell r="GK203">
            <v>18197</v>
          </cell>
          <cell r="GL203">
            <v>0</v>
          </cell>
          <cell r="GM203">
            <v>0</v>
          </cell>
          <cell r="GN203">
            <v>0</v>
          </cell>
          <cell r="GO203">
            <v>0</v>
          </cell>
          <cell r="GP203">
            <v>0</v>
          </cell>
          <cell r="GQ203">
            <v>0</v>
          </cell>
          <cell r="GR203">
            <v>0</v>
          </cell>
          <cell r="GS203">
            <v>0</v>
          </cell>
          <cell r="GT203">
            <v>0</v>
          </cell>
          <cell r="GU203">
            <v>0</v>
          </cell>
          <cell r="GV203">
            <v>10653</v>
          </cell>
          <cell r="GW203">
            <v>0</v>
          </cell>
          <cell r="GX203">
            <v>1358049</v>
          </cell>
          <cell r="GY203">
            <v>0</v>
          </cell>
          <cell r="GZ203">
            <v>-394769</v>
          </cell>
          <cell r="HA203">
            <v>15875</v>
          </cell>
          <cell r="HB203">
            <v>77672</v>
          </cell>
          <cell r="HC203">
            <v>0</v>
          </cell>
          <cell r="HD203">
            <v>27816</v>
          </cell>
          <cell r="HE203">
            <v>0</v>
          </cell>
          <cell r="HF203">
            <v>181851</v>
          </cell>
          <cell r="HG203">
            <v>0</v>
          </cell>
          <cell r="HH203">
            <v>262671</v>
          </cell>
          <cell r="HI203">
            <v>0</v>
          </cell>
          <cell r="HJ203">
            <v>327811</v>
          </cell>
          <cell r="HK203">
            <v>0</v>
          </cell>
          <cell r="HL203">
            <v>245419</v>
          </cell>
          <cell r="HM203">
            <v>-602</v>
          </cell>
          <cell r="HN203">
            <v>0</v>
          </cell>
          <cell r="HO203">
            <v>0</v>
          </cell>
          <cell r="HP203">
            <v>90716</v>
          </cell>
          <cell r="HQ203">
            <v>0</v>
          </cell>
          <cell r="HR203">
            <v>0</v>
          </cell>
          <cell r="HS203">
            <v>0</v>
          </cell>
          <cell r="HT203">
            <v>87556</v>
          </cell>
          <cell r="HU203">
            <v>4581</v>
          </cell>
          <cell r="HV203">
            <v>0</v>
          </cell>
          <cell r="HW203">
            <v>0</v>
          </cell>
          <cell r="HX203">
            <v>0</v>
          </cell>
          <cell r="HY203">
            <v>0</v>
          </cell>
          <cell r="HZ203">
            <v>0</v>
          </cell>
          <cell r="IA203">
            <v>0</v>
          </cell>
          <cell r="IB203">
            <v>0</v>
          </cell>
          <cell r="IC203">
            <v>0</v>
          </cell>
          <cell r="ID203">
            <v>0</v>
          </cell>
          <cell r="IE203">
            <v>0</v>
          </cell>
          <cell r="IF203">
            <v>25241</v>
          </cell>
          <cell r="IG203">
            <v>0</v>
          </cell>
          <cell r="IH203">
            <v>587334</v>
          </cell>
          <cell r="II203">
            <v>0</v>
          </cell>
          <cell r="IJ203">
            <v>739419</v>
          </cell>
          <cell r="IK203">
            <v>3979</v>
          </cell>
        </row>
        <row r="204">
          <cell r="A204" t="str">
            <v>56992058</v>
          </cell>
          <cell r="B204" t="str">
            <v>2001</v>
          </cell>
          <cell r="C204">
            <v>37431</v>
          </cell>
          <cell r="D204" t="str">
            <v>07:49:21</v>
          </cell>
          <cell r="E204" t="str">
            <v>IHS OF LUMBERTON</v>
          </cell>
          <cell r="F204">
            <v>0</v>
          </cell>
          <cell r="G204">
            <v>520643</v>
          </cell>
          <cell r="H204">
            <v>-3363</v>
          </cell>
          <cell r="I204">
            <v>265</v>
          </cell>
          <cell r="J204">
            <v>27767</v>
          </cell>
          <cell r="K204">
            <v>138967</v>
          </cell>
          <cell r="L204">
            <v>5604</v>
          </cell>
          <cell r="M204">
            <v>-5450</v>
          </cell>
          <cell r="N204">
            <v>-236</v>
          </cell>
          <cell r="O204">
            <v>156861</v>
          </cell>
          <cell r="P204">
            <v>0</v>
          </cell>
          <cell r="Q204">
            <v>0</v>
          </cell>
          <cell r="R204">
            <v>167944</v>
          </cell>
          <cell r="S204">
            <v>154666</v>
          </cell>
          <cell r="T204">
            <v>9169</v>
          </cell>
          <cell r="U204">
            <v>-9602</v>
          </cell>
          <cell r="V204">
            <v>0</v>
          </cell>
          <cell r="W204">
            <v>0</v>
          </cell>
          <cell r="X204">
            <v>59419</v>
          </cell>
          <cell r="Y204">
            <v>0</v>
          </cell>
          <cell r="Z204">
            <v>153075</v>
          </cell>
          <cell r="AA204">
            <v>0</v>
          </cell>
          <cell r="AB204">
            <v>-59419</v>
          </cell>
          <cell r="AC204">
            <v>-386</v>
          </cell>
          <cell r="AD204">
            <v>0</v>
          </cell>
          <cell r="AE204">
            <v>0</v>
          </cell>
          <cell r="AF204">
            <v>0</v>
          </cell>
          <cell r="AG204">
            <v>0</v>
          </cell>
          <cell r="AH204">
            <v>17603</v>
          </cell>
          <cell r="AI204">
            <v>0</v>
          </cell>
          <cell r="AJ204">
            <v>0</v>
          </cell>
          <cell r="AK204">
            <v>0</v>
          </cell>
          <cell r="AL204">
            <v>45407</v>
          </cell>
          <cell r="AM204">
            <v>0</v>
          </cell>
          <cell r="AN204">
            <v>0</v>
          </cell>
          <cell r="AO204">
            <v>0</v>
          </cell>
          <cell r="AP204">
            <v>0</v>
          </cell>
          <cell r="AQ204">
            <v>0</v>
          </cell>
          <cell r="AR204">
            <v>0</v>
          </cell>
          <cell r="AS204">
            <v>0</v>
          </cell>
          <cell r="AT204">
            <v>0</v>
          </cell>
          <cell r="AU204">
            <v>167795</v>
          </cell>
          <cell r="AV204">
            <v>-151047</v>
          </cell>
          <cell r="AW204">
            <v>0</v>
          </cell>
          <cell r="AX204">
            <v>0</v>
          </cell>
          <cell r="AY204">
            <v>230731</v>
          </cell>
          <cell r="AZ204">
            <v>-234507</v>
          </cell>
          <cell r="BA204">
            <v>36450</v>
          </cell>
          <cell r="BB204">
            <v>0</v>
          </cell>
          <cell r="BC204">
            <v>895</v>
          </cell>
          <cell r="BD204">
            <v>0</v>
          </cell>
          <cell r="BE204">
            <v>0</v>
          </cell>
          <cell r="BF204">
            <v>0</v>
          </cell>
          <cell r="BG204">
            <v>98600</v>
          </cell>
          <cell r="BH204">
            <v>0</v>
          </cell>
          <cell r="BI204">
            <v>0</v>
          </cell>
          <cell r="BJ204">
            <v>0</v>
          </cell>
          <cell r="BK204">
            <v>21022</v>
          </cell>
          <cell r="BL204">
            <v>0</v>
          </cell>
          <cell r="BM204">
            <v>0</v>
          </cell>
          <cell r="BN204">
            <v>0</v>
          </cell>
          <cell r="BO204">
            <v>18477</v>
          </cell>
          <cell r="BP204">
            <v>0</v>
          </cell>
          <cell r="BQ204">
            <v>0</v>
          </cell>
          <cell r="BR204">
            <v>0</v>
          </cell>
          <cell r="BS204">
            <v>50</v>
          </cell>
          <cell r="BT204">
            <v>0</v>
          </cell>
          <cell r="BU204">
            <v>0</v>
          </cell>
          <cell r="BV204">
            <v>0</v>
          </cell>
          <cell r="BW204">
            <v>0</v>
          </cell>
          <cell r="BX204">
            <v>0</v>
          </cell>
          <cell r="BY204">
            <v>0</v>
          </cell>
          <cell r="BZ204">
            <v>0</v>
          </cell>
          <cell r="CA204">
            <v>18000</v>
          </cell>
          <cell r="CB204">
            <v>0</v>
          </cell>
          <cell r="CC204">
            <v>0</v>
          </cell>
          <cell r="CD204">
            <v>0</v>
          </cell>
          <cell r="CE204">
            <v>3738</v>
          </cell>
          <cell r="CF204">
            <v>0</v>
          </cell>
          <cell r="CG204">
            <v>0</v>
          </cell>
          <cell r="CH204">
            <v>0</v>
          </cell>
          <cell r="CI204">
            <v>1421</v>
          </cell>
          <cell r="CJ204">
            <v>0</v>
          </cell>
          <cell r="CK204">
            <v>0</v>
          </cell>
          <cell r="CL204">
            <v>0</v>
          </cell>
          <cell r="CM204">
            <v>1988</v>
          </cell>
          <cell r="CN204">
            <v>0</v>
          </cell>
          <cell r="CO204">
            <v>0</v>
          </cell>
          <cell r="CP204">
            <v>0</v>
          </cell>
          <cell r="CQ204">
            <v>225</v>
          </cell>
          <cell r="CR204">
            <v>508</v>
          </cell>
          <cell r="CS204">
            <v>16934</v>
          </cell>
          <cell r="CT204">
            <v>0</v>
          </cell>
          <cell r="CU204">
            <v>0</v>
          </cell>
          <cell r="CV204">
            <v>1714</v>
          </cell>
          <cell r="CW204">
            <v>0</v>
          </cell>
          <cell r="CX204">
            <v>0</v>
          </cell>
          <cell r="CY204">
            <v>2106</v>
          </cell>
          <cell r="CZ204">
            <v>0</v>
          </cell>
          <cell r="DA204">
            <v>0</v>
          </cell>
          <cell r="DB204">
            <v>0</v>
          </cell>
          <cell r="DC204">
            <v>0</v>
          </cell>
          <cell r="DD204">
            <v>0</v>
          </cell>
          <cell r="DE204">
            <v>0</v>
          </cell>
          <cell r="DF204">
            <v>216085</v>
          </cell>
          <cell r="DG204">
            <v>565048</v>
          </cell>
          <cell r="DH204">
            <v>-383332</v>
          </cell>
          <cell r="DI204">
            <v>52998</v>
          </cell>
          <cell r="DJ204">
            <v>-236</v>
          </cell>
          <cell r="DK204">
            <v>107712</v>
          </cell>
          <cell r="DL204">
            <v>0</v>
          </cell>
          <cell r="DM204">
            <v>0</v>
          </cell>
          <cell r="DN204">
            <v>47600</v>
          </cell>
          <cell r="DO204">
            <v>94</v>
          </cell>
          <cell r="DP204">
            <v>10120</v>
          </cell>
          <cell r="DQ204">
            <v>0</v>
          </cell>
          <cell r="DR204">
            <v>37285</v>
          </cell>
          <cell r="DS204">
            <v>2470</v>
          </cell>
          <cell r="DT204">
            <v>7592</v>
          </cell>
          <cell r="DU204">
            <v>0</v>
          </cell>
          <cell r="DV204">
            <v>148758</v>
          </cell>
          <cell r="DW204">
            <v>228036</v>
          </cell>
          <cell r="DX204">
            <v>23061</v>
          </cell>
          <cell r="DY204">
            <v>73425</v>
          </cell>
          <cell r="DZ204">
            <v>0</v>
          </cell>
          <cell r="EA204">
            <v>1044</v>
          </cell>
          <cell r="EB204">
            <v>0</v>
          </cell>
          <cell r="EC204">
            <v>0</v>
          </cell>
          <cell r="ED204">
            <v>0</v>
          </cell>
          <cell r="EE204">
            <v>12290</v>
          </cell>
          <cell r="EF204">
            <v>5316</v>
          </cell>
          <cell r="EG204">
            <v>0</v>
          </cell>
          <cell r="EH204">
            <v>30580</v>
          </cell>
          <cell r="EI204">
            <v>-361</v>
          </cell>
          <cell r="EJ204">
            <v>7576</v>
          </cell>
          <cell r="EK204">
            <v>198</v>
          </cell>
          <cell r="EL204">
            <v>10919</v>
          </cell>
          <cell r="EM204">
            <v>1579</v>
          </cell>
          <cell r="EN204">
            <v>1021</v>
          </cell>
          <cell r="EO204">
            <v>48</v>
          </cell>
          <cell r="EP204">
            <v>24084</v>
          </cell>
          <cell r="EQ204">
            <v>-1553</v>
          </cell>
          <cell r="ER204">
            <v>6800</v>
          </cell>
          <cell r="ES204">
            <v>89</v>
          </cell>
          <cell r="ET204">
            <v>0</v>
          </cell>
          <cell r="EU204">
            <v>6426</v>
          </cell>
          <cell r="EV204">
            <v>0</v>
          </cell>
          <cell r="EW204">
            <v>0</v>
          </cell>
          <cell r="EX204">
            <v>0</v>
          </cell>
          <cell r="EY204">
            <v>3238</v>
          </cell>
          <cell r="EZ204">
            <v>0</v>
          </cell>
          <cell r="FA204">
            <v>0</v>
          </cell>
          <cell r="FB204">
            <v>0</v>
          </cell>
          <cell r="FC204">
            <v>32855</v>
          </cell>
          <cell r="FD204">
            <v>-5316</v>
          </cell>
          <cell r="FE204">
            <v>0</v>
          </cell>
          <cell r="FF204">
            <v>0</v>
          </cell>
          <cell r="FG204">
            <v>0</v>
          </cell>
          <cell r="FH204">
            <v>0</v>
          </cell>
          <cell r="FI204">
            <v>0</v>
          </cell>
          <cell r="FJ204">
            <v>0</v>
          </cell>
          <cell r="FK204">
            <v>1200</v>
          </cell>
          <cell r="FL204">
            <v>1141</v>
          </cell>
          <cell r="FM204">
            <v>0</v>
          </cell>
          <cell r="FN204">
            <v>21292</v>
          </cell>
          <cell r="FO204">
            <v>4397</v>
          </cell>
          <cell r="FP204">
            <v>4336</v>
          </cell>
          <cell r="FQ204">
            <v>0</v>
          </cell>
          <cell r="FR204">
            <v>123886</v>
          </cell>
          <cell r="FS204">
            <v>0</v>
          </cell>
          <cell r="FT204">
            <v>-56211</v>
          </cell>
          <cell r="FU204">
            <v>65</v>
          </cell>
          <cell r="FV204">
            <v>450470</v>
          </cell>
          <cell r="FW204">
            <v>0</v>
          </cell>
          <cell r="FX204">
            <v>-216748</v>
          </cell>
          <cell r="FY204">
            <v>38</v>
          </cell>
          <cell r="FZ204">
            <v>675865</v>
          </cell>
          <cell r="GA204">
            <v>0</v>
          </cell>
          <cell r="GB204">
            <v>-432897</v>
          </cell>
          <cell r="GC204">
            <v>53</v>
          </cell>
          <cell r="GD204">
            <v>0</v>
          </cell>
          <cell r="GE204">
            <v>0</v>
          </cell>
          <cell r="GF204">
            <v>45205</v>
          </cell>
          <cell r="GG204">
            <v>0</v>
          </cell>
          <cell r="GH204">
            <v>0</v>
          </cell>
          <cell r="GI204">
            <v>0</v>
          </cell>
          <cell r="GJ204">
            <v>71949</v>
          </cell>
          <cell r="GK204">
            <v>5458</v>
          </cell>
          <cell r="GL204">
            <v>0</v>
          </cell>
          <cell r="GM204">
            <v>0</v>
          </cell>
          <cell r="GN204">
            <v>0</v>
          </cell>
          <cell r="GO204">
            <v>0</v>
          </cell>
          <cell r="GP204">
            <v>0</v>
          </cell>
          <cell r="GQ204">
            <v>0</v>
          </cell>
          <cell r="GR204">
            <v>0</v>
          </cell>
          <cell r="GS204">
            <v>0</v>
          </cell>
          <cell r="GT204">
            <v>0</v>
          </cell>
          <cell r="GU204">
            <v>0</v>
          </cell>
          <cell r="GV204">
            <v>24850</v>
          </cell>
          <cell r="GW204">
            <v>0</v>
          </cell>
          <cell r="GX204">
            <v>1250221</v>
          </cell>
          <cell r="GY204">
            <v>0</v>
          </cell>
          <cell r="GZ204">
            <v>-563852</v>
          </cell>
          <cell r="HA204">
            <v>5614</v>
          </cell>
          <cell r="HB204">
            <v>62562</v>
          </cell>
          <cell r="HC204">
            <v>0</v>
          </cell>
          <cell r="HD204">
            <v>71634</v>
          </cell>
          <cell r="HE204">
            <v>0</v>
          </cell>
          <cell r="HF204">
            <v>22442</v>
          </cell>
          <cell r="HG204">
            <v>0</v>
          </cell>
          <cell r="HH204">
            <v>243513</v>
          </cell>
          <cell r="HI204">
            <v>0</v>
          </cell>
          <cell r="HJ204">
            <v>35501</v>
          </cell>
          <cell r="HK204">
            <v>0</v>
          </cell>
          <cell r="HL204">
            <v>359743</v>
          </cell>
          <cell r="HM204">
            <v>-173</v>
          </cell>
          <cell r="HN204">
            <v>0</v>
          </cell>
          <cell r="HO204">
            <v>0</v>
          </cell>
          <cell r="HP204">
            <v>62496</v>
          </cell>
          <cell r="HQ204">
            <v>0</v>
          </cell>
          <cell r="HR204">
            <v>0</v>
          </cell>
          <cell r="HS204">
            <v>0</v>
          </cell>
          <cell r="HT204">
            <v>99469</v>
          </cell>
          <cell r="HU204">
            <v>0</v>
          </cell>
          <cell r="HV204">
            <v>0</v>
          </cell>
          <cell r="HW204">
            <v>0</v>
          </cell>
          <cell r="HX204">
            <v>0</v>
          </cell>
          <cell r="HY204">
            <v>0</v>
          </cell>
          <cell r="HZ204">
            <v>0</v>
          </cell>
          <cell r="IA204">
            <v>0</v>
          </cell>
          <cell r="IB204">
            <v>0</v>
          </cell>
          <cell r="IC204">
            <v>0</v>
          </cell>
          <cell r="ID204">
            <v>0</v>
          </cell>
          <cell r="IE204">
            <v>0</v>
          </cell>
          <cell r="IF204">
            <v>0</v>
          </cell>
          <cell r="IG204">
            <v>0</v>
          </cell>
          <cell r="IH204">
            <v>120505</v>
          </cell>
          <cell r="II204">
            <v>0</v>
          </cell>
          <cell r="IJ204">
            <v>836855</v>
          </cell>
          <cell r="IK204">
            <v>-173</v>
          </cell>
        </row>
        <row r="205">
          <cell r="A205" t="str">
            <v>58476977</v>
          </cell>
          <cell r="B205" t="str">
            <v>2001</v>
          </cell>
          <cell r="C205">
            <v>37432</v>
          </cell>
          <cell r="D205" t="str">
            <v>11:46:11</v>
          </cell>
          <cell r="E205" t="str">
            <v>IHS OF NASH</v>
          </cell>
          <cell r="F205">
            <v>0</v>
          </cell>
          <cell r="G205">
            <v>800286</v>
          </cell>
          <cell r="H205">
            <v>-23056</v>
          </cell>
          <cell r="I205">
            <v>73</v>
          </cell>
          <cell r="J205">
            <v>51709</v>
          </cell>
          <cell r="K205">
            <v>214161</v>
          </cell>
          <cell r="L205">
            <v>9685</v>
          </cell>
          <cell r="M205">
            <v>2630</v>
          </cell>
          <cell r="N205">
            <v>191</v>
          </cell>
          <cell r="O205">
            <v>247791</v>
          </cell>
          <cell r="P205">
            <v>77</v>
          </cell>
          <cell r="Q205">
            <v>0</v>
          </cell>
          <cell r="R205">
            <v>245774</v>
          </cell>
          <cell r="S205">
            <v>219742</v>
          </cell>
          <cell r="T205">
            <v>21318</v>
          </cell>
          <cell r="U205">
            <v>-5129</v>
          </cell>
          <cell r="V205">
            <v>0</v>
          </cell>
          <cell r="W205">
            <v>0</v>
          </cell>
          <cell r="X205">
            <v>53162</v>
          </cell>
          <cell r="Y205">
            <v>1025</v>
          </cell>
          <cell r="Z205">
            <v>151594</v>
          </cell>
          <cell r="AA205">
            <v>0</v>
          </cell>
          <cell r="AB205">
            <v>-53162</v>
          </cell>
          <cell r="AC205">
            <v>572</v>
          </cell>
          <cell r="AD205">
            <v>26586</v>
          </cell>
          <cell r="AE205">
            <v>0</v>
          </cell>
          <cell r="AF205">
            <v>0</v>
          </cell>
          <cell r="AG205">
            <v>0</v>
          </cell>
          <cell r="AH205">
            <v>19516</v>
          </cell>
          <cell r="AI205">
            <v>0</v>
          </cell>
          <cell r="AJ205">
            <v>0</v>
          </cell>
          <cell r="AK205">
            <v>-32</v>
          </cell>
          <cell r="AL205">
            <v>45529</v>
          </cell>
          <cell r="AM205">
            <v>0</v>
          </cell>
          <cell r="AN205">
            <v>0</v>
          </cell>
          <cell r="AO205">
            <v>181</v>
          </cell>
          <cell r="AP205">
            <v>0</v>
          </cell>
          <cell r="AQ205">
            <v>0</v>
          </cell>
          <cell r="AR205">
            <v>0</v>
          </cell>
          <cell r="AS205">
            <v>0</v>
          </cell>
          <cell r="AT205">
            <v>0</v>
          </cell>
          <cell r="AU205">
            <v>261770</v>
          </cell>
          <cell r="AV205">
            <v>-242304</v>
          </cell>
          <cell r="AW205">
            <v>0</v>
          </cell>
          <cell r="AX205">
            <v>0</v>
          </cell>
          <cell r="AY205">
            <v>206619</v>
          </cell>
          <cell r="AZ205">
            <v>-269803</v>
          </cell>
          <cell r="BA205">
            <v>90101</v>
          </cell>
          <cell r="BB205">
            <v>0</v>
          </cell>
          <cell r="BC205">
            <v>8300</v>
          </cell>
          <cell r="BD205">
            <v>0</v>
          </cell>
          <cell r="BE205">
            <v>0</v>
          </cell>
          <cell r="BF205">
            <v>0</v>
          </cell>
          <cell r="BG205">
            <v>112558</v>
          </cell>
          <cell r="BH205">
            <v>0</v>
          </cell>
          <cell r="BI205">
            <v>0</v>
          </cell>
          <cell r="BJ205">
            <v>0</v>
          </cell>
          <cell r="BK205">
            <v>18001</v>
          </cell>
          <cell r="BL205">
            <v>0</v>
          </cell>
          <cell r="BM205">
            <v>0</v>
          </cell>
          <cell r="BN205">
            <v>0</v>
          </cell>
          <cell r="BO205">
            <v>23354</v>
          </cell>
          <cell r="BP205">
            <v>0</v>
          </cell>
          <cell r="BQ205">
            <v>0</v>
          </cell>
          <cell r="BR205">
            <v>0</v>
          </cell>
          <cell r="BS205">
            <v>0</v>
          </cell>
          <cell r="BT205">
            <v>0</v>
          </cell>
          <cell r="BU205">
            <v>0</v>
          </cell>
          <cell r="BV205">
            <v>0</v>
          </cell>
          <cell r="BW205">
            <v>0</v>
          </cell>
          <cell r="BX205">
            <v>0</v>
          </cell>
          <cell r="BY205">
            <v>0</v>
          </cell>
          <cell r="BZ205">
            <v>0</v>
          </cell>
          <cell r="CA205">
            <v>5925</v>
          </cell>
          <cell r="CB205">
            <v>0</v>
          </cell>
          <cell r="CC205">
            <v>0</v>
          </cell>
          <cell r="CD205">
            <v>0</v>
          </cell>
          <cell r="CE205">
            <v>6601</v>
          </cell>
          <cell r="CF205">
            <v>0</v>
          </cell>
          <cell r="CG205">
            <v>0</v>
          </cell>
          <cell r="CH205">
            <v>0</v>
          </cell>
          <cell r="CI205">
            <v>5821</v>
          </cell>
          <cell r="CJ205">
            <v>0</v>
          </cell>
          <cell r="CK205">
            <v>0</v>
          </cell>
          <cell r="CL205">
            <v>0</v>
          </cell>
          <cell r="CM205">
            <v>8099</v>
          </cell>
          <cell r="CN205">
            <v>459</v>
          </cell>
          <cell r="CO205">
            <v>0</v>
          </cell>
          <cell r="CP205">
            <v>0</v>
          </cell>
          <cell r="CQ205">
            <v>2808</v>
          </cell>
          <cell r="CR205">
            <v>0</v>
          </cell>
          <cell r="CS205">
            <v>28050</v>
          </cell>
          <cell r="CT205">
            <v>0</v>
          </cell>
          <cell r="CU205">
            <v>0</v>
          </cell>
          <cell r="CV205">
            <v>2028</v>
          </cell>
          <cell r="CW205">
            <v>0</v>
          </cell>
          <cell r="CX205">
            <v>0</v>
          </cell>
          <cell r="CY205">
            <v>1146</v>
          </cell>
          <cell r="CZ205">
            <v>159</v>
          </cell>
          <cell r="DA205">
            <v>0</v>
          </cell>
          <cell r="DB205">
            <v>0</v>
          </cell>
          <cell r="DC205">
            <v>0</v>
          </cell>
          <cell r="DD205">
            <v>0</v>
          </cell>
          <cell r="DE205">
            <v>0</v>
          </cell>
          <cell r="DF205">
            <v>243225</v>
          </cell>
          <cell r="DG205">
            <v>661002</v>
          </cell>
          <cell r="DH205">
            <v>-509461</v>
          </cell>
          <cell r="DI205">
            <v>119897</v>
          </cell>
          <cell r="DJ205">
            <v>0</v>
          </cell>
          <cell r="DK205">
            <v>147660</v>
          </cell>
          <cell r="DL205">
            <v>3262</v>
          </cell>
          <cell r="DM205">
            <v>0</v>
          </cell>
          <cell r="DN205">
            <v>97621</v>
          </cell>
          <cell r="DO205">
            <v>4009</v>
          </cell>
          <cell r="DP205">
            <v>17720</v>
          </cell>
          <cell r="DQ205">
            <v>188</v>
          </cell>
          <cell r="DR205">
            <v>54074</v>
          </cell>
          <cell r="DS205">
            <v>3831</v>
          </cell>
          <cell r="DT205">
            <v>9633</v>
          </cell>
          <cell r="DU205">
            <v>151</v>
          </cell>
          <cell r="DV205">
            <v>174023</v>
          </cell>
          <cell r="DW205">
            <v>516425</v>
          </cell>
          <cell r="DX205">
            <v>13785</v>
          </cell>
          <cell r="DY205">
            <v>74495</v>
          </cell>
          <cell r="DZ205">
            <v>0</v>
          </cell>
          <cell r="EA205">
            <v>11935</v>
          </cell>
          <cell r="EB205">
            <v>-657</v>
          </cell>
          <cell r="EC205">
            <v>0</v>
          </cell>
          <cell r="ED205">
            <v>0</v>
          </cell>
          <cell r="EE205">
            <v>-3203</v>
          </cell>
          <cell r="EF205">
            <v>3224</v>
          </cell>
          <cell r="EG205">
            <v>0</v>
          </cell>
          <cell r="EH205">
            <v>61309</v>
          </cell>
          <cell r="EI205">
            <v>2166</v>
          </cell>
          <cell r="EJ205">
            <v>9712</v>
          </cell>
          <cell r="EK205">
            <v>1363</v>
          </cell>
          <cell r="EL205">
            <v>30895</v>
          </cell>
          <cell r="EM205">
            <v>13757</v>
          </cell>
          <cell r="EN205">
            <v>4108</v>
          </cell>
          <cell r="EO205">
            <v>297</v>
          </cell>
          <cell r="EP205">
            <v>457</v>
          </cell>
          <cell r="EQ205">
            <v>14018</v>
          </cell>
          <cell r="ER205">
            <v>85</v>
          </cell>
          <cell r="ES205">
            <v>78</v>
          </cell>
          <cell r="ET205">
            <v>0</v>
          </cell>
          <cell r="EU205">
            <v>2285</v>
          </cell>
          <cell r="EV205">
            <v>0</v>
          </cell>
          <cell r="EW205">
            <v>0</v>
          </cell>
          <cell r="EX205">
            <v>0</v>
          </cell>
          <cell r="EY205">
            <v>1316</v>
          </cell>
          <cell r="EZ205">
            <v>0</v>
          </cell>
          <cell r="FA205">
            <v>0</v>
          </cell>
          <cell r="FB205">
            <v>0</v>
          </cell>
          <cell r="FC205">
            <v>40991</v>
          </cell>
          <cell r="FD205">
            <v>-3224</v>
          </cell>
          <cell r="FE205">
            <v>0</v>
          </cell>
          <cell r="FF205">
            <v>0</v>
          </cell>
          <cell r="FG205">
            <v>0</v>
          </cell>
          <cell r="FH205">
            <v>0</v>
          </cell>
          <cell r="FI205">
            <v>0</v>
          </cell>
          <cell r="FJ205">
            <v>0</v>
          </cell>
          <cell r="FK205">
            <v>2207</v>
          </cell>
          <cell r="FL205">
            <v>18264</v>
          </cell>
          <cell r="FM205">
            <v>0</v>
          </cell>
          <cell r="FN205">
            <v>17086</v>
          </cell>
          <cell r="FO205">
            <v>8673</v>
          </cell>
          <cell r="FP205">
            <v>3043</v>
          </cell>
          <cell r="FQ205">
            <v>0</v>
          </cell>
          <cell r="FR205">
            <v>271081</v>
          </cell>
          <cell r="FS205">
            <v>0</v>
          </cell>
          <cell r="FT205">
            <v>-102907</v>
          </cell>
          <cell r="FU205">
            <v>1578</v>
          </cell>
          <cell r="FV205">
            <v>604614</v>
          </cell>
          <cell r="FW205">
            <v>0</v>
          </cell>
          <cell r="FX205">
            <v>-243903</v>
          </cell>
          <cell r="FY205">
            <v>1262</v>
          </cell>
          <cell r="FZ205">
            <v>992530</v>
          </cell>
          <cell r="GA205">
            <v>0</v>
          </cell>
          <cell r="GB205">
            <v>-542233</v>
          </cell>
          <cell r="GC205">
            <v>2262</v>
          </cell>
          <cell r="GD205">
            <v>0</v>
          </cell>
          <cell r="GE205">
            <v>0</v>
          </cell>
          <cell r="GF205">
            <v>83198</v>
          </cell>
          <cell r="GG205">
            <v>0</v>
          </cell>
          <cell r="GH205">
            <v>0</v>
          </cell>
          <cell r="GI205">
            <v>0</v>
          </cell>
          <cell r="GJ205">
            <v>99745</v>
          </cell>
          <cell r="GK205">
            <v>168811</v>
          </cell>
          <cell r="GL205">
            <v>0</v>
          </cell>
          <cell r="GM205">
            <v>486</v>
          </cell>
          <cell r="GN205">
            <v>0</v>
          </cell>
          <cell r="GO205">
            <v>0</v>
          </cell>
          <cell r="GP205">
            <v>0</v>
          </cell>
          <cell r="GQ205">
            <v>0</v>
          </cell>
          <cell r="GR205">
            <v>0</v>
          </cell>
          <cell r="GS205">
            <v>0</v>
          </cell>
          <cell r="GT205">
            <v>0</v>
          </cell>
          <cell r="GU205">
            <v>244201</v>
          </cell>
          <cell r="GV205">
            <v>8891</v>
          </cell>
          <cell r="GW205">
            <v>0</v>
          </cell>
          <cell r="GX205">
            <v>1868225</v>
          </cell>
          <cell r="GY205">
            <v>244687</v>
          </cell>
          <cell r="GZ205">
            <v>-697209</v>
          </cell>
          <cell r="HA205">
            <v>173913</v>
          </cell>
          <cell r="HB205">
            <v>121492</v>
          </cell>
          <cell r="HC205">
            <v>0</v>
          </cell>
          <cell r="HD205">
            <v>127204</v>
          </cell>
          <cell r="HE205">
            <v>0</v>
          </cell>
          <cell r="HF205">
            <v>84957</v>
          </cell>
          <cell r="HG205">
            <v>0</v>
          </cell>
          <cell r="HH205">
            <v>272200</v>
          </cell>
          <cell r="HI205">
            <v>0</v>
          </cell>
          <cell r="HJ205">
            <v>123771</v>
          </cell>
          <cell r="HK205">
            <v>0</v>
          </cell>
          <cell r="HL205">
            <v>442042</v>
          </cell>
          <cell r="HM205">
            <v>-203</v>
          </cell>
          <cell r="HN205">
            <v>0</v>
          </cell>
          <cell r="HO205">
            <v>0</v>
          </cell>
          <cell r="HP205">
            <v>94936</v>
          </cell>
          <cell r="HQ205">
            <v>0</v>
          </cell>
          <cell r="HR205">
            <v>0</v>
          </cell>
          <cell r="HS205">
            <v>0</v>
          </cell>
          <cell r="HT205">
            <v>113820</v>
          </cell>
          <cell r="HU205">
            <v>0</v>
          </cell>
          <cell r="HV205">
            <v>0</v>
          </cell>
          <cell r="HW205">
            <v>0</v>
          </cell>
          <cell r="HX205">
            <v>0</v>
          </cell>
          <cell r="HY205">
            <v>0</v>
          </cell>
          <cell r="HZ205">
            <v>0</v>
          </cell>
          <cell r="IA205">
            <v>0</v>
          </cell>
          <cell r="IB205">
            <v>0</v>
          </cell>
          <cell r="IC205">
            <v>0</v>
          </cell>
          <cell r="ID205">
            <v>0</v>
          </cell>
          <cell r="IE205">
            <v>0</v>
          </cell>
          <cell r="IF205">
            <v>13411</v>
          </cell>
          <cell r="IG205">
            <v>0</v>
          </cell>
          <cell r="IH205">
            <v>330220</v>
          </cell>
          <cell r="II205">
            <v>0</v>
          </cell>
          <cell r="IJ205">
            <v>1063613</v>
          </cell>
          <cell r="IK205">
            <v>-203</v>
          </cell>
        </row>
        <row r="206">
          <cell r="A206" t="str">
            <v>27798326</v>
          </cell>
          <cell r="B206" t="str">
            <v>2001</v>
          </cell>
          <cell r="C206">
            <v>37645</v>
          </cell>
          <cell r="D206" t="str">
            <v>09:01:20</v>
          </cell>
          <cell r="E206" t="str">
            <v>IHS of Raleigh at Crabtree Valley</v>
          </cell>
          <cell r="F206">
            <v>0</v>
          </cell>
          <cell r="G206">
            <v>1119230</v>
          </cell>
          <cell r="H206">
            <v>-45822</v>
          </cell>
          <cell r="I206">
            <v>-679</v>
          </cell>
          <cell r="J206">
            <v>68840</v>
          </cell>
          <cell r="K206">
            <v>161676</v>
          </cell>
          <cell r="L206">
            <v>9596</v>
          </cell>
          <cell r="M206">
            <v>320</v>
          </cell>
          <cell r="N206">
            <v>523</v>
          </cell>
          <cell r="O206">
            <v>191317</v>
          </cell>
          <cell r="P206">
            <v>74</v>
          </cell>
          <cell r="Q206">
            <v>0</v>
          </cell>
          <cell r="R206">
            <v>235164</v>
          </cell>
          <cell r="S206">
            <v>196776</v>
          </cell>
          <cell r="T206">
            <v>7511</v>
          </cell>
          <cell r="U206">
            <v>2359</v>
          </cell>
          <cell r="V206">
            <v>0</v>
          </cell>
          <cell r="W206">
            <v>0</v>
          </cell>
          <cell r="X206">
            <v>57157</v>
          </cell>
          <cell r="Y206">
            <v>1346</v>
          </cell>
          <cell r="Z206">
            <v>282822</v>
          </cell>
          <cell r="AA206">
            <v>0</v>
          </cell>
          <cell r="AB206">
            <v>-57157</v>
          </cell>
          <cell r="AC206">
            <v>-946</v>
          </cell>
          <cell r="AD206">
            <v>3443</v>
          </cell>
          <cell r="AE206">
            <v>0</v>
          </cell>
          <cell r="AF206">
            <v>0</v>
          </cell>
          <cell r="AG206">
            <v>0</v>
          </cell>
          <cell r="AH206">
            <v>49315</v>
          </cell>
          <cell r="AI206">
            <v>0</v>
          </cell>
          <cell r="AJ206">
            <v>0</v>
          </cell>
          <cell r="AK206">
            <v>0</v>
          </cell>
          <cell r="AL206">
            <v>92113</v>
          </cell>
          <cell r="AM206">
            <v>0</v>
          </cell>
          <cell r="AN206">
            <v>0</v>
          </cell>
          <cell r="AO206">
            <v>0</v>
          </cell>
          <cell r="AP206">
            <v>0</v>
          </cell>
          <cell r="AQ206">
            <v>0</v>
          </cell>
          <cell r="AR206">
            <v>0</v>
          </cell>
          <cell r="AS206">
            <v>0</v>
          </cell>
          <cell r="AT206">
            <v>0</v>
          </cell>
          <cell r="AU206">
            <v>387697</v>
          </cell>
          <cell r="AV206">
            <v>-348559</v>
          </cell>
          <cell r="AW206">
            <v>0</v>
          </cell>
          <cell r="AX206">
            <v>0</v>
          </cell>
          <cell r="AY206">
            <v>311028</v>
          </cell>
          <cell r="AZ206">
            <v>-249679</v>
          </cell>
          <cell r="BA206">
            <v>-45573</v>
          </cell>
          <cell r="BB206">
            <v>0</v>
          </cell>
          <cell r="BC206">
            <v>1556</v>
          </cell>
          <cell r="BD206">
            <v>33</v>
          </cell>
          <cell r="BE206">
            <v>0</v>
          </cell>
          <cell r="BF206">
            <v>0</v>
          </cell>
          <cell r="BG206">
            <v>100217</v>
          </cell>
          <cell r="BH206">
            <v>0</v>
          </cell>
          <cell r="BI206">
            <v>0</v>
          </cell>
          <cell r="BJ206">
            <v>0</v>
          </cell>
          <cell r="BK206">
            <v>23822</v>
          </cell>
          <cell r="BL206">
            <v>0</v>
          </cell>
          <cell r="BM206">
            <v>0</v>
          </cell>
          <cell r="BN206">
            <v>0</v>
          </cell>
          <cell r="BO206">
            <v>14012</v>
          </cell>
          <cell r="BP206">
            <v>0</v>
          </cell>
          <cell r="BQ206">
            <v>0</v>
          </cell>
          <cell r="BR206">
            <v>0</v>
          </cell>
          <cell r="BS206">
            <v>0</v>
          </cell>
          <cell r="BT206">
            <v>0</v>
          </cell>
          <cell r="BU206">
            <v>0</v>
          </cell>
          <cell r="BV206">
            <v>0</v>
          </cell>
          <cell r="BW206">
            <v>2205</v>
          </cell>
          <cell r="BX206">
            <v>0</v>
          </cell>
          <cell r="BY206">
            <v>0</v>
          </cell>
          <cell r="BZ206">
            <v>0</v>
          </cell>
          <cell r="CA206">
            <v>80392</v>
          </cell>
          <cell r="CB206">
            <v>0</v>
          </cell>
          <cell r="CC206">
            <v>0</v>
          </cell>
          <cell r="CD206">
            <v>0</v>
          </cell>
          <cell r="CE206">
            <v>4193</v>
          </cell>
          <cell r="CF206">
            <v>0</v>
          </cell>
          <cell r="CG206">
            <v>0</v>
          </cell>
          <cell r="CH206">
            <v>0</v>
          </cell>
          <cell r="CI206">
            <v>2442</v>
          </cell>
          <cell r="CJ206">
            <v>0</v>
          </cell>
          <cell r="CK206">
            <v>0</v>
          </cell>
          <cell r="CL206">
            <v>0</v>
          </cell>
          <cell r="CM206">
            <v>1953</v>
          </cell>
          <cell r="CN206">
            <v>0</v>
          </cell>
          <cell r="CO206">
            <v>0</v>
          </cell>
          <cell r="CP206">
            <v>0</v>
          </cell>
          <cell r="CQ206">
            <v>4646</v>
          </cell>
          <cell r="CR206">
            <v>0</v>
          </cell>
          <cell r="CS206">
            <v>42998</v>
          </cell>
          <cell r="CT206">
            <v>0</v>
          </cell>
          <cell r="CU206">
            <v>0</v>
          </cell>
          <cell r="CV206">
            <v>2607</v>
          </cell>
          <cell r="CW206">
            <v>0</v>
          </cell>
          <cell r="CX206">
            <v>0</v>
          </cell>
          <cell r="CY206">
            <v>6042</v>
          </cell>
          <cell r="CZ206">
            <v>0</v>
          </cell>
          <cell r="DA206">
            <v>0</v>
          </cell>
          <cell r="DB206">
            <v>0</v>
          </cell>
          <cell r="DC206">
            <v>0</v>
          </cell>
          <cell r="DD206">
            <v>0</v>
          </cell>
          <cell r="DE206">
            <v>0</v>
          </cell>
          <cell r="DF206">
            <v>427693</v>
          </cell>
          <cell r="DG206">
            <v>940205</v>
          </cell>
          <cell r="DH206">
            <v>-595598</v>
          </cell>
          <cell r="DI206">
            <v>-2175</v>
          </cell>
          <cell r="DJ206">
            <v>-528</v>
          </cell>
          <cell r="DK206">
            <v>88633</v>
          </cell>
          <cell r="DL206">
            <v>3816</v>
          </cell>
          <cell r="DM206">
            <v>0</v>
          </cell>
          <cell r="DN206">
            <v>138302</v>
          </cell>
          <cell r="DO206">
            <v>5079</v>
          </cell>
          <cell r="DP206">
            <v>19313</v>
          </cell>
          <cell r="DQ206">
            <v>-65</v>
          </cell>
          <cell r="DR206">
            <v>61190</v>
          </cell>
          <cell r="DS206">
            <v>7977</v>
          </cell>
          <cell r="DT206">
            <v>8530</v>
          </cell>
          <cell r="DU206">
            <v>0</v>
          </cell>
          <cell r="DV206">
            <v>224761</v>
          </cell>
          <cell r="DW206">
            <v>1016945</v>
          </cell>
          <cell r="DX206">
            <v>21840</v>
          </cell>
          <cell r="DY206">
            <v>-122488</v>
          </cell>
          <cell r="DZ206">
            <v>0</v>
          </cell>
          <cell r="EA206">
            <v>53022</v>
          </cell>
          <cell r="EB206">
            <v>0</v>
          </cell>
          <cell r="EC206">
            <v>0</v>
          </cell>
          <cell r="ED206">
            <v>0</v>
          </cell>
          <cell r="EE206">
            <v>19953</v>
          </cell>
          <cell r="EF206">
            <v>5681</v>
          </cell>
          <cell r="EG206">
            <v>0</v>
          </cell>
          <cell r="EH206">
            <v>152667</v>
          </cell>
          <cell r="EI206">
            <v>3479</v>
          </cell>
          <cell r="EJ206">
            <v>21564</v>
          </cell>
          <cell r="EK206">
            <v>1449</v>
          </cell>
          <cell r="EL206">
            <v>82864</v>
          </cell>
          <cell r="EM206">
            <v>-2343</v>
          </cell>
          <cell r="EN206">
            <v>13296</v>
          </cell>
          <cell r="EO206">
            <v>696</v>
          </cell>
          <cell r="EP206">
            <v>30485</v>
          </cell>
          <cell r="EQ206">
            <v>597</v>
          </cell>
          <cell r="ER206">
            <v>4130</v>
          </cell>
          <cell r="ES206">
            <v>139</v>
          </cell>
          <cell r="ET206">
            <v>0</v>
          </cell>
          <cell r="EU206">
            <v>65373</v>
          </cell>
          <cell r="EV206">
            <v>0</v>
          </cell>
          <cell r="EW206">
            <v>0</v>
          </cell>
          <cell r="EX206">
            <v>0</v>
          </cell>
          <cell r="EY206">
            <v>6571</v>
          </cell>
          <cell r="EZ206">
            <v>0</v>
          </cell>
          <cell r="FA206">
            <v>0</v>
          </cell>
          <cell r="FB206">
            <v>0</v>
          </cell>
          <cell r="FC206">
            <v>106565</v>
          </cell>
          <cell r="FD206">
            <v>-5681</v>
          </cell>
          <cell r="FE206">
            <v>0</v>
          </cell>
          <cell r="FF206">
            <v>0</v>
          </cell>
          <cell r="FG206">
            <v>0</v>
          </cell>
          <cell r="FH206">
            <v>0</v>
          </cell>
          <cell r="FI206">
            <v>0</v>
          </cell>
          <cell r="FJ206">
            <v>0</v>
          </cell>
          <cell r="FK206">
            <v>35468</v>
          </cell>
          <cell r="FL206">
            <v>39399</v>
          </cell>
          <cell r="FM206">
            <v>0</v>
          </cell>
          <cell r="FN206">
            <v>32291</v>
          </cell>
          <cell r="FO206">
            <v>71658</v>
          </cell>
          <cell r="FP206">
            <v>3126</v>
          </cell>
          <cell r="FQ206">
            <v>48202</v>
          </cell>
          <cell r="FR206">
            <v>13851</v>
          </cell>
          <cell r="FS206">
            <v>0</v>
          </cell>
          <cell r="FT206">
            <v>1450</v>
          </cell>
          <cell r="FU206">
            <v>0</v>
          </cell>
          <cell r="FV206">
            <v>355308</v>
          </cell>
          <cell r="FW206">
            <v>0</v>
          </cell>
          <cell r="FX206">
            <v>37661</v>
          </cell>
          <cell r="FY206">
            <v>0</v>
          </cell>
          <cell r="FZ206">
            <v>401955</v>
          </cell>
          <cell r="GA206">
            <v>0</v>
          </cell>
          <cell r="GB206">
            <v>1363</v>
          </cell>
          <cell r="GC206">
            <v>1194</v>
          </cell>
          <cell r="GD206">
            <v>0</v>
          </cell>
          <cell r="GE206">
            <v>0</v>
          </cell>
          <cell r="GF206">
            <v>65244</v>
          </cell>
          <cell r="GG206">
            <v>0</v>
          </cell>
          <cell r="GH206">
            <v>0</v>
          </cell>
          <cell r="GI206">
            <v>-285</v>
          </cell>
          <cell r="GJ206">
            <v>47831</v>
          </cell>
          <cell r="GK206">
            <v>403</v>
          </cell>
          <cell r="GL206">
            <v>0</v>
          </cell>
          <cell r="GM206">
            <v>210</v>
          </cell>
          <cell r="GN206">
            <v>0</v>
          </cell>
          <cell r="GO206">
            <v>0</v>
          </cell>
          <cell r="GP206">
            <v>0</v>
          </cell>
          <cell r="GQ206">
            <v>0</v>
          </cell>
          <cell r="GR206">
            <v>0</v>
          </cell>
          <cell r="GS206">
            <v>0</v>
          </cell>
          <cell r="GT206">
            <v>0</v>
          </cell>
          <cell r="GU206">
            <v>76423</v>
          </cell>
          <cell r="GV206">
            <v>4755</v>
          </cell>
          <cell r="GW206">
            <v>0</v>
          </cell>
          <cell r="GX206">
            <v>771114</v>
          </cell>
          <cell r="GY206">
            <v>76348</v>
          </cell>
          <cell r="GZ206">
            <v>158304</v>
          </cell>
          <cell r="HA206">
            <v>1597</v>
          </cell>
          <cell r="HB206">
            <v>576853</v>
          </cell>
          <cell r="HC206">
            <v>0</v>
          </cell>
          <cell r="HD206">
            <v>34149</v>
          </cell>
          <cell r="HE206">
            <v>-2257</v>
          </cell>
          <cell r="HF206">
            <v>671711</v>
          </cell>
          <cell r="HG206">
            <v>0</v>
          </cell>
          <cell r="HH206">
            <v>24212</v>
          </cell>
          <cell r="HI206">
            <v>640</v>
          </cell>
          <cell r="HJ206">
            <v>668208</v>
          </cell>
          <cell r="HK206">
            <v>0</v>
          </cell>
          <cell r="HL206">
            <v>-105668</v>
          </cell>
          <cell r="HM206">
            <v>2083</v>
          </cell>
          <cell r="HN206">
            <v>0</v>
          </cell>
          <cell r="HO206">
            <v>0</v>
          </cell>
          <cell r="HP206">
            <v>150404</v>
          </cell>
          <cell r="HQ206">
            <v>0</v>
          </cell>
          <cell r="HR206">
            <v>0</v>
          </cell>
          <cell r="HS206">
            <v>0</v>
          </cell>
          <cell r="HT206">
            <v>110263</v>
          </cell>
          <cell r="HU206">
            <v>4862</v>
          </cell>
          <cell r="HV206">
            <v>0</v>
          </cell>
          <cell r="HW206">
            <v>0</v>
          </cell>
          <cell r="HX206">
            <v>0</v>
          </cell>
          <cell r="HY206">
            <v>0</v>
          </cell>
          <cell r="HZ206">
            <v>0</v>
          </cell>
          <cell r="IA206">
            <v>0</v>
          </cell>
          <cell r="IB206">
            <v>0</v>
          </cell>
          <cell r="IC206">
            <v>0</v>
          </cell>
          <cell r="ID206">
            <v>0</v>
          </cell>
          <cell r="IE206">
            <v>243952</v>
          </cell>
          <cell r="IF206">
            <v>26585</v>
          </cell>
          <cell r="IG206">
            <v>0</v>
          </cell>
          <cell r="IH206">
            <v>1916772</v>
          </cell>
          <cell r="II206">
            <v>243952</v>
          </cell>
          <cell r="IJ206">
            <v>239945</v>
          </cell>
          <cell r="IK206">
            <v>5328</v>
          </cell>
        </row>
        <row r="207">
          <cell r="A207" t="str">
            <v>54809467</v>
          </cell>
          <cell r="B207" t="str">
            <v>2001</v>
          </cell>
          <cell r="C207">
            <v>37435</v>
          </cell>
          <cell r="D207" t="str">
            <v>07:49:06</v>
          </cell>
          <cell r="E207" t="str">
            <v>IHS OF TARBORO</v>
          </cell>
          <cell r="F207">
            <v>0</v>
          </cell>
          <cell r="G207">
            <v>35567</v>
          </cell>
          <cell r="H207">
            <v>-1409</v>
          </cell>
          <cell r="I207">
            <v>-203</v>
          </cell>
          <cell r="J207">
            <v>5286</v>
          </cell>
          <cell r="K207">
            <v>21219</v>
          </cell>
          <cell r="L207">
            <v>750</v>
          </cell>
          <cell r="M207">
            <v>-259</v>
          </cell>
          <cell r="N207">
            <v>-87</v>
          </cell>
          <cell r="O207">
            <v>38153</v>
          </cell>
          <cell r="P207">
            <v>0</v>
          </cell>
          <cell r="Q207">
            <v>0</v>
          </cell>
          <cell r="R207">
            <v>31195</v>
          </cell>
          <cell r="S207">
            <v>21953</v>
          </cell>
          <cell r="T207">
            <v>2268</v>
          </cell>
          <cell r="U207">
            <v>0</v>
          </cell>
          <cell r="V207">
            <v>0</v>
          </cell>
          <cell r="W207">
            <v>0</v>
          </cell>
          <cell r="X207">
            <v>13452</v>
          </cell>
          <cell r="Y207">
            <v>0</v>
          </cell>
          <cell r="Z207">
            <v>29206</v>
          </cell>
          <cell r="AA207">
            <v>0</v>
          </cell>
          <cell r="AB207">
            <v>-13452</v>
          </cell>
          <cell r="AC207">
            <v>0</v>
          </cell>
          <cell r="AD207">
            <v>632</v>
          </cell>
          <cell r="AE207">
            <v>0</v>
          </cell>
          <cell r="AF207">
            <v>0</v>
          </cell>
          <cell r="AG207">
            <v>0</v>
          </cell>
          <cell r="AH207">
            <v>1007</v>
          </cell>
          <cell r="AI207">
            <v>0</v>
          </cell>
          <cell r="AJ207">
            <v>0</v>
          </cell>
          <cell r="AK207">
            <v>0</v>
          </cell>
          <cell r="AL207">
            <v>3415</v>
          </cell>
          <cell r="AM207">
            <v>0</v>
          </cell>
          <cell r="AN207">
            <v>0</v>
          </cell>
          <cell r="AO207">
            <v>0</v>
          </cell>
          <cell r="AP207">
            <v>0</v>
          </cell>
          <cell r="AQ207">
            <v>0</v>
          </cell>
          <cell r="AR207">
            <v>0</v>
          </cell>
          <cell r="AS207">
            <v>0</v>
          </cell>
          <cell r="AT207">
            <v>0</v>
          </cell>
          <cell r="AU207">
            <v>24047</v>
          </cell>
          <cell r="AV207">
            <v>-21220</v>
          </cell>
          <cell r="AW207">
            <v>0</v>
          </cell>
          <cell r="AX207">
            <v>0</v>
          </cell>
          <cell r="AY207">
            <v>32484</v>
          </cell>
          <cell r="AZ207">
            <v>-15268</v>
          </cell>
          <cell r="BA207">
            <v>-7957</v>
          </cell>
          <cell r="BB207">
            <v>0</v>
          </cell>
          <cell r="BC207">
            <v>1621</v>
          </cell>
          <cell r="BD207">
            <v>0</v>
          </cell>
          <cell r="BE207">
            <v>0</v>
          </cell>
          <cell r="BF207">
            <v>0</v>
          </cell>
          <cell r="BG207">
            <v>12515</v>
          </cell>
          <cell r="BH207">
            <v>0</v>
          </cell>
          <cell r="BI207">
            <v>0</v>
          </cell>
          <cell r="BJ207">
            <v>0</v>
          </cell>
          <cell r="BK207">
            <v>1555</v>
          </cell>
          <cell r="BL207">
            <v>0</v>
          </cell>
          <cell r="BM207">
            <v>0</v>
          </cell>
          <cell r="BN207">
            <v>0</v>
          </cell>
          <cell r="BO207">
            <v>1316</v>
          </cell>
          <cell r="BP207">
            <v>0</v>
          </cell>
          <cell r="BQ207">
            <v>0</v>
          </cell>
          <cell r="BR207">
            <v>0</v>
          </cell>
          <cell r="BS207">
            <v>0</v>
          </cell>
          <cell r="BT207">
            <v>0</v>
          </cell>
          <cell r="BU207">
            <v>0</v>
          </cell>
          <cell r="BV207">
            <v>0</v>
          </cell>
          <cell r="BW207">
            <v>2257</v>
          </cell>
          <cell r="BX207">
            <v>0</v>
          </cell>
          <cell r="BY207">
            <v>0</v>
          </cell>
          <cell r="BZ207">
            <v>0</v>
          </cell>
          <cell r="CA207">
            <v>1000</v>
          </cell>
          <cell r="CB207">
            <v>0</v>
          </cell>
          <cell r="CC207">
            <v>0</v>
          </cell>
          <cell r="CD207">
            <v>0</v>
          </cell>
          <cell r="CE207">
            <v>581</v>
          </cell>
          <cell r="CF207">
            <v>0</v>
          </cell>
          <cell r="CG207">
            <v>0</v>
          </cell>
          <cell r="CH207">
            <v>0</v>
          </cell>
          <cell r="CI207">
            <v>400</v>
          </cell>
          <cell r="CJ207">
            <v>0</v>
          </cell>
          <cell r="CK207">
            <v>0</v>
          </cell>
          <cell r="CL207">
            <v>0</v>
          </cell>
          <cell r="CM207">
            <v>209</v>
          </cell>
          <cell r="CN207">
            <v>0</v>
          </cell>
          <cell r="CO207">
            <v>0</v>
          </cell>
          <cell r="CP207">
            <v>0</v>
          </cell>
          <cell r="CQ207">
            <v>16968</v>
          </cell>
          <cell r="CR207">
            <v>0</v>
          </cell>
          <cell r="CS207">
            <v>2475</v>
          </cell>
          <cell r="CT207">
            <v>0</v>
          </cell>
          <cell r="CU207">
            <v>0</v>
          </cell>
          <cell r="CV207">
            <v>616</v>
          </cell>
          <cell r="CW207">
            <v>0</v>
          </cell>
          <cell r="CX207">
            <v>0</v>
          </cell>
          <cell r="CY207">
            <v>138</v>
          </cell>
          <cell r="CZ207">
            <v>0</v>
          </cell>
          <cell r="DA207">
            <v>0</v>
          </cell>
          <cell r="DB207">
            <v>0</v>
          </cell>
          <cell r="DC207">
            <v>0</v>
          </cell>
          <cell r="DD207">
            <v>0</v>
          </cell>
          <cell r="DE207">
            <v>0</v>
          </cell>
          <cell r="DF207">
            <v>34260</v>
          </cell>
          <cell r="DG207">
            <v>95091</v>
          </cell>
          <cell r="DH207">
            <v>-35872</v>
          </cell>
          <cell r="DI207">
            <v>-5482</v>
          </cell>
          <cell r="DJ207">
            <v>-91</v>
          </cell>
          <cell r="DK207">
            <v>19679</v>
          </cell>
          <cell r="DL207">
            <v>318</v>
          </cell>
          <cell r="DM207">
            <v>0</v>
          </cell>
          <cell r="DN207">
            <v>4325</v>
          </cell>
          <cell r="DO207">
            <v>149</v>
          </cell>
          <cell r="DP207">
            <v>614</v>
          </cell>
          <cell r="DQ207">
            <v>0</v>
          </cell>
          <cell r="DR207">
            <v>7955</v>
          </cell>
          <cell r="DS207">
            <v>137</v>
          </cell>
          <cell r="DT207">
            <v>1128</v>
          </cell>
          <cell r="DU207">
            <v>0</v>
          </cell>
          <cell r="DV207">
            <v>22412</v>
          </cell>
          <cell r="DW207">
            <v>15457</v>
          </cell>
          <cell r="DX207">
            <v>3171</v>
          </cell>
          <cell r="DY207">
            <v>24500</v>
          </cell>
          <cell r="DZ207">
            <v>0</v>
          </cell>
          <cell r="EA207">
            <v>616</v>
          </cell>
          <cell r="EB207">
            <v>0</v>
          </cell>
          <cell r="EC207">
            <v>0</v>
          </cell>
          <cell r="ED207">
            <v>0</v>
          </cell>
          <cell r="EE207">
            <v>0</v>
          </cell>
          <cell r="EF207">
            <v>864</v>
          </cell>
          <cell r="EG207">
            <v>0</v>
          </cell>
          <cell r="EH207">
            <v>1028</v>
          </cell>
          <cell r="EI207">
            <v>927</v>
          </cell>
          <cell r="EJ207">
            <v>146</v>
          </cell>
          <cell r="EK207">
            <v>37</v>
          </cell>
          <cell r="EL207">
            <v>0</v>
          </cell>
          <cell r="EM207">
            <v>826</v>
          </cell>
          <cell r="EN207">
            <v>0</v>
          </cell>
          <cell r="EO207">
            <v>11</v>
          </cell>
          <cell r="EP207">
            <v>0</v>
          </cell>
          <cell r="EQ207">
            <v>292</v>
          </cell>
          <cell r="ER207">
            <v>0</v>
          </cell>
          <cell r="ES207">
            <v>5</v>
          </cell>
          <cell r="ET207">
            <v>0</v>
          </cell>
          <cell r="EU207">
            <v>45</v>
          </cell>
          <cell r="EV207">
            <v>0</v>
          </cell>
          <cell r="EW207">
            <v>0</v>
          </cell>
          <cell r="EX207">
            <v>0</v>
          </cell>
          <cell r="EY207">
            <v>140</v>
          </cell>
          <cell r="EZ207">
            <v>0</v>
          </cell>
          <cell r="FA207">
            <v>0</v>
          </cell>
          <cell r="FB207">
            <v>0</v>
          </cell>
          <cell r="FC207">
            <v>4712</v>
          </cell>
          <cell r="FD207">
            <v>-864</v>
          </cell>
          <cell r="FE207">
            <v>0</v>
          </cell>
          <cell r="FF207">
            <v>0</v>
          </cell>
          <cell r="FG207">
            <v>0</v>
          </cell>
          <cell r="FH207">
            <v>0</v>
          </cell>
          <cell r="FI207">
            <v>0</v>
          </cell>
          <cell r="FJ207">
            <v>0</v>
          </cell>
          <cell r="FK207">
            <v>10565</v>
          </cell>
          <cell r="FL207">
            <v>475</v>
          </cell>
          <cell r="FM207">
            <v>0</v>
          </cell>
          <cell r="FN207">
            <v>0</v>
          </cell>
          <cell r="FO207">
            <v>4776</v>
          </cell>
          <cell r="FP207">
            <v>0</v>
          </cell>
          <cell r="FQ207">
            <v>0</v>
          </cell>
          <cell r="FR207">
            <v>38098</v>
          </cell>
          <cell r="FS207">
            <v>0</v>
          </cell>
          <cell r="FT207">
            <v>-17268</v>
          </cell>
          <cell r="FU207">
            <v>0</v>
          </cell>
          <cell r="FV207">
            <v>52827</v>
          </cell>
          <cell r="FW207">
            <v>0</v>
          </cell>
          <cell r="FX207">
            <v>-23944</v>
          </cell>
          <cell r="FY207">
            <v>0</v>
          </cell>
          <cell r="FZ207">
            <v>94136</v>
          </cell>
          <cell r="GA207">
            <v>0</v>
          </cell>
          <cell r="GB207">
            <v>-42668</v>
          </cell>
          <cell r="GC207">
            <v>0</v>
          </cell>
          <cell r="GD207">
            <v>0</v>
          </cell>
          <cell r="GE207">
            <v>0</v>
          </cell>
          <cell r="GF207">
            <v>8350</v>
          </cell>
          <cell r="GG207">
            <v>0</v>
          </cell>
          <cell r="GH207">
            <v>0</v>
          </cell>
          <cell r="GI207">
            <v>1340</v>
          </cell>
          <cell r="GJ207">
            <v>6008</v>
          </cell>
          <cell r="GK207">
            <v>0</v>
          </cell>
          <cell r="GL207">
            <v>0</v>
          </cell>
          <cell r="GM207">
            <v>0</v>
          </cell>
          <cell r="GN207">
            <v>0</v>
          </cell>
          <cell r="GO207">
            <v>0</v>
          </cell>
          <cell r="GP207">
            <v>0</v>
          </cell>
          <cell r="GQ207">
            <v>0</v>
          </cell>
          <cell r="GR207">
            <v>0</v>
          </cell>
          <cell r="GS207">
            <v>0</v>
          </cell>
          <cell r="GT207">
            <v>0</v>
          </cell>
          <cell r="GU207">
            <v>21933</v>
          </cell>
          <cell r="GV207">
            <v>664</v>
          </cell>
          <cell r="GW207">
            <v>0</v>
          </cell>
          <cell r="GX207">
            <v>185061</v>
          </cell>
          <cell r="GY207">
            <v>23273</v>
          </cell>
          <cell r="GZ207">
            <v>-68858</v>
          </cell>
          <cell r="HA207">
            <v>0</v>
          </cell>
          <cell r="HB207">
            <v>-35</v>
          </cell>
          <cell r="HC207">
            <v>0</v>
          </cell>
          <cell r="HD207">
            <v>17268</v>
          </cell>
          <cell r="HE207">
            <v>0</v>
          </cell>
          <cell r="HF207">
            <v>-51</v>
          </cell>
          <cell r="HG207">
            <v>0</v>
          </cell>
          <cell r="HH207">
            <v>23944</v>
          </cell>
          <cell r="HI207">
            <v>0</v>
          </cell>
          <cell r="HJ207">
            <v>-37</v>
          </cell>
          <cell r="HK207">
            <v>0</v>
          </cell>
          <cell r="HL207">
            <v>42668</v>
          </cell>
          <cell r="HM207">
            <v>0</v>
          </cell>
          <cell r="HN207">
            <v>0</v>
          </cell>
          <cell r="HO207">
            <v>0</v>
          </cell>
          <cell r="HP207">
            <v>6912</v>
          </cell>
          <cell r="HQ207">
            <v>0</v>
          </cell>
          <cell r="HR207">
            <v>0</v>
          </cell>
          <cell r="HS207">
            <v>0</v>
          </cell>
          <cell r="HT207">
            <v>4973</v>
          </cell>
          <cell r="HU207">
            <v>0</v>
          </cell>
          <cell r="HV207">
            <v>0</v>
          </cell>
          <cell r="HW207">
            <v>0</v>
          </cell>
          <cell r="HX207">
            <v>0</v>
          </cell>
          <cell r="HY207">
            <v>0</v>
          </cell>
          <cell r="HZ207">
            <v>0</v>
          </cell>
          <cell r="IA207">
            <v>0</v>
          </cell>
          <cell r="IB207">
            <v>0</v>
          </cell>
          <cell r="IC207">
            <v>0</v>
          </cell>
          <cell r="ID207">
            <v>0</v>
          </cell>
          <cell r="IE207">
            <v>988</v>
          </cell>
          <cell r="IF207">
            <v>1504</v>
          </cell>
          <cell r="IG207">
            <v>0</v>
          </cell>
          <cell r="IH207">
            <v>-123</v>
          </cell>
          <cell r="II207">
            <v>988</v>
          </cell>
          <cell r="IJ207">
            <v>97269</v>
          </cell>
          <cell r="IK207">
            <v>0</v>
          </cell>
        </row>
        <row r="208">
          <cell r="A208" t="str">
            <v>41633531</v>
          </cell>
          <cell r="B208" t="str">
            <v>2001</v>
          </cell>
          <cell r="C208">
            <v>37433</v>
          </cell>
          <cell r="D208" t="str">
            <v>07:27:53</v>
          </cell>
          <cell r="E208" t="str">
            <v>IHS OF WILLIAMSTON</v>
          </cell>
          <cell r="F208">
            <v>0</v>
          </cell>
          <cell r="G208">
            <v>849144</v>
          </cell>
          <cell r="H208">
            <v>-1437</v>
          </cell>
          <cell r="I208">
            <v>443</v>
          </cell>
          <cell r="J208">
            <v>15314</v>
          </cell>
          <cell r="K208">
            <v>180692</v>
          </cell>
          <cell r="L208">
            <v>4233</v>
          </cell>
          <cell r="M208">
            <v>-1687</v>
          </cell>
          <cell r="N208">
            <v>22461</v>
          </cell>
          <cell r="O208">
            <v>343665</v>
          </cell>
          <cell r="P208">
            <v>4446</v>
          </cell>
          <cell r="Q208">
            <v>0</v>
          </cell>
          <cell r="R208">
            <v>202356</v>
          </cell>
          <cell r="S208">
            <v>220756</v>
          </cell>
          <cell r="T208">
            <v>16642</v>
          </cell>
          <cell r="U208">
            <v>0</v>
          </cell>
          <cell r="V208">
            <v>0</v>
          </cell>
          <cell r="W208">
            <v>0</v>
          </cell>
          <cell r="X208">
            <v>60569</v>
          </cell>
          <cell r="Y208">
            <v>0</v>
          </cell>
          <cell r="Z208">
            <v>142983</v>
          </cell>
          <cell r="AA208">
            <v>0</v>
          </cell>
          <cell r="AB208">
            <v>-60569</v>
          </cell>
          <cell r="AC208">
            <v>0</v>
          </cell>
          <cell r="AD208">
            <v>1488</v>
          </cell>
          <cell r="AE208">
            <v>0</v>
          </cell>
          <cell r="AF208">
            <v>0</v>
          </cell>
          <cell r="AG208">
            <v>0</v>
          </cell>
          <cell r="AH208">
            <v>28075</v>
          </cell>
          <cell r="AI208">
            <v>0</v>
          </cell>
          <cell r="AJ208">
            <v>0</v>
          </cell>
          <cell r="AK208">
            <v>-347</v>
          </cell>
          <cell r="AL208">
            <v>27154</v>
          </cell>
          <cell r="AM208">
            <v>0</v>
          </cell>
          <cell r="AN208">
            <v>0</v>
          </cell>
          <cell r="AO208">
            <v>0</v>
          </cell>
          <cell r="AP208">
            <v>0</v>
          </cell>
          <cell r="AQ208">
            <v>0</v>
          </cell>
          <cell r="AR208">
            <v>0</v>
          </cell>
          <cell r="AS208">
            <v>0</v>
          </cell>
          <cell r="AT208">
            <v>0</v>
          </cell>
          <cell r="AU208">
            <v>203990</v>
          </cell>
          <cell r="AV208">
            <v>-188581</v>
          </cell>
          <cell r="AW208">
            <v>0</v>
          </cell>
          <cell r="AX208">
            <v>0</v>
          </cell>
          <cell r="AY208">
            <v>274763</v>
          </cell>
          <cell r="AZ208">
            <v>-273896</v>
          </cell>
          <cell r="BA208">
            <v>25622</v>
          </cell>
          <cell r="BB208">
            <v>0</v>
          </cell>
          <cell r="BC208">
            <v>2718</v>
          </cell>
          <cell r="BD208">
            <v>0</v>
          </cell>
          <cell r="BE208">
            <v>0</v>
          </cell>
          <cell r="BF208">
            <v>0</v>
          </cell>
          <cell r="BG208">
            <v>50442</v>
          </cell>
          <cell r="BH208">
            <v>0</v>
          </cell>
          <cell r="BI208">
            <v>0</v>
          </cell>
          <cell r="BJ208">
            <v>0</v>
          </cell>
          <cell r="BK208">
            <v>14704</v>
          </cell>
          <cell r="BL208">
            <v>0</v>
          </cell>
          <cell r="BM208">
            <v>0</v>
          </cell>
          <cell r="BN208">
            <v>0</v>
          </cell>
          <cell r="BO208">
            <v>13727</v>
          </cell>
          <cell r="BP208">
            <v>0</v>
          </cell>
          <cell r="BQ208">
            <v>0</v>
          </cell>
          <cell r="BR208">
            <v>0</v>
          </cell>
          <cell r="BS208">
            <v>0</v>
          </cell>
          <cell r="BT208">
            <v>0</v>
          </cell>
          <cell r="BU208">
            <v>0</v>
          </cell>
          <cell r="BV208">
            <v>0</v>
          </cell>
          <cell r="BW208">
            <v>0</v>
          </cell>
          <cell r="BX208">
            <v>0</v>
          </cell>
          <cell r="BY208">
            <v>0</v>
          </cell>
          <cell r="BZ208">
            <v>0</v>
          </cell>
          <cell r="CA208">
            <v>30000</v>
          </cell>
          <cell r="CB208">
            <v>0</v>
          </cell>
          <cell r="CC208">
            <v>0</v>
          </cell>
          <cell r="CD208">
            <v>0</v>
          </cell>
          <cell r="CE208">
            <v>8223</v>
          </cell>
          <cell r="CF208">
            <v>0</v>
          </cell>
          <cell r="CG208">
            <v>0</v>
          </cell>
          <cell r="CH208">
            <v>0</v>
          </cell>
          <cell r="CI208">
            <v>371</v>
          </cell>
          <cell r="CJ208">
            <v>0</v>
          </cell>
          <cell r="CK208">
            <v>0</v>
          </cell>
          <cell r="CL208">
            <v>0</v>
          </cell>
          <cell r="CM208">
            <v>3502</v>
          </cell>
          <cell r="CN208">
            <v>0</v>
          </cell>
          <cell r="CO208">
            <v>0</v>
          </cell>
          <cell r="CP208">
            <v>0</v>
          </cell>
          <cell r="CQ208">
            <v>643</v>
          </cell>
          <cell r="CR208">
            <v>0</v>
          </cell>
          <cell r="CS208">
            <v>22294</v>
          </cell>
          <cell r="CT208">
            <v>0</v>
          </cell>
          <cell r="CU208">
            <v>0</v>
          </cell>
          <cell r="CV208">
            <v>243</v>
          </cell>
          <cell r="CW208">
            <v>0</v>
          </cell>
          <cell r="CX208">
            <v>0</v>
          </cell>
          <cell r="CY208">
            <v>133</v>
          </cell>
          <cell r="CZ208">
            <v>0</v>
          </cell>
          <cell r="DA208">
            <v>0</v>
          </cell>
          <cell r="DB208">
            <v>0</v>
          </cell>
          <cell r="DC208">
            <v>0</v>
          </cell>
          <cell r="DD208">
            <v>0</v>
          </cell>
          <cell r="DE208">
            <v>0</v>
          </cell>
          <cell r="DF208">
            <v>199700</v>
          </cell>
          <cell r="DG208">
            <v>603216</v>
          </cell>
          <cell r="DH208">
            <v>-462234</v>
          </cell>
          <cell r="DI208">
            <v>47569</v>
          </cell>
          <cell r="DJ208">
            <v>10824</v>
          </cell>
          <cell r="DK208">
            <v>181560</v>
          </cell>
          <cell r="DL208">
            <v>2143</v>
          </cell>
          <cell r="DM208">
            <v>0</v>
          </cell>
          <cell r="DN208">
            <v>53713</v>
          </cell>
          <cell r="DO208">
            <v>2840</v>
          </cell>
          <cell r="DP208">
            <v>10627</v>
          </cell>
          <cell r="DQ208">
            <v>0</v>
          </cell>
          <cell r="DR208">
            <v>71313</v>
          </cell>
          <cell r="DS208">
            <v>3178</v>
          </cell>
          <cell r="DT208">
            <v>14120</v>
          </cell>
          <cell r="DU208">
            <v>-146</v>
          </cell>
          <cell r="DV208">
            <v>159410</v>
          </cell>
          <cell r="DW208">
            <v>301801</v>
          </cell>
          <cell r="DX208">
            <v>22002</v>
          </cell>
          <cell r="DY208">
            <v>103437</v>
          </cell>
          <cell r="DZ208">
            <v>0</v>
          </cell>
          <cell r="EA208">
            <v>21366</v>
          </cell>
          <cell r="EB208">
            <v>0</v>
          </cell>
          <cell r="EC208">
            <v>0</v>
          </cell>
          <cell r="ED208">
            <v>0</v>
          </cell>
          <cell r="EE208">
            <v>9044</v>
          </cell>
          <cell r="EF208">
            <v>1690</v>
          </cell>
          <cell r="EG208">
            <v>0</v>
          </cell>
          <cell r="EH208">
            <v>42262</v>
          </cell>
          <cell r="EI208">
            <v>4217</v>
          </cell>
          <cell r="EJ208">
            <v>6583</v>
          </cell>
          <cell r="EK208">
            <v>215</v>
          </cell>
          <cell r="EL208">
            <v>14000</v>
          </cell>
          <cell r="EM208">
            <v>11607</v>
          </cell>
          <cell r="EN208">
            <v>1076</v>
          </cell>
          <cell r="EO208">
            <v>143</v>
          </cell>
          <cell r="EP208">
            <v>1702</v>
          </cell>
          <cell r="EQ208">
            <v>5412</v>
          </cell>
          <cell r="ER208">
            <v>371</v>
          </cell>
          <cell r="ES208">
            <v>34</v>
          </cell>
          <cell r="ET208">
            <v>0</v>
          </cell>
          <cell r="EU208">
            <v>5228</v>
          </cell>
          <cell r="EV208">
            <v>0</v>
          </cell>
          <cell r="EW208">
            <v>0</v>
          </cell>
          <cell r="EX208">
            <v>0</v>
          </cell>
          <cell r="EY208">
            <v>2155</v>
          </cell>
          <cell r="EZ208">
            <v>0</v>
          </cell>
          <cell r="FA208">
            <v>0</v>
          </cell>
          <cell r="FB208">
            <v>0</v>
          </cell>
          <cell r="FC208">
            <v>24522</v>
          </cell>
          <cell r="FD208">
            <v>-1690</v>
          </cell>
          <cell r="FE208">
            <v>0</v>
          </cell>
          <cell r="FF208">
            <v>0</v>
          </cell>
          <cell r="FG208">
            <v>0</v>
          </cell>
          <cell r="FH208">
            <v>0</v>
          </cell>
          <cell r="FI208">
            <v>0</v>
          </cell>
          <cell r="FJ208">
            <v>0</v>
          </cell>
          <cell r="FK208">
            <v>0</v>
          </cell>
          <cell r="FL208">
            <v>1194</v>
          </cell>
          <cell r="FM208">
            <v>0</v>
          </cell>
          <cell r="FN208">
            <v>17948</v>
          </cell>
          <cell r="FO208">
            <v>118</v>
          </cell>
          <cell r="FP208">
            <v>3560</v>
          </cell>
          <cell r="FQ208">
            <v>-261</v>
          </cell>
          <cell r="FR208">
            <v>299793</v>
          </cell>
          <cell r="FS208">
            <v>0</v>
          </cell>
          <cell r="FT208">
            <v>-83641</v>
          </cell>
          <cell r="FU208">
            <v>0</v>
          </cell>
          <cell r="FV208">
            <v>505221</v>
          </cell>
          <cell r="FW208">
            <v>0</v>
          </cell>
          <cell r="FX208">
            <v>-140943</v>
          </cell>
          <cell r="FY208">
            <v>-312</v>
          </cell>
          <cell r="FZ208">
            <v>928937</v>
          </cell>
          <cell r="GA208">
            <v>0</v>
          </cell>
          <cell r="GB208">
            <v>-411022</v>
          </cell>
          <cell r="GC208">
            <v>-1899</v>
          </cell>
          <cell r="GD208">
            <v>0</v>
          </cell>
          <cell r="GE208">
            <v>0</v>
          </cell>
          <cell r="GF208">
            <v>87438</v>
          </cell>
          <cell r="GG208">
            <v>0</v>
          </cell>
          <cell r="GH208">
            <v>0</v>
          </cell>
          <cell r="GI208">
            <v>246</v>
          </cell>
          <cell r="GJ208">
            <v>130234</v>
          </cell>
          <cell r="GK208">
            <v>21348</v>
          </cell>
          <cell r="GL208">
            <v>0</v>
          </cell>
          <cell r="GM208">
            <v>0</v>
          </cell>
          <cell r="GN208">
            <v>0</v>
          </cell>
          <cell r="GO208">
            <v>0</v>
          </cell>
          <cell r="GP208">
            <v>0</v>
          </cell>
          <cell r="GQ208">
            <v>0</v>
          </cell>
          <cell r="GR208">
            <v>0</v>
          </cell>
          <cell r="GS208">
            <v>0</v>
          </cell>
          <cell r="GT208">
            <v>0</v>
          </cell>
          <cell r="GU208">
            <v>0</v>
          </cell>
          <cell r="GV208">
            <v>1572</v>
          </cell>
          <cell r="GW208">
            <v>0</v>
          </cell>
          <cell r="GX208">
            <v>1733951</v>
          </cell>
          <cell r="GY208">
            <v>246</v>
          </cell>
          <cell r="GZ208">
            <v>-416362</v>
          </cell>
          <cell r="HA208">
            <v>19137</v>
          </cell>
          <cell r="HB208">
            <v>17302</v>
          </cell>
          <cell r="HC208">
            <v>0</v>
          </cell>
          <cell r="HD208">
            <v>110692</v>
          </cell>
          <cell r="HE208">
            <v>0</v>
          </cell>
          <cell r="HF208">
            <v>10998</v>
          </cell>
          <cell r="HG208">
            <v>0</v>
          </cell>
          <cell r="HH208">
            <v>184992</v>
          </cell>
          <cell r="HI208">
            <v>0</v>
          </cell>
          <cell r="HJ208">
            <v>22525</v>
          </cell>
          <cell r="HK208">
            <v>0</v>
          </cell>
          <cell r="HL208">
            <v>339922</v>
          </cell>
          <cell r="HM208">
            <v>0</v>
          </cell>
          <cell r="HN208">
            <v>0</v>
          </cell>
          <cell r="HO208">
            <v>0</v>
          </cell>
          <cell r="HP208">
            <v>54595</v>
          </cell>
          <cell r="HQ208">
            <v>0</v>
          </cell>
          <cell r="HR208">
            <v>0</v>
          </cell>
          <cell r="HS208">
            <v>0</v>
          </cell>
          <cell r="HT208">
            <v>81315</v>
          </cell>
          <cell r="HU208">
            <v>170</v>
          </cell>
          <cell r="HV208">
            <v>0</v>
          </cell>
          <cell r="HW208">
            <v>0</v>
          </cell>
          <cell r="HX208">
            <v>0</v>
          </cell>
          <cell r="HY208">
            <v>0</v>
          </cell>
          <cell r="HZ208">
            <v>0</v>
          </cell>
          <cell r="IA208">
            <v>0</v>
          </cell>
          <cell r="IB208">
            <v>0</v>
          </cell>
          <cell r="IC208">
            <v>0</v>
          </cell>
          <cell r="ID208">
            <v>0</v>
          </cell>
          <cell r="IE208">
            <v>0</v>
          </cell>
          <cell r="IF208">
            <v>21520</v>
          </cell>
          <cell r="IG208">
            <v>0</v>
          </cell>
          <cell r="IH208">
            <v>50825</v>
          </cell>
          <cell r="II208">
            <v>0</v>
          </cell>
          <cell r="IJ208">
            <v>793036</v>
          </cell>
          <cell r="IK208">
            <v>170</v>
          </cell>
        </row>
        <row r="209">
          <cell r="A209" t="str">
            <v>41287491</v>
          </cell>
          <cell r="B209" t="str">
            <v>2001</v>
          </cell>
          <cell r="C209">
            <v>37461</v>
          </cell>
          <cell r="D209" t="str">
            <v>07:56:45</v>
          </cell>
          <cell r="E209" t="str">
            <v>Ivy Hill Health &amp; Retirement</v>
          </cell>
          <cell r="F209">
            <v>0</v>
          </cell>
          <cell r="G209">
            <v>436289</v>
          </cell>
          <cell r="H209">
            <v>-2516</v>
          </cell>
          <cell r="I209">
            <v>-53004</v>
          </cell>
          <cell r="J209">
            <v>40403</v>
          </cell>
          <cell r="K209">
            <v>143061</v>
          </cell>
          <cell r="L209">
            <v>1211</v>
          </cell>
          <cell r="M209">
            <v>1194</v>
          </cell>
          <cell r="N209">
            <v>121874</v>
          </cell>
          <cell r="O209">
            <v>56727</v>
          </cell>
          <cell r="P209">
            <v>8013</v>
          </cell>
          <cell r="Q209">
            <v>-16</v>
          </cell>
          <cell r="R209">
            <v>128403</v>
          </cell>
          <cell r="S209">
            <v>180676</v>
          </cell>
          <cell r="T209">
            <v>8442</v>
          </cell>
          <cell r="U209">
            <v>615</v>
          </cell>
          <cell r="V209">
            <v>48033</v>
          </cell>
          <cell r="W209">
            <v>0</v>
          </cell>
          <cell r="X209">
            <v>0</v>
          </cell>
          <cell r="Y209">
            <v>0</v>
          </cell>
          <cell r="Z209">
            <v>14509</v>
          </cell>
          <cell r="AA209">
            <v>0</v>
          </cell>
          <cell r="AB209">
            <v>-14510</v>
          </cell>
          <cell r="AC209">
            <v>0</v>
          </cell>
          <cell r="AD209">
            <v>73215</v>
          </cell>
          <cell r="AE209">
            <v>0</v>
          </cell>
          <cell r="AF209">
            <v>-66045</v>
          </cell>
          <cell r="AG209">
            <v>-7170</v>
          </cell>
          <cell r="AH209">
            <v>56188</v>
          </cell>
          <cell r="AI209">
            <v>0</v>
          </cell>
          <cell r="AJ209">
            <v>-56188</v>
          </cell>
          <cell r="AK209">
            <v>0</v>
          </cell>
          <cell r="AL209">
            <v>54153</v>
          </cell>
          <cell r="AM209">
            <v>0</v>
          </cell>
          <cell r="AN209">
            <v>0</v>
          </cell>
          <cell r="AO209">
            <v>0</v>
          </cell>
          <cell r="AP209">
            <v>0</v>
          </cell>
          <cell r="AQ209">
            <v>0</v>
          </cell>
          <cell r="AR209">
            <v>0</v>
          </cell>
          <cell r="AS209">
            <v>0</v>
          </cell>
          <cell r="AT209">
            <v>0</v>
          </cell>
          <cell r="AU209">
            <v>133948</v>
          </cell>
          <cell r="AV209">
            <v>-121848</v>
          </cell>
          <cell r="AW209">
            <v>-756</v>
          </cell>
          <cell r="AX209">
            <v>0</v>
          </cell>
          <cell r="AY209">
            <v>122808</v>
          </cell>
          <cell r="AZ209">
            <v>-98930</v>
          </cell>
          <cell r="BA209">
            <v>-105</v>
          </cell>
          <cell r="BB209">
            <v>0</v>
          </cell>
          <cell r="BC209">
            <v>1315</v>
          </cell>
          <cell r="BD209">
            <v>0</v>
          </cell>
          <cell r="BE209">
            <v>0</v>
          </cell>
          <cell r="BF209">
            <v>0</v>
          </cell>
          <cell r="BG209">
            <v>0</v>
          </cell>
          <cell r="BH209">
            <v>0</v>
          </cell>
          <cell r="BI209">
            <v>0</v>
          </cell>
          <cell r="BJ209">
            <v>0</v>
          </cell>
          <cell r="BK209">
            <v>18768</v>
          </cell>
          <cell r="BL209">
            <v>0</v>
          </cell>
          <cell r="BM209">
            <v>-4367</v>
          </cell>
          <cell r="BN209">
            <v>0</v>
          </cell>
          <cell r="BO209">
            <v>28874</v>
          </cell>
          <cell r="BP209">
            <v>0</v>
          </cell>
          <cell r="BQ209">
            <v>-977</v>
          </cell>
          <cell r="BR209">
            <v>0</v>
          </cell>
          <cell r="BS209">
            <v>0</v>
          </cell>
          <cell r="BT209">
            <v>0</v>
          </cell>
          <cell r="BU209">
            <v>0</v>
          </cell>
          <cell r="BV209">
            <v>0</v>
          </cell>
          <cell r="BW209">
            <v>0</v>
          </cell>
          <cell r="BX209">
            <v>0</v>
          </cell>
          <cell r="BY209">
            <v>0</v>
          </cell>
          <cell r="BZ209">
            <v>0</v>
          </cell>
          <cell r="CA209">
            <v>17700</v>
          </cell>
          <cell r="CB209">
            <v>0</v>
          </cell>
          <cell r="CC209">
            <v>0</v>
          </cell>
          <cell r="CD209">
            <v>0</v>
          </cell>
          <cell r="CE209">
            <v>0</v>
          </cell>
          <cell r="CF209">
            <v>0</v>
          </cell>
          <cell r="CG209">
            <v>0</v>
          </cell>
          <cell r="CH209">
            <v>0</v>
          </cell>
          <cell r="CI209">
            <v>3000</v>
          </cell>
          <cell r="CJ209">
            <v>0</v>
          </cell>
          <cell r="CK209">
            <v>0</v>
          </cell>
          <cell r="CL209">
            <v>0</v>
          </cell>
          <cell r="CM209">
            <v>19999</v>
          </cell>
          <cell r="CN209">
            <v>0</v>
          </cell>
          <cell r="CO209">
            <v>0</v>
          </cell>
          <cell r="CP209">
            <v>0</v>
          </cell>
          <cell r="CQ209">
            <v>26258</v>
          </cell>
          <cell r="CR209">
            <v>0</v>
          </cell>
          <cell r="CS209">
            <v>-6561</v>
          </cell>
          <cell r="CT209">
            <v>0</v>
          </cell>
          <cell r="CU209">
            <v>0</v>
          </cell>
          <cell r="CV209">
            <v>3961</v>
          </cell>
          <cell r="CW209">
            <v>0</v>
          </cell>
          <cell r="CX209">
            <v>0</v>
          </cell>
          <cell r="CY209">
            <v>0</v>
          </cell>
          <cell r="CZ209">
            <v>0</v>
          </cell>
          <cell r="DA209">
            <v>0</v>
          </cell>
          <cell r="DB209">
            <v>0</v>
          </cell>
          <cell r="DC209">
            <v>0</v>
          </cell>
          <cell r="DD209">
            <v>0</v>
          </cell>
          <cell r="DE209">
            <v>0</v>
          </cell>
          <cell r="DF209">
            <v>246098</v>
          </cell>
          <cell r="DG209">
            <v>372670</v>
          </cell>
          <cell r="DH209">
            <v>-353560</v>
          </cell>
          <cell r="DI209">
            <v>-19936</v>
          </cell>
          <cell r="DJ209">
            <v>41718</v>
          </cell>
          <cell r="DK209">
            <v>25367</v>
          </cell>
          <cell r="DL209">
            <v>2743</v>
          </cell>
          <cell r="DM209">
            <v>-3020</v>
          </cell>
          <cell r="DN209">
            <v>28424</v>
          </cell>
          <cell r="DO209">
            <v>6657</v>
          </cell>
          <cell r="DP209">
            <v>1869</v>
          </cell>
          <cell r="DQ209">
            <v>-1</v>
          </cell>
          <cell r="DR209">
            <v>29798</v>
          </cell>
          <cell r="DS209">
            <v>16035</v>
          </cell>
          <cell r="DT209">
            <v>1959</v>
          </cell>
          <cell r="DU209">
            <v>-3775</v>
          </cell>
          <cell r="DV209">
            <v>38763</v>
          </cell>
          <cell r="DW209">
            <v>448735</v>
          </cell>
          <cell r="DX209">
            <v>-107250</v>
          </cell>
          <cell r="DY209">
            <v>-53436</v>
          </cell>
          <cell r="DZ209">
            <v>0</v>
          </cell>
          <cell r="EA209">
            <v>271</v>
          </cell>
          <cell r="EB209">
            <v>0</v>
          </cell>
          <cell r="EC209">
            <v>0</v>
          </cell>
          <cell r="ED209">
            <v>0</v>
          </cell>
          <cell r="EE209">
            <v>7794</v>
          </cell>
          <cell r="EF209">
            <v>0</v>
          </cell>
          <cell r="EG209">
            <v>0</v>
          </cell>
          <cell r="EH209">
            <v>0</v>
          </cell>
          <cell r="EI209">
            <v>88665</v>
          </cell>
          <cell r="EJ209">
            <v>0</v>
          </cell>
          <cell r="EK209">
            <v>0</v>
          </cell>
          <cell r="EL209">
            <v>0</v>
          </cell>
          <cell r="EM209">
            <v>77696</v>
          </cell>
          <cell r="EN209">
            <v>0</v>
          </cell>
          <cell r="EO209">
            <v>0</v>
          </cell>
          <cell r="EP209">
            <v>0</v>
          </cell>
          <cell r="EQ209">
            <v>2871</v>
          </cell>
          <cell r="ER209">
            <v>0</v>
          </cell>
          <cell r="ES209">
            <v>0</v>
          </cell>
          <cell r="ET209">
            <v>0</v>
          </cell>
          <cell r="EU209">
            <v>0</v>
          </cell>
          <cell r="EV209">
            <v>0</v>
          </cell>
          <cell r="EW209">
            <v>0</v>
          </cell>
          <cell r="EX209">
            <v>0</v>
          </cell>
          <cell r="EY209">
            <v>0</v>
          </cell>
          <cell r="EZ209">
            <v>0</v>
          </cell>
          <cell r="FA209">
            <v>0</v>
          </cell>
          <cell r="FB209">
            <v>0</v>
          </cell>
          <cell r="FC209">
            <v>42893</v>
          </cell>
          <cell r="FD209">
            <v>0</v>
          </cell>
          <cell r="FE209">
            <v>-787</v>
          </cell>
          <cell r="FF209">
            <v>0</v>
          </cell>
          <cell r="FG209">
            <v>0</v>
          </cell>
          <cell r="FH209">
            <v>0</v>
          </cell>
          <cell r="FI209">
            <v>0</v>
          </cell>
          <cell r="FJ209">
            <v>0</v>
          </cell>
          <cell r="FK209">
            <v>240</v>
          </cell>
          <cell r="FL209">
            <v>0</v>
          </cell>
          <cell r="FM209">
            <v>0</v>
          </cell>
          <cell r="FN209">
            <v>0</v>
          </cell>
          <cell r="FO209">
            <v>4927</v>
          </cell>
          <cell r="FP209">
            <v>0</v>
          </cell>
          <cell r="FQ209">
            <v>0</v>
          </cell>
          <cell r="FR209">
            <v>0</v>
          </cell>
          <cell r="FS209">
            <v>0</v>
          </cell>
          <cell r="FT209">
            <v>76321</v>
          </cell>
          <cell r="FU209">
            <v>0</v>
          </cell>
          <cell r="FV209">
            <v>139447</v>
          </cell>
          <cell r="FW209">
            <v>0</v>
          </cell>
          <cell r="FX209">
            <v>81165</v>
          </cell>
          <cell r="FY209">
            <v>0</v>
          </cell>
          <cell r="FZ209">
            <v>80048</v>
          </cell>
          <cell r="GA209">
            <v>0</v>
          </cell>
          <cell r="GB209">
            <v>145927</v>
          </cell>
          <cell r="GC209">
            <v>0</v>
          </cell>
          <cell r="GD209">
            <v>0</v>
          </cell>
          <cell r="GE209">
            <v>0</v>
          </cell>
          <cell r="GF209">
            <v>46942</v>
          </cell>
          <cell r="GG209">
            <v>0</v>
          </cell>
          <cell r="GH209">
            <v>0</v>
          </cell>
          <cell r="GI209">
            <v>0</v>
          </cell>
          <cell r="GJ209">
            <v>125692</v>
          </cell>
          <cell r="GK209">
            <v>0</v>
          </cell>
          <cell r="GL209">
            <v>0</v>
          </cell>
          <cell r="GM209">
            <v>0</v>
          </cell>
          <cell r="GN209">
            <v>0</v>
          </cell>
          <cell r="GO209">
            <v>0</v>
          </cell>
          <cell r="GP209">
            <v>0</v>
          </cell>
          <cell r="GQ209">
            <v>0</v>
          </cell>
          <cell r="GR209">
            <v>0</v>
          </cell>
          <cell r="GS209">
            <v>0</v>
          </cell>
          <cell r="GT209">
            <v>0</v>
          </cell>
          <cell r="GU209">
            <v>0</v>
          </cell>
          <cell r="GV209">
            <v>0</v>
          </cell>
          <cell r="GW209">
            <v>0</v>
          </cell>
          <cell r="GX209">
            <v>219495</v>
          </cell>
          <cell r="GY209">
            <v>0</v>
          </cell>
          <cell r="GZ209">
            <v>476047</v>
          </cell>
          <cell r="HA209">
            <v>0</v>
          </cell>
          <cell r="HB209">
            <v>148152</v>
          </cell>
          <cell r="HC209">
            <v>0</v>
          </cell>
          <cell r="HD209">
            <v>-70362</v>
          </cell>
          <cell r="HE209">
            <v>0</v>
          </cell>
          <cell r="HF209">
            <v>263095</v>
          </cell>
          <cell r="HG209">
            <v>0</v>
          </cell>
          <cell r="HH209">
            <v>-38235</v>
          </cell>
          <cell r="HI209">
            <v>0</v>
          </cell>
          <cell r="HJ209">
            <v>363849</v>
          </cell>
          <cell r="HK209">
            <v>0</v>
          </cell>
          <cell r="HL209">
            <v>-133522</v>
          </cell>
          <cell r="HM209">
            <v>0</v>
          </cell>
          <cell r="HN209">
            <v>0</v>
          </cell>
          <cell r="HO209">
            <v>0</v>
          </cell>
          <cell r="HP209">
            <v>47846</v>
          </cell>
          <cell r="HQ209">
            <v>0</v>
          </cell>
          <cell r="HR209">
            <v>0</v>
          </cell>
          <cell r="HS209">
            <v>0</v>
          </cell>
          <cell r="HT209">
            <v>128112</v>
          </cell>
          <cell r="HU209">
            <v>0</v>
          </cell>
          <cell r="HV209">
            <v>0</v>
          </cell>
          <cell r="HW209">
            <v>0</v>
          </cell>
          <cell r="HX209">
            <v>0</v>
          </cell>
          <cell r="HY209">
            <v>0</v>
          </cell>
          <cell r="HZ209">
            <v>0</v>
          </cell>
          <cell r="IA209">
            <v>0</v>
          </cell>
          <cell r="IB209">
            <v>0</v>
          </cell>
          <cell r="IC209">
            <v>0</v>
          </cell>
          <cell r="ID209">
            <v>0</v>
          </cell>
          <cell r="IE209">
            <v>0</v>
          </cell>
          <cell r="IF209">
            <v>0</v>
          </cell>
          <cell r="IG209">
            <v>0</v>
          </cell>
          <cell r="IH209">
            <v>775096</v>
          </cell>
          <cell r="II209">
            <v>0</v>
          </cell>
          <cell r="IJ209">
            <v>-66161</v>
          </cell>
          <cell r="IK209">
            <v>0</v>
          </cell>
        </row>
        <row r="210">
          <cell r="A210" t="str">
            <v>62311213</v>
          </cell>
          <cell r="B210" t="str">
            <v>2001</v>
          </cell>
          <cell r="C210">
            <v>37350</v>
          </cell>
          <cell r="D210" t="str">
            <v>14:16:27</v>
          </cell>
          <cell r="E210" t="str">
            <v>J W Abernethy Center</v>
          </cell>
          <cell r="F210">
            <v>0</v>
          </cell>
          <cell r="G210">
            <v>819791</v>
          </cell>
          <cell r="H210">
            <v>50966</v>
          </cell>
          <cell r="I210">
            <v>-6595</v>
          </cell>
          <cell r="J210">
            <v>166422</v>
          </cell>
          <cell r="K210">
            <v>292766</v>
          </cell>
          <cell r="L210">
            <v>21683</v>
          </cell>
          <cell r="M210">
            <v>-6523</v>
          </cell>
          <cell r="N210">
            <v>282530</v>
          </cell>
          <cell r="O210">
            <v>76038</v>
          </cell>
          <cell r="P210">
            <v>36913</v>
          </cell>
          <cell r="Q210">
            <v>-2</v>
          </cell>
          <cell r="R210">
            <v>685903</v>
          </cell>
          <cell r="S210">
            <v>675701</v>
          </cell>
          <cell r="T210">
            <v>89614</v>
          </cell>
          <cell r="U210">
            <v>-64306</v>
          </cell>
          <cell r="V210">
            <v>0</v>
          </cell>
          <cell r="W210">
            <v>0</v>
          </cell>
          <cell r="X210">
            <v>0</v>
          </cell>
          <cell r="Y210">
            <v>0</v>
          </cell>
          <cell r="Z210">
            <v>128413</v>
          </cell>
          <cell r="AA210">
            <v>0</v>
          </cell>
          <cell r="AB210">
            <v>0</v>
          </cell>
          <cell r="AC210">
            <v>0</v>
          </cell>
          <cell r="AD210">
            <v>37629</v>
          </cell>
          <cell r="AE210">
            <v>0</v>
          </cell>
          <cell r="AF210">
            <v>0</v>
          </cell>
          <cell r="AG210">
            <v>0</v>
          </cell>
          <cell r="AH210">
            <v>0</v>
          </cell>
          <cell r="AI210">
            <v>0</v>
          </cell>
          <cell r="AJ210">
            <v>0</v>
          </cell>
          <cell r="AK210">
            <v>0</v>
          </cell>
          <cell r="AL210">
            <v>108507</v>
          </cell>
          <cell r="AM210">
            <v>0</v>
          </cell>
          <cell r="AN210">
            <v>0</v>
          </cell>
          <cell r="AO210">
            <v>0</v>
          </cell>
          <cell r="AP210">
            <v>0</v>
          </cell>
          <cell r="AQ210">
            <v>0</v>
          </cell>
          <cell r="AR210">
            <v>0</v>
          </cell>
          <cell r="AS210">
            <v>0</v>
          </cell>
          <cell r="AT210">
            <v>0</v>
          </cell>
          <cell r="AU210">
            <v>22213</v>
          </cell>
          <cell r="AV210">
            <v>0</v>
          </cell>
          <cell r="AW210">
            <v>0</v>
          </cell>
          <cell r="AX210">
            <v>0</v>
          </cell>
          <cell r="AY210">
            <v>16569</v>
          </cell>
          <cell r="AZ210">
            <v>35870</v>
          </cell>
          <cell r="BA210">
            <v>0</v>
          </cell>
          <cell r="BB210">
            <v>0</v>
          </cell>
          <cell r="BC210">
            <v>2536</v>
          </cell>
          <cell r="BD210">
            <v>0</v>
          </cell>
          <cell r="BE210">
            <v>0</v>
          </cell>
          <cell r="BF210">
            <v>0</v>
          </cell>
          <cell r="BG210">
            <v>44501</v>
          </cell>
          <cell r="BH210">
            <v>0</v>
          </cell>
          <cell r="BI210">
            <v>0</v>
          </cell>
          <cell r="BJ210">
            <v>0</v>
          </cell>
          <cell r="BK210">
            <v>16984</v>
          </cell>
          <cell r="BL210">
            <v>0</v>
          </cell>
          <cell r="BM210">
            <v>0</v>
          </cell>
          <cell r="BN210">
            <v>0</v>
          </cell>
          <cell r="BO210">
            <v>53</v>
          </cell>
          <cell r="BP210">
            <v>0</v>
          </cell>
          <cell r="BQ210">
            <v>0</v>
          </cell>
          <cell r="BR210">
            <v>0</v>
          </cell>
          <cell r="BS210">
            <v>0</v>
          </cell>
          <cell r="BT210">
            <v>8100</v>
          </cell>
          <cell r="BU210">
            <v>0</v>
          </cell>
          <cell r="BV210">
            <v>0</v>
          </cell>
          <cell r="BW210">
            <v>25</v>
          </cell>
          <cell r="BX210">
            <v>0</v>
          </cell>
          <cell r="BY210">
            <v>0</v>
          </cell>
          <cell r="BZ210">
            <v>0</v>
          </cell>
          <cell r="CA210">
            <v>10368</v>
          </cell>
          <cell r="CB210">
            <v>0</v>
          </cell>
          <cell r="CC210">
            <v>0</v>
          </cell>
          <cell r="CD210">
            <v>0</v>
          </cell>
          <cell r="CE210">
            <v>0</v>
          </cell>
          <cell r="CF210">
            <v>0</v>
          </cell>
          <cell r="CG210">
            <v>0</v>
          </cell>
          <cell r="CH210">
            <v>0</v>
          </cell>
          <cell r="CI210">
            <v>1350</v>
          </cell>
          <cell r="CJ210">
            <v>0</v>
          </cell>
          <cell r="CK210">
            <v>0</v>
          </cell>
          <cell r="CL210">
            <v>0</v>
          </cell>
          <cell r="CM210">
            <v>268784</v>
          </cell>
          <cell r="CN210">
            <v>0</v>
          </cell>
          <cell r="CO210">
            <v>0</v>
          </cell>
          <cell r="CP210">
            <v>0</v>
          </cell>
          <cell r="CQ210">
            <v>86443</v>
          </cell>
          <cell r="CR210">
            <v>5894</v>
          </cell>
          <cell r="CS210">
            <v>0</v>
          </cell>
          <cell r="CT210">
            <v>0</v>
          </cell>
          <cell r="CU210">
            <v>0</v>
          </cell>
          <cell r="CV210">
            <v>6926</v>
          </cell>
          <cell r="CW210">
            <v>0</v>
          </cell>
          <cell r="CX210">
            <v>0</v>
          </cell>
          <cell r="CY210">
            <v>0</v>
          </cell>
          <cell r="CZ210">
            <v>0</v>
          </cell>
          <cell r="DA210">
            <v>0</v>
          </cell>
          <cell r="DB210">
            <v>0</v>
          </cell>
          <cell r="DC210">
            <v>0</v>
          </cell>
          <cell r="DD210">
            <v>0</v>
          </cell>
          <cell r="DE210">
            <v>-1787</v>
          </cell>
          <cell r="DF210">
            <v>274549</v>
          </cell>
          <cell r="DG210">
            <v>469826</v>
          </cell>
          <cell r="DH210">
            <v>56790</v>
          </cell>
          <cell r="DI210">
            <v>-1787</v>
          </cell>
          <cell r="DJ210">
            <v>80510</v>
          </cell>
          <cell r="DK210">
            <v>32053</v>
          </cell>
          <cell r="DL210">
            <v>10518</v>
          </cell>
          <cell r="DM210">
            <v>0</v>
          </cell>
          <cell r="DN210">
            <v>0</v>
          </cell>
          <cell r="DO210">
            <v>0</v>
          </cell>
          <cell r="DP210">
            <v>0</v>
          </cell>
          <cell r="DQ210">
            <v>0</v>
          </cell>
          <cell r="DR210">
            <v>62123</v>
          </cell>
          <cell r="DS210">
            <v>27234</v>
          </cell>
          <cell r="DT210">
            <v>8116</v>
          </cell>
          <cell r="DU210">
            <v>-10040</v>
          </cell>
          <cell r="DV210">
            <v>326843</v>
          </cell>
          <cell r="DW210">
            <v>1997129</v>
          </cell>
          <cell r="DX210">
            <v>-786266</v>
          </cell>
          <cell r="DY210">
            <v>-488029</v>
          </cell>
          <cell r="DZ210">
            <v>0</v>
          </cell>
          <cell r="EA210">
            <v>0</v>
          </cell>
          <cell r="EB210">
            <v>0</v>
          </cell>
          <cell r="EC210">
            <v>0</v>
          </cell>
          <cell r="ED210">
            <v>0</v>
          </cell>
          <cell r="EE210">
            <v>12480</v>
          </cell>
          <cell r="EF210">
            <v>0</v>
          </cell>
          <cell r="EG210">
            <v>0</v>
          </cell>
          <cell r="EH210">
            <v>0</v>
          </cell>
          <cell r="EI210">
            <v>456241</v>
          </cell>
          <cell r="EJ210">
            <v>0</v>
          </cell>
          <cell r="EK210">
            <v>0</v>
          </cell>
          <cell r="EL210">
            <v>0</v>
          </cell>
          <cell r="EM210">
            <v>283733</v>
          </cell>
          <cell r="EN210">
            <v>0</v>
          </cell>
          <cell r="EO210">
            <v>-450</v>
          </cell>
          <cell r="EP210">
            <v>0</v>
          </cell>
          <cell r="EQ210">
            <v>99537</v>
          </cell>
          <cell r="ER210">
            <v>0</v>
          </cell>
          <cell r="ES210">
            <v>0</v>
          </cell>
          <cell r="ET210">
            <v>0</v>
          </cell>
          <cell r="EU210">
            <v>16015</v>
          </cell>
          <cell r="EV210">
            <v>0</v>
          </cell>
          <cell r="EW210">
            <v>0</v>
          </cell>
          <cell r="EX210">
            <v>0</v>
          </cell>
          <cell r="EY210">
            <v>0</v>
          </cell>
          <cell r="EZ210">
            <v>0</v>
          </cell>
          <cell r="FA210">
            <v>0</v>
          </cell>
          <cell r="FB210">
            <v>0</v>
          </cell>
          <cell r="FC210">
            <v>141543</v>
          </cell>
          <cell r="FD210">
            <v>0</v>
          </cell>
          <cell r="FE210">
            <v>0</v>
          </cell>
          <cell r="FF210">
            <v>0</v>
          </cell>
          <cell r="FG210">
            <v>0</v>
          </cell>
          <cell r="FH210">
            <v>0</v>
          </cell>
          <cell r="FI210">
            <v>0</v>
          </cell>
          <cell r="FJ210">
            <v>0</v>
          </cell>
          <cell r="FK210">
            <v>0</v>
          </cell>
          <cell r="FL210">
            <v>0</v>
          </cell>
          <cell r="FM210">
            <v>0</v>
          </cell>
          <cell r="FN210">
            <v>40408</v>
          </cell>
          <cell r="FO210">
            <v>24795</v>
          </cell>
          <cell r="FP210">
            <v>5279</v>
          </cell>
          <cell r="FQ210">
            <v>0</v>
          </cell>
          <cell r="FR210">
            <v>148195</v>
          </cell>
          <cell r="FS210">
            <v>0</v>
          </cell>
          <cell r="FT210">
            <v>0</v>
          </cell>
          <cell r="FU210">
            <v>0</v>
          </cell>
          <cell r="FV210">
            <v>574699</v>
          </cell>
          <cell r="FW210">
            <v>0</v>
          </cell>
          <cell r="FX210">
            <v>0</v>
          </cell>
          <cell r="FY210">
            <v>0</v>
          </cell>
          <cell r="FZ210">
            <v>1176355</v>
          </cell>
          <cell r="GA210">
            <v>0</v>
          </cell>
          <cell r="GB210">
            <v>0</v>
          </cell>
          <cell r="GC210">
            <v>0</v>
          </cell>
          <cell r="GD210">
            <v>0</v>
          </cell>
          <cell r="GE210">
            <v>152297</v>
          </cell>
          <cell r="GF210">
            <v>0</v>
          </cell>
          <cell r="GG210">
            <v>0</v>
          </cell>
          <cell r="GH210">
            <v>0</v>
          </cell>
          <cell r="GI210">
            <v>83243</v>
          </cell>
          <cell r="GJ210">
            <v>248144</v>
          </cell>
          <cell r="GK210">
            <v>0</v>
          </cell>
          <cell r="GL210">
            <v>0</v>
          </cell>
          <cell r="GM210">
            <v>401</v>
          </cell>
          <cell r="GN210">
            <v>0</v>
          </cell>
          <cell r="GO210">
            <v>0</v>
          </cell>
          <cell r="GP210">
            <v>0</v>
          </cell>
          <cell r="GQ210">
            <v>0</v>
          </cell>
          <cell r="GR210">
            <v>0</v>
          </cell>
          <cell r="GS210">
            <v>0</v>
          </cell>
          <cell r="GT210">
            <v>0</v>
          </cell>
          <cell r="GU210">
            <v>271</v>
          </cell>
          <cell r="GV210">
            <v>0</v>
          </cell>
          <cell r="GW210">
            <v>0</v>
          </cell>
          <cell r="GX210">
            <v>1899249</v>
          </cell>
          <cell r="GY210">
            <v>236212</v>
          </cell>
          <cell r="GZ210">
            <v>248144</v>
          </cell>
          <cell r="HA210">
            <v>0</v>
          </cell>
          <cell r="HB210">
            <v>412517</v>
          </cell>
          <cell r="HC210">
            <v>0</v>
          </cell>
          <cell r="HD210">
            <v>0</v>
          </cell>
          <cell r="HE210">
            <v>0</v>
          </cell>
          <cell r="HF210">
            <v>57238</v>
          </cell>
          <cell r="HG210">
            <v>0</v>
          </cell>
          <cell r="HH210">
            <v>0</v>
          </cell>
          <cell r="HI210">
            <v>0</v>
          </cell>
          <cell r="HJ210">
            <v>671863</v>
          </cell>
          <cell r="HK210">
            <v>0</v>
          </cell>
          <cell r="HL210">
            <v>0</v>
          </cell>
          <cell r="HM210">
            <v>0</v>
          </cell>
          <cell r="HN210">
            <v>0</v>
          </cell>
          <cell r="HO210">
            <v>90845</v>
          </cell>
          <cell r="HP210">
            <v>0</v>
          </cell>
          <cell r="HQ210">
            <v>0</v>
          </cell>
          <cell r="HR210">
            <v>0</v>
          </cell>
          <cell r="HS210">
            <v>46631</v>
          </cell>
          <cell r="HT210">
            <v>149154</v>
          </cell>
          <cell r="HU210">
            <v>0</v>
          </cell>
          <cell r="HV210">
            <v>0</v>
          </cell>
          <cell r="HW210">
            <v>477</v>
          </cell>
          <cell r="HX210">
            <v>0</v>
          </cell>
          <cell r="HY210">
            <v>0</v>
          </cell>
          <cell r="HZ210">
            <v>0</v>
          </cell>
          <cell r="IA210">
            <v>51</v>
          </cell>
          <cell r="IB210">
            <v>0</v>
          </cell>
          <cell r="IC210">
            <v>0</v>
          </cell>
          <cell r="ID210">
            <v>0</v>
          </cell>
          <cell r="IE210">
            <v>73</v>
          </cell>
          <cell r="IF210">
            <v>0</v>
          </cell>
          <cell r="IG210">
            <v>0</v>
          </cell>
          <cell r="IH210">
            <v>1141618</v>
          </cell>
          <cell r="II210">
            <v>138077</v>
          </cell>
          <cell r="IJ210">
            <v>149154</v>
          </cell>
          <cell r="IK210">
            <v>0</v>
          </cell>
        </row>
        <row r="211">
          <cell r="A211" t="str">
            <v>50937179</v>
          </cell>
          <cell r="B211" t="str">
            <v>2001</v>
          </cell>
          <cell r="C211">
            <v>37467</v>
          </cell>
          <cell r="D211" t="str">
            <v>14:43:14</v>
          </cell>
          <cell r="E211" t="str">
            <v>KINGSWOOD NURSING CENTER</v>
          </cell>
          <cell r="F211">
            <v>0</v>
          </cell>
          <cell r="G211">
            <v>297140</v>
          </cell>
          <cell r="H211">
            <v>0</v>
          </cell>
          <cell r="I211">
            <v>0</v>
          </cell>
          <cell r="J211">
            <v>5364</v>
          </cell>
          <cell r="K211">
            <v>48725</v>
          </cell>
          <cell r="L211">
            <v>0</v>
          </cell>
          <cell r="M211">
            <v>0</v>
          </cell>
          <cell r="N211">
            <v>0</v>
          </cell>
          <cell r="O211">
            <v>49769</v>
          </cell>
          <cell r="P211">
            <v>0</v>
          </cell>
          <cell r="Q211">
            <v>0</v>
          </cell>
          <cell r="R211">
            <v>96676</v>
          </cell>
          <cell r="S211">
            <v>82618</v>
          </cell>
          <cell r="T211">
            <v>0</v>
          </cell>
          <cell r="U211">
            <v>-85</v>
          </cell>
          <cell r="V211">
            <v>36250</v>
          </cell>
          <cell r="W211">
            <v>0</v>
          </cell>
          <cell r="X211">
            <v>0</v>
          </cell>
          <cell r="Y211">
            <v>0</v>
          </cell>
          <cell r="Z211">
            <v>155408</v>
          </cell>
          <cell r="AA211">
            <v>0</v>
          </cell>
          <cell r="AB211">
            <v>0</v>
          </cell>
          <cell r="AC211">
            <v>0</v>
          </cell>
          <cell r="AD211">
            <v>225812</v>
          </cell>
          <cell r="AE211">
            <v>0</v>
          </cell>
          <cell r="AF211">
            <v>0</v>
          </cell>
          <cell r="AG211">
            <v>0</v>
          </cell>
          <cell r="AH211">
            <v>87896</v>
          </cell>
          <cell r="AI211">
            <v>0</v>
          </cell>
          <cell r="AJ211">
            <v>0</v>
          </cell>
          <cell r="AK211">
            <v>0</v>
          </cell>
          <cell r="AL211">
            <v>12529</v>
          </cell>
          <cell r="AM211">
            <v>0</v>
          </cell>
          <cell r="AN211">
            <v>0</v>
          </cell>
          <cell r="AO211">
            <v>0</v>
          </cell>
          <cell r="AP211">
            <v>0</v>
          </cell>
          <cell r="AQ211">
            <v>0</v>
          </cell>
          <cell r="AR211">
            <v>0</v>
          </cell>
          <cell r="AS211">
            <v>0</v>
          </cell>
          <cell r="AT211">
            <v>0</v>
          </cell>
          <cell r="AU211">
            <v>53978</v>
          </cell>
          <cell r="AV211">
            <v>0</v>
          </cell>
          <cell r="AW211">
            <v>0</v>
          </cell>
          <cell r="AX211">
            <v>0</v>
          </cell>
          <cell r="AY211">
            <v>6164</v>
          </cell>
          <cell r="AZ211">
            <v>0</v>
          </cell>
          <cell r="BA211">
            <v>0</v>
          </cell>
          <cell r="BB211">
            <v>0</v>
          </cell>
          <cell r="BC211">
            <v>0</v>
          </cell>
          <cell r="BD211">
            <v>0</v>
          </cell>
          <cell r="BE211">
            <v>0</v>
          </cell>
          <cell r="BF211">
            <v>0</v>
          </cell>
          <cell r="BG211">
            <v>6144</v>
          </cell>
          <cell r="BH211">
            <v>0</v>
          </cell>
          <cell r="BI211">
            <v>0</v>
          </cell>
          <cell r="BJ211">
            <v>0</v>
          </cell>
          <cell r="BK211">
            <v>4270</v>
          </cell>
          <cell r="BL211">
            <v>0</v>
          </cell>
          <cell r="BM211">
            <v>0</v>
          </cell>
          <cell r="BN211">
            <v>0</v>
          </cell>
          <cell r="BO211">
            <v>1271</v>
          </cell>
          <cell r="BP211">
            <v>0</v>
          </cell>
          <cell r="BQ211">
            <v>0</v>
          </cell>
          <cell r="BR211">
            <v>0</v>
          </cell>
          <cell r="BS211">
            <v>412</v>
          </cell>
          <cell r="BT211">
            <v>0</v>
          </cell>
          <cell r="BU211">
            <v>0</v>
          </cell>
          <cell r="BV211">
            <v>0</v>
          </cell>
          <cell r="BW211">
            <v>0</v>
          </cell>
          <cell r="BX211">
            <v>0</v>
          </cell>
          <cell r="BY211">
            <v>0</v>
          </cell>
          <cell r="BZ211">
            <v>0</v>
          </cell>
          <cell r="CA211">
            <v>9500</v>
          </cell>
          <cell r="CB211">
            <v>0</v>
          </cell>
          <cell r="CC211">
            <v>0</v>
          </cell>
          <cell r="CD211">
            <v>0</v>
          </cell>
          <cell r="CE211">
            <v>1260</v>
          </cell>
          <cell r="CF211">
            <v>0</v>
          </cell>
          <cell r="CG211">
            <v>0</v>
          </cell>
          <cell r="CH211">
            <v>0</v>
          </cell>
          <cell r="CI211">
            <v>0</v>
          </cell>
          <cell r="CJ211">
            <v>0</v>
          </cell>
          <cell r="CK211">
            <v>0</v>
          </cell>
          <cell r="CL211">
            <v>0</v>
          </cell>
          <cell r="CM211">
            <v>1439</v>
          </cell>
          <cell r="CN211">
            <v>0</v>
          </cell>
          <cell r="CO211">
            <v>-80</v>
          </cell>
          <cell r="CP211">
            <v>0</v>
          </cell>
          <cell r="CQ211">
            <v>1135</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517895</v>
          </cell>
          <cell r="DG211">
            <v>85573</v>
          </cell>
          <cell r="DH211">
            <v>0</v>
          </cell>
          <cell r="DI211">
            <v>-80</v>
          </cell>
          <cell r="DJ211">
            <v>0</v>
          </cell>
          <cell r="DK211">
            <v>33966</v>
          </cell>
          <cell r="DL211">
            <v>0</v>
          </cell>
          <cell r="DM211">
            <v>0</v>
          </cell>
          <cell r="DN211">
            <v>15976</v>
          </cell>
          <cell r="DO211">
            <v>1833</v>
          </cell>
          <cell r="DP211">
            <v>0</v>
          </cell>
          <cell r="DQ211">
            <v>0</v>
          </cell>
          <cell r="DR211">
            <v>20425</v>
          </cell>
          <cell r="DS211">
            <v>2673</v>
          </cell>
          <cell r="DT211">
            <v>0</v>
          </cell>
          <cell r="DU211">
            <v>0</v>
          </cell>
          <cell r="DV211">
            <v>90838</v>
          </cell>
          <cell r="DW211">
            <v>124770</v>
          </cell>
          <cell r="DX211">
            <v>0</v>
          </cell>
          <cell r="DY211">
            <v>-20434</v>
          </cell>
          <cell r="DZ211">
            <v>0</v>
          </cell>
          <cell r="EA211">
            <v>76</v>
          </cell>
          <cell r="EB211">
            <v>0</v>
          </cell>
          <cell r="EC211">
            <v>0</v>
          </cell>
          <cell r="ED211">
            <v>0</v>
          </cell>
          <cell r="EE211">
            <v>0</v>
          </cell>
          <cell r="EF211">
            <v>0</v>
          </cell>
          <cell r="EG211">
            <v>0</v>
          </cell>
          <cell r="EH211">
            <v>0</v>
          </cell>
          <cell r="EI211">
            <v>58140</v>
          </cell>
          <cell r="EJ211">
            <v>0</v>
          </cell>
          <cell r="EK211">
            <v>0</v>
          </cell>
          <cell r="EL211">
            <v>0</v>
          </cell>
          <cell r="EM211">
            <v>42424</v>
          </cell>
          <cell r="EN211">
            <v>0</v>
          </cell>
          <cell r="EO211">
            <v>0</v>
          </cell>
          <cell r="EP211">
            <v>0</v>
          </cell>
          <cell r="EQ211">
            <v>1386</v>
          </cell>
          <cell r="ER211">
            <v>0</v>
          </cell>
          <cell r="ES211">
            <v>0</v>
          </cell>
          <cell r="ET211">
            <v>0</v>
          </cell>
          <cell r="EU211">
            <v>0</v>
          </cell>
          <cell r="EV211">
            <v>0</v>
          </cell>
          <cell r="EW211">
            <v>0</v>
          </cell>
          <cell r="EX211">
            <v>0</v>
          </cell>
          <cell r="EY211">
            <v>0</v>
          </cell>
          <cell r="EZ211">
            <v>0</v>
          </cell>
          <cell r="FA211">
            <v>0</v>
          </cell>
          <cell r="FB211">
            <v>0</v>
          </cell>
          <cell r="FC211">
            <v>42449</v>
          </cell>
          <cell r="FD211">
            <v>0</v>
          </cell>
          <cell r="FE211">
            <v>0</v>
          </cell>
          <cell r="FF211">
            <v>0</v>
          </cell>
          <cell r="FG211">
            <v>0</v>
          </cell>
          <cell r="FH211">
            <v>0</v>
          </cell>
          <cell r="FI211">
            <v>0</v>
          </cell>
          <cell r="FJ211">
            <v>0</v>
          </cell>
          <cell r="FK211">
            <v>0</v>
          </cell>
          <cell r="FL211">
            <v>0</v>
          </cell>
          <cell r="FM211">
            <v>0</v>
          </cell>
          <cell r="FN211">
            <v>0</v>
          </cell>
          <cell r="FO211">
            <v>5258</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0</v>
          </cell>
          <cell r="GD211">
            <v>0</v>
          </cell>
          <cell r="GE211">
            <v>0</v>
          </cell>
          <cell r="GF211">
            <v>0</v>
          </cell>
          <cell r="GG211">
            <v>0</v>
          </cell>
          <cell r="GH211">
            <v>0</v>
          </cell>
          <cell r="GI211">
            <v>0</v>
          </cell>
          <cell r="GJ211">
            <v>0</v>
          </cell>
          <cell r="GK211">
            <v>0</v>
          </cell>
          <cell r="GL211">
            <v>0</v>
          </cell>
          <cell r="GM211">
            <v>0</v>
          </cell>
          <cell r="GN211">
            <v>0</v>
          </cell>
          <cell r="GO211">
            <v>0</v>
          </cell>
          <cell r="GP211">
            <v>0</v>
          </cell>
          <cell r="GQ211">
            <v>0</v>
          </cell>
          <cell r="GR211">
            <v>0</v>
          </cell>
          <cell r="GS211">
            <v>0</v>
          </cell>
          <cell r="GT211">
            <v>0</v>
          </cell>
          <cell r="GU211">
            <v>0</v>
          </cell>
          <cell r="GV211">
            <v>0</v>
          </cell>
          <cell r="GW211">
            <v>0</v>
          </cell>
          <cell r="GX211">
            <v>0</v>
          </cell>
          <cell r="GY211">
            <v>0</v>
          </cell>
          <cell r="GZ211">
            <v>0</v>
          </cell>
          <cell r="HA211">
            <v>0</v>
          </cell>
          <cell r="HB211">
            <v>0</v>
          </cell>
          <cell r="HC211">
            <v>0</v>
          </cell>
          <cell r="HD211">
            <v>0</v>
          </cell>
          <cell r="HE211">
            <v>0</v>
          </cell>
          <cell r="HF211">
            <v>0</v>
          </cell>
          <cell r="HG211">
            <v>0</v>
          </cell>
          <cell r="HH211">
            <v>0</v>
          </cell>
          <cell r="HI211">
            <v>0</v>
          </cell>
          <cell r="HJ211">
            <v>0</v>
          </cell>
          <cell r="HK211">
            <v>0</v>
          </cell>
          <cell r="HL211">
            <v>0</v>
          </cell>
          <cell r="HM211">
            <v>0</v>
          </cell>
          <cell r="HN211">
            <v>0</v>
          </cell>
          <cell r="HO211">
            <v>0</v>
          </cell>
          <cell r="HP211">
            <v>0</v>
          </cell>
          <cell r="HQ211">
            <v>0</v>
          </cell>
          <cell r="HR211">
            <v>0</v>
          </cell>
          <cell r="HS211">
            <v>0</v>
          </cell>
          <cell r="HT211">
            <v>0</v>
          </cell>
          <cell r="HU211">
            <v>0</v>
          </cell>
          <cell r="HV211">
            <v>0</v>
          </cell>
          <cell r="HW211">
            <v>0</v>
          </cell>
          <cell r="HX211">
            <v>0</v>
          </cell>
          <cell r="HY211">
            <v>0</v>
          </cell>
          <cell r="HZ211">
            <v>0</v>
          </cell>
          <cell r="IA211">
            <v>0</v>
          </cell>
          <cell r="IB211">
            <v>0</v>
          </cell>
          <cell r="IC211">
            <v>0</v>
          </cell>
          <cell r="ID211">
            <v>0</v>
          </cell>
          <cell r="IE211">
            <v>0</v>
          </cell>
          <cell r="IF211">
            <v>0</v>
          </cell>
          <cell r="IG211">
            <v>0</v>
          </cell>
          <cell r="IH211">
            <v>0</v>
          </cell>
          <cell r="II211">
            <v>0</v>
          </cell>
          <cell r="IJ211">
            <v>0</v>
          </cell>
          <cell r="IK211">
            <v>0</v>
          </cell>
        </row>
        <row r="212">
          <cell r="A212" t="str">
            <v>71100001</v>
          </cell>
          <cell r="B212" t="str">
            <v>2001</v>
          </cell>
          <cell r="C212">
            <v>37538</v>
          </cell>
          <cell r="D212" t="str">
            <v>15:14:32</v>
          </cell>
          <cell r="E212" t="str">
            <v>Kinston Rehabilitation and Healthcare Ct</v>
          </cell>
          <cell r="F212">
            <v>0</v>
          </cell>
          <cell r="G212">
            <v>731820</v>
          </cell>
          <cell r="H212">
            <v>-2465</v>
          </cell>
          <cell r="I212">
            <v>-587010</v>
          </cell>
          <cell r="J212">
            <v>34179</v>
          </cell>
          <cell r="K212">
            <v>172641</v>
          </cell>
          <cell r="L212">
            <v>2627</v>
          </cell>
          <cell r="M212">
            <v>-1828</v>
          </cell>
          <cell r="N212">
            <v>136649</v>
          </cell>
          <cell r="O212">
            <v>8758</v>
          </cell>
          <cell r="P212">
            <v>40723</v>
          </cell>
          <cell r="Q212">
            <v>0</v>
          </cell>
          <cell r="R212">
            <v>157059</v>
          </cell>
          <cell r="S212">
            <v>197637</v>
          </cell>
          <cell r="T212">
            <v>47107</v>
          </cell>
          <cell r="U212">
            <v>-6584</v>
          </cell>
          <cell r="V212">
            <v>177034</v>
          </cell>
          <cell r="W212">
            <v>0</v>
          </cell>
          <cell r="X212">
            <v>27135</v>
          </cell>
          <cell r="Y212">
            <v>-1215</v>
          </cell>
          <cell r="Z212">
            <v>0</v>
          </cell>
          <cell r="AA212">
            <v>0</v>
          </cell>
          <cell r="AB212">
            <v>0</v>
          </cell>
          <cell r="AC212">
            <v>0</v>
          </cell>
          <cell r="AD212">
            <v>0</v>
          </cell>
          <cell r="AE212">
            <v>0</v>
          </cell>
          <cell r="AF212">
            <v>0</v>
          </cell>
          <cell r="AG212">
            <v>0</v>
          </cell>
          <cell r="AH212">
            <v>24</v>
          </cell>
          <cell r="AI212">
            <v>0</v>
          </cell>
          <cell r="AJ212">
            <v>0</v>
          </cell>
          <cell r="AK212">
            <v>0</v>
          </cell>
          <cell r="AL212">
            <v>37061</v>
          </cell>
          <cell r="AM212">
            <v>0</v>
          </cell>
          <cell r="AN212">
            <v>0</v>
          </cell>
          <cell r="AO212">
            <v>0</v>
          </cell>
          <cell r="AP212">
            <v>0</v>
          </cell>
          <cell r="AQ212">
            <v>0</v>
          </cell>
          <cell r="AR212">
            <v>0</v>
          </cell>
          <cell r="AS212">
            <v>0</v>
          </cell>
          <cell r="AT212">
            <v>0</v>
          </cell>
          <cell r="AU212">
            <v>0</v>
          </cell>
          <cell r="AV212">
            <v>20501</v>
          </cell>
          <cell r="AW212">
            <v>0</v>
          </cell>
          <cell r="AX212">
            <v>0</v>
          </cell>
          <cell r="AY212">
            <v>0</v>
          </cell>
          <cell r="AZ212">
            <v>49048</v>
          </cell>
          <cell r="BA212">
            <v>-313</v>
          </cell>
          <cell r="BB212">
            <v>0</v>
          </cell>
          <cell r="BC212">
            <v>87</v>
          </cell>
          <cell r="BD212">
            <v>0</v>
          </cell>
          <cell r="BE212">
            <v>0</v>
          </cell>
          <cell r="BF212">
            <v>0</v>
          </cell>
          <cell r="BG212">
            <v>57085</v>
          </cell>
          <cell r="BH212">
            <v>-21282</v>
          </cell>
          <cell r="BI212">
            <v>0</v>
          </cell>
          <cell r="BJ212">
            <v>0</v>
          </cell>
          <cell r="BK212">
            <v>0</v>
          </cell>
          <cell r="BL212">
            <v>0</v>
          </cell>
          <cell r="BM212">
            <v>0</v>
          </cell>
          <cell r="BN212">
            <v>0</v>
          </cell>
          <cell r="BO212">
            <v>20</v>
          </cell>
          <cell r="BP212">
            <v>0</v>
          </cell>
          <cell r="BQ212">
            <v>0</v>
          </cell>
          <cell r="BR212">
            <v>0</v>
          </cell>
          <cell r="BS212">
            <v>0</v>
          </cell>
          <cell r="BT212">
            <v>761</v>
          </cell>
          <cell r="BU212">
            <v>0</v>
          </cell>
          <cell r="BV212">
            <v>0</v>
          </cell>
          <cell r="BW212">
            <v>0</v>
          </cell>
          <cell r="BX212">
            <v>0</v>
          </cell>
          <cell r="BY212">
            <v>0</v>
          </cell>
          <cell r="BZ212">
            <v>0</v>
          </cell>
          <cell r="CA212">
            <v>12000</v>
          </cell>
          <cell r="CB212">
            <v>0</v>
          </cell>
          <cell r="CC212">
            <v>0</v>
          </cell>
          <cell r="CD212">
            <v>0</v>
          </cell>
          <cell r="CE212">
            <v>7812</v>
          </cell>
          <cell r="CF212">
            <v>0</v>
          </cell>
          <cell r="CG212">
            <v>0</v>
          </cell>
          <cell r="CH212">
            <v>0</v>
          </cell>
          <cell r="CI212">
            <v>2400</v>
          </cell>
          <cell r="CJ212">
            <v>0</v>
          </cell>
          <cell r="CK212">
            <v>0</v>
          </cell>
          <cell r="CL212">
            <v>0</v>
          </cell>
          <cell r="CM212">
            <v>0</v>
          </cell>
          <cell r="CN212">
            <v>0</v>
          </cell>
          <cell r="CO212">
            <v>9309</v>
          </cell>
          <cell r="CP212">
            <v>0</v>
          </cell>
          <cell r="CQ212">
            <v>4042</v>
          </cell>
          <cell r="CR212">
            <v>4152</v>
          </cell>
          <cell r="CS212">
            <v>-108</v>
          </cell>
          <cell r="CT212">
            <v>0</v>
          </cell>
          <cell r="CU212">
            <v>0</v>
          </cell>
          <cell r="CV212">
            <v>2465</v>
          </cell>
          <cell r="CW212">
            <v>0</v>
          </cell>
          <cell r="CX212">
            <v>0</v>
          </cell>
          <cell r="CY212">
            <v>0</v>
          </cell>
          <cell r="CZ212">
            <v>0</v>
          </cell>
          <cell r="DA212">
            <v>0</v>
          </cell>
          <cell r="DB212">
            <v>0</v>
          </cell>
          <cell r="DC212">
            <v>0</v>
          </cell>
          <cell r="DD212">
            <v>0</v>
          </cell>
          <cell r="DE212">
            <v>0</v>
          </cell>
          <cell r="DF212">
            <v>214119</v>
          </cell>
          <cell r="DG212">
            <v>83446</v>
          </cell>
          <cell r="DH212">
            <v>82780</v>
          </cell>
          <cell r="DI212">
            <v>7673</v>
          </cell>
          <cell r="DJ212">
            <v>32137</v>
          </cell>
          <cell r="DK212">
            <v>15681</v>
          </cell>
          <cell r="DL212">
            <v>9576</v>
          </cell>
          <cell r="DM212">
            <v>3320</v>
          </cell>
          <cell r="DN212">
            <v>26336</v>
          </cell>
          <cell r="DO212">
            <v>0</v>
          </cell>
          <cell r="DP212">
            <v>7848</v>
          </cell>
          <cell r="DQ212">
            <v>0</v>
          </cell>
          <cell r="DR212">
            <v>23242</v>
          </cell>
          <cell r="DS212">
            <v>3035</v>
          </cell>
          <cell r="DT212">
            <v>7370</v>
          </cell>
          <cell r="DU212">
            <v>0</v>
          </cell>
          <cell r="DV212">
            <v>166066</v>
          </cell>
          <cell r="DW212">
            <v>1616595</v>
          </cell>
          <cell r="DX212">
            <v>-556991</v>
          </cell>
          <cell r="DY212">
            <v>-669779</v>
          </cell>
          <cell r="DZ212">
            <v>0</v>
          </cell>
          <cell r="EA212">
            <v>5767</v>
          </cell>
          <cell r="EB212">
            <v>0</v>
          </cell>
          <cell r="EC212">
            <v>0</v>
          </cell>
          <cell r="ED212">
            <v>0</v>
          </cell>
          <cell r="EE212">
            <v>35846</v>
          </cell>
          <cell r="EF212">
            <v>316</v>
          </cell>
          <cell r="EG212">
            <v>0</v>
          </cell>
          <cell r="EH212">
            <v>71337</v>
          </cell>
          <cell r="EI212">
            <v>59335</v>
          </cell>
          <cell r="EJ212">
            <v>-17099</v>
          </cell>
          <cell r="EK212">
            <v>4668</v>
          </cell>
          <cell r="EL212">
            <v>12421</v>
          </cell>
          <cell r="EM212">
            <v>32</v>
          </cell>
          <cell r="EN212">
            <v>24794</v>
          </cell>
          <cell r="EO212">
            <v>1457</v>
          </cell>
          <cell r="EP212">
            <v>7596</v>
          </cell>
          <cell r="EQ212">
            <v>0</v>
          </cell>
          <cell r="ER212">
            <v>7090</v>
          </cell>
          <cell r="ES212">
            <v>695</v>
          </cell>
          <cell r="ET212">
            <v>0</v>
          </cell>
          <cell r="EU212">
            <v>598</v>
          </cell>
          <cell r="EV212">
            <v>0</v>
          </cell>
          <cell r="EW212">
            <v>0</v>
          </cell>
          <cell r="EX212">
            <v>0</v>
          </cell>
          <cell r="EY212">
            <v>5872</v>
          </cell>
          <cell r="EZ212">
            <v>0</v>
          </cell>
          <cell r="FA212">
            <v>0</v>
          </cell>
          <cell r="FB212">
            <v>0</v>
          </cell>
          <cell r="FC212">
            <v>14495</v>
          </cell>
          <cell r="FD212">
            <v>-316</v>
          </cell>
          <cell r="FE212">
            <v>0</v>
          </cell>
          <cell r="FF212">
            <v>0</v>
          </cell>
          <cell r="FG212">
            <v>41078</v>
          </cell>
          <cell r="FH212">
            <v>0</v>
          </cell>
          <cell r="FI212">
            <v>0</v>
          </cell>
          <cell r="FJ212">
            <v>0</v>
          </cell>
          <cell r="FK212">
            <v>22085</v>
          </cell>
          <cell r="FL212">
            <v>3105</v>
          </cell>
          <cell r="FM212">
            <v>0</v>
          </cell>
          <cell r="FN212">
            <v>0</v>
          </cell>
          <cell r="FO212">
            <v>0</v>
          </cell>
          <cell r="FP212">
            <v>7735</v>
          </cell>
          <cell r="FQ212">
            <v>0</v>
          </cell>
          <cell r="FR212">
            <v>111</v>
          </cell>
          <cell r="FS212">
            <v>0</v>
          </cell>
          <cell r="FT212">
            <v>0</v>
          </cell>
          <cell r="FU212">
            <v>0</v>
          </cell>
          <cell r="FV212">
            <v>179155</v>
          </cell>
          <cell r="FW212">
            <v>0</v>
          </cell>
          <cell r="FX212">
            <v>-27135</v>
          </cell>
          <cell r="FY212">
            <v>0</v>
          </cell>
          <cell r="FZ212">
            <v>254966</v>
          </cell>
          <cell r="GA212">
            <v>0</v>
          </cell>
          <cell r="GB212">
            <v>-321895</v>
          </cell>
          <cell r="GC212">
            <v>0</v>
          </cell>
          <cell r="GD212">
            <v>0</v>
          </cell>
          <cell r="GE212">
            <v>0</v>
          </cell>
          <cell r="GF212">
            <v>7297</v>
          </cell>
          <cell r="GG212">
            <v>0</v>
          </cell>
          <cell r="GH212">
            <v>0</v>
          </cell>
          <cell r="GI212">
            <v>0</v>
          </cell>
          <cell r="GJ212">
            <v>18095</v>
          </cell>
          <cell r="GK212">
            <v>0</v>
          </cell>
          <cell r="GL212">
            <v>0</v>
          </cell>
          <cell r="GM212">
            <v>0</v>
          </cell>
          <cell r="GN212">
            <v>0</v>
          </cell>
          <cell r="GO212">
            <v>0</v>
          </cell>
          <cell r="GP212">
            <v>0</v>
          </cell>
          <cell r="GQ212">
            <v>0</v>
          </cell>
          <cell r="GR212">
            <v>8975</v>
          </cell>
          <cell r="GS212">
            <v>0</v>
          </cell>
          <cell r="GT212">
            <v>0</v>
          </cell>
          <cell r="GU212">
            <v>0</v>
          </cell>
          <cell r="GV212">
            <v>0</v>
          </cell>
          <cell r="GW212">
            <v>0</v>
          </cell>
          <cell r="GX212">
            <v>434232</v>
          </cell>
          <cell r="GY212">
            <v>0</v>
          </cell>
          <cell r="GZ212">
            <v>-314663</v>
          </cell>
          <cell r="HA212">
            <v>0</v>
          </cell>
          <cell r="HB212">
            <v>89894</v>
          </cell>
          <cell r="HC212">
            <v>0</v>
          </cell>
          <cell r="HD212">
            <v>0</v>
          </cell>
          <cell r="HE212">
            <v>0</v>
          </cell>
          <cell r="HF212">
            <v>299548</v>
          </cell>
          <cell r="HG212">
            <v>0</v>
          </cell>
          <cell r="HH212">
            <v>0</v>
          </cell>
          <cell r="HI212">
            <v>0</v>
          </cell>
          <cell r="HJ212">
            <v>378410</v>
          </cell>
          <cell r="HK212">
            <v>0</v>
          </cell>
          <cell r="HL212">
            <v>321895</v>
          </cell>
          <cell r="HM212">
            <v>0</v>
          </cell>
          <cell r="HN212">
            <v>0</v>
          </cell>
          <cell r="HO212">
            <v>0</v>
          </cell>
          <cell r="HP212">
            <v>93324</v>
          </cell>
          <cell r="HQ212">
            <v>0</v>
          </cell>
          <cell r="HR212">
            <v>0</v>
          </cell>
          <cell r="HS212">
            <v>0</v>
          </cell>
          <cell r="HT212">
            <v>231433</v>
          </cell>
          <cell r="HU212">
            <v>0</v>
          </cell>
          <cell r="HV212">
            <v>0</v>
          </cell>
          <cell r="HW212">
            <v>0</v>
          </cell>
          <cell r="HX212">
            <v>0</v>
          </cell>
          <cell r="HY212">
            <v>0</v>
          </cell>
          <cell r="HZ212">
            <v>0</v>
          </cell>
          <cell r="IA212">
            <v>0</v>
          </cell>
          <cell r="IB212">
            <v>21401</v>
          </cell>
          <cell r="IC212">
            <v>0</v>
          </cell>
          <cell r="ID212">
            <v>0</v>
          </cell>
          <cell r="IE212">
            <v>0</v>
          </cell>
          <cell r="IF212">
            <v>0</v>
          </cell>
          <cell r="IG212">
            <v>0</v>
          </cell>
          <cell r="IH212">
            <v>767852</v>
          </cell>
          <cell r="II212">
            <v>0</v>
          </cell>
          <cell r="IJ212">
            <v>668053</v>
          </cell>
          <cell r="IK212">
            <v>0</v>
          </cell>
        </row>
        <row r="213">
          <cell r="A213" t="str">
            <v>13600001</v>
          </cell>
          <cell r="B213" t="str">
            <v>2001</v>
          </cell>
          <cell r="C213">
            <v>37524</v>
          </cell>
          <cell r="D213" t="str">
            <v>08:49:59</v>
          </cell>
          <cell r="E213" t="str">
            <v>La Salle HealthCare Center</v>
          </cell>
          <cell r="F213">
            <v>0</v>
          </cell>
          <cell r="G213">
            <v>460897</v>
          </cell>
          <cell r="H213">
            <v>-3550</v>
          </cell>
          <cell r="I213">
            <v>-268609</v>
          </cell>
          <cell r="J213">
            <v>32240</v>
          </cell>
          <cell r="K213">
            <v>158134</v>
          </cell>
          <cell r="L213">
            <v>1631</v>
          </cell>
          <cell r="M213">
            <v>-2013</v>
          </cell>
          <cell r="N213">
            <v>0</v>
          </cell>
          <cell r="O213">
            <v>114082</v>
          </cell>
          <cell r="P213">
            <v>0</v>
          </cell>
          <cell r="Q213">
            <v>0</v>
          </cell>
          <cell r="R213">
            <v>163791</v>
          </cell>
          <cell r="S213">
            <v>150711</v>
          </cell>
          <cell r="T213">
            <v>48534</v>
          </cell>
          <cell r="U213">
            <v>-1175</v>
          </cell>
          <cell r="V213">
            <v>177920</v>
          </cell>
          <cell r="W213">
            <v>0</v>
          </cell>
          <cell r="X213">
            <v>0</v>
          </cell>
          <cell r="Y213">
            <v>0</v>
          </cell>
          <cell r="Z213">
            <v>0</v>
          </cell>
          <cell r="AA213">
            <v>0</v>
          </cell>
          <cell r="AB213">
            <v>0</v>
          </cell>
          <cell r="AC213">
            <v>0</v>
          </cell>
          <cell r="AD213">
            <v>0</v>
          </cell>
          <cell r="AE213">
            <v>0</v>
          </cell>
          <cell r="AF213">
            <v>0</v>
          </cell>
          <cell r="AG213">
            <v>0</v>
          </cell>
          <cell r="AH213">
            <v>9424</v>
          </cell>
          <cell r="AI213">
            <v>0</v>
          </cell>
          <cell r="AJ213">
            <v>0</v>
          </cell>
          <cell r="AK213">
            <v>0</v>
          </cell>
          <cell r="AL213">
            <v>41872</v>
          </cell>
          <cell r="AM213">
            <v>0</v>
          </cell>
          <cell r="AN213">
            <v>0</v>
          </cell>
          <cell r="AO213">
            <v>0</v>
          </cell>
          <cell r="AP213">
            <v>0</v>
          </cell>
          <cell r="AQ213">
            <v>0</v>
          </cell>
          <cell r="AR213">
            <v>0</v>
          </cell>
          <cell r="AS213">
            <v>0</v>
          </cell>
          <cell r="AT213">
            <v>0</v>
          </cell>
          <cell r="AU213">
            <v>0</v>
          </cell>
          <cell r="AV213">
            <v>18826</v>
          </cell>
          <cell r="AW213">
            <v>0</v>
          </cell>
          <cell r="AX213">
            <v>0</v>
          </cell>
          <cell r="AY213">
            <v>0</v>
          </cell>
          <cell r="AZ213">
            <v>44715</v>
          </cell>
          <cell r="BA213">
            <v>0</v>
          </cell>
          <cell r="BB213">
            <v>0</v>
          </cell>
          <cell r="BC213">
            <v>2128</v>
          </cell>
          <cell r="BD213">
            <v>0</v>
          </cell>
          <cell r="BE213">
            <v>0</v>
          </cell>
          <cell r="BF213">
            <v>0</v>
          </cell>
          <cell r="BG213">
            <v>57004</v>
          </cell>
          <cell r="BH213">
            <v>-24344</v>
          </cell>
          <cell r="BI213">
            <v>0</v>
          </cell>
          <cell r="BJ213">
            <v>0</v>
          </cell>
          <cell r="BK213">
            <v>0</v>
          </cell>
          <cell r="BL213">
            <v>0</v>
          </cell>
          <cell r="BM213">
            <v>0</v>
          </cell>
          <cell r="BN213">
            <v>0</v>
          </cell>
          <cell r="BO213">
            <v>1706</v>
          </cell>
          <cell r="BP213">
            <v>0</v>
          </cell>
          <cell r="BQ213">
            <v>0</v>
          </cell>
          <cell r="BR213">
            <v>0</v>
          </cell>
          <cell r="BS213">
            <v>0</v>
          </cell>
          <cell r="BT213">
            <v>2534</v>
          </cell>
          <cell r="BU213">
            <v>0</v>
          </cell>
          <cell r="BV213">
            <v>0</v>
          </cell>
          <cell r="BW213">
            <v>0</v>
          </cell>
          <cell r="BX213">
            <v>0</v>
          </cell>
          <cell r="BY213">
            <v>0</v>
          </cell>
          <cell r="BZ213">
            <v>0</v>
          </cell>
          <cell r="CA213">
            <v>31982</v>
          </cell>
          <cell r="CB213">
            <v>0</v>
          </cell>
          <cell r="CC213">
            <v>0</v>
          </cell>
          <cell r="CD213">
            <v>0</v>
          </cell>
          <cell r="CE213">
            <v>7236</v>
          </cell>
          <cell r="CF213">
            <v>0</v>
          </cell>
          <cell r="CG213">
            <v>0</v>
          </cell>
          <cell r="CH213">
            <v>0</v>
          </cell>
          <cell r="CI213">
            <v>975</v>
          </cell>
          <cell r="CJ213">
            <v>0</v>
          </cell>
          <cell r="CK213">
            <v>0</v>
          </cell>
          <cell r="CL213">
            <v>0</v>
          </cell>
          <cell r="CM213">
            <v>0</v>
          </cell>
          <cell r="CN213">
            <v>0</v>
          </cell>
          <cell r="CO213">
            <v>1726</v>
          </cell>
          <cell r="CP213">
            <v>0</v>
          </cell>
          <cell r="CQ213">
            <v>176</v>
          </cell>
          <cell r="CR213">
            <v>5589</v>
          </cell>
          <cell r="CS213">
            <v>0</v>
          </cell>
          <cell r="CT213">
            <v>0</v>
          </cell>
          <cell r="CU213">
            <v>0</v>
          </cell>
          <cell r="CV213">
            <v>3550</v>
          </cell>
          <cell r="CW213">
            <v>0</v>
          </cell>
          <cell r="CX213">
            <v>0</v>
          </cell>
          <cell r="CY213">
            <v>0</v>
          </cell>
          <cell r="CZ213">
            <v>0</v>
          </cell>
          <cell r="DA213">
            <v>0</v>
          </cell>
          <cell r="DB213">
            <v>0</v>
          </cell>
          <cell r="DC213">
            <v>0</v>
          </cell>
          <cell r="DD213">
            <v>0</v>
          </cell>
          <cell r="DE213">
            <v>0</v>
          </cell>
          <cell r="DF213">
            <v>229216</v>
          </cell>
          <cell r="DG213">
            <v>101207</v>
          </cell>
          <cell r="DH213">
            <v>50870</v>
          </cell>
          <cell r="DI213">
            <v>1726</v>
          </cell>
          <cell r="DJ213">
            <v>312</v>
          </cell>
          <cell r="DK213">
            <v>74319</v>
          </cell>
          <cell r="DL213">
            <v>1027</v>
          </cell>
          <cell r="DM213">
            <v>0</v>
          </cell>
          <cell r="DN213">
            <v>32932</v>
          </cell>
          <cell r="DO213">
            <v>0</v>
          </cell>
          <cell r="DP213">
            <v>9524</v>
          </cell>
          <cell r="DQ213">
            <v>0</v>
          </cell>
          <cell r="DR213">
            <v>35821</v>
          </cell>
          <cell r="DS213">
            <v>3102</v>
          </cell>
          <cell r="DT213">
            <v>10359</v>
          </cell>
          <cell r="DU213">
            <v>0</v>
          </cell>
          <cell r="DV213">
            <v>171888</v>
          </cell>
          <cell r="DW213">
            <v>1217293</v>
          </cell>
          <cell r="DX213">
            <v>-514637</v>
          </cell>
          <cell r="DY213">
            <v>-308606</v>
          </cell>
          <cell r="DZ213">
            <v>0</v>
          </cell>
          <cell r="EA213">
            <v>787</v>
          </cell>
          <cell r="EB213">
            <v>0</v>
          </cell>
          <cell r="EC213">
            <v>0</v>
          </cell>
          <cell r="ED213">
            <v>0</v>
          </cell>
          <cell r="EE213">
            <v>9623</v>
          </cell>
          <cell r="EF213">
            <v>2502</v>
          </cell>
          <cell r="EG213">
            <v>0</v>
          </cell>
          <cell r="EH213">
            <v>99617</v>
          </cell>
          <cell r="EI213">
            <v>66594</v>
          </cell>
          <cell r="EJ213">
            <v>-27278</v>
          </cell>
          <cell r="EK213">
            <v>911</v>
          </cell>
          <cell r="EL213">
            <v>26926</v>
          </cell>
          <cell r="EM213">
            <v>979</v>
          </cell>
          <cell r="EN213">
            <v>40748</v>
          </cell>
          <cell r="EO213">
            <v>426</v>
          </cell>
          <cell r="EP213">
            <v>7945</v>
          </cell>
          <cell r="EQ213">
            <v>2725</v>
          </cell>
          <cell r="ER213">
            <v>14479</v>
          </cell>
          <cell r="ES213">
            <v>134</v>
          </cell>
          <cell r="ET213">
            <v>0</v>
          </cell>
          <cell r="EU213">
            <v>205</v>
          </cell>
          <cell r="EV213">
            <v>52</v>
          </cell>
          <cell r="EW213">
            <v>0</v>
          </cell>
          <cell r="EX213">
            <v>0</v>
          </cell>
          <cell r="EY213">
            <v>10027</v>
          </cell>
          <cell r="EZ213">
            <v>0</v>
          </cell>
          <cell r="FA213">
            <v>0</v>
          </cell>
          <cell r="FB213">
            <v>0</v>
          </cell>
          <cell r="FC213">
            <v>67387</v>
          </cell>
          <cell r="FD213">
            <v>-2554</v>
          </cell>
          <cell r="FE213">
            <v>0</v>
          </cell>
          <cell r="FF213">
            <v>0</v>
          </cell>
          <cell r="FG213">
            <v>39958</v>
          </cell>
          <cell r="FH213">
            <v>0</v>
          </cell>
          <cell r="FI213">
            <v>0</v>
          </cell>
          <cell r="FJ213">
            <v>0</v>
          </cell>
          <cell r="FK213">
            <v>45770</v>
          </cell>
          <cell r="FL213">
            <v>0</v>
          </cell>
          <cell r="FM213">
            <v>0</v>
          </cell>
          <cell r="FN213">
            <v>0</v>
          </cell>
          <cell r="FO213">
            <v>0</v>
          </cell>
          <cell r="FP213">
            <v>69652</v>
          </cell>
          <cell r="FQ213">
            <v>0</v>
          </cell>
          <cell r="FR213">
            <v>16120</v>
          </cell>
          <cell r="FS213">
            <v>0</v>
          </cell>
          <cell r="FT213">
            <v>0</v>
          </cell>
          <cell r="FU213">
            <v>0</v>
          </cell>
          <cell r="FV213">
            <v>263257</v>
          </cell>
          <cell r="FW213">
            <v>0</v>
          </cell>
          <cell r="FX213">
            <v>0</v>
          </cell>
          <cell r="FY213">
            <v>0</v>
          </cell>
          <cell r="FZ213">
            <v>345746</v>
          </cell>
          <cell r="GA213">
            <v>0</v>
          </cell>
          <cell r="GB213">
            <v>-166492</v>
          </cell>
          <cell r="GC213">
            <v>0</v>
          </cell>
          <cell r="GD213">
            <v>0</v>
          </cell>
          <cell r="GE213">
            <v>0</v>
          </cell>
          <cell r="GF213">
            <v>38022</v>
          </cell>
          <cell r="GG213">
            <v>0</v>
          </cell>
          <cell r="GH213">
            <v>0</v>
          </cell>
          <cell r="GI213">
            <v>0</v>
          </cell>
          <cell r="GJ213">
            <v>94610</v>
          </cell>
          <cell r="GK213">
            <v>0</v>
          </cell>
          <cell r="GL213">
            <v>0</v>
          </cell>
          <cell r="GM213">
            <v>0</v>
          </cell>
          <cell r="GN213">
            <v>0</v>
          </cell>
          <cell r="GO213">
            <v>0</v>
          </cell>
          <cell r="GP213">
            <v>0</v>
          </cell>
          <cell r="GQ213">
            <v>0</v>
          </cell>
          <cell r="GR213">
            <v>12872</v>
          </cell>
          <cell r="GS213">
            <v>0</v>
          </cell>
          <cell r="GT213">
            <v>0</v>
          </cell>
          <cell r="GU213">
            <v>0</v>
          </cell>
          <cell r="GV213">
            <v>0</v>
          </cell>
          <cell r="GW213">
            <v>0</v>
          </cell>
          <cell r="GX213">
            <v>625123</v>
          </cell>
          <cell r="GY213">
            <v>0</v>
          </cell>
          <cell r="GZ213">
            <v>-20988</v>
          </cell>
          <cell r="HA213">
            <v>0</v>
          </cell>
          <cell r="HB213">
            <v>51010</v>
          </cell>
          <cell r="HC213">
            <v>0</v>
          </cell>
          <cell r="HD213">
            <v>0</v>
          </cell>
          <cell r="HE213">
            <v>0</v>
          </cell>
          <cell r="HF213">
            <v>223153</v>
          </cell>
          <cell r="HG213">
            <v>0</v>
          </cell>
          <cell r="HH213">
            <v>0</v>
          </cell>
          <cell r="HI213">
            <v>0</v>
          </cell>
          <cell r="HJ213">
            <v>298827</v>
          </cell>
          <cell r="HK213">
            <v>0</v>
          </cell>
          <cell r="HL213">
            <v>166492</v>
          </cell>
          <cell r="HM213">
            <v>0</v>
          </cell>
          <cell r="HN213">
            <v>0</v>
          </cell>
          <cell r="HO213">
            <v>0</v>
          </cell>
          <cell r="HP213">
            <v>61305</v>
          </cell>
          <cell r="HQ213">
            <v>0</v>
          </cell>
          <cell r="HR213">
            <v>0</v>
          </cell>
          <cell r="HS213">
            <v>0</v>
          </cell>
          <cell r="HT213">
            <v>152546</v>
          </cell>
          <cell r="HU213">
            <v>0</v>
          </cell>
          <cell r="HV213">
            <v>0</v>
          </cell>
          <cell r="HW213">
            <v>0</v>
          </cell>
          <cell r="HX213">
            <v>0</v>
          </cell>
          <cell r="HY213">
            <v>0</v>
          </cell>
          <cell r="HZ213">
            <v>0</v>
          </cell>
          <cell r="IA213">
            <v>0</v>
          </cell>
          <cell r="IB213">
            <v>32784</v>
          </cell>
          <cell r="IC213">
            <v>0</v>
          </cell>
          <cell r="ID213">
            <v>0</v>
          </cell>
          <cell r="IE213">
            <v>0</v>
          </cell>
          <cell r="IF213">
            <v>0</v>
          </cell>
          <cell r="IG213">
            <v>0</v>
          </cell>
          <cell r="IH213">
            <v>572990</v>
          </cell>
          <cell r="II213">
            <v>0</v>
          </cell>
          <cell r="IJ213">
            <v>413127</v>
          </cell>
          <cell r="IK213">
            <v>0</v>
          </cell>
        </row>
        <row r="214">
          <cell r="A214" t="str">
            <v>57082987</v>
          </cell>
          <cell r="B214" t="str">
            <v>2001</v>
          </cell>
          <cell r="C214">
            <v>37455</v>
          </cell>
          <cell r="D214" t="str">
            <v>08:30:02</v>
          </cell>
          <cell r="E214" t="str">
            <v>LAKE PARK NURSING AND REHAB</v>
          </cell>
          <cell r="F214">
            <v>0</v>
          </cell>
          <cell r="G214">
            <v>482036</v>
          </cell>
          <cell r="H214">
            <v>-2111</v>
          </cell>
          <cell r="I214">
            <v>-91859</v>
          </cell>
          <cell r="J214">
            <v>36159</v>
          </cell>
          <cell r="K214">
            <v>101769</v>
          </cell>
          <cell r="L214">
            <v>2263</v>
          </cell>
          <cell r="M214">
            <v>-24</v>
          </cell>
          <cell r="N214">
            <v>116133</v>
          </cell>
          <cell r="O214">
            <v>38269</v>
          </cell>
          <cell r="P214">
            <v>6980</v>
          </cell>
          <cell r="Q214">
            <v>0</v>
          </cell>
          <cell r="R214">
            <v>208833</v>
          </cell>
          <cell r="S214">
            <v>227281</v>
          </cell>
          <cell r="T214">
            <v>12735</v>
          </cell>
          <cell r="U214">
            <v>-5606</v>
          </cell>
          <cell r="V214">
            <v>207248</v>
          </cell>
          <cell r="W214">
            <v>0</v>
          </cell>
          <cell r="X214">
            <v>0</v>
          </cell>
          <cell r="Y214">
            <v>0</v>
          </cell>
          <cell r="Z214">
            <v>251157</v>
          </cell>
          <cell r="AA214">
            <v>0</v>
          </cell>
          <cell r="AB214">
            <v>-251157</v>
          </cell>
          <cell r="AC214">
            <v>0</v>
          </cell>
          <cell r="AD214">
            <v>388529</v>
          </cell>
          <cell r="AE214">
            <v>0</v>
          </cell>
          <cell r="AF214">
            <v>-388529</v>
          </cell>
          <cell r="AG214">
            <v>0</v>
          </cell>
          <cell r="AH214">
            <v>519223</v>
          </cell>
          <cell r="AI214">
            <v>0</v>
          </cell>
          <cell r="AJ214">
            <v>-519223</v>
          </cell>
          <cell r="AK214">
            <v>0</v>
          </cell>
          <cell r="AL214">
            <v>28308</v>
          </cell>
          <cell r="AM214">
            <v>0</v>
          </cell>
          <cell r="AN214">
            <v>0</v>
          </cell>
          <cell r="AO214">
            <v>0</v>
          </cell>
          <cell r="AP214">
            <v>0</v>
          </cell>
          <cell r="AQ214">
            <v>0</v>
          </cell>
          <cell r="AR214">
            <v>0</v>
          </cell>
          <cell r="AS214">
            <v>0</v>
          </cell>
          <cell r="AT214">
            <v>0</v>
          </cell>
          <cell r="AU214">
            <v>116915</v>
          </cell>
          <cell r="AV214">
            <v>-97170</v>
          </cell>
          <cell r="AW214">
            <v>0</v>
          </cell>
          <cell r="AX214">
            <v>0</v>
          </cell>
          <cell r="AY214">
            <v>106421</v>
          </cell>
          <cell r="AZ214">
            <v>-71902</v>
          </cell>
          <cell r="BA214">
            <v>0</v>
          </cell>
          <cell r="BB214">
            <v>0</v>
          </cell>
          <cell r="BC214">
            <v>7268</v>
          </cell>
          <cell r="BD214">
            <v>0</v>
          </cell>
          <cell r="BE214">
            <v>0</v>
          </cell>
          <cell r="BF214">
            <v>0</v>
          </cell>
          <cell r="BG214">
            <v>97218</v>
          </cell>
          <cell r="BH214">
            <v>-21148</v>
          </cell>
          <cell r="BI214">
            <v>0</v>
          </cell>
          <cell r="BJ214">
            <v>0</v>
          </cell>
          <cell r="BK214">
            <v>9939</v>
          </cell>
          <cell r="BL214">
            <v>0</v>
          </cell>
          <cell r="BM214">
            <v>0</v>
          </cell>
          <cell r="BN214">
            <v>0</v>
          </cell>
          <cell r="BO214">
            <v>12405</v>
          </cell>
          <cell r="BP214">
            <v>0</v>
          </cell>
          <cell r="BQ214">
            <v>0</v>
          </cell>
          <cell r="BR214">
            <v>0</v>
          </cell>
          <cell r="BS214">
            <v>9021</v>
          </cell>
          <cell r="BT214">
            <v>0</v>
          </cell>
          <cell r="BU214">
            <v>0</v>
          </cell>
          <cell r="BV214">
            <v>0</v>
          </cell>
          <cell r="BW214">
            <v>2035</v>
          </cell>
          <cell r="BX214">
            <v>0</v>
          </cell>
          <cell r="BY214">
            <v>0</v>
          </cell>
          <cell r="BZ214">
            <v>0</v>
          </cell>
          <cell r="CA214">
            <v>24000</v>
          </cell>
          <cell r="CB214">
            <v>0</v>
          </cell>
          <cell r="CC214">
            <v>0</v>
          </cell>
          <cell r="CD214">
            <v>0</v>
          </cell>
          <cell r="CE214">
            <v>1225</v>
          </cell>
          <cell r="CF214">
            <v>0</v>
          </cell>
          <cell r="CG214">
            <v>0</v>
          </cell>
          <cell r="CH214">
            <v>0</v>
          </cell>
          <cell r="CI214">
            <v>3600</v>
          </cell>
          <cell r="CJ214">
            <v>0</v>
          </cell>
          <cell r="CK214">
            <v>0</v>
          </cell>
          <cell r="CL214">
            <v>0</v>
          </cell>
          <cell r="CM214">
            <v>34672</v>
          </cell>
          <cell r="CN214">
            <v>0</v>
          </cell>
          <cell r="CO214">
            <v>-696</v>
          </cell>
          <cell r="CP214">
            <v>0</v>
          </cell>
          <cell r="CQ214">
            <v>8216</v>
          </cell>
          <cell r="CR214">
            <v>0</v>
          </cell>
          <cell r="CS214">
            <v>0</v>
          </cell>
          <cell r="CT214">
            <v>0</v>
          </cell>
          <cell r="CU214">
            <v>0</v>
          </cell>
          <cell r="CV214">
            <v>2111</v>
          </cell>
          <cell r="CW214">
            <v>0</v>
          </cell>
          <cell r="CX214">
            <v>0</v>
          </cell>
          <cell r="CY214">
            <v>150</v>
          </cell>
          <cell r="CZ214">
            <v>0</v>
          </cell>
          <cell r="DA214">
            <v>0</v>
          </cell>
          <cell r="DB214">
            <v>0</v>
          </cell>
          <cell r="DC214">
            <v>0</v>
          </cell>
          <cell r="DD214">
            <v>0</v>
          </cell>
          <cell r="DE214">
            <v>-9021</v>
          </cell>
          <cell r="DF214">
            <v>1394465</v>
          </cell>
          <cell r="DG214">
            <v>433085</v>
          </cell>
          <cell r="DH214">
            <v>-1347018</v>
          </cell>
          <cell r="DI214">
            <v>-9717</v>
          </cell>
          <cell r="DJ214">
            <v>45949</v>
          </cell>
          <cell r="DK214">
            <v>28932</v>
          </cell>
          <cell r="DL214">
            <v>2744</v>
          </cell>
          <cell r="DM214">
            <v>0</v>
          </cell>
          <cell r="DN214">
            <v>47821</v>
          </cell>
          <cell r="DO214">
            <v>15692</v>
          </cell>
          <cell r="DP214">
            <v>3065</v>
          </cell>
          <cell r="DQ214">
            <v>-1850</v>
          </cell>
          <cell r="DR214">
            <v>39793</v>
          </cell>
          <cell r="DS214">
            <v>15798</v>
          </cell>
          <cell r="DT214">
            <v>2537</v>
          </cell>
          <cell r="DU214">
            <v>-443</v>
          </cell>
          <cell r="DV214">
            <v>103236</v>
          </cell>
          <cell r="DW214">
            <v>461845</v>
          </cell>
          <cell r="DX214">
            <v>-120291</v>
          </cell>
          <cell r="DY214">
            <v>-148950</v>
          </cell>
          <cell r="DZ214">
            <v>0</v>
          </cell>
          <cell r="EA214">
            <v>0</v>
          </cell>
          <cell r="EB214">
            <v>0</v>
          </cell>
          <cell r="EC214">
            <v>0</v>
          </cell>
          <cell r="ED214">
            <v>0</v>
          </cell>
          <cell r="EE214">
            <v>14384</v>
          </cell>
          <cell r="EF214">
            <v>275</v>
          </cell>
          <cell r="EG214">
            <v>0</v>
          </cell>
          <cell r="EH214">
            <v>0</v>
          </cell>
          <cell r="EI214">
            <v>115420</v>
          </cell>
          <cell r="EJ214">
            <v>3042</v>
          </cell>
          <cell r="EK214">
            <v>0</v>
          </cell>
          <cell r="EL214">
            <v>0</v>
          </cell>
          <cell r="EM214">
            <v>81257</v>
          </cell>
          <cell r="EN214">
            <v>2179</v>
          </cell>
          <cell r="EO214">
            <v>0</v>
          </cell>
          <cell r="EP214">
            <v>0</v>
          </cell>
          <cell r="EQ214">
            <v>15583</v>
          </cell>
          <cell r="ER214">
            <v>418</v>
          </cell>
          <cell r="ES214">
            <v>0</v>
          </cell>
          <cell r="ET214">
            <v>0</v>
          </cell>
          <cell r="EU214">
            <v>0</v>
          </cell>
          <cell r="EV214">
            <v>0</v>
          </cell>
          <cell r="EW214">
            <v>0</v>
          </cell>
          <cell r="EX214">
            <v>0</v>
          </cell>
          <cell r="EY214">
            <v>0</v>
          </cell>
          <cell r="EZ214">
            <v>0</v>
          </cell>
          <cell r="FA214">
            <v>0</v>
          </cell>
          <cell r="FB214">
            <v>0</v>
          </cell>
          <cell r="FC214">
            <v>0</v>
          </cell>
          <cell r="FD214">
            <v>20873</v>
          </cell>
          <cell r="FE214">
            <v>0</v>
          </cell>
          <cell r="FF214">
            <v>0</v>
          </cell>
          <cell r="FG214">
            <v>0</v>
          </cell>
          <cell r="FH214">
            <v>0</v>
          </cell>
          <cell r="FI214">
            <v>0</v>
          </cell>
          <cell r="FJ214">
            <v>0</v>
          </cell>
          <cell r="FK214">
            <v>0</v>
          </cell>
          <cell r="FL214">
            <v>0</v>
          </cell>
          <cell r="FM214">
            <v>0</v>
          </cell>
          <cell r="FN214">
            <v>0</v>
          </cell>
          <cell r="FO214">
            <v>11274</v>
          </cell>
          <cell r="FP214">
            <v>-25</v>
          </cell>
          <cell r="FQ214">
            <v>0</v>
          </cell>
          <cell r="FR214">
            <v>0</v>
          </cell>
          <cell r="FS214">
            <v>0</v>
          </cell>
          <cell r="FT214">
            <v>59344</v>
          </cell>
          <cell r="FU214">
            <v>0</v>
          </cell>
          <cell r="FV214">
            <v>0</v>
          </cell>
          <cell r="FW214">
            <v>0</v>
          </cell>
          <cell r="FX214">
            <v>269700</v>
          </cell>
          <cell r="FY214">
            <v>0</v>
          </cell>
          <cell r="FZ214">
            <v>0</v>
          </cell>
          <cell r="GA214">
            <v>0</v>
          </cell>
          <cell r="GB214">
            <v>316955</v>
          </cell>
          <cell r="GC214">
            <v>0</v>
          </cell>
          <cell r="GD214">
            <v>0</v>
          </cell>
          <cell r="GE214">
            <v>0</v>
          </cell>
          <cell r="GF214">
            <v>54164</v>
          </cell>
          <cell r="GG214">
            <v>0</v>
          </cell>
          <cell r="GH214">
            <v>0</v>
          </cell>
          <cell r="GI214">
            <v>0</v>
          </cell>
          <cell r="GJ214">
            <v>87099</v>
          </cell>
          <cell r="GK214">
            <v>0</v>
          </cell>
          <cell r="GL214">
            <v>0</v>
          </cell>
          <cell r="GM214">
            <v>0</v>
          </cell>
          <cell r="GN214">
            <v>0</v>
          </cell>
          <cell r="GO214">
            <v>0</v>
          </cell>
          <cell r="GP214">
            <v>0</v>
          </cell>
          <cell r="GQ214">
            <v>0</v>
          </cell>
          <cell r="GR214">
            <v>0</v>
          </cell>
          <cell r="GS214">
            <v>0</v>
          </cell>
          <cell r="GT214">
            <v>0</v>
          </cell>
          <cell r="GU214">
            <v>0</v>
          </cell>
          <cell r="GV214">
            <v>0</v>
          </cell>
          <cell r="GW214">
            <v>0</v>
          </cell>
          <cell r="GX214">
            <v>0</v>
          </cell>
          <cell r="GY214">
            <v>0</v>
          </cell>
          <cell r="GZ214">
            <v>787262</v>
          </cell>
          <cell r="HA214">
            <v>0</v>
          </cell>
          <cell r="HB214">
            <v>0</v>
          </cell>
          <cell r="HC214">
            <v>0</v>
          </cell>
          <cell r="HD214">
            <v>191813</v>
          </cell>
          <cell r="HE214">
            <v>0</v>
          </cell>
          <cell r="HF214">
            <v>0</v>
          </cell>
          <cell r="HG214">
            <v>0</v>
          </cell>
          <cell r="HH214">
            <v>118829</v>
          </cell>
          <cell r="HI214">
            <v>0</v>
          </cell>
          <cell r="HJ214">
            <v>0</v>
          </cell>
          <cell r="HK214">
            <v>0</v>
          </cell>
          <cell r="HL214">
            <v>202268</v>
          </cell>
          <cell r="HM214">
            <v>0</v>
          </cell>
          <cell r="HN214">
            <v>0</v>
          </cell>
          <cell r="HO214">
            <v>0</v>
          </cell>
          <cell r="HP214">
            <v>43006</v>
          </cell>
          <cell r="HQ214">
            <v>0</v>
          </cell>
          <cell r="HR214">
            <v>0</v>
          </cell>
          <cell r="HS214">
            <v>0</v>
          </cell>
          <cell r="HT214">
            <v>69156</v>
          </cell>
          <cell r="HU214">
            <v>0</v>
          </cell>
          <cell r="HV214">
            <v>0</v>
          </cell>
          <cell r="HW214">
            <v>0</v>
          </cell>
          <cell r="HX214">
            <v>0</v>
          </cell>
          <cell r="HY214">
            <v>0</v>
          </cell>
          <cell r="HZ214">
            <v>0</v>
          </cell>
          <cell r="IA214">
            <v>0</v>
          </cell>
          <cell r="IB214">
            <v>0</v>
          </cell>
          <cell r="IC214">
            <v>0</v>
          </cell>
          <cell r="ID214">
            <v>0</v>
          </cell>
          <cell r="IE214">
            <v>0</v>
          </cell>
          <cell r="IF214">
            <v>0</v>
          </cell>
          <cell r="IG214">
            <v>0</v>
          </cell>
          <cell r="IH214">
            <v>0</v>
          </cell>
          <cell r="II214">
            <v>0</v>
          </cell>
          <cell r="IJ214">
            <v>625072</v>
          </cell>
          <cell r="IK214">
            <v>0</v>
          </cell>
        </row>
        <row r="215">
          <cell r="A215" t="str">
            <v>83435334</v>
          </cell>
          <cell r="B215" t="str">
            <v>2001</v>
          </cell>
          <cell r="C215">
            <v>37531</v>
          </cell>
          <cell r="D215" t="str">
            <v>13:06:57</v>
          </cell>
          <cell r="E215" t="str">
            <v>Lakeview Living Center</v>
          </cell>
          <cell r="F215">
            <v>0</v>
          </cell>
          <cell r="G215">
            <v>640511</v>
          </cell>
          <cell r="H215">
            <v>0</v>
          </cell>
          <cell r="I215">
            <v>0</v>
          </cell>
          <cell r="J215">
            <v>25556</v>
          </cell>
          <cell r="K215">
            <v>213781</v>
          </cell>
          <cell r="L215">
            <v>5685</v>
          </cell>
          <cell r="M215">
            <v>0</v>
          </cell>
          <cell r="N215">
            <v>156256</v>
          </cell>
          <cell r="O215">
            <v>53640</v>
          </cell>
          <cell r="P215">
            <v>34661</v>
          </cell>
          <cell r="Q215">
            <v>0</v>
          </cell>
          <cell r="R215">
            <v>207909</v>
          </cell>
          <cell r="S215">
            <v>229869</v>
          </cell>
          <cell r="T215">
            <v>46149</v>
          </cell>
          <cell r="U215">
            <v>-292</v>
          </cell>
          <cell r="V215">
            <v>197674</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13027</v>
          </cell>
          <cell r="AW215">
            <v>0</v>
          </cell>
          <cell r="AX215">
            <v>0</v>
          </cell>
          <cell r="AY215">
            <v>0</v>
          </cell>
          <cell r="AZ215">
            <v>30848</v>
          </cell>
          <cell r="BA215">
            <v>0</v>
          </cell>
          <cell r="BB215">
            <v>0</v>
          </cell>
          <cell r="BC215">
            <v>7801</v>
          </cell>
          <cell r="BD215">
            <v>0</v>
          </cell>
          <cell r="BE215">
            <v>0</v>
          </cell>
          <cell r="BF215">
            <v>0</v>
          </cell>
          <cell r="BG215">
            <v>115101</v>
          </cell>
          <cell r="BH215">
            <v>0</v>
          </cell>
          <cell r="BI215">
            <v>0</v>
          </cell>
          <cell r="BJ215">
            <v>0</v>
          </cell>
          <cell r="BK215">
            <v>18569</v>
          </cell>
          <cell r="BL215">
            <v>0</v>
          </cell>
          <cell r="BM215">
            <v>0</v>
          </cell>
          <cell r="BN215">
            <v>0</v>
          </cell>
          <cell r="BO215">
            <v>7689</v>
          </cell>
          <cell r="BP215">
            <v>0</v>
          </cell>
          <cell r="BQ215">
            <v>0</v>
          </cell>
          <cell r="BR215">
            <v>0</v>
          </cell>
          <cell r="BS215">
            <v>10407</v>
          </cell>
          <cell r="BT215">
            <v>0</v>
          </cell>
          <cell r="BU215">
            <v>-10407</v>
          </cell>
          <cell r="BV215">
            <v>0</v>
          </cell>
          <cell r="BW215">
            <v>0</v>
          </cell>
          <cell r="BX215">
            <v>0</v>
          </cell>
          <cell r="BY215">
            <v>0</v>
          </cell>
          <cell r="BZ215">
            <v>0</v>
          </cell>
          <cell r="CA215">
            <v>21600</v>
          </cell>
          <cell r="CB215">
            <v>0</v>
          </cell>
          <cell r="CC215">
            <v>0</v>
          </cell>
          <cell r="CD215">
            <v>0</v>
          </cell>
          <cell r="CE215">
            <v>14784</v>
          </cell>
          <cell r="CF215">
            <v>0</v>
          </cell>
          <cell r="CG215">
            <v>0</v>
          </cell>
          <cell r="CH215">
            <v>0</v>
          </cell>
          <cell r="CI215">
            <v>18651</v>
          </cell>
          <cell r="CJ215">
            <v>0</v>
          </cell>
          <cell r="CK215">
            <v>0</v>
          </cell>
          <cell r="CL215">
            <v>0</v>
          </cell>
          <cell r="CM215">
            <v>0</v>
          </cell>
          <cell r="CN215">
            <v>0</v>
          </cell>
          <cell r="CO215">
            <v>0</v>
          </cell>
          <cell r="CP215">
            <v>0</v>
          </cell>
          <cell r="CQ215">
            <v>725</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197674</v>
          </cell>
          <cell r="DG215">
            <v>215327</v>
          </cell>
          <cell r="DH215">
            <v>43875</v>
          </cell>
          <cell r="DI215">
            <v>-10407</v>
          </cell>
          <cell r="DJ215">
            <v>46004</v>
          </cell>
          <cell r="DK215">
            <v>55029</v>
          </cell>
          <cell r="DL215">
            <v>10195</v>
          </cell>
          <cell r="DM215">
            <v>-1350</v>
          </cell>
          <cell r="DN215">
            <v>33035</v>
          </cell>
          <cell r="DO215">
            <v>2371</v>
          </cell>
          <cell r="DP215">
            <v>7332</v>
          </cell>
          <cell r="DQ215">
            <v>0</v>
          </cell>
          <cell r="DR215">
            <v>50044</v>
          </cell>
          <cell r="DS215">
            <v>6574</v>
          </cell>
          <cell r="DT215">
            <v>11097</v>
          </cell>
          <cell r="DU215">
            <v>0</v>
          </cell>
          <cell r="DV215">
            <v>48290</v>
          </cell>
          <cell r="DW215">
            <v>669896</v>
          </cell>
          <cell r="DX215">
            <v>-381388</v>
          </cell>
          <cell r="DY215">
            <v>-67251</v>
          </cell>
          <cell r="DZ215">
            <v>0</v>
          </cell>
          <cell r="EA215">
            <v>558</v>
          </cell>
          <cell r="EB215">
            <v>0</v>
          </cell>
          <cell r="EC215">
            <v>0</v>
          </cell>
          <cell r="ED215">
            <v>0</v>
          </cell>
          <cell r="EE215">
            <v>3177</v>
          </cell>
          <cell r="EF215">
            <v>0</v>
          </cell>
          <cell r="EG215">
            <v>0</v>
          </cell>
          <cell r="EH215">
            <v>0</v>
          </cell>
          <cell r="EI215">
            <v>96942</v>
          </cell>
          <cell r="EJ215">
            <v>0</v>
          </cell>
          <cell r="EK215">
            <v>0</v>
          </cell>
          <cell r="EL215">
            <v>0</v>
          </cell>
          <cell r="EM215">
            <v>97024</v>
          </cell>
          <cell r="EN215">
            <v>0</v>
          </cell>
          <cell r="EO215">
            <v>0</v>
          </cell>
          <cell r="EP215">
            <v>0</v>
          </cell>
          <cell r="EQ215">
            <v>44477</v>
          </cell>
          <cell r="ER215">
            <v>0</v>
          </cell>
          <cell r="ES215">
            <v>0</v>
          </cell>
          <cell r="ET215">
            <v>0</v>
          </cell>
          <cell r="EU215">
            <v>2206</v>
          </cell>
          <cell r="EV215">
            <v>0</v>
          </cell>
          <cell r="EW215">
            <v>0</v>
          </cell>
          <cell r="EX215">
            <v>0</v>
          </cell>
          <cell r="EY215">
            <v>0</v>
          </cell>
          <cell r="EZ215">
            <v>0</v>
          </cell>
          <cell r="FA215">
            <v>0</v>
          </cell>
          <cell r="FB215">
            <v>0</v>
          </cell>
          <cell r="FC215">
            <v>0</v>
          </cell>
          <cell r="FD215">
            <v>0</v>
          </cell>
          <cell r="FE215">
            <v>0</v>
          </cell>
          <cell r="FF215">
            <v>0</v>
          </cell>
          <cell r="FG215">
            <v>574</v>
          </cell>
          <cell r="FH215">
            <v>0</v>
          </cell>
          <cell r="FI215">
            <v>0</v>
          </cell>
          <cell r="FJ215">
            <v>0</v>
          </cell>
          <cell r="FK215">
            <v>0</v>
          </cell>
          <cell r="FL215">
            <v>0</v>
          </cell>
          <cell r="FM215">
            <v>0</v>
          </cell>
          <cell r="FN215">
            <v>0</v>
          </cell>
          <cell r="FO215">
            <v>9466</v>
          </cell>
          <cell r="FP215">
            <v>0</v>
          </cell>
          <cell r="FQ215">
            <v>0</v>
          </cell>
          <cell r="FR215">
            <v>4035</v>
          </cell>
          <cell r="FS215">
            <v>0</v>
          </cell>
          <cell r="FT215">
            <v>0</v>
          </cell>
          <cell r="FU215">
            <v>0</v>
          </cell>
          <cell r="FV215">
            <v>106002</v>
          </cell>
          <cell r="FW215">
            <v>0</v>
          </cell>
          <cell r="FX215">
            <v>0</v>
          </cell>
          <cell r="FY215">
            <v>0</v>
          </cell>
          <cell r="FZ215">
            <v>139149</v>
          </cell>
          <cell r="GA215">
            <v>0</v>
          </cell>
          <cell r="GB215">
            <v>0</v>
          </cell>
          <cell r="GC215">
            <v>0</v>
          </cell>
          <cell r="GD215">
            <v>0</v>
          </cell>
          <cell r="GE215">
            <v>0</v>
          </cell>
          <cell r="GF215">
            <v>16159</v>
          </cell>
          <cell r="GG215">
            <v>0</v>
          </cell>
          <cell r="GH215">
            <v>0</v>
          </cell>
          <cell r="GI215">
            <v>0</v>
          </cell>
          <cell r="GJ215">
            <v>38264</v>
          </cell>
          <cell r="GK215">
            <v>0</v>
          </cell>
          <cell r="GL215">
            <v>0</v>
          </cell>
          <cell r="GM215">
            <v>0</v>
          </cell>
          <cell r="GN215">
            <v>0</v>
          </cell>
          <cell r="GO215">
            <v>0</v>
          </cell>
          <cell r="GP215">
            <v>0</v>
          </cell>
          <cell r="GQ215">
            <v>0</v>
          </cell>
          <cell r="GR215">
            <v>0</v>
          </cell>
          <cell r="GS215">
            <v>0</v>
          </cell>
          <cell r="GT215">
            <v>0</v>
          </cell>
          <cell r="GU215">
            <v>347851</v>
          </cell>
          <cell r="GV215">
            <v>0</v>
          </cell>
          <cell r="GW215">
            <v>0</v>
          </cell>
          <cell r="GX215">
            <v>249186</v>
          </cell>
          <cell r="GY215">
            <v>347851</v>
          </cell>
          <cell r="GZ215">
            <v>54423</v>
          </cell>
          <cell r="HA215">
            <v>0</v>
          </cell>
          <cell r="HB215">
            <v>163392</v>
          </cell>
          <cell r="HC215">
            <v>0</v>
          </cell>
          <cell r="HD215">
            <v>0</v>
          </cell>
          <cell r="HE215">
            <v>0</v>
          </cell>
          <cell r="HF215">
            <v>196427</v>
          </cell>
          <cell r="HG215">
            <v>0</v>
          </cell>
          <cell r="HH215">
            <v>0</v>
          </cell>
          <cell r="HI215">
            <v>0</v>
          </cell>
          <cell r="HJ215">
            <v>387660</v>
          </cell>
          <cell r="HK215">
            <v>0</v>
          </cell>
          <cell r="HL215">
            <v>0</v>
          </cell>
          <cell r="HM215">
            <v>0</v>
          </cell>
          <cell r="HN215">
            <v>0</v>
          </cell>
          <cell r="HO215">
            <v>0</v>
          </cell>
          <cell r="HP215">
            <v>49524</v>
          </cell>
          <cell r="HQ215">
            <v>0</v>
          </cell>
          <cell r="HR215">
            <v>0</v>
          </cell>
          <cell r="HS215">
            <v>0</v>
          </cell>
          <cell r="HT215">
            <v>117272</v>
          </cell>
          <cell r="HU215">
            <v>0</v>
          </cell>
          <cell r="HV215">
            <v>0</v>
          </cell>
          <cell r="HW215">
            <v>0</v>
          </cell>
          <cell r="HX215">
            <v>0</v>
          </cell>
          <cell r="HY215">
            <v>0</v>
          </cell>
          <cell r="HZ215">
            <v>0</v>
          </cell>
          <cell r="IA215">
            <v>0</v>
          </cell>
          <cell r="IB215">
            <v>0</v>
          </cell>
          <cell r="IC215">
            <v>0</v>
          </cell>
          <cell r="ID215">
            <v>0</v>
          </cell>
          <cell r="IE215">
            <v>0</v>
          </cell>
          <cell r="IF215">
            <v>0</v>
          </cell>
          <cell r="IG215">
            <v>0</v>
          </cell>
          <cell r="IH215">
            <v>747479</v>
          </cell>
          <cell r="II215">
            <v>0</v>
          </cell>
          <cell r="IJ215">
            <v>166796</v>
          </cell>
          <cell r="IK215">
            <v>0</v>
          </cell>
        </row>
        <row r="216">
          <cell r="A216" t="str">
            <v>44448586</v>
          </cell>
          <cell r="B216" t="str">
            <v>2001</v>
          </cell>
          <cell r="C216">
            <v>37258</v>
          </cell>
          <cell r="D216" t="str">
            <v>10:41:02</v>
          </cell>
          <cell r="E216" t="str">
            <v>Lenoir Living Center</v>
          </cell>
          <cell r="F216">
            <v>0</v>
          </cell>
          <cell r="G216">
            <v>493720</v>
          </cell>
          <cell r="H216">
            <v>-1350</v>
          </cell>
          <cell r="I216">
            <v>-278506</v>
          </cell>
          <cell r="J216">
            <v>41480</v>
          </cell>
          <cell r="K216">
            <v>118833</v>
          </cell>
          <cell r="L216">
            <v>-1960</v>
          </cell>
          <cell r="M216">
            <v>-1029</v>
          </cell>
          <cell r="N216">
            <v>204532</v>
          </cell>
          <cell r="O216">
            <v>55919</v>
          </cell>
          <cell r="P216">
            <v>0</v>
          </cell>
          <cell r="Q216">
            <v>0</v>
          </cell>
          <cell r="R216">
            <v>222742</v>
          </cell>
          <cell r="S216">
            <v>270544</v>
          </cell>
          <cell r="T216">
            <v>0</v>
          </cell>
          <cell r="U216">
            <v>-1803</v>
          </cell>
          <cell r="V216">
            <v>107996</v>
          </cell>
          <cell r="W216">
            <v>0</v>
          </cell>
          <cell r="X216">
            <v>0</v>
          </cell>
          <cell r="Y216">
            <v>0</v>
          </cell>
          <cell r="Z216">
            <v>0</v>
          </cell>
          <cell r="AA216">
            <v>0</v>
          </cell>
          <cell r="AB216">
            <v>0</v>
          </cell>
          <cell r="AC216">
            <v>14392</v>
          </cell>
          <cell r="AD216">
            <v>0</v>
          </cell>
          <cell r="AE216">
            <v>0</v>
          </cell>
          <cell r="AF216">
            <v>0</v>
          </cell>
          <cell r="AG216">
            <v>0</v>
          </cell>
          <cell r="AH216">
            <v>0</v>
          </cell>
          <cell r="AI216">
            <v>0</v>
          </cell>
          <cell r="AJ216">
            <v>0</v>
          </cell>
          <cell r="AK216">
            <v>0</v>
          </cell>
          <cell r="AL216">
            <v>41731</v>
          </cell>
          <cell r="AM216">
            <v>0</v>
          </cell>
          <cell r="AN216">
            <v>0</v>
          </cell>
          <cell r="AO216">
            <v>0</v>
          </cell>
          <cell r="AP216">
            <v>0</v>
          </cell>
          <cell r="AQ216">
            <v>0</v>
          </cell>
          <cell r="AR216">
            <v>0</v>
          </cell>
          <cell r="AS216">
            <v>0</v>
          </cell>
          <cell r="AT216">
            <v>0</v>
          </cell>
          <cell r="AU216">
            <v>4396</v>
          </cell>
          <cell r="AV216">
            <v>0</v>
          </cell>
          <cell r="AW216">
            <v>1101</v>
          </cell>
          <cell r="AX216">
            <v>0</v>
          </cell>
          <cell r="AY216">
            <v>14598</v>
          </cell>
          <cell r="AZ216">
            <v>0</v>
          </cell>
          <cell r="BA216">
            <v>178</v>
          </cell>
          <cell r="BB216">
            <v>0</v>
          </cell>
          <cell r="BC216">
            <v>195</v>
          </cell>
          <cell r="BD216">
            <v>0</v>
          </cell>
          <cell r="BE216">
            <v>5084</v>
          </cell>
          <cell r="BF216">
            <v>0</v>
          </cell>
          <cell r="BG216">
            <v>0</v>
          </cell>
          <cell r="BH216">
            <v>0</v>
          </cell>
          <cell r="BI216">
            <v>0</v>
          </cell>
          <cell r="BJ216">
            <v>0</v>
          </cell>
          <cell r="BK216">
            <v>63285</v>
          </cell>
          <cell r="BL216">
            <v>0</v>
          </cell>
          <cell r="BM216">
            <v>0</v>
          </cell>
          <cell r="BN216">
            <v>0</v>
          </cell>
          <cell r="BO216">
            <v>5556</v>
          </cell>
          <cell r="BP216">
            <v>0</v>
          </cell>
          <cell r="BQ216">
            <v>0</v>
          </cell>
          <cell r="BR216">
            <v>0</v>
          </cell>
          <cell r="BS216">
            <v>0</v>
          </cell>
          <cell r="BT216">
            <v>0</v>
          </cell>
          <cell r="BU216">
            <v>0</v>
          </cell>
          <cell r="BV216">
            <v>0</v>
          </cell>
          <cell r="BW216">
            <v>0</v>
          </cell>
          <cell r="BX216">
            <v>0</v>
          </cell>
          <cell r="BY216">
            <v>0</v>
          </cell>
          <cell r="BZ216">
            <v>0</v>
          </cell>
          <cell r="CA216">
            <v>23400</v>
          </cell>
          <cell r="CB216">
            <v>0</v>
          </cell>
          <cell r="CC216">
            <v>0</v>
          </cell>
          <cell r="CD216">
            <v>0</v>
          </cell>
          <cell r="CE216">
            <v>3789</v>
          </cell>
          <cell r="CF216">
            <v>0</v>
          </cell>
          <cell r="CG216">
            <v>0</v>
          </cell>
          <cell r="CH216">
            <v>0</v>
          </cell>
          <cell r="CI216">
            <v>1800</v>
          </cell>
          <cell r="CJ216">
            <v>0</v>
          </cell>
          <cell r="CK216">
            <v>0</v>
          </cell>
          <cell r="CL216">
            <v>0</v>
          </cell>
          <cell r="CM216">
            <v>1658</v>
          </cell>
          <cell r="CN216">
            <v>0</v>
          </cell>
          <cell r="CO216">
            <v>0</v>
          </cell>
          <cell r="CP216">
            <v>0</v>
          </cell>
          <cell r="CQ216">
            <v>579</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-180</v>
          </cell>
          <cell r="DF216">
            <v>149727</v>
          </cell>
          <cell r="DG216">
            <v>119256</v>
          </cell>
          <cell r="DH216">
            <v>0</v>
          </cell>
          <cell r="DI216">
            <v>20575</v>
          </cell>
          <cell r="DJ216">
            <v>37301</v>
          </cell>
          <cell r="DK216">
            <v>47848</v>
          </cell>
          <cell r="DL216">
            <v>0</v>
          </cell>
          <cell r="DM216">
            <v>0</v>
          </cell>
          <cell r="DN216">
            <v>91564</v>
          </cell>
          <cell r="DO216">
            <v>12022</v>
          </cell>
          <cell r="DP216">
            <v>0</v>
          </cell>
          <cell r="DQ216">
            <v>0</v>
          </cell>
          <cell r="DR216">
            <v>39463</v>
          </cell>
          <cell r="DS216">
            <v>14585</v>
          </cell>
          <cell r="DT216">
            <v>0</v>
          </cell>
          <cell r="DU216">
            <v>0</v>
          </cell>
          <cell r="DV216">
            <v>174824</v>
          </cell>
          <cell r="DW216">
            <v>339594</v>
          </cell>
          <cell r="DX216">
            <v>0</v>
          </cell>
          <cell r="DY216">
            <v>-67987</v>
          </cell>
          <cell r="DZ216">
            <v>0</v>
          </cell>
          <cell r="EA216">
            <v>0</v>
          </cell>
          <cell r="EB216">
            <v>1478</v>
          </cell>
          <cell r="EC216">
            <v>0</v>
          </cell>
          <cell r="ED216">
            <v>0</v>
          </cell>
          <cell r="EE216">
            <v>7152</v>
          </cell>
          <cell r="EF216">
            <v>0</v>
          </cell>
          <cell r="EG216">
            <v>0</v>
          </cell>
          <cell r="EH216">
            <v>0</v>
          </cell>
          <cell r="EI216">
            <v>121115</v>
          </cell>
          <cell r="EJ216">
            <v>0</v>
          </cell>
          <cell r="EK216">
            <v>0</v>
          </cell>
          <cell r="EL216">
            <v>0</v>
          </cell>
          <cell r="EM216">
            <v>137092</v>
          </cell>
          <cell r="EN216">
            <v>0</v>
          </cell>
          <cell r="EO216">
            <v>0</v>
          </cell>
          <cell r="EP216">
            <v>0</v>
          </cell>
          <cell r="EQ216">
            <v>65981</v>
          </cell>
          <cell r="ER216">
            <v>0</v>
          </cell>
          <cell r="ES216">
            <v>0</v>
          </cell>
          <cell r="ET216">
            <v>0</v>
          </cell>
          <cell r="EU216">
            <v>387</v>
          </cell>
          <cell r="EV216">
            <v>-387</v>
          </cell>
          <cell r="EW216">
            <v>0</v>
          </cell>
          <cell r="EX216">
            <v>0</v>
          </cell>
          <cell r="EY216">
            <v>21189</v>
          </cell>
          <cell r="EZ216">
            <v>-21189</v>
          </cell>
          <cell r="FA216">
            <v>0</v>
          </cell>
          <cell r="FB216">
            <v>0</v>
          </cell>
          <cell r="FC216">
            <v>92939</v>
          </cell>
          <cell r="FD216">
            <v>-78111</v>
          </cell>
          <cell r="FE216">
            <v>0</v>
          </cell>
          <cell r="FF216">
            <v>0</v>
          </cell>
          <cell r="FG216">
            <v>0</v>
          </cell>
          <cell r="FH216">
            <v>0</v>
          </cell>
          <cell r="FI216">
            <v>0</v>
          </cell>
          <cell r="FJ216">
            <v>0</v>
          </cell>
          <cell r="FK216">
            <v>0</v>
          </cell>
          <cell r="FL216">
            <v>0</v>
          </cell>
          <cell r="FM216">
            <v>0</v>
          </cell>
          <cell r="FN216">
            <v>0</v>
          </cell>
          <cell r="FO216">
            <v>0</v>
          </cell>
          <cell r="FP216">
            <v>37278</v>
          </cell>
          <cell r="FQ216">
            <v>0</v>
          </cell>
          <cell r="FR216">
            <v>0</v>
          </cell>
          <cell r="FS216">
            <v>0</v>
          </cell>
          <cell r="FT216">
            <v>177351</v>
          </cell>
          <cell r="FU216">
            <v>0</v>
          </cell>
          <cell r="FV216">
            <v>0</v>
          </cell>
          <cell r="FW216">
            <v>0</v>
          </cell>
          <cell r="FX216">
            <v>266038</v>
          </cell>
          <cell r="FY216">
            <v>0</v>
          </cell>
          <cell r="FZ216">
            <v>0</v>
          </cell>
          <cell r="GA216">
            <v>0</v>
          </cell>
          <cell r="GB216">
            <v>486446</v>
          </cell>
          <cell r="GC216">
            <v>0</v>
          </cell>
          <cell r="GD216">
            <v>0</v>
          </cell>
          <cell r="GE216">
            <v>0</v>
          </cell>
          <cell r="GF216">
            <v>88853</v>
          </cell>
          <cell r="GG216">
            <v>0</v>
          </cell>
          <cell r="GH216">
            <v>0</v>
          </cell>
          <cell r="GI216">
            <v>0</v>
          </cell>
          <cell r="GJ216">
            <v>69568</v>
          </cell>
          <cell r="GK216">
            <v>0</v>
          </cell>
          <cell r="GL216">
            <v>0</v>
          </cell>
          <cell r="GM216">
            <v>0</v>
          </cell>
          <cell r="GN216">
            <v>0</v>
          </cell>
          <cell r="GO216">
            <v>0</v>
          </cell>
          <cell r="GP216">
            <v>0</v>
          </cell>
          <cell r="GQ216">
            <v>0</v>
          </cell>
          <cell r="GR216">
            <v>53779</v>
          </cell>
          <cell r="GS216">
            <v>0</v>
          </cell>
          <cell r="GT216">
            <v>0</v>
          </cell>
          <cell r="GU216">
            <v>0</v>
          </cell>
          <cell r="GV216">
            <v>34636</v>
          </cell>
          <cell r="GW216">
            <v>0</v>
          </cell>
          <cell r="GX216">
            <v>0</v>
          </cell>
          <cell r="GY216">
            <v>0</v>
          </cell>
          <cell r="GZ216">
            <v>1176671</v>
          </cell>
          <cell r="HA216">
            <v>0</v>
          </cell>
          <cell r="HB216">
            <v>265505</v>
          </cell>
          <cell r="HC216">
            <v>0</v>
          </cell>
          <cell r="HD216">
            <v>-149850</v>
          </cell>
          <cell r="HE216">
            <v>0</v>
          </cell>
          <cell r="HF216">
            <v>391202</v>
          </cell>
          <cell r="HG216">
            <v>0</v>
          </cell>
          <cell r="HH216">
            <v>-225517</v>
          </cell>
          <cell r="HI216">
            <v>0</v>
          </cell>
          <cell r="HJ216">
            <v>913495</v>
          </cell>
          <cell r="HK216">
            <v>0</v>
          </cell>
          <cell r="HL216">
            <v>-583437</v>
          </cell>
          <cell r="HM216">
            <v>0</v>
          </cell>
          <cell r="HN216">
            <v>0</v>
          </cell>
          <cell r="HO216">
            <v>149884</v>
          </cell>
          <cell r="HP216">
            <v>-91460</v>
          </cell>
          <cell r="HQ216">
            <v>0</v>
          </cell>
          <cell r="HR216">
            <v>0</v>
          </cell>
          <cell r="HS216">
            <v>117703</v>
          </cell>
          <cell r="HT216">
            <v>-71960</v>
          </cell>
          <cell r="HU216">
            <v>0</v>
          </cell>
          <cell r="HV216">
            <v>0</v>
          </cell>
          <cell r="HW216">
            <v>0</v>
          </cell>
          <cell r="HX216">
            <v>0</v>
          </cell>
          <cell r="HY216">
            <v>0</v>
          </cell>
          <cell r="HZ216">
            <v>0</v>
          </cell>
          <cell r="IA216">
            <v>0</v>
          </cell>
          <cell r="IB216">
            <v>44430</v>
          </cell>
          <cell r="IC216">
            <v>0</v>
          </cell>
          <cell r="ID216">
            <v>0</v>
          </cell>
          <cell r="IE216">
            <v>57796</v>
          </cell>
          <cell r="IF216">
            <v>-34636</v>
          </cell>
          <cell r="IG216">
            <v>0</v>
          </cell>
          <cell r="IH216">
            <v>1570202</v>
          </cell>
          <cell r="II216">
            <v>325383</v>
          </cell>
          <cell r="IJ216">
            <v>-1112430</v>
          </cell>
          <cell r="IK216">
            <v>0</v>
          </cell>
        </row>
        <row r="217">
          <cell r="A217" t="str">
            <v>43965584</v>
          </cell>
          <cell r="B217" t="str">
            <v>2001</v>
          </cell>
          <cell r="C217">
            <v>37414</v>
          </cell>
          <cell r="D217" t="str">
            <v>09:07:35</v>
          </cell>
          <cell r="E217" t="str">
            <v>LEXINGTON HEALTH CARE CENTER</v>
          </cell>
          <cell r="F217">
            <v>0</v>
          </cell>
          <cell r="G217">
            <v>366580</v>
          </cell>
          <cell r="H217">
            <v>-2558</v>
          </cell>
          <cell r="I217">
            <v>-6792</v>
          </cell>
          <cell r="J217">
            <v>17610</v>
          </cell>
          <cell r="K217">
            <v>186853</v>
          </cell>
          <cell r="L217">
            <v>597</v>
          </cell>
          <cell r="M217">
            <v>0</v>
          </cell>
          <cell r="N217">
            <v>149315</v>
          </cell>
          <cell r="O217">
            <v>47742</v>
          </cell>
          <cell r="P217">
            <v>5058</v>
          </cell>
          <cell r="Q217">
            <v>0</v>
          </cell>
          <cell r="R217">
            <v>207214</v>
          </cell>
          <cell r="S217">
            <v>302817</v>
          </cell>
          <cell r="T217">
            <v>7020</v>
          </cell>
          <cell r="U217">
            <v>-978</v>
          </cell>
          <cell r="V217">
            <v>48364</v>
          </cell>
          <cell r="W217">
            <v>0</v>
          </cell>
          <cell r="X217">
            <v>0</v>
          </cell>
          <cell r="Y217">
            <v>0</v>
          </cell>
          <cell r="Z217">
            <v>451811</v>
          </cell>
          <cell r="AA217">
            <v>0</v>
          </cell>
          <cell r="AB217">
            <v>-9684</v>
          </cell>
          <cell r="AC217">
            <v>0</v>
          </cell>
          <cell r="AD217">
            <v>294650</v>
          </cell>
          <cell r="AE217">
            <v>0</v>
          </cell>
          <cell r="AF217">
            <v>0</v>
          </cell>
          <cell r="AG217">
            <v>0</v>
          </cell>
          <cell r="AH217">
            <v>801314</v>
          </cell>
          <cell r="AI217">
            <v>0</v>
          </cell>
          <cell r="AJ217">
            <v>0</v>
          </cell>
          <cell r="AK217">
            <v>0</v>
          </cell>
          <cell r="AL217">
            <v>41683</v>
          </cell>
          <cell r="AM217">
            <v>0</v>
          </cell>
          <cell r="AN217">
            <v>0</v>
          </cell>
          <cell r="AO217">
            <v>0</v>
          </cell>
          <cell r="AP217">
            <v>0</v>
          </cell>
          <cell r="AQ217">
            <v>0</v>
          </cell>
          <cell r="AR217">
            <v>0</v>
          </cell>
          <cell r="AS217">
            <v>0</v>
          </cell>
          <cell r="AT217">
            <v>0</v>
          </cell>
          <cell r="AU217">
            <v>133299</v>
          </cell>
          <cell r="AV217">
            <v>-856</v>
          </cell>
          <cell r="AW217">
            <v>0</v>
          </cell>
          <cell r="AX217">
            <v>0</v>
          </cell>
          <cell r="AY217">
            <v>99943</v>
          </cell>
          <cell r="AZ217">
            <v>25240</v>
          </cell>
          <cell r="BA217">
            <v>0</v>
          </cell>
          <cell r="BB217">
            <v>0</v>
          </cell>
          <cell r="BC217">
            <v>1389</v>
          </cell>
          <cell r="BD217">
            <v>0</v>
          </cell>
          <cell r="BE217">
            <v>0</v>
          </cell>
          <cell r="BF217">
            <v>0</v>
          </cell>
          <cell r="BG217">
            <v>82726</v>
          </cell>
          <cell r="BH217">
            <v>-1002</v>
          </cell>
          <cell r="BI217">
            <v>0</v>
          </cell>
          <cell r="BJ217">
            <v>0</v>
          </cell>
          <cell r="BK217">
            <v>13208</v>
          </cell>
          <cell r="BL217">
            <v>0</v>
          </cell>
          <cell r="BM217">
            <v>0</v>
          </cell>
          <cell r="BN217">
            <v>0</v>
          </cell>
          <cell r="BO217">
            <v>9174</v>
          </cell>
          <cell r="BP217">
            <v>0</v>
          </cell>
          <cell r="BQ217">
            <v>0</v>
          </cell>
          <cell r="BR217">
            <v>0</v>
          </cell>
          <cell r="BS217">
            <v>0</v>
          </cell>
          <cell r="BT217">
            <v>0</v>
          </cell>
          <cell r="BU217">
            <v>0</v>
          </cell>
          <cell r="BV217">
            <v>0</v>
          </cell>
          <cell r="BW217">
            <v>0</v>
          </cell>
          <cell r="BX217">
            <v>0</v>
          </cell>
          <cell r="BY217">
            <v>0</v>
          </cell>
          <cell r="BZ217">
            <v>0</v>
          </cell>
          <cell r="CA217">
            <v>20100</v>
          </cell>
          <cell r="CB217">
            <v>0</v>
          </cell>
          <cell r="CC217">
            <v>0</v>
          </cell>
          <cell r="CD217">
            <v>0</v>
          </cell>
          <cell r="CE217">
            <v>2234</v>
          </cell>
          <cell r="CF217">
            <v>0</v>
          </cell>
          <cell r="CG217">
            <v>0</v>
          </cell>
          <cell r="CH217">
            <v>0</v>
          </cell>
          <cell r="CI217">
            <v>5400</v>
          </cell>
          <cell r="CJ217">
            <v>0</v>
          </cell>
          <cell r="CK217">
            <v>0</v>
          </cell>
          <cell r="CL217">
            <v>0</v>
          </cell>
          <cell r="CM217">
            <v>24379</v>
          </cell>
          <cell r="CN217">
            <v>0</v>
          </cell>
          <cell r="CO217">
            <v>0</v>
          </cell>
          <cell r="CP217">
            <v>0</v>
          </cell>
          <cell r="CQ217">
            <v>0</v>
          </cell>
          <cell r="CR217">
            <v>0</v>
          </cell>
          <cell r="CS217">
            <v>0</v>
          </cell>
          <cell r="CT217">
            <v>0</v>
          </cell>
          <cell r="CU217">
            <v>0</v>
          </cell>
          <cell r="CV217">
            <v>2558</v>
          </cell>
          <cell r="CW217">
            <v>0</v>
          </cell>
          <cell r="CX217">
            <v>0</v>
          </cell>
          <cell r="CY217">
            <v>0</v>
          </cell>
          <cell r="CZ217">
            <v>0</v>
          </cell>
          <cell r="DA217">
            <v>0</v>
          </cell>
          <cell r="DB217">
            <v>0</v>
          </cell>
          <cell r="DC217">
            <v>0</v>
          </cell>
          <cell r="DD217">
            <v>0</v>
          </cell>
          <cell r="DE217">
            <v>0</v>
          </cell>
          <cell r="DF217">
            <v>1637822</v>
          </cell>
          <cell r="DG217">
            <v>391852</v>
          </cell>
          <cell r="DH217">
            <v>16256</v>
          </cell>
          <cell r="DI217">
            <v>0</v>
          </cell>
          <cell r="DJ217">
            <v>42458</v>
          </cell>
          <cell r="DK217">
            <v>29229</v>
          </cell>
          <cell r="DL217">
            <v>1438</v>
          </cell>
          <cell r="DM217">
            <v>-3475</v>
          </cell>
          <cell r="DN217">
            <v>52430</v>
          </cell>
          <cell r="DO217">
            <v>8997</v>
          </cell>
          <cell r="DP217">
            <v>1776</v>
          </cell>
          <cell r="DQ217">
            <v>0</v>
          </cell>
          <cell r="DR217">
            <v>42227</v>
          </cell>
          <cell r="DS217">
            <v>23194</v>
          </cell>
          <cell r="DT217">
            <v>1431</v>
          </cell>
          <cell r="DU217">
            <v>0</v>
          </cell>
          <cell r="DV217">
            <v>146501</v>
          </cell>
          <cell r="DW217">
            <v>378326</v>
          </cell>
          <cell r="DX217">
            <v>-32020</v>
          </cell>
          <cell r="DY217">
            <v>-69280</v>
          </cell>
          <cell r="DZ217">
            <v>0</v>
          </cell>
          <cell r="EA217">
            <v>2783</v>
          </cell>
          <cell r="EB217">
            <v>0</v>
          </cell>
          <cell r="EC217">
            <v>0</v>
          </cell>
          <cell r="ED217">
            <v>0</v>
          </cell>
          <cell r="EE217">
            <v>0</v>
          </cell>
          <cell r="EF217">
            <v>0</v>
          </cell>
          <cell r="EG217">
            <v>0</v>
          </cell>
          <cell r="EH217">
            <v>0</v>
          </cell>
          <cell r="EI217">
            <v>65676</v>
          </cell>
          <cell r="EJ217">
            <v>0</v>
          </cell>
          <cell r="EK217">
            <v>0</v>
          </cell>
          <cell r="EL217">
            <v>0</v>
          </cell>
          <cell r="EM217">
            <v>9511</v>
          </cell>
          <cell r="EN217">
            <v>0</v>
          </cell>
          <cell r="EO217">
            <v>0</v>
          </cell>
          <cell r="EP217">
            <v>0</v>
          </cell>
          <cell r="EQ217">
            <v>6381</v>
          </cell>
          <cell r="ER217">
            <v>0</v>
          </cell>
          <cell r="ES217">
            <v>0</v>
          </cell>
          <cell r="ET217">
            <v>0</v>
          </cell>
          <cell r="EU217">
            <v>3178</v>
          </cell>
          <cell r="EV217">
            <v>0</v>
          </cell>
          <cell r="EW217">
            <v>0</v>
          </cell>
          <cell r="EX217">
            <v>0</v>
          </cell>
          <cell r="EY217">
            <v>0</v>
          </cell>
          <cell r="EZ217">
            <v>0</v>
          </cell>
          <cell r="FA217">
            <v>0</v>
          </cell>
          <cell r="FB217">
            <v>0</v>
          </cell>
          <cell r="FC217">
            <v>24106</v>
          </cell>
          <cell r="FD217">
            <v>0</v>
          </cell>
          <cell r="FE217">
            <v>0</v>
          </cell>
          <cell r="FF217">
            <v>0</v>
          </cell>
          <cell r="FG217">
            <v>16445</v>
          </cell>
          <cell r="FH217">
            <v>1002</v>
          </cell>
          <cell r="FI217">
            <v>0</v>
          </cell>
          <cell r="FJ217">
            <v>0</v>
          </cell>
          <cell r="FK217">
            <v>9873</v>
          </cell>
          <cell r="FL217">
            <v>0</v>
          </cell>
          <cell r="FM217">
            <v>0</v>
          </cell>
          <cell r="FN217">
            <v>0</v>
          </cell>
          <cell r="FO217">
            <v>5208</v>
          </cell>
          <cell r="FP217">
            <v>0</v>
          </cell>
          <cell r="FQ217">
            <v>0</v>
          </cell>
          <cell r="FR217">
            <v>0</v>
          </cell>
          <cell r="FS217">
            <v>0</v>
          </cell>
          <cell r="FT217">
            <v>0</v>
          </cell>
          <cell r="FU217">
            <v>0</v>
          </cell>
          <cell r="FV217">
            <v>0</v>
          </cell>
          <cell r="FW217">
            <v>0</v>
          </cell>
          <cell r="FX217">
            <v>0</v>
          </cell>
          <cell r="FY217">
            <v>0</v>
          </cell>
          <cell r="FZ217">
            <v>0</v>
          </cell>
          <cell r="GA217">
            <v>0</v>
          </cell>
          <cell r="GB217">
            <v>0</v>
          </cell>
          <cell r="GC217">
            <v>0</v>
          </cell>
          <cell r="GD217">
            <v>0</v>
          </cell>
          <cell r="GE217">
            <v>0</v>
          </cell>
          <cell r="GF217">
            <v>0</v>
          </cell>
          <cell r="GG217">
            <v>0</v>
          </cell>
          <cell r="GH217">
            <v>0</v>
          </cell>
          <cell r="GI217">
            <v>0</v>
          </cell>
          <cell r="GJ217">
            <v>0</v>
          </cell>
          <cell r="GK217">
            <v>0</v>
          </cell>
          <cell r="GL217">
            <v>0</v>
          </cell>
          <cell r="GM217">
            <v>0</v>
          </cell>
          <cell r="GN217">
            <v>0</v>
          </cell>
          <cell r="GO217">
            <v>0</v>
          </cell>
          <cell r="GP217">
            <v>0</v>
          </cell>
          <cell r="GQ217">
            <v>0</v>
          </cell>
          <cell r="GR217">
            <v>0</v>
          </cell>
          <cell r="GS217">
            <v>0</v>
          </cell>
          <cell r="GT217">
            <v>0</v>
          </cell>
          <cell r="GU217">
            <v>0</v>
          </cell>
          <cell r="GV217">
            <v>0</v>
          </cell>
          <cell r="GW217">
            <v>0</v>
          </cell>
          <cell r="GX217">
            <v>0</v>
          </cell>
          <cell r="GY217">
            <v>0</v>
          </cell>
          <cell r="GZ217">
            <v>0</v>
          </cell>
          <cell r="HA217">
            <v>0</v>
          </cell>
          <cell r="HB217">
            <v>0</v>
          </cell>
          <cell r="HC217">
            <v>0</v>
          </cell>
          <cell r="HD217">
            <v>0</v>
          </cell>
          <cell r="HE217">
            <v>0</v>
          </cell>
          <cell r="HF217">
            <v>0</v>
          </cell>
          <cell r="HG217">
            <v>0</v>
          </cell>
          <cell r="HH217">
            <v>0</v>
          </cell>
          <cell r="HI217">
            <v>0</v>
          </cell>
          <cell r="HJ217">
            <v>0</v>
          </cell>
          <cell r="HK217">
            <v>0</v>
          </cell>
          <cell r="HL217">
            <v>0</v>
          </cell>
          <cell r="HM217">
            <v>0</v>
          </cell>
          <cell r="HN217">
            <v>0</v>
          </cell>
          <cell r="HO217">
            <v>0</v>
          </cell>
          <cell r="HP217">
            <v>0</v>
          </cell>
          <cell r="HQ217">
            <v>0</v>
          </cell>
          <cell r="HR217">
            <v>0</v>
          </cell>
          <cell r="HS217">
            <v>0</v>
          </cell>
          <cell r="HT217">
            <v>0</v>
          </cell>
          <cell r="HU217">
            <v>0</v>
          </cell>
          <cell r="HV217">
            <v>0</v>
          </cell>
          <cell r="HW217">
            <v>0</v>
          </cell>
          <cell r="HX217">
            <v>0</v>
          </cell>
          <cell r="HY217">
            <v>0</v>
          </cell>
          <cell r="HZ217">
            <v>0</v>
          </cell>
          <cell r="IA217">
            <v>0</v>
          </cell>
          <cell r="IB217">
            <v>0</v>
          </cell>
          <cell r="IC217">
            <v>0</v>
          </cell>
          <cell r="ID217">
            <v>0</v>
          </cell>
          <cell r="IE217">
            <v>0</v>
          </cell>
          <cell r="IF217">
            <v>0</v>
          </cell>
          <cell r="IG217">
            <v>0</v>
          </cell>
          <cell r="IH217">
            <v>0</v>
          </cell>
          <cell r="II217">
            <v>0</v>
          </cell>
          <cell r="IJ217">
            <v>0</v>
          </cell>
          <cell r="IK217">
            <v>0</v>
          </cell>
        </row>
        <row r="218">
          <cell r="A218" t="str">
            <v>60857477</v>
          </cell>
          <cell r="B218" t="str">
            <v>2001</v>
          </cell>
          <cell r="C218">
            <v>37637</v>
          </cell>
          <cell r="D218" t="str">
            <v>10:41:35</v>
          </cell>
          <cell r="E218" t="str">
            <v>LIBERTY COMMONS NURSING- ALAMANCE COUNTY</v>
          </cell>
          <cell r="F218">
            <v>0</v>
          </cell>
          <cell r="G218">
            <v>394451</v>
          </cell>
          <cell r="H218">
            <v>0</v>
          </cell>
          <cell r="I218">
            <v>4177</v>
          </cell>
          <cell r="J218">
            <v>22404</v>
          </cell>
          <cell r="K218">
            <v>127657</v>
          </cell>
          <cell r="L218">
            <v>0</v>
          </cell>
          <cell r="M218">
            <v>0</v>
          </cell>
          <cell r="N218">
            <v>129173</v>
          </cell>
          <cell r="O218">
            <v>62001</v>
          </cell>
          <cell r="P218">
            <v>0</v>
          </cell>
          <cell r="Q218">
            <v>0</v>
          </cell>
          <cell r="R218">
            <v>168004</v>
          </cell>
          <cell r="S218">
            <v>220727</v>
          </cell>
          <cell r="T218">
            <v>0</v>
          </cell>
          <cell r="U218">
            <v>-1935</v>
          </cell>
          <cell r="V218">
            <v>91370</v>
          </cell>
          <cell r="W218">
            <v>0</v>
          </cell>
          <cell r="X218">
            <v>0</v>
          </cell>
          <cell r="Y218">
            <v>0</v>
          </cell>
          <cell r="Z218">
            <v>143656</v>
          </cell>
          <cell r="AA218">
            <v>0</v>
          </cell>
          <cell r="AB218">
            <v>48042</v>
          </cell>
          <cell r="AC218">
            <v>0</v>
          </cell>
          <cell r="AD218">
            <v>428649</v>
          </cell>
          <cell r="AE218">
            <v>0</v>
          </cell>
          <cell r="AF218">
            <v>0</v>
          </cell>
          <cell r="AG218">
            <v>0</v>
          </cell>
          <cell r="AH218">
            <v>709595</v>
          </cell>
          <cell r="AI218">
            <v>0</v>
          </cell>
          <cell r="AJ218">
            <v>0</v>
          </cell>
          <cell r="AK218">
            <v>-10268</v>
          </cell>
          <cell r="AL218">
            <v>34893</v>
          </cell>
          <cell r="AM218">
            <v>0</v>
          </cell>
          <cell r="AN218">
            <v>0</v>
          </cell>
          <cell r="AO218">
            <v>0</v>
          </cell>
          <cell r="AP218">
            <v>0</v>
          </cell>
          <cell r="AQ218">
            <v>0</v>
          </cell>
          <cell r="AR218">
            <v>0</v>
          </cell>
          <cell r="AS218">
            <v>0</v>
          </cell>
          <cell r="AT218">
            <v>0</v>
          </cell>
          <cell r="AU218">
            <v>129881</v>
          </cell>
          <cell r="AV218">
            <v>0</v>
          </cell>
          <cell r="AW218">
            <v>0</v>
          </cell>
          <cell r="AX218">
            <v>0</v>
          </cell>
          <cell r="AY218">
            <v>163603</v>
          </cell>
          <cell r="AZ218">
            <v>0</v>
          </cell>
          <cell r="BA218">
            <v>-143</v>
          </cell>
          <cell r="BB218">
            <v>0</v>
          </cell>
          <cell r="BC218">
            <v>4477</v>
          </cell>
          <cell r="BD218">
            <v>0</v>
          </cell>
          <cell r="BE218">
            <v>0</v>
          </cell>
          <cell r="BF218">
            <v>0</v>
          </cell>
          <cell r="BG218">
            <v>140275</v>
          </cell>
          <cell r="BH218">
            <v>0</v>
          </cell>
          <cell r="BI218">
            <v>0</v>
          </cell>
          <cell r="BJ218">
            <v>0</v>
          </cell>
          <cell r="BK218">
            <v>7221</v>
          </cell>
          <cell r="BL218">
            <v>0</v>
          </cell>
          <cell r="BM218">
            <v>0</v>
          </cell>
          <cell r="BN218">
            <v>0</v>
          </cell>
          <cell r="BO218">
            <v>9568</v>
          </cell>
          <cell r="BP218">
            <v>0</v>
          </cell>
          <cell r="BQ218">
            <v>-256</v>
          </cell>
          <cell r="BR218">
            <v>0</v>
          </cell>
          <cell r="BS218">
            <v>0</v>
          </cell>
          <cell r="BT218">
            <v>0</v>
          </cell>
          <cell r="BU218">
            <v>0</v>
          </cell>
          <cell r="BV218">
            <v>0</v>
          </cell>
          <cell r="BW218">
            <v>0</v>
          </cell>
          <cell r="BX218">
            <v>0</v>
          </cell>
          <cell r="BY218">
            <v>0</v>
          </cell>
          <cell r="BZ218">
            <v>0</v>
          </cell>
          <cell r="CA218">
            <v>12000</v>
          </cell>
          <cell r="CB218">
            <v>0</v>
          </cell>
          <cell r="CC218">
            <v>0</v>
          </cell>
          <cell r="CD218">
            <v>0</v>
          </cell>
          <cell r="CE218">
            <v>8100</v>
          </cell>
          <cell r="CF218">
            <v>0</v>
          </cell>
          <cell r="CG218">
            <v>0</v>
          </cell>
          <cell r="CH218">
            <v>0</v>
          </cell>
          <cell r="CI218">
            <v>48042</v>
          </cell>
          <cell r="CJ218">
            <v>-48042</v>
          </cell>
          <cell r="CK218">
            <v>0</v>
          </cell>
          <cell r="CL218">
            <v>0</v>
          </cell>
          <cell r="CM218">
            <v>182378</v>
          </cell>
          <cell r="CN218">
            <v>0</v>
          </cell>
          <cell r="CO218">
            <v>6275</v>
          </cell>
          <cell r="CP218">
            <v>0</v>
          </cell>
          <cell r="CQ218">
            <v>48874</v>
          </cell>
          <cell r="CR218">
            <v>0</v>
          </cell>
          <cell r="CS218">
            <v>-859</v>
          </cell>
          <cell r="CT218">
            <v>0</v>
          </cell>
          <cell r="CU218">
            <v>0</v>
          </cell>
          <cell r="CV218">
            <v>0</v>
          </cell>
          <cell r="CW218">
            <v>0</v>
          </cell>
          <cell r="CX218">
            <v>0</v>
          </cell>
          <cell r="CY218">
            <v>0</v>
          </cell>
          <cell r="CZ218">
            <v>0</v>
          </cell>
          <cell r="DA218">
            <v>0</v>
          </cell>
          <cell r="DB218">
            <v>0</v>
          </cell>
          <cell r="DC218">
            <v>0</v>
          </cell>
          <cell r="DD218">
            <v>0</v>
          </cell>
          <cell r="DE218">
            <v>0</v>
          </cell>
          <cell r="DF218">
            <v>1408163</v>
          </cell>
          <cell r="DG218">
            <v>754419</v>
          </cell>
          <cell r="DH218">
            <v>0</v>
          </cell>
          <cell r="DI218">
            <v>-5251</v>
          </cell>
          <cell r="DJ218">
            <v>18010</v>
          </cell>
          <cell r="DK218">
            <v>65287</v>
          </cell>
          <cell r="DL218">
            <v>0</v>
          </cell>
          <cell r="DM218">
            <v>0</v>
          </cell>
          <cell r="DN218">
            <v>26840</v>
          </cell>
          <cell r="DO218">
            <v>5747</v>
          </cell>
          <cell r="DP218">
            <v>0</v>
          </cell>
          <cell r="DQ218">
            <v>0</v>
          </cell>
          <cell r="DR218">
            <v>31369</v>
          </cell>
          <cell r="DS218">
            <v>16346</v>
          </cell>
          <cell r="DT218">
            <v>0</v>
          </cell>
          <cell r="DU218">
            <v>0</v>
          </cell>
          <cell r="DV218">
            <v>86989</v>
          </cell>
          <cell r="DW218">
            <v>309098</v>
          </cell>
          <cell r="DX218">
            <v>4145</v>
          </cell>
          <cell r="DY218">
            <v>-18801</v>
          </cell>
          <cell r="DZ218">
            <v>0</v>
          </cell>
          <cell r="EA218">
            <v>15742</v>
          </cell>
          <cell r="EB218">
            <v>0</v>
          </cell>
          <cell r="EC218">
            <v>0</v>
          </cell>
          <cell r="ED218">
            <v>0</v>
          </cell>
          <cell r="EE218">
            <v>2499</v>
          </cell>
          <cell r="EF218">
            <v>0</v>
          </cell>
          <cell r="EG218">
            <v>0</v>
          </cell>
          <cell r="EH218">
            <v>212</v>
          </cell>
          <cell r="EI218">
            <v>138378</v>
          </cell>
          <cell r="EJ218">
            <v>0</v>
          </cell>
          <cell r="EK218">
            <v>0</v>
          </cell>
          <cell r="EL218">
            <v>0</v>
          </cell>
          <cell r="EM218">
            <v>56982</v>
          </cell>
          <cell r="EN218">
            <v>0</v>
          </cell>
          <cell r="EO218">
            <v>0</v>
          </cell>
          <cell r="EP218">
            <v>0</v>
          </cell>
          <cell r="EQ218">
            <v>17688</v>
          </cell>
          <cell r="ER218">
            <v>0</v>
          </cell>
          <cell r="ES218">
            <v>0</v>
          </cell>
          <cell r="ET218">
            <v>0</v>
          </cell>
          <cell r="EU218">
            <v>1452</v>
          </cell>
          <cell r="EV218">
            <v>0</v>
          </cell>
          <cell r="EW218">
            <v>0</v>
          </cell>
          <cell r="EX218">
            <v>0</v>
          </cell>
          <cell r="EY218">
            <v>0</v>
          </cell>
          <cell r="EZ218">
            <v>0</v>
          </cell>
          <cell r="FA218">
            <v>0</v>
          </cell>
          <cell r="FB218">
            <v>0</v>
          </cell>
          <cell r="FC218">
            <v>22486</v>
          </cell>
          <cell r="FD218">
            <v>0</v>
          </cell>
          <cell r="FE218">
            <v>-260</v>
          </cell>
          <cell r="FF218">
            <v>0</v>
          </cell>
          <cell r="FG218">
            <v>387</v>
          </cell>
          <cell r="FH218">
            <v>0</v>
          </cell>
          <cell r="FI218">
            <v>0</v>
          </cell>
          <cell r="FJ218">
            <v>0</v>
          </cell>
          <cell r="FK218">
            <v>20562</v>
          </cell>
          <cell r="FL218">
            <v>0</v>
          </cell>
          <cell r="FM218">
            <v>0</v>
          </cell>
          <cell r="FN218">
            <v>0</v>
          </cell>
          <cell r="FO218">
            <v>4145</v>
          </cell>
          <cell r="FP218">
            <v>-4145</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cell r="HA218">
            <v>0</v>
          </cell>
          <cell r="HB218">
            <v>0</v>
          </cell>
          <cell r="HC218">
            <v>0</v>
          </cell>
          <cell r="HD218">
            <v>0</v>
          </cell>
          <cell r="HE218">
            <v>0</v>
          </cell>
          <cell r="HF218">
            <v>0</v>
          </cell>
          <cell r="HG218">
            <v>0</v>
          </cell>
          <cell r="HH218">
            <v>0</v>
          </cell>
          <cell r="HI218">
            <v>0</v>
          </cell>
          <cell r="HJ218">
            <v>0</v>
          </cell>
          <cell r="HK218">
            <v>0</v>
          </cell>
          <cell r="HL218">
            <v>0</v>
          </cell>
          <cell r="HM218">
            <v>0</v>
          </cell>
          <cell r="HN218">
            <v>0</v>
          </cell>
          <cell r="HO218">
            <v>0</v>
          </cell>
          <cell r="HP218">
            <v>0</v>
          </cell>
          <cell r="HQ218">
            <v>0</v>
          </cell>
          <cell r="HR218">
            <v>0</v>
          </cell>
          <cell r="HS218">
            <v>0</v>
          </cell>
          <cell r="HT218">
            <v>0</v>
          </cell>
          <cell r="HU218">
            <v>0</v>
          </cell>
          <cell r="HV218">
            <v>0</v>
          </cell>
          <cell r="HW218">
            <v>0</v>
          </cell>
          <cell r="HX218">
            <v>0</v>
          </cell>
          <cell r="HY218">
            <v>0</v>
          </cell>
          <cell r="HZ218">
            <v>0</v>
          </cell>
          <cell r="IA218">
            <v>0</v>
          </cell>
          <cell r="IB218">
            <v>0</v>
          </cell>
          <cell r="IC218">
            <v>0</v>
          </cell>
          <cell r="ID218">
            <v>0</v>
          </cell>
          <cell r="IE218">
            <v>0</v>
          </cell>
          <cell r="IF218">
            <v>0</v>
          </cell>
          <cell r="IG218">
            <v>0</v>
          </cell>
          <cell r="IH218">
            <v>0</v>
          </cell>
          <cell r="II218">
            <v>0</v>
          </cell>
          <cell r="IJ218">
            <v>0</v>
          </cell>
          <cell r="IK218">
            <v>0</v>
          </cell>
        </row>
        <row r="219">
          <cell r="A219" t="str">
            <v>61289981</v>
          </cell>
          <cell r="B219" t="str">
            <v>2001</v>
          </cell>
          <cell r="C219">
            <v>37635</v>
          </cell>
          <cell r="D219" t="str">
            <v>08:23:07</v>
          </cell>
          <cell r="E219" t="str">
            <v>LIBERTY COMMONS NURSING INC - WILMINGTON</v>
          </cell>
          <cell r="F219">
            <v>0</v>
          </cell>
          <cell r="G219">
            <v>330441</v>
          </cell>
          <cell r="H219">
            <v>0</v>
          </cell>
          <cell r="I219">
            <v>4866</v>
          </cell>
          <cell r="J219">
            <v>25347</v>
          </cell>
          <cell r="K219">
            <v>153026</v>
          </cell>
          <cell r="L219">
            <v>0</v>
          </cell>
          <cell r="M219">
            <v>0</v>
          </cell>
          <cell r="N219">
            <v>133623</v>
          </cell>
          <cell r="O219">
            <v>73509</v>
          </cell>
          <cell r="P219">
            <v>0</v>
          </cell>
          <cell r="Q219">
            <v>0</v>
          </cell>
          <cell r="R219">
            <v>168435</v>
          </cell>
          <cell r="S219">
            <v>285558</v>
          </cell>
          <cell r="T219">
            <v>0</v>
          </cell>
          <cell r="U219">
            <v>-2858</v>
          </cell>
          <cell r="V219">
            <v>44858</v>
          </cell>
          <cell r="W219">
            <v>0</v>
          </cell>
          <cell r="X219">
            <v>0</v>
          </cell>
          <cell r="Y219">
            <v>0</v>
          </cell>
          <cell r="Z219">
            <v>240814</v>
          </cell>
          <cell r="AA219">
            <v>0</v>
          </cell>
          <cell r="AB219">
            <v>42848</v>
          </cell>
          <cell r="AC219">
            <v>0</v>
          </cell>
          <cell r="AD219">
            <v>505718</v>
          </cell>
          <cell r="AE219">
            <v>0</v>
          </cell>
          <cell r="AF219">
            <v>0</v>
          </cell>
          <cell r="AG219">
            <v>0</v>
          </cell>
          <cell r="AH219">
            <v>602084</v>
          </cell>
          <cell r="AI219">
            <v>0</v>
          </cell>
          <cell r="AJ219">
            <v>0</v>
          </cell>
          <cell r="AK219">
            <v>-6389</v>
          </cell>
          <cell r="AL219">
            <v>82690</v>
          </cell>
          <cell r="AM219">
            <v>0</v>
          </cell>
          <cell r="AN219">
            <v>0</v>
          </cell>
          <cell r="AO219">
            <v>0</v>
          </cell>
          <cell r="AP219">
            <v>0</v>
          </cell>
          <cell r="AQ219">
            <v>0</v>
          </cell>
          <cell r="AR219">
            <v>0</v>
          </cell>
          <cell r="AS219">
            <v>0</v>
          </cell>
          <cell r="AT219">
            <v>0</v>
          </cell>
          <cell r="AU219">
            <v>134064</v>
          </cell>
          <cell r="AV219">
            <v>0</v>
          </cell>
          <cell r="AW219">
            <v>-120</v>
          </cell>
          <cell r="AX219">
            <v>0</v>
          </cell>
          <cell r="AY219">
            <v>322914</v>
          </cell>
          <cell r="AZ219">
            <v>0</v>
          </cell>
          <cell r="BA219">
            <v>0</v>
          </cell>
          <cell r="BB219">
            <v>0</v>
          </cell>
          <cell r="BC219">
            <v>2792</v>
          </cell>
          <cell r="BD219">
            <v>0</v>
          </cell>
          <cell r="BE219">
            <v>0</v>
          </cell>
          <cell r="BF219">
            <v>0</v>
          </cell>
          <cell r="BG219">
            <v>188810</v>
          </cell>
          <cell r="BH219">
            <v>0</v>
          </cell>
          <cell r="BI219">
            <v>0</v>
          </cell>
          <cell r="BJ219">
            <v>0</v>
          </cell>
          <cell r="BK219">
            <v>20698</v>
          </cell>
          <cell r="BL219">
            <v>0</v>
          </cell>
          <cell r="BM219">
            <v>0</v>
          </cell>
          <cell r="BN219">
            <v>0</v>
          </cell>
          <cell r="BO219">
            <v>12818</v>
          </cell>
          <cell r="BP219">
            <v>0</v>
          </cell>
          <cell r="BQ219">
            <v>0</v>
          </cell>
          <cell r="BR219">
            <v>0</v>
          </cell>
          <cell r="BS219">
            <v>0</v>
          </cell>
          <cell r="BT219">
            <v>0</v>
          </cell>
          <cell r="BU219">
            <v>0</v>
          </cell>
          <cell r="BV219">
            <v>0</v>
          </cell>
          <cell r="BW219">
            <v>0</v>
          </cell>
          <cell r="BX219">
            <v>0</v>
          </cell>
          <cell r="BY219">
            <v>0</v>
          </cell>
          <cell r="BZ219">
            <v>0</v>
          </cell>
          <cell r="CA219">
            <v>27750</v>
          </cell>
          <cell r="CB219">
            <v>0</v>
          </cell>
          <cell r="CC219">
            <v>0</v>
          </cell>
          <cell r="CD219">
            <v>0</v>
          </cell>
          <cell r="CE219">
            <v>10800</v>
          </cell>
          <cell r="CF219">
            <v>0</v>
          </cell>
          <cell r="CG219">
            <v>0</v>
          </cell>
          <cell r="CH219">
            <v>0</v>
          </cell>
          <cell r="CI219">
            <v>45248</v>
          </cell>
          <cell r="CJ219">
            <v>-42848</v>
          </cell>
          <cell r="CK219">
            <v>0</v>
          </cell>
          <cell r="CL219">
            <v>0</v>
          </cell>
          <cell r="CM219">
            <v>96266</v>
          </cell>
          <cell r="CN219">
            <v>0</v>
          </cell>
          <cell r="CO219">
            <v>7311</v>
          </cell>
          <cell r="CP219">
            <v>0</v>
          </cell>
          <cell r="CQ219">
            <v>4683</v>
          </cell>
          <cell r="CR219">
            <v>0</v>
          </cell>
          <cell r="CS219">
            <v>0</v>
          </cell>
          <cell r="CT219">
            <v>0</v>
          </cell>
          <cell r="CU219">
            <v>0</v>
          </cell>
          <cell r="CV219">
            <v>0</v>
          </cell>
          <cell r="CW219">
            <v>0</v>
          </cell>
          <cell r="CX219">
            <v>0</v>
          </cell>
          <cell r="CY219">
            <v>1314</v>
          </cell>
          <cell r="CZ219">
            <v>0</v>
          </cell>
          <cell r="DA219">
            <v>0</v>
          </cell>
          <cell r="DB219">
            <v>0</v>
          </cell>
          <cell r="DC219">
            <v>0</v>
          </cell>
          <cell r="DD219">
            <v>0</v>
          </cell>
          <cell r="DE219">
            <v>0</v>
          </cell>
          <cell r="DF219">
            <v>1476164</v>
          </cell>
          <cell r="DG219">
            <v>868157</v>
          </cell>
          <cell r="DH219">
            <v>0</v>
          </cell>
          <cell r="DI219">
            <v>802</v>
          </cell>
          <cell r="DJ219">
            <v>13067</v>
          </cell>
          <cell r="DK219">
            <v>53507</v>
          </cell>
          <cell r="DL219">
            <v>0</v>
          </cell>
          <cell r="DM219">
            <v>0</v>
          </cell>
          <cell r="DN219">
            <v>37042</v>
          </cell>
          <cell r="DO219">
            <v>11491</v>
          </cell>
          <cell r="DP219">
            <v>0</v>
          </cell>
          <cell r="DQ219">
            <v>0</v>
          </cell>
          <cell r="DR219">
            <v>42959</v>
          </cell>
          <cell r="DS219">
            <v>19261</v>
          </cell>
          <cell r="DT219">
            <v>0</v>
          </cell>
          <cell r="DU219">
            <v>0</v>
          </cell>
          <cell r="DV219">
            <v>98469</v>
          </cell>
          <cell r="DW219">
            <v>325141</v>
          </cell>
          <cell r="DX219">
            <v>0</v>
          </cell>
          <cell r="DY219">
            <v>-27620</v>
          </cell>
          <cell r="DZ219">
            <v>0</v>
          </cell>
          <cell r="EA219">
            <v>8581</v>
          </cell>
          <cell r="EB219">
            <v>0</v>
          </cell>
          <cell r="EC219">
            <v>0</v>
          </cell>
          <cell r="ED219">
            <v>0</v>
          </cell>
          <cell r="EE219">
            <v>17615</v>
          </cell>
          <cell r="EF219">
            <v>0</v>
          </cell>
          <cell r="EG219">
            <v>0</v>
          </cell>
          <cell r="EH219">
            <v>1064</v>
          </cell>
          <cell r="EI219">
            <v>285193</v>
          </cell>
          <cell r="EJ219">
            <v>0</v>
          </cell>
          <cell r="EK219">
            <v>0</v>
          </cell>
          <cell r="EL219">
            <v>0</v>
          </cell>
          <cell r="EM219">
            <v>174286</v>
          </cell>
          <cell r="EN219">
            <v>0</v>
          </cell>
          <cell r="EO219">
            <v>0</v>
          </cell>
          <cell r="EP219">
            <v>0</v>
          </cell>
          <cell r="EQ219">
            <v>16033</v>
          </cell>
          <cell r="ER219">
            <v>0</v>
          </cell>
          <cell r="ES219">
            <v>0</v>
          </cell>
          <cell r="ET219">
            <v>0</v>
          </cell>
          <cell r="EU219">
            <v>8092</v>
          </cell>
          <cell r="EV219">
            <v>0</v>
          </cell>
          <cell r="EW219">
            <v>0</v>
          </cell>
          <cell r="EX219">
            <v>0</v>
          </cell>
          <cell r="EY219">
            <v>0</v>
          </cell>
          <cell r="EZ219">
            <v>0</v>
          </cell>
          <cell r="FA219">
            <v>0</v>
          </cell>
          <cell r="FB219">
            <v>0</v>
          </cell>
          <cell r="FC219">
            <v>32430</v>
          </cell>
          <cell r="FD219">
            <v>0</v>
          </cell>
          <cell r="FE219">
            <v>-416</v>
          </cell>
          <cell r="FF219">
            <v>0</v>
          </cell>
          <cell r="FG219">
            <v>10646</v>
          </cell>
          <cell r="FH219">
            <v>0</v>
          </cell>
          <cell r="FI219">
            <v>0</v>
          </cell>
          <cell r="FJ219">
            <v>0</v>
          </cell>
          <cell r="FK219">
            <v>32192</v>
          </cell>
          <cell r="FL219">
            <v>0</v>
          </cell>
          <cell r="FM219">
            <v>0</v>
          </cell>
          <cell r="FN219">
            <v>17518</v>
          </cell>
          <cell r="FO219">
            <v>14298</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cell r="HA219">
            <v>0</v>
          </cell>
          <cell r="HB219">
            <v>0</v>
          </cell>
          <cell r="HC219">
            <v>0</v>
          </cell>
          <cell r="HD219">
            <v>0</v>
          </cell>
          <cell r="HE219">
            <v>0</v>
          </cell>
          <cell r="HF219">
            <v>0</v>
          </cell>
          <cell r="HG219">
            <v>0</v>
          </cell>
          <cell r="HH219">
            <v>0</v>
          </cell>
          <cell r="HI219">
            <v>0</v>
          </cell>
          <cell r="HJ219">
            <v>0</v>
          </cell>
          <cell r="HK219">
            <v>0</v>
          </cell>
          <cell r="HL219">
            <v>0</v>
          </cell>
          <cell r="HM219">
            <v>0</v>
          </cell>
          <cell r="HN219">
            <v>0</v>
          </cell>
          <cell r="HO219">
            <v>0</v>
          </cell>
          <cell r="HP219">
            <v>0</v>
          </cell>
          <cell r="HQ219">
            <v>0</v>
          </cell>
          <cell r="HR219">
            <v>0</v>
          </cell>
          <cell r="HS219">
            <v>0</v>
          </cell>
          <cell r="HT219">
            <v>0</v>
          </cell>
          <cell r="HU219">
            <v>0</v>
          </cell>
          <cell r="HV219">
            <v>0</v>
          </cell>
          <cell r="HW219">
            <v>0</v>
          </cell>
          <cell r="HX219">
            <v>0</v>
          </cell>
          <cell r="HY219">
            <v>0</v>
          </cell>
          <cell r="HZ219">
            <v>0</v>
          </cell>
          <cell r="IA219">
            <v>0</v>
          </cell>
          <cell r="IB219">
            <v>0</v>
          </cell>
          <cell r="IC219">
            <v>0</v>
          </cell>
          <cell r="ID219">
            <v>0</v>
          </cell>
          <cell r="IE219">
            <v>0</v>
          </cell>
          <cell r="IF219">
            <v>0</v>
          </cell>
          <cell r="IG219">
            <v>0</v>
          </cell>
          <cell r="IH219">
            <v>0</v>
          </cell>
          <cell r="II219">
            <v>0</v>
          </cell>
          <cell r="IJ219">
            <v>0</v>
          </cell>
          <cell r="IK219">
            <v>0</v>
          </cell>
        </row>
        <row r="220">
          <cell r="A220" t="str">
            <v>38504073</v>
          </cell>
          <cell r="B220" t="str">
            <v>2001</v>
          </cell>
          <cell r="C220">
            <v>37679</v>
          </cell>
          <cell r="D220" t="str">
            <v>11:56:49</v>
          </cell>
          <cell r="E220" t="str">
            <v>LIBERTY COMMONS NURSING OF ROWAN COUNTY</v>
          </cell>
          <cell r="F220">
            <v>0</v>
          </cell>
          <cell r="G220">
            <v>426756</v>
          </cell>
          <cell r="H220">
            <v>-5138</v>
          </cell>
          <cell r="I220">
            <v>2225</v>
          </cell>
          <cell r="J220">
            <v>23570</v>
          </cell>
          <cell r="K220">
            <v>130565</v>
          </cell>
          <cell r="L220">
            <v>65</v>
          </cell>
          <cell r="M220">
            <v>0</v>
          </cell>
          <cell r="N220">
            <v>110228</v>
          </cell>
          <cell r="O220">
            <v>58326</v>
          </cell>
          <cell r="P220">
            <v>305</v>
          </cell>
          <cell r="Q220">
            <v>0</v>
          </cell>
          <cell r="R220">
            <v>178644</v>
          </cell>
          <cell r="S220">
            <v>222985</v>
          </cell>
          <cell r="T220">
            <v>493</v>
          </cell>
          <cell r="U220">
            <v>-6976</v>
          </cell>
          <cell r="V220">
            <v>71009</v>
          </cell>
          <cell r="W220">
            <v>0</v>
          </cell>
          <cell r="X220">
            <v>0</v>
          </cell>
          <cell r="Y220">
            <v>0</v>
          </cell>
          <cell r="Z220">
            <v>180119</v>
          </cell>
          <cell r="AA220">
            <v>0</v>
          </cell>
          <cell r="AB220">
            <v>37744</v>
          </cell>
          <cell r="AC220">
            <v>0</v>
          </cell>
          <cell r="AD220">
            <v>378665</v>
          </cell>
          <cell r="AE220">
            <v>0</v>
          </cell>
          <cell r="AF220">
            <v>0</v>
          </cell>
          <cell r="AG220">
            <v>0</v>
          </cell>
          <cell r="AH220">
            <v>690901</v>
          </cell>
          <cell r="AI220">
            <v>0</v>
          </cell>
          <cell r="AJ220">
            <v>0</v>
          </cell>
          <cell r="AK220">
            <v>0</v>
          </cell>
          <cell r="AL220">
            <v>35958</v>
          </cell>
          <cell r="AM220">
            <v>0</v>
          </cell>
          <cell r="AN220">
            <v>0</v>
          </cell>
          <cell r="AO220">
            <v>0</v>
          </cell>
          <cell r="AP220">
            <v>0</v>
          </cell>
          <cell r="AQ220">
            <v>0</v>
          </cell>
          <cell r="AR220">
            <v>0</v>
          </cell>
          <cell r="AS220">
            <v>0</v>
          </cell>
          <cell r="AT220">
            <v>0</v>
          </cell>
          <cell r="AU220">
            <v>124208</v>
          </cell>
          <cell r="AV220">
            <v>0</v>
          </cell>
          <cell r="AW220">
            <v>0</v>
          </cell>
          <cell r="AX220">
            <v>0</v>
          </cell>
          <cell r="AY220">
            <v>184975</v>
          </cell>
          <cell r="AZ220">
            <v>3747</v>
          </cell>
          <cell r="BA220">
            <v>0</v>
          </cell>
          <cell r="BB220">
            <v>0</v>
          </cell>
          <cell r="BC220">
            <v>4072</v>
          </cell>
          <cell r="BD220">
            <v>0</v>
          </cell>
          <cell r="BE220">
            <v>0</v>
          </cell>
          <cell r="BF220">
            <v>0</v>
          </cell>
          <cell r="BG220">
            <v>112714</v>
          </cell>
          <cell r="BH220">
            <v>0</v>
          </cell>
          <cell r="BI220">
            <v>0</v>
          </cell>
          <cell r="BJ220">
            <v>0</v>
          </cell>
          <cell r="BK220">
            <v>23766</v>
          </cell>
          <cell r="BL220">
            <v>0</v>
          </cell>
          <cell r="BM220">
            <v>0</v>
          </cell>
          <cell r="BN220">
            <v>0</v>
          </cell>
          <cell r="BO220">
            <v>8264</v>
          </cell>
          <cell r="BP220">
            <v>0</v>
          </cell>
          <cell r="BQ220">
            <v>0</v>
          </cell>
          <cell r="BR220">
            <v>0</v>
          </cell>
          <cell r="BS220">
            <v>0</v>
          </cell>
          <cell r="BT220">
            <v>0</v>
          </cell>
          <cell r="BU220">
            <v>0</v>
          </cell>
          <cell r="BV220">
            <v>0</v>
          </cell>
          <cell r="BW220">
            <v>0</v>
          </cell>
          <cell r="BX220">
            <v>0</v>
          </cell>
          <cell r="BY220">
            <v>0</v>
          </cell>
          <cell r="BZ220">
            <v>0</v>
          </cell>
          <cell r="CA220">
            <v>13799</v>
          </cell>
          <cell r="CB220">
            <v>0</v>
          </cell>
          <cell r="CC220">
            <v>0</v>
          </cell>
          <cell r="CD220">
            <v>0</v>
          </cell>
          <cell r="CE220">
            <v>11700</v>
          </cell>
          <cell r="CF220">
            <v>0</v>
          </cell>
          <cell r="CG220">
            <v>0</v>
          </cell>
          <cell r="CH220">
            <v>0</v>
          </cell>
          <cell r="CI220">
            <v>39299</v>
          </cell>
          <cell r="CJ220">
            <v>-37744</v>
          </cell>
          <cell r="CK220">
            <v>0</v>
          </cell>
          <cell r="CL220">
            <v>0</v>
          </cell>
          <cell r="CM220">
            <v>1838</v>
          </cell>
          <cell r="CN220">
            <v>0</v>
          </cell>
          <cell r="CO220">
            <v>6048</v>
          </cell>
          <cell r="CP220">
            <v>0</v>
          </cell>
          <cell r="CQ220">
            <v>26431</v>
          </cell>
          <cell r="CR220">
            <v>0</v>
          </cell>
          <cell r="CS220">
            <v>0</v>
          </cell>
          <cell r="CT220">
            <v>0</v>
          </cell>
          <cell r="CU220">
            <v>0</v>
          </cell>
          <cell r="CV220">
            <v>0</v>
          </cell>
          <cell r="CW220">
            <v>0</v>
          </cell>
          <cell r="CX220">
            <v>0</v>
          </cell>
          <cell r="CY220">
            <v>318</v>
          </cell>
          <cell r="CZ220">
            <v>0</v>
          </cell>
          <cell r="DA220">
            <v>0</v>
          </cell>
          <cell r="DB220">
            <v>0</v>
          </cell>
          <cell r="DC220">
            <v>0</v>
          </cell>
          <cell r="DD220">
            <v>0</v>
          </cell>
          <cell r="DE220">
            <v>0</v>
          </cell>
          <cell r="DF220">
            <v>1356652</v>
          </cell>
          <cell r="DG220">
            <v>551384</v>
          </cell>
          <cell r="DH220">
            <v>3747</v>
          </cell>
          <cell r="DI220">
            <v>6048</v>
          </cell>
          <cell r="DJ220">
            <v>12010</v>
          </cell>
          <cell r="DK220">
            <v>61179</v>
          </cell>
          <cell r="DL220">
            <v>33</v>
          </cell>
          <cell r="DM220">
            <v>0</v>
          </cell>
          <cell r="DN220">
            <v>34512</v>
          </cell>
          <cell r="DO220">
            <v>9508</v>
          </cell>
          <cell r="DP220">
            <v>95</v>
          </cell>
          <cell r="DQ220">
            <v>0</v>
          </cell>
          <cell r="DR220">
            <v>38620</v>
          </cell>
          <cell r="DS220">
            <v>22093</v>
          </cell>
          <cell r="DT220">
            <v>107</v>
          </cell>
          <cell r="DU220">
            <v>0</v>
          </cell>
          <cell r="DV220">
            <v>106130</v>
          </cell>
          <cell r="DW220">
            <v>335628</v>
          </cell>
          <cell r="DX220">
            <v>12954</v>
          </cell>
          <cell r="DY220">
            <v>-40728</v>
          </cell>
          <cell r="DZ220">
            <v>0</v>
          </cell>
          <cell r="EA220">
            <v>13991</v>
          </cell>
          <cell r="EB220">
            <v>0</v>
          </cell>
          <cell r="EC220">
            <v>0</v>
          </cell>
          <cell r="ED220">
            <v>0</v>
          </cell>
          <cell r="EE220">
            <v>3534</v>
          </cell>
          <cell r="EF220">
            <v>0</v>
          </cell>
          <cell r="EG220">
            <v>0</v>
          </cell>
          <cell r="EH220">
            <v>0</v>
          </cell>
          <cell r="EI220">
            <v>102996</v>
          </cell>
          <cell r="EJ220">
            <v>0</v>
          </cell>
          <cell r="EK220">
            <v>0</v>
          </cell>
          <cell r="EL220">
            <v>0</v>
          </cell>
          <cell r="EM220">
            <v>39641</v>
          </cell>
          <cell r="EN220">
            <v>0</v>
          </cell>
          <cell r="EO220">
            <v>0</v>
          </cell>
          <cell r="EP220">
            <v>0</v>
          </cell>
          <cell r="EQ220">
            <v>13024</v>
          </cell>
          <cell r="ER220">
            <v>0</v>
          </cell>
          <cell r="ES220">
            <v>0</v>
          </cell>
          <cell r="ET220">
            <v>0</v>
          </cell>
          <cell r="EU220">
            <v>85</v>
          </cell>
          <cell r="EV220">
            <v>0</v>
          </cell>
          <cell r="EW220">
            <v>0</v>
          </cell>
          <cell r="EX220">
            <v>0</v>
          </cell>
          <cell r="EY220">
            <v>0</v>
          </cell>
          <cell r="EZ220">
            <v>0</v>
          </cell>
          <cell r="FA220">
            <v>0</v>
          </cell>
          <cell r="FB220">
            <v>0</v>
          </cell>
          <cell r="FC220">
            <v>24781</v>
          </cell>
          <cell r="FD220">
            <v>0</v>
          </cell>
          <cell r="FE220">
            <v>0</v>
          </cell>
          <cell r="FF220">
            <v>0</v>
          </cell>
          <cell r="FG220">
            <v>262</v>
          </cell>
          <cell r="FH220">
            <v>0</v>
          </cell>
          <cell r="FI220">
            <v>0</v>
          </cell>
          <cell r="FJ220">
            <v>0</v>
          </cell>
          <cell r="FK220">
            <v>12922</v>
          </cell>
          <cell r="FL220">
            <v>0</v>
          </cell>
          <cell r="FM220">
            <v>0</v>
          </cell>
          <cell r="FN220">
            <v>0</v>
          </cell>
          <cell r="FO220">
            <v>12661</v>
          </cell>
          <cell r="FP220">
            <v>-12661</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cell r="GJ220">
            <v>0</v>
          </cell>
          <cell r="GK220">
            <v>0</v>
          </cell>
          <cell r="GL220">
            <v>0</v>
          </cell>
          <cell r="GM220">
            <v>0</v>
          </cell>
          <cell r="GN220">
            <v>0</v>
          </cell>
          <cell r="GO220">
            <v>0</v>
          </cell>
          <cell r="GP220">
            <v>0</v>
          </cell>
          <cell r="GQ220">
            <v>0</v>
          </cell>
          <cell r="GR220">
            <v>0</v>
          </cell>
          <cell r="GS220">
            <v>0</v>
          </cell>
          <cell r="GT220">
            <v>0</v>
          </cell>
          <cell r="GU220">
            <v>0</v>
          </cell>
          <cell r="GV220">
            <v>0</v>
          </cell>
          <cell r="GW220">
            <v>0</v>
          </cell>
          <cell r="GX220">
            <v>0</v>
          </cell>
          <cell r="GY220">
            <v>0</v>
          </cell>
          <cell r="GZ220">
            <v>0</v>
          </cell>
          <cell r="HA220">
            <v>0</v>
          </cell>
          <cell r="HB220">
            <v>0</v>
          </cell>
          <cell r="HC220">
            <v>0</v>
          </cell>
          <cell r="HD220">
            <v>0</v>
          </cell>
          <cell r="HE220">
            <v>0</v>
          </cell>
          <cell r="HF220">
            <v>0</v>
          </cell>
          <cell r="HG220">
            <v>0</v>
          </cell>
          <cell r="HH220">
            <v>0</v>
          </cell>
          <cell r="HI220">
            <v>0</v>
          </cell>
          <cell r="HJ220">
            <v>0</v>
          </cell>
          <cell r="HK220">
            <v>0</v>
          </cell>
          <cell r="HL220">
            <v>0</v>
          </cell>
          <cell r="HM220">
            <v>0</v>
          </cell>
          <cell r="HN220">
            <v>0</v>
          </cell>
          <cell r="HO220">
            <v>0</v>
          </cell>
          <cell r="HP220">
            <v>0</v>
          </cell>
          <cell r="HQ220">
            <v>0</v>
          </cell>
          <cell r="HR220">
            <v>0</v>
          </cell>
          <cell r="HS220">
            <v>0</v>
          </cell>
          <cell r="HT220">
            <v>0</v>
          </cell>
          <cell r="HU220">
            <v>0</v>
          </cell>
          <cell r="HV220">
            <v>0</v>
          </cell>
          <cell r="HW220">
            <v>0</v>
          </cell>
          <cell r="HX220">
            <v>0</v>
          </cell>
          <cell r="HY220">
            <v>0</v>
          </cell>
          <cell r="HZ220">
            <v>0</v>
          </cell>
          <cell r="IA220">
            <v>0</v>
          </cell>
          <cell r="IB220">
            <v>0</v>
          </cell>
          <cell r="IC220">
            <v>0</v>
          </cell>
          <cell r="ID220">
            <v>0</v>
          </cell>
          <cell r="IE220">
            <v>0</v>
          </cell>
          <cell r="IF220">
            <v>0</v>
          </cell>
          <cell r="IG220">
            <v>0</v>
          </cell>
          <cell r="IH220">
            <v>0</v>
          </cell>
          <cell r="II220">
            <v>0</v>
          </cell>
          <cell r="IJ220">
            <v>0</v>
          </cell>
          <cell r="IK220">
            <v>0</v>
          </cell>
        </row>
        <row r="221">
          <cell r="A221" t="str">
            <v>50136157</v>
          </cell>
          <cell r="B221" t="str">
            <v>2001</v>
          </cell>
          <cell r="C221">
            <v>37494</v>
          </cell>
          <cell r="D221" t="str">
            <v>13:17:15</v>
          </cell>
          <cell r="E221" t="str">
            <v>LIBERTYWOOD NURSING CENTER</v>
          </cell>
          <cell r="F221">
            <v>0</v>
          </cell>
          <cell r="G221">
            <v>409550</v>
          </cell>
          <cell r="H221">
            <v>0</v>
          </cell>
          <cell r="I221">
            <v>0</v>
          </cell>
          <cell r="J221">
            <v>24796</v>
          </cell>
          <cell r="K221">
            <v>155744</v>
          </cell>
          <cell r="L221">
            <v>0</v>
          </cell>
          <cell r="M221">
            <v>0</v>
          </cell>
          <cell r="N221">
            <v>0</v>
          </cell>
          <cell r="O221">
            <v>156852</v>
          </cell>
          <cell r="P221">
            <v>0</v>
          </cell>
          <cell r="Q221">
            <v>0</v>
          </cell>
          <cell r="R221">
            <v>227016</v>
          </cell>
          <cell r="S221">
            <v>236094</v>
          </cell>
          <cell r="T221">
            <v>0</v>
          </cell>
          <cell r="U221">
            <v>-5126</v>
          </cell>
          <cell r="V221">
            <v>37908</v>
          </cell>
          <cell r="W221">
            <v>0</v>
          </cell>
          <cell r="X221">
            <v>0</v>
          </cell>
          <cell r="Y221">
            <v>0</v>
          </cell>
          <cell r="Z221">
            <v>365542</v>
          </cell>
          <cell r="AA221">
            <v>0</v>
          </cell>
          <cell r="AB221">
            <v>0</v>
          </cell>
          <cell r="AC221">
            <v>0</v>
          </cell>
          <cell r="AD221">
            <v>622968</v>
          </cell>
          <cell r="AE221">
            <v>0</v>
          </cell>
          <cell r="AF221">
            <v>0</v>
          </cell>
          <cell r="AG221">
            <v>0</v>
          </cell>
          <cell r="AH221">
            <v>550501</v>
          </cell>
          <cell r="AI221">
            <v>0</v>
          </cell>
          <cell r="AJ221">
            <v>0</v>
          </cell>
          <cell r="AK221">
            <v>0</v>
          </cell>
          <cell r="AL221">
            <v>11045</v>
          </cell>
          <cell r="AM221">
            <v>0</v>
          </cell>
          <cell r="AN221">
            <v>0</v>
          </cell>
          <cell r="AO221">
            <v>0</v>
          </cell>
          <cell r="AP221">
            <v>0</v>
          </cell>
          <cell r="AQ221">
            <v>0</v>
          </cell>
          <cell r="AR221">
            <v>0</v>
          </cell>
          <cell r="AS221">
            <v>0</v>
          </cell>
          <cell r="AT221">
            <v>0</v>
          </cell>
          <cell r="AU221">
            <v>142417</v>
          </cell>
          <cell r="AV221">
            <v>0</v>
          </cell>
          <cell r="AW221">
            <v>0</v>
          </cell>
          <cell r="AX221">
            <v>0</v>
          </cell>
          <cell r="AY221">
            <v>49412</v>
          </cell>
          <cell r="AZ221">
            <v>0</v>
          </cell>
          <cell r="BA221">
            <v>0</v>
          </cell>
          <cell r="BB221">
            <v>0</v>
          </cell>
          <cell r="BC221">
            <v>0</v>
          </cell>
          <cell r="BD221">
            <v>0</v>
          </cell>
          <cell r="BE221">
            <v>0</v>
          </cell>
          <cell r="BF221">
            <v>0</v>
          </cell>
          <cell r="BG221">
            <v>131909</v>
          </cell>
          <cell r="BH221">
            <v>0</v>
          </cell>
          <cell r="BI221">
            <v>0</v>
          </cell>
          <cell r="BJ221">
            <v>0</v>
          </cell>
          <cell r="BK221">
            <v>31184</v>
          </cell>
          <cell r="BL221">
            <v>0</v>
          </cell>
          <cell r="BM221">
            <v>0</v>
          </cell>
          <cell r="BN221">
            <v>0</v>
          </cell>
          <cell r="BO221">
            <v>3533</v>
          </cell>
          <cell r="BP221">
            <v>0</v>
          </cell>
          <cell r="BQ221">
            <v>0</v>
          </cell>
          <cell r="BR221">
            <v>0</v>
          </cell>
          <cell r="BS221">
            <v>5102</v>
          </cell>
          <cell r="BT221">
            <v>0</v>
          </cell>
          <cell r="BU221">
            <v>-1249</v>
          </cell>
          <cell r="BV221">
            <v>0</v>
          </cell>
          <cell r="BW221">
            <v>0</v>
          </cell>
          <cell r="BX221">
            <v>0</v>
          </cell>
          <cell r="BY221">
            <v>0</v>
          </cell>
          <cell r="BZ221">
            <v>0</v>
          </cell>
          <cell r="CA221">
            <v>27700</v>
          </cell>
          <cell r="CB221">
            <v>0</v>
          </cell>
          <cell r="CC221">
            <v>0</v>
          </cell>
          <cell r="CD221">
            <v>0</v>
          </cell>
          <cell r="CE221">
            <v>6191</v>
          </cell>
          <cell r="CF221">
            <v>0</v>
          </cell>
          <cell r="CG221">
            <v>0</v>
          </cell>
          <cell r="CH221">
            <v>0</v>
          </cell>
          <cell r="CI221">
            <v>1550</v>
          </cell>
          <cell r="CJ221">
            <v>0</v>
          </cell>
          <cell r="CK221">
            <v>0</v>
          </cell>
          <cell r="CL221">
            <v>0</v>
          </cell>
          <cell r="CM221">
            <v>5688</v>
          </cell>
          <cell r="CN221">
            <v>0</v>
          </cell>
          <cell r="CO221">
            <v>0</v>
          </cell>
          <cell r="CP221">
            <v>0</v>
          </cell>
          <cell r="CQ221">
            <v>3187</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1587964</v>
          </cell>
          <cell r="DG221">
            <v>407873</v>
          </cell>
          <cell r="DH221">
            <v>0</v>
          </cell>
          <cell r="DI221">
            <v>-1249</v>
          </cell>
          <cell r="DJ221">
            <v>0</v>
          </cell>
          <cell r="DK221">
            <v>107690</v>
          </cell>
          <cell r="DL221">
            <v>0</v>
          </cell>
          <cell r="DM221">
            <v>0</v>
          </cell>
          <cell r="DN221">
            <v>28769</v>
          </cell>
          <cell r="DO221">
            <v>3475</v>
          </cell>
          <cell r="DP221">
            <v>0</v>
          </cell>
          <cell r="DQ221">
            <v>0</v>
          </cell>
          <cell r="DR221">
            <v>37145</v>
          </cell>
          <cell r="DS221">
            <v>6432</v>
          </cell>
          <cell r="DT221">
            <v>0</v>
          </cell>
          <cell r="DU221">
            <v>0</v>
          </cell>
          <cell r="DV221">
            <v>123516</v>
          </cell>
          <cell r="DW221">
            <v>200933</v>
          </cell>
          <cell r="DX221">
            <v>0</v>
          </cell>
          <cell r="DY221">
            <v>-22984</v>
          </cell>
          <cell r="DZ221">
            <v>0</v>
          </cell>
          <cell r="EA221">
            <v>352</v>
          </cell>
          <cell r="EB221">
            <v>0</v>
          </cell>
          <cell r="EC221">
            <v>0</v>
          </cell>
          <cell r="ED221">
            <v>0</v>
          </cell>
          <cell r="EE221">
            <v>993</v>
          </cell>
          <cell r="EF221">
            <v>0</v>
          </cell>
          <cell r="EG221">
            <v>0</v>
          </cell>
          <cell r="EH221">
            <v>0</v>
          </cell>
          <cell r="EI221">
            <v>101008</v>
          </cell>
          <cell r="EJ221">
            <v>0</v>
          </cell>
          <cell r="EK221">
            <v>0</v>
          </cell>
          <cell r="EL221">
            <v>0</v>
          </cell>
          <cell r="EM221">
            <v>39390</v>
          </cell>
          <cell r="EN221">
            <v>0</v>
          </cell>
          <cell r="EO221">
            <v>0</v>
          </cell>
          <cell r="EP221">
            <v>0</v>
          </cell>
          <cell r="EQ221">
            <v>17530</v>
          </cell>
          <cell r="ER221">
            <v>0</v>
          </cell>
          <cell r="ES221">
            <v>0</v>
          </cell>
          <cell r="ET221">
            <v>0</v>
          </cell>
          <cell r="EU221">
            <v>0</v>
          </cell>
          <cell r="EV221">
            <v>0</v>
          </cell>
          <cell r="EW221">
            <v>0</v>
          </cell>
          <cell r="EX221">
            <v>0</v>
          </cell>
          <cell r="EY221">
            <v>2801</v>
          </cell>
          <cell r="EZ221">
            <v>0</v>
          </cell>
          <cell r="FA221">
            <v>0</v>
          </cell>
          <cell r="FB221">
            <v>0</v>
          </cell>
          <cell r="FC221">
            <v>13858</v>
          </cell>
          <cell r="FD221">
            <v>0</v>
          </cell>
          <cell r="FE221">
            <v>0</v>
          </cell>
          <cell r="FF221">
            <v>0</v>
          </cell>
          <cell r="FG221">
            <v>0</v>
          </cell>
          <cell r="FH221">
            <v>0</v>
          </cell>
          <cell r="FI221">
            <v>0</v>
          </cell>
          <cell r="FJ221">
            <v>0</v>
          </cell>
          <cell r="FK221">
            <v>0</v>
          </cell>
          <cell r="FL221">
            <v>0</v>
          </cell>
          <cell r="FM221">
            <v>0</v>
          </cell>
          <cell r="FN221">
            <v>0</v>
          </cell>
          <cell r="FO221">
            <v>7079</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cell r="GJ221">
            <v>0</v>
          </cell>
          <cell r="GK221">
            <v>0</v>
          </cell>
          <cell r="GL221">
            <v>0</v>
          </cell>
          <cell r="GM221">
            <v>0</v>
          </cell>
          <cell r="GN221">
            <v>0</v>
          </cell>
          <cell r="GO221">
            <v>0</v>
          </cell>
          <cell r="GP221">
            <v>0</v>
          </cell>
          <cell r="GQ221">
            <v>0</v>
          </cell>
          <cell r="GR221">
            <v>0</v>
          </cell>
          <cell r="GS221">
            <v>0</v>
          </cell>
          <cell r="GT221">
            <v>0</v>
          </cell>
          <cell r="GU221">
            <v>0</v>
          </cell>
          <cell r="GV221">
            <v>0</v>
          </cell>
          <cell r="GW221">
            <v>0</v>
          </cell>
          <cell r="GX221">
            <v>0</v>
          </cell>
          <cell r="GY221">
            <v>0</v>
          </cell>
          <cell r="GZ221">
            <v>0</v>
          </cell>
          <cell r="HA221">
            <v>0</v>
          </cell>
          <cell r="HB221">
            <v>0</v>
          </cell>
          <cell r="HC221">
            <v>0</v>
          </cell>
          <cell r="HD221">
            <v>0</v>
          </cell>
          <cell r="HE221">
            <v>0</v>
          </cell>
          <cell r="HF221">
            <v>0</v>
          </cell>
          <cell r="HG221">
            <v>0</v>
          </cell>
          <cell r="HH221">
            <v>0</v>
          </cell>
          <cell r="HI221">
            <v>0</v>
          </cell>
          <cell r="HJ221">
            <v>0</v>
          </cell>
          <cell r="HK221">
            <v>0</v>
          </cell>
          <cell r="HL221">
            <v>0</v>
          </cell>
          <cell r="HM221">
            <v>0</v>
          </cell>
          <cell r="HN221">
            <v>0</v>
          </cell>
          <cell r="HO221">
            <v>0</v>
          </cell>
          <cell r="HP221">
            <v>0</v>
          </cell>
          <cell r="HQ221">
            <v>0</v>
          </cell>
          <cell r="HR221">
            <v>0</v>
          </cell>
          <cell r="HS221">
            <v>0</v>
          </cell>
          <cell r="HT221">
            <v>0</v>
          </cell>
          <cell r="HU221">
            <v>0</v>
          </cell>
          <cell r="HV221">
            <v>0</v>
          </cell>
          <cell r="HW221">
            <v>0</v>
          </cell>
          <cell r="HX221">
            <v>0</v>
          </cell>
          <cell r="HY221">
            <v>0</v>
          </cell>
          <cell r="HZ221">
            <v>0</v>
          </cell>
          <cell r="IA221">
            <v>0</v>
          </cell>
          <cell r="IB221">
            <v>0</v>
          </cell>
          <cell r="IC221">
            <v>0</v>
          </cell>
          <cell r="ID221">
            <v>0</v>
          </cell>
          <cell r="IE221">
            <v>0</v>
          </cell>
          <cell r="IF221">
            <v>0</v>
          </cell>
          <cell r="IG221">
            <v>0</v>
          </cell>
          <cell r="IH221">
            <v>0</v>
          </cell>
          <cell r="II221">
            <v>0</v>
          </cell>
          <cell r="IJ221">
            <v>0</v>
          </cell>
          <cell r="IK221">
            <v>0</v>
          </cell>
        </row>
        <row r="222">
          <cell r="A222" t="str">
            <v>39531360</v>
          </cell>
          <cell r="B222" t="str">
            <v>2001</v>
          </cell>
          <cell r="C222">
            <v>37337</v>
          </cell>
          <cell r="D222" t="str">
            <v>10:20:10</v>
          </cell>
          <cell r="E222" t="str">
            <v>LIFE CARE CENTER OF BANNER ELK</v>
          </cell>
          <cell r="F222">
            <v>0</v>
          </cell>
          <cell r="G222">
            <v>175293</v>
          </cell>
          <cell r="H222">
            <v>-4403</v>
          </cell>
          <cell r="I222">
            <v>283397</v>
          </cell>
          <cell r="J222">
            <v>60603</v>
          </cell>
          <cell r="K222">
            <v>250637</v>
          </cell>
          <cell r="L222">
            <v>7256</v>
          </cell>
          <cell r="M222">
            <v>-7181</v>
          </cell>
          <cell r="N222">
            <v>116989</v>
          </cell>
          <cell r="O222">
            <v>34693</v>
          </cell>
          <cell r="P222">
            <v>14499</v>
          </cell>
          <cell r="Q222">
            <v>-37</v>
          </cell>
          <cell r="R222">
            <v>149780</v>
          </cell>
          <cell r="S222">
            <v>253557</v>
          </cell>
          <cell r="T222">
            <v>18518</v>
          </cell>
          <cell r="U222">
            <v>0</v>
          </cell>
          <cell r="V222">
            <v>169618</v>
          </cell>
          <cell r="W222">
            <v>0</v>
          </cell>
          <cell r="X222">
            <v>4064</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46703</v>
          </cell>
          <cell r="AM222">
            <v>0</v>
          </cell>
          <cell r="AN222">
            <v>391</v>
          </cell>
          <cell r="AO222">
            <v>0</v>
          </cell>
          <cell r="AP222">
            <v>0</v>
          </cell>
          <cell r="AQ222">
            <v>0</v>
          </cell>
          <cell r="AR222">
            <v>0</v>
          </cell>
          <cell r="AS222">
            <v>0</v>
          </cell>
          <cell r="AT222">
            <v>0</v>
          </cell>
          <cell r="AU222">
            <v>17718</v>
          </cell>
          <cell r="AV222">
            <v>0</v>
          </cell>
          <cell r="AW222">
            <v>0</v>
          </cell>
          <cell r="AX222">
            <v>0</v>
          </cell>
          <cell r="AY222">
            <v>13870</v>
          </cell>
          <cell r="AZ222">
            <v>24898</v>
          </cell>
          <cell r="BA222">
            <v>0</v>
          </cell>
          <cell r="BB222">
            <v>0</v>
          </cell>
          <cell r="BC222">
            <v>990</v>
          </cell>
          <cell r="BD222">
            <v>0</v>
          </cell>
          <cell r="BE222">
            <v>0</v>
          </cell>
          <cell r="BF222">
            <v>0</v>
          </cell>
          <cell r="BG222">
            <v>101642</v>
          </cell>
          <cell r="BH222">
            <v>0</v>
          </cell>
          <cell r="BI222">
            <v>0</v>
          </cell>
          <cell r="BJ222">
            <v>0</v>
          </cell>
          <cell r="BK222">
            <v>0</v>
          </cell>
          <cell r="BL222">
            <v>0</v>
          </cell>
          <cell r="BM222">
            <v>0</v>
          </cell>
          <cell r="BN222">
            <v>0</v>
          </cell>
          <cell r="BO222">
            <v>1163</v>
          </cell>
          <cell r="BP222">
            <v>0</v>
          </cell>
          <cell r="BQ222">
            <v>0</v>
          </cell>
          <cell r="BR222">
            <v>0</v>
          </cell>
          <cell r="BS222">
            <v>89</v>
          </cell>
          <cell r="BT222">
            <v>0</v>
          </cell>
          <cell r="BU222">
            <v>-89</v>
          </cell>
          <cell r="BV222">
            <v>0</v>
          </cell>
          <cell r="BW222">
            <v>0</v>
          </cell>
          <cell r="BX222">
            <v>0</v>
          </cell>
          <cell r="BY222">
            <v>0</v>
          </cell>
          <cell r="BZ222">
            <v>0</v>
          </cell>
          <cell r="CA222">
            <v>10800</v>
          </cell>
          <cell r="CB222">
            <v>0</v>
          </cell>
          <cell r="CC222">
            <v>0</v>
          </cell>
          <cell r="CD222">
            <v>0</v>
          </cell>
          <cell r="CE222">
            <v>5428</v>
          </cell>
          <cell r="CF222">
            <v>0</v>
          </cell>
          <cell r="CG222">
            <v>0</v>
          </cell>
          <cell r="CH222">
            <v>0</v>
          </cell>
          <cell r="CI222">
            <v>150</v>
          </cell>
          <cell r="CJ222">
            <v>0</v>
          </cell>
          <cell r="CK222">
            <v>0</v>
          </cell>
          <cell r="CL222">
            <v>0</v>
          </cell>
          <cell r="CM222">
            <v>10881</v>
          </cell>
          <cell r="CN222">
            <v>0</v>
          </cell>
          <cell r="CO222">
            <v>-9478</v>
          </cell>
          <cell r="CP222">
            <v>0</v>
          </cell>
          <cell r="CQ222">
            <v>7714</v>
          </cell>
          <cell r="CR222">
            <v>0</v>
          </cell>
          <cell r="CS222">
            <v>0</v>
          </cell>
          <cell r="CT222">
            <v>0</v>
          </cell>
          <cell r="CU222">
            <v>0</v>
          </cell>
          <cell r="CV222">
            <v>4403</v>
          </cell>
          <cell r="CW222">
            <v>0</v>
          </cell>
          <cell r="CX222">
            <v>0</v>
          </cell>
          <cell r="CY222">
            <v>0</v>
          </cell>
          <cell r="CZ222">
            <v>0</v>
          </cell>
          <cell r="DA222">
            <v>0</v>
          </cell>
          <cell r="DB222">
            <v>0</v>
          </cell>
          <cell r="DC222">
            <v>0</v>
          </cell>
          <cell r="DD222">
            <v>0</v>
          </cell>
          <cell r="DE222">
            <v>0</v>
          </cell>
          <cell r="DF222">
            <v>216321</v>
          </cell>
          <cell r="DG222">
            <v>170445</v>
          </cell>
          <cell r="DH222">
            <v>33756</v>
          </cell>
          <cell r="DI222">
            <v>-9567</v>
          </cell>
          <cell r="DJ222">
            <v>61324</v>
          </cell>
          <cell r="DK222">
            <v>23645</v>
          </cell>
          <cell r="DL222">
            <v>7786</v>
          </cell>
          <cell r="DM222">
            <v>0</v>
          </cell>
          <cell r="DN222">
            <v>29216</v>
          </cell>
          <cell r="DO222">
            <v>5280</v>
          </cell>
          <cell r="DP222">
            <v>3513</v>
          </cell>
          <cell r="DQ222">
            <v>-43</v>
          </cell>
          <cell r="DR222">
            <v>59111</v>
          </cell>
          <cell r="DS222">
            <v>21845</v>
          </cell>
          <cell r="DT222">
            <v>7101</v>
          </cell>
          <cell r="DU222">
            <v>0</v>
          </cell>
          <cell r="DV222">
            <v>188242</v>
          </cell>
          <cell r="DW222">
            <v>635589</v>
          </cell>
          <cell r="DX222">
            <v>-243959</v>
          </cell>
          <cell r="DY222">
            <v>-97783</v>
          </cell>
          <cell r="DZ222">
            <v>0</v>
          </cell>
          <cell r="EA222">
            <v>4525</v>
          </cell>
          <cell r="EB222">
            <v>0</v>
          </cell>
          <cell r="EC222">
            <v>0</v>
          </cell>
          <cell r="ED222">
            <v>0</v>
          </cell>
          <cell r="EE222">
            <v>4163</v>
          </cell>
          <cell r="EF222">
            <v>0</v>
          </cell>
          <cell r="EG222">
            <v>0</v>
          </cell>
          <cell r="EH222">
            <v>55857</v>
          </cell>
          <cell r="EI222">
            <v>13365</v>
          </cell>
          <cell r="EJ222">
            <v>6735</v>
          </cell>
          <cell r="EK222">
            <v>-3402</v>
          </cell>
          <cell r="EL222">
            <v>8891</v>
          </cell>
          <cell r="EM222">
            <v>5071</v>
          </cell>
          <cell r="EN222">
            <v>1002</v>
          </cell>
          <cell r="EO222">
            <v>-2017</v>
          </cell>
          <cell r="EP222">
            <v>0</v>
          </cell>
          <cell r="EQ222">
            <v>14415</v>
          </cell>
          <cell r="ER222">
            <v>0</v>
          </cell>
          <cell r="ES222">
            <v>-1334</v>
          </cell>
          <cell r="ET222">
            <v>0</v>
          </cell>
          <cell r="EU222">
            <v>7172</v>
          </cell>
          <cell r="EV222">
            <v>0</v>
          </cell>
          <cell r="EW222">
            <v>0</v>
          </cell>
          <cell r="EX222">
            <v>0</v>
          </cell>
          <cell r="EY222">
            <v>2458</v>
          </cell>
          <cell r="EZ222">
            <v>-2458</v>
          </cell>
          <cell r="FA222">
            <v>0</v>
          </cell>
          <cell r="FB222">
            <v>0</v>
          </cell>
          <cell r="FC222">
            <v>6822</v>
          </cell>
          <cell r="FD222">
            <v>2458</v>
          </cell>
          <cell r="FE222">
            <v>0</v>
          </cell>
          <cell r="FF222">
            <v>0</v>
          </cell>
          <cell r="FG222">
            <v>0</v>
          </cell>
          <cell r="FH222">
            <v>0</v>
          </cell>
          <cell r="FI222">
            <v>0</v>
          </cell>
          <cell r="FJ222">
            <v>0</v>
          </cell>
          <cell r="FK222">
            <v>900</v>
          </cell>
          <cell r="FL222">
            <v>0</v>
          </cell>
          <cell r="FM222">
            <v>0</v>
          </cell>
          <cell r="FN222">
            <v>0</v>
          </cell>
          <cell r="FO222">
            <v>0</v>
          </cell>
          <cell r="FP222">
            <v>0</v>
          </cell>
          <cell r="FQ222">
            <v>0</v>
          </cell>
          <cell r="FR222">
            <v>313240</v>
          </cell>
          <cell r="FS222">
            <v>0</v>
          </cell>
          <cell r="FT222">
            <v>386357</v>
          </cell>
          <cell r="FU222">
            <v>0</v>
          </cell>
          <cell r="FV222">
            <v>0</v>
          </cell>
          <cell r="FW222">
            <v>0</v>
          </cell>
          <cell r="FX222">
            <v>0</v>
          </cell>
          <cell r="FY222">
            <v>0</v>
          </cell>
          <cell r="FZ222">
            <v>0</v>
          </cell>
          <cell r="GA222">
            <v>0</v>
          </cell>
          <cell r="GB222">
            <v>0</v>
          </cell>
          <cell r="GC222">
            <v>0</v>
          </cell>
          <cell r="GD222">
            <v>0</v>
          </cell>
          <cell r="GE222">
            <v>28319</v>
          </cell>
          <cell r="GF222">
            <v>31818</v>
          </cell>
          <cell r="GG222">
            <v>0</v>
          </cell>
          <cell r="GH222">
            <v>0</v>
          </cell>
          <cell r="GI222">
            <v>38766</v>
          </cell>
          <cell r="GJ222">
            <v>71274</v>
          </cell>
          <cell r="GK222">
            <v>-117</v>
          </cell>
          <cell r="GL222">
            <v>0</v>
          </cell>
          <cell r="GM222">
            <v>967</v>
          </cell>
          <cell r="GN222">
            <v>0</v>
          </cell>
          <cell r="GO222">
            <v>-424</v>
          </cell>
          <cell r="GP222">
            <v>0</v>
          </cell>
          <cell r="GQ222">
            <v>0</v>
          </cell>
          <cell r="GR222">
            <v>0</v>
          </cell>
          <cell r="GS222">
            <v>0</v>
          </cell>
          <cell r="GT222">
            <v>0</v>
          </cell>
          <cell r="GU222">
            <v>0</v>
          </cell>
          <cell r="GV222">
            <v>0</v>
          </cell>
          <cell r="GW222">
            <v>0</v>
          </cell>
          <cell r="GX222">
            <v>313240</v>
          </cell>
          <cell r="GY222">
            <v>68052</v>
          </cell>
          <cell r="GZ222">
            <v>489449</v>
          </cell>
          <cell r="HA222">
            <v>-541</v>
          </cell>
          <cell r="HB222">
            <v>887725</v>
          </cell>
          <cell r="HC222">
            <v>0</v>
          </cell>
          <cell r="HD222">
            <v>-374819</v>
          </cell>
          <cell r="HE222">
            <v>0</v>
          </cell>
          <cell r="HF222">
            <v>0</v>
          </cell>
          <cell r="HG222">
            <v>0</v>
          </cell>
          <cell r="HH222">
            <v>0</v>
          </cell>
          <cell r="HI222">
            <v>0</v>
          </cell>
          <cell r="HJ222">
            <v>0</v>
          </cell>
          <cell r="HK222">
            <v>0</v>
          </cell>
          <cell r="HL222">
            <v>0</v>
          </cell>
          <cell r="HM222">
            <v>0</v>
          </cell>
          <cell r="HN222">
            <v>0</v>
          </cell>
          <cell r="HO222">
            <v>77913</v>
          </cell>
          <cell r="HP222">
            <v>-31818</v>
          </cell>
          <cell r="HQ222">
            <v>0</v>
          </cell>
          <cell r="HR222">
            <v>0</v>
          </cell>
          <cell r="HS222">
            <v>73184</v>
          </cell>
          <cell r="HT222">
            <v>65384</v>
          </cell>
          <cell r="HU222">
            <v>-32</v>
          </cell>
          <cell r="HV222">
            <v>0</v>
          </cell>
          <cell r="HW222">
            <v>2005</v>
          </cell>
          <cell r="HX222">
            <v>0</v>
          </cell>
          <cell r="HY222">
            <v>-1236</v>
          </cell>
          <cell r="HZ222">
            <v>0</v>
          </cell>
          <cell r="IA222">
            <v>0</v>
          </cell>
          <cell r="IB222">
            <v>0</v>
          </cell>
          <cell r="IC222">
            <v>0</v>
          </cell>
          <cell r="ID222">
            <v>0</v>
          </cell>
          <cell r="IE222">
            <v>0</v>
          </cell>
          <cell r="IF222">
            <v>0</v>
          </cell>
          <cell r="IG222">
            <v>0</v>
          </cell>
          <cell r="IH222">
            <v>887725</v>
          </cell>
          <cell r="II222">
            <v>153102</v>
          </cell>
          <cell r="IJ222">
            <v>-341253</v>
          </cell>
          <cell r="IK222">
            <v>-1268</v>
          </cell>
        </row>
        <row r="223">
          <cell r="A223" t="str">
            <v>39925074</v>
          </cell>
          <cell r="B223" t="str">
            <v>2001</v>
          </cell>
          <cell r="C223">
            <v>37348</v>
          </cell>
          <cell r="D223" t="str">
            <v>15:07:11</v>
          </cell>
          <cell r="E223" t="str">
            <v>LIFE CARE CENTERS OF HENDERSONVILLE</v>
          </cell>
          <cell r="F223">
            <v>0</v>
          </cell>
          <cell r="G223">
            <v>398869</v>
          </cell>
          <cell r="H223">
            <v>-4668</v>
          </cell>
          <cell r="I223">
            <v>-23144</v>
          </cell>
          <cell r="J223">
            <v>21629</v>
          </cell>
          <cell r="K223">
            <v>134516</v>
          </cell>
          <cell r="L223">
            <v>2118</v>
          </cell>
          <cell r="M223">
            <v>-1304</v>
          </cell>
          <cell r="N223">
            <v>58800</v>
          </cell>
          <cell r="O223">
            <v>34362</v>
          </cell>
          <cell r="P223">
            <v>5641</v>
          </cell>
          <cell r="Q223">
            <v>0</v>
          </cell>
          <cell r="R223">
            <v>143718</v>
          </cell>
          <cell r="S223">
            <v>189069</v>
          </cell>
          <cell r="T223">
            <v>13804</v>
          </cell>
          <cell r="U223">
            <v>-1698</v>
          </cell>
          <cell r="V223">
            <v>156361</v>
          </cell>
          <cell r="W223">
            <v>0</v>
          </cell>
          <cell r="X223">
            <v>457</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22345</v>
          </cell>
          <cell r="AM223">
            <v>0</v>
          </cell>
          <cell r="AN223">
            <v>152</v>
          </cell>
          <cell r="AO223">
            <v>0</v>
          </cell>
          <cell r="AP223">
            <v>0</v>
          </cell>
          <cell r="AQ223">
            <v>0</v>
          </cell>
          <cell r="AR223">
            <v>0</v>
          </cell>
          <cell r="AS223">
            <v>0</v>
          </cell>
          <cell r="AT223">
            <v>0</v>
          </cell>
          <cell r="AU223">
            <v>14646</v>
          </cell>
          <cell r="AV223">
            <v>0</v>
          </cell>
          <cell r="AW223">
            <v>0</v>
          </cell>
          <cell r="AX223">
            <v>0</v>
          </cell>
          <cell r="AY223">
            <v>5957</v>
          </cell>
          <cell r="AZ223">
            <v>16188</v>
          </cell>
          <cell r="BA223">
            <v>0</v>
          </cell>
          <cell r="BB223">
            <v>0</v>
          </cell>
          <cell r="BC223">
            <v>331</v>
          </cell>
          <cell r="BD223">
            <v>0</v>
          </cell>
          <cell r="BE223">
            <v>0</v>
          </cell>
          <cell r="BF223">
            <v>0</v>
          </cell>
          <cell r="BG223">
            <v>110753</v>
          </cell>
          <cell r="BH223">
            <v>0</v>
          </cell>
          <cell r="BI223">
            <v>0</v>
          </cell>
          <cell r="BJ223">
            <v>0</v>
          </cell>
          <cell r="BK223">
            <v>0</v>
          </cell>
          <cell r="BL223">
            <v>0</v>
          </cell>
          <cell r="BM223">
            <v>0</v>
          </cell>
          <cell r="BN223">
            <v>0</v>
          </cell>
          <cell r="BO223">
            <v>523</v>
          </cell>
          <cell r="BP223">
            <v>0</v>
          </cell>
          <cell r="BQ223">
            <v>0</v>
          </cell>
          <cell r="BR223">
            <v>0</v>
          </cell>
          <cell r="BS223">
            <v>678</v>
          </cell>
          <cell r="BT223">
            <v>0</v>
          </cell>
          <cell r="BU223">
            <v>0</v>
          </cell>
          <cell r="BV223">
            <v>0</v>
          </cell>
          <cell r="BW223">
            <v>0</v>
          </cell>
          <cell r="BX223">
            <v>0</v>
          </cell>
          <cell r="BY223">
            <v>0</v>
          </cell>
          <cell r="BZ223">
            <v>0</v>
          </cell>
          <cell r="CA223">
            <v>14072</v>
          </cell>
          <cell r="CB223">
            <v>0</v>
          </cell>
          <cell r="CC223">
            <v>0</v>
          </cell>
          <cell r="CD223">
            <v>0</v>
          </cell>
          <cell r="CE223">
            <v>3680</v>
          </cell>
          <cell r="CF223">
            <v>0</v>
          </cell>
          <cell r="CG223">
            <v>0</v>
          </cell>
          <cell r="CH223">
            <v>0</v>
          </cell>
          <cell r="CI223">
            <v>0</v>
          </cell>
          <cell r="CJ223">
            <v>0</v>
          </cell>
          <cell r="CK223">
            <v>0</v>
          </cell>
          <cell r="CL223">
            <v>0</v>
          </cell>
          <cell r="CM223">
            <v>6564</v>
          </cell>
          <cell r="CN223">
            <v>0</v>
          </cell>
          <cell r="CO223">
            <v>0</v>
          </cell>
          <cell r="CP223">
            <v>0</v>
          </cell>
          <cell r="CQ223">
            <v>6836</v>
          </cell>
          <cell r="CR223">
            <v>0</v>
          </cell>
          <cell r="CS223">
            <v>0</v>
          </cell>
          <cell r="CT223">
            <v>0</v>
          </cell>
          <cell r="CU223">
            <v>0</v>
          </cell>
          <cell r="CV223">
            <v>4668</v>
          </cell>
          <cell r="CW223">
            <v>0</v>
          </cell>
          <cell r="CX223">
            <v>0</v>
          </cell>
          <cell r="CY223">
            <v>0</v>
          </cell>
          <cell r="CZ223">
            <v>0</v>
          </cell>
          <cell r="DA223">
            <v>0</v>
          </cell>
          <cell r="DB223">
            <v>0</v>
          </cell>
          <cell r="DC223">
            <v>0</v>
          </cell>
          <cell r="DD223">
            <v>0</v>
          </cell>
          <cell r="DE223">
            <v>-7346</v>
          </cell>
          <cell r="DF223">
            <v>178706</v>
          </cell>
          <cell r="DG223">
            <v>164040</v>
          </cell>
          <cell r="DH223">
            <v>21465</v>
          </cell>
          <cell r="DI223">
            <v>-7346</v>
          </cell>
          <cell r="DJ223">
            <v>47855</v>
          </cell>
          <cell r="DK223">
            <v>17536</v>
          </cell>
          <cell r="DL223">
            <v>4818</v>
          </cell>
          <cell r="DM223">
            <v>0</v>
          </cell>
          <cell r="DN223">
            <v>34840</v>
          </cell>
          <cell r="DO223">
            <v>9588</v>
          </cell>
          <cell r="DP223">
            <v>3311</v>
          </cell>
          <cell r="DQ223">
            <v>0</v>
          </cell>
          <cell r="DR223">
            <v>41724</v>
          </cell>
          <cell r="DS223">
            <v>13264</v>
          </cell>
          <cell r="DT223">
            <v>4265</v>
          </cell>
          <cell r="DU223">
            <v>0</v>
          </cell>
          <cell r="DV223">
            <v>172339</v>
          </cell>
          <cell r="DW223">
            <v>649673</v>
          </cell>
          <cell r="DX223">
            <v>-160560</v>
          </cell>
          <cell r="DY223">
            <v>-227989</v>
          </cell>
          <cell r="DZ223">
            <v>0</v>
          </cell>
          <cell r="EA223">
            <v>748</v>
          </cell>
          <cell r="EB223">
            <v>0</v>
          </cell>
          <cell r="EC223">
            <v>0</v>
          </cell>
          <cell r="ED223">
            <v>0</v>
          </cell>
          <cell r="EE223">
            <v>2529</v>
          </cell>
          <cell r="EF223">
            <v>0</v>
          </cell>
          <cell r="EG223">
            <v>0</v>
          </cell>
          <cell r="EH223">
            <v>94100</v>
          </cell>
          <cell r="EI223">
            <v>14269</v>
          </cell>
          <cell r="EJ223">
            <v>8827</v>
          </cell>
          <cell r="EK223">
            <v>-3381</v>
          </cell>
          <cell r="EL223">
            <v>52788</v>
          </cell>
          <cell r="EM223">
            <v>10694</v>
          </cell>
          <cell r="EN223">
            <v>4931</v>
          </cell>
          <cell r="EO223">
            <v>-3181</v>
          </cell>
          <cell r="EP223">
            <v>6120</v>
          </cell>
          <cell r="EQ223">
            <v>2695</v>
          </cell>
          <cell r="ER223">
            <v>718</v>
          </cell>
          <cell r="ES223">
            <v>-1205</v>
          </cell>
          <cell r="ET223">
            <v>0</v>
          </cell>
          <cell r="EU223">
            <v>19143</v>
          </cell>
          <cell r="EV223">
            <v>0</v>
          </cell>
          <cell r="EW223">
            <v>0</v>
          </cell>
          <cell r="EX223">
            <v>0</v>
          </cell>
          <cell r="EY223">
            <v>446</v>
          </cell>
          <cell r="EZ223">
            <v>-446</v>
          </cell>
          <cell r="FA223">
            <v>0</v>
          </cell>
          <cell r="FB223">
            <v>0</v>
          </cell>
          <cell r="FC223">
            <v>8268</v>
          </cell>
          <cell r="FD223">
            <v>979</v>
          </cell>
          <cell r="FE223">
            <v>0</v>
          </cell>
          <cell r="FF223">
            <v>0</v>
          </cell>
          <cell r="FG223">
            <v>533</v>
          </cell>
          <cell r="FH223">
            <v>-533</v>
          </cell>
          <cell r="FI223">
            <v>0</v>
          </cell>
          <cell r="FJ223">
            <v>0</v>
          </cell>
          <cell r="FK223">
            <v>19601</v>
          </cell>
          <cell r="FL223">
            <v>0</v>
          </cell>
          <cell r="FM223">
            <v>0</v>
          </cell>
          <cell r="FN223">
            <v>0</v>
          </cell>
          <cell r="FO223">
            <v>0</v>
          </cell>
          <cell r="FP223">
            <v>0</v>
          </cell>
          <cell r="FQ223">
            <v>0</v>
          </cell>
          <cell r="FR223">
            <v>149791</v>
          </cell>
          <cell r="FS223">
            <v>0</v>
          </cell>
          <cell r="FT223">
            <v>443487</v>
          </cell>
          <cell r="FU223">
            <v>0</v>
          </cell>
          <cell r="FV223">
            <v>0</v>
          </cell>
          <cell r="FW223">
            <v>0</v>
          </cell>
          <cell r="FX223">
            <v>0</v>
          </cell>
          <cell r="FY223">
            <v>0</v>
          </cell>
          <cell r="FZ223">
            <v>0</v>
          </cell>
          <cell r="GA223">
            <v>0</v>
          </cell>
          <cell r="GB223">
            <v>0</v>
          </cell>
          <cell r="GC223">
            <v>0</v>
          </cell>
          <cell r="GD223">
            <v>0</v>
          </cell>
          <cell r="GE223">
            <v>12396</v>
          </cell>
          <cell r="GF223">
            <v>36684</v>
          </cell>
          <cell r="GG223">
            <v>0</v>
          </cell>
          <cell r="GH223">
            <v>0</v>
          </cell>
          <cell r="GI223">
            <v>18052</v>
          </cell>
          <cell r="GJ223">
            <v>45905</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149791</v>
          </cell>
          <cell r="GY223">
            <v>30448</v>
          </cell>
          <cell r="GZ223">
            <v>526076</v>
          </cell>
          <cell r="HA223">
            <v>0</v>
          </cell>
          <cell r="HB223">
            <v>869406</v>
          </cell>
          <cell r="HC223">
            <v>0</v>
          </cell>
          <cell r="HD223">
            <v>-440442</v>
          </cell>
          <cell r="HE223">
            <v>0</v>
          </cell>
          <cell r="HF223">
            <v>0</v>
          </cell>
          <cell r="HG223">
            <v>0</v>
          </cell>
          <cell r="HH223">
            <v>0</v>
          </cell>
          <cell r="HI223">
            <v>0</v>
          </cell>
          <cell r="HJ223">
            <v>0</v>
          </cell>
          <cell r="HK223">
            <v>0</v>
          </cell>
          <cell r="HL223">
            <v>0</v>
          </cell>
          <cell r="HM223">
            <v>0</v>
          </cell>
          <cell r="HN223">
            <v>0</v>
          </cell>
          <cell r="HO223">
            <v>76722</v>
          </cell>
          <cell r="HP223">
            <v>-36684</v>
          </cell>
          <cell r="HQ223">
            <v>0</v>
          </cell>
          <cell r="HR223">
            <v>0</v>
          </cell>
          <cell r="HS223">
            <v>25708</v>
          </cell>
          <cell r="HT223">
            <v>46380</v>
          </cell>
          <cell r="HU223">
            <v>0</v>
          </cell>
          <cell r="HV223">
            <v>0</v>
          </cell>
          <cell r="HW223">
            <v>4384</v>
          </cell>
          <cell r="HX223">
            <v>0</v>
          </cell>
          <cell r="HY223">
            <v>-280</v>
          </cell>
          <cell r="HZ223">
            <v>0</v>
          </cell>
          <cell r="IA223">
            <v>0</v>
          </cell>
          <cell r="IB223">
            <v>0</v>
          </cell>
          <cell r="IC223">
            <v>0</v>
          </cell>
          <cell r="ID223">
            <v>0</v>
          </cell>
          <cell r="IE223">
            <v>37560</v>
          </cell>
          <cell r="IF223">
            <v>0</v>
          </cell>
          <cell r="IG223">
            <v>0</v>
          </cell>
          <cell r="IH223">
            <v>869406</v>
          </cell>
          <cell r="II223">
            <v>144374</v>
          </cell>
          <cell r="IJ223">
            <v>-430746</v>
          </cell>
          <cell r="IK223">
            <v>-280</v>
          </cell>
        </row>
        <row r="224">
          <cell r="A224" t="str">
            <v>30700001</v>
          </cell>
          <cell r="B224" t="str">
            <v>2001</v>
          </cell>
          <cell r="C224">
            <v>37557</v>
          </cell>
          <cell r="D224" t="str">
            <v>13:24:26</v>
          </cell>
          <cell r="E224" t="str">
            <v>LINCOLN NURSING CENTER</v>
          </cell>
          <cell r="F224">
            <v>0</v>
          </cell>
          <cell r="G224">
            <v>932389</v>
          </cell>
          <cell r="H224">
            <v>-3598</v>
          </cell>
          <cell r="I224">
            <v>-740154</v>
          </cell>
          <cell r="J224">
            <v>32885</v>
          </cell>
          <cell r="K224">
            <v>164153</v>
          </cell>
          <cell r="L224">
            <v>11855</v>
          </cell>
          <cell r="M224">
            <v>0</v>
          </cell>
          <cell r="N224">
            <v>101851</v>
          </cell>
          <cell r="O224">
            <v>14405</v>
          </cell>
          <cell r="P224">
            <v>37196</v>
          </cell>
          <cell r="Q224">
            <v>0</v>
          </cell>
          <cell r="R224">
            <v>162729</v>
          </cell>
          <cell r="S224">
            <v>223957</v>
          </cell>
          <cell r="T224">
            <v>59430</v>
          </cell>
          <cell r="U224">
            <v>-31777</v>
          </cell>
          <cell r="V224">
            <v>152039</v>
          </cell>
          <cell r="W224">
            <v>0</v>
          </cell>
          <cell r="X224">
            <v>0</v>
          </cell>
          <cell r="Y224">
            <v>0</v>
          </cell>
          <cell r="Z224">
            <v>0</v>
          </cell>
          <cell r="AA224">
            <v>0</v>
          </cell>
          <cell r="AB224">
            <v>0</v>
          </cell>
          <cell r="AC224">
            <v>0</v>
          </cell>
          <cell r="AD224">
            <v>0</v>
          </cell>
          <cell r="AE224">
            <v>0</v>
          </cell>
          <cell r="AF224">
            <v>0</v>
          </cell>
          <cell r="AG224">
            <v>0</v>
          </cell>
          <cell r="AH224">
            <v>15631</v>
          </cell>
          <cell r="AI224">
            <v>0</v>
          </cell>
          <cell r="AJ224">
            <v>0</v>
          </cell>
          <cell r="AK224">
            <v>-4689</v>
          </cell>
          <cell r="AL224">
            <v>39732</v>
          </cell>
          <cell r="AM224">
            <v>0</v>
          </cell>
          <cell r="AN224">
            <v>0</v>
          </cell>
          <cell r="AO224">
            <v>0</v>
          </cell>
          <cell r="AP224">
            <v>0</v>
          </cell>
          <cell r="AQ224">
            <v>0</v>
          </cell>
          <cell r="AR224">
            <v>0</v>
          </cell>
          <cell r="AS224">
            <v>0</v>
          </cell>
          <cell r="AT224">
            <v>0</v>
          </cell>
          <cell r="AU224">
            <v>0</v>
          </cell>
          <cell r="AV224">
            <v>17185</v>
          </cell>
          <cell r="AW224">
            <v>0</v>
          </cell>
          <cell r="AX224">
            <v>0</v>
          </cell>
          <cell r="AY224">
            <v>0</v>
          </cell>
          <cell r="AZ224">
            <v>56576</v>
          </cell>
          <cell r="BA224">
            <v>-1515</v>
          </cell>
          <cell r="BB224">
            <v>0</v>
          </cell>
          <cell r="BC224">
            <v>0</v>
          </cell>
          <cell r="BD224">
            <v>0</v>
          </cell>
          <cell r="BE224">
            <v>0</v>
          </cell>
          <cell r="BF224">
            <v>0</v>
          </cell>
          <cell r="BG224">
            <v>82643</v>
          </cell>
          <cell r="BH224">
            <v>-49396</v>
          </cell>
          <cell r="BI224">
            <v>0</v>
          </cell>
          <cell r="BJ224">
            <v>0</v>
          </cell>
          <cell r="BK224">
            <v>0</v>
          </cell>
          <cell r="BL224">
            <v>0</v>
          </cell>
          <cell r="BM224">
            <v>0</v>
          </cell>
          <cell r="BN224">
            <v>0</v>
          </cell>
          <cell r="BO224">
            <v>0</v>
          </cell>
          <cell r="BP224">
            <v>0</v>
          </cell>
          <cell r="BQ224">
            <v>0</v>
          </cell>
          <cell r="BR224">
            <v>0</v>
          </cell>
          <cell r="BS224">
            <v>0</v>
          </cell>
          <cell r="BT224">
            <v>638</v>
          </cell>
          <cell r="BU224">
            <v>0</v>
          </cell>
          <cell r="BV224">
            <v>0</v>
          </cell>
          <cell r="BW224">
            <v>0</v>
          </cell>
          <cell r="BX224">
            <v>0</v>
          </cell>
          <cell r="BY224">
            <v>0</v>
          </cell>
          <cell r="BZ224">
            <v>0</v>
          </cell>
          <cell r="CA224">
            <v>21167</v>
          </cell>
          <cell r="CB224">
            <v>0</v>
          </cell>
          <cell r="CC224">
            <v>0</v>
          </cell>
          <cell r="CD224">
            <v>0</v>
          </cell>
          <cell r="CE224">
            <v>7447</v>
          </cell>
          <cell r="CF224">
            <v>0</v>
          </cell>
          <cell r="CG224">
            <v>0</v>
          </cell>
          <cell r="CH224">
            <v>0</v>
          </cell>
          <cell r="CI224">
            <v>900</v>
          </cell>
          <cell r="CJ224">
            <v>0</v>
          </cell>
          <cell r="CK224">
            <v>0</v>
          </cell>
          <cell r="CL224">
            <v>0</v>
          </cell>
          <cell r="CM224">
            <v>1161</v>
          </cell>
          <cell r="CN224">
            <v>0</v>
          </cell>
          <cell r="CO224">
            <v>2089</v>
          </cell>
          <cell r="CP224">
            <v>0</v>
          </cell>
          <cell r="CQ224">
            <v>500</v>
          </cell>
          <cell r="CR224">
            <v>155</v>
          </cell>
          <cell r="CS224">
            <v>0</v>
          </cell>
          <cell r="CT224">
            <v>0</v>
          </cell>
          <cell r="CU224">
            <v>0</v>
          </cell>
          <cell r="CV224">
            <v>3448</v>
          </cell>
          <cell r="CW224">
            <v>0</v>
          </cell>
          <cell r="CX224">
            <v>0</v>
          </cell>
          <cell r="CY224">
            <v>0</v>
          </cell>
          <cell r="CZ224">
            <v>0</v>
          </cell>
          <cell r="DA224">
            <v>0</v>
          </cell>
          <cell r="DB224">
            <v>0</v>
          </cell>
          <cell r="DC224">
            <v>0</v>
          </cell>
          <cell r="DD224">
            <v>0</v>
          </cell>
          <cell r="DE224">
            <v>0</v>
          </cell>
          <cell r="DF224">
            <v>207402</v>
          </cell>
          <cell r="DG224">
            <v>113818</v>
          </cell>
          <cell r="DH224">
            <v>28606</v>
          </cell>
          <cell r="DI224">
            <v>-4115</v>
          </cell>
          <cell r="DJ224">
            <v>52558</v>
          </cell>
          <cell r="DK224">
            <v>24479</v>
          </cell>
          <cell r="DL224">
            <v>19194</v>
          </cell>
          <cell r="DM224">
            <v>0</v>
          </cell>
          <cell r="DN224">
            <v>20681</v>
          </cell>
          <cell r="DO224">
            <v>0</v>
          </cell>
          <cell r="DP224">
            <v>7552</v>
          </cell>
          <cell r="DQ224">
            <v>0</v>
          </cell>
          <cell r="DR224">
            <v>33267</v>
          </cell>
          <cell r="DS224">
            <v>2291</v>
          </cell>
          <cell r="DT224">
            <v>12149</v>
          </cell>
          <cell r="DU224">
            <v>0</v>
          </cell>
          <cell r="DV224">
            <v>165517</v>
          </cell>
          <cell r="DW224">
            <v>1569646</v>
          </cell>
          <cell r="DX224">
            <v>-705331</v>
          </cell>
          <cell r="DY224">
            <v>-451143</v>
          </cell>
          <cell r="DZ224">
            <v>0</v>
          </cell>
          <cell r="EA224">
            <v>0</v>
          </cell>
          <cell r="EB224">
            <v>0</v>
          </cell>
          <cell r="EC224">
            <v>0</v>
          </cell>
          <cell r="ED224">
            <v>0</v>
          </cell>
          <cell r="EE224">
            <v>509</v>
          </cell>
          <cell r="EF224">
            <v>0</v>
          </cell>
          <cell r="EG224">
            <v>0</v>
          </cell>
          <cell r="EH224">
            <v>78593</v>
          </cell>
          <cell r="EI224">
            <v>64278</v>
          </cell>
          <cell r="EJ224">
            <v>-24881</v>
          </cell>
          <cell r="EK224">
            <v>4408</v>
          </cell>
          <cell r="EL224">
            <v>43373</v>
          </cell>
          <cell r="EM224">
            <v>0</v>
          </cell>
          <cell r="EN224">
            <v>52616</v>
          </cell>
          <cell r="EO224">
            <v>4112</v>
          </cell>
          <cell r="EP224">
            <v>4148</v>
          </cell>
          <cell r="EQ224">
            <v>0</v>
          </cell>
          <cell r="ER224">
            <v>7258</v>
          </cell>
          <cell r="ES224">
            <v>452</v>
          </cell>
          <cell r="ET224">
            <v>0</v>
          </cell>
          <cell r="EU224">
            <v>2432</v>
          </cell>
          <cell r="EV224">
            <v>0</v>
          </cell>
          <cell r="EW224">
            <v>0</v>
          </cell>
          <cell r="EX224">
            <v>0</v>
          </cell>
          <cell r="EY224">
            <v>5110</v>
          </cell>
          <cell r="EZ224">
            <v>0</v>
          </cell>
          <cell r="FA224">
            <v>0</v>
          </cell>
          <cell r="FB224">
            <v>0</v>
          </cell>
          <cell r="FC224">
            <v>22559</v>
          </cell>
          <cell r="FD224">
            <v>0</v>
          </cell>
          <cell r="FE224">
            <v>0</v>
          </cell>
          <cell r="FF224">
            <v>0</v>
          </cell>
          <cell r="FG224">
            <v>23349</v>
          </cell>
          <cell r="FH224">
            <v>0</v>
          </cell>
          <cell r="FI224">
            <v>0</v>
          </cell>
          <cell r="FJ224">
            <v>0</v>
          </cell>
          <cell r="FK224">
            <v>3966</v>
          </cell>
          <cell r="FL224">
            <v>150</v>
          </cell>
          <cell r="FM224">
            <v>0</v>
          </cell>
          <cell r="FN224">
            <v>0</v>
          </cell>
          <cell r="FO224">
            <v>0</v>
          </cell>
          <cell r="FP224">
            <v>10261</v>
          </cell>
          <cell r="FQ224">
            <v>0</v>
          </cell>
          <cell r="FR224">
            <v>16497</v>
          </cell>
          <cell r="FS224">
            <v>0</v>
          </cell>
          <cell r="FT224">
            <v>0</v>
          </cell>
          <cell r="FU224">
            <v>0</v>
          </cell>
          <cell r="FV224">
            <v>230615</v>
          </cell>
          <cell r="FW224">
            <v>0</v>
          </cell>
          <cell r="FX224">
            <v>0</v>
          </cell>
          <cell r="FY224">
            <v>0</v>
          </cell>
          <cell r="FZ224">
            <v>332647</v>
          </cell>
          <cell r="GA224">
            <v>0</v>
          </cell>
          <cell r="GB224">
            <v>-48526</v>
          </cell>
          <cell r="GC224">
            <v>0</v>
          </cell>
          <cell r="GD224">
            <v>0</v>
          </cell>
          <cell r="GE224">
            <v>0</v>
          </cell>
          <cell r="GF224">
            <v>44310</v>
          </cell>
          <cell r="GG224">
            <v>0</v>
          </cell>
          <cell r="GH224">
            <v>0</v>
          </cell>
          <cell r="GI224">
            <v>0</v>
          </cell>
          <cell r="GJ224">
            <v>150136</v>
          </cell>
          <cell r="GK224">
            <v>0</v>
          </cell>
          <cell r="GL224">
            <v>0</v>
          </cell>
          <cell r="GM224">
            <v>0</v>
          </cell>
          <cell r="GN224">
            <v>0</v>
          </cell>
          <cell r="GO224">
            <v>0</v>
          </cell>
          <cell r="GP224">
            <v>0</v>
          </cell>
          <cell r="GQ224">
            <v>0</v>
          </cell>
          <cell r="GR224">
            <v>33811</v>
          </cell>
          <cell r="GS224">
            <v>0</v>
          </cell>
          <cell r="GT224">
            <v>0</v>
          </cell>
          <cell r="GU224">
            <v>0</v>
          </cell>
          <cell r="GV224">
            <v>0</v>
          </cell>
          <cell r="GW224">
            <v>0</v>
          </cell>
          <cell r="GX224">
            <v>579759</v>
          </cell>
          <cell r="GY224">
            <v>0</v>
          </cell>
          <cell r="GZ224">
            <v>179731</v>
          </cell>
          <cell r="HA224">
            <v>0</v>
          </cell>
          <cell r="HB224">
            <v>145589</v>
          </cell>
          <cell r="HC224">
            <v>0</v>
          </cell>
          <cell r="HD224">
            <v>0</v>
          </cell>
          <cell r="HE224">
            <v>0</v>
          </cell>
          <cell r="HF224">
            <v>230761</v>
          </cell>
          <cell r="HG224">
            <v>0</v>
          </cell>
          <cell r="HH224">
            <v>0</v>
          </cell>
          <cell r="HI224">
            <v>0</v>
          </cell>
          <cell r="HJ224">
            <v>273450</v>
          </cell>
          <cell r="HK224">
            <v>0</v>
          </cell>
          <cell r="HL224">
            <v>48526</v>
          </cell>
          <cell r="HM224">
            <v>0</v>
          </cell>
          <cell r="HN224">
            <v>0</v>
          </cell>
          <cell r="HO224">
            <v>0</v>
          </cell>
          <cell r="HP224">
            <v>58307</v>
          </cell>
          <cell r="HQ224">
            <v>0</v>
          </cell>
          <cell r="HR224">
            <v>0</v>
          </cell>
          <cell r="HS224">
            <v>0</v>
          </cell>
          <cell r="HT224">
            <v>196293</v>
          </cell>
          <cell r="HU224">
            <v>0</v>
          </cell>
          <cell r="HV224">
            <v>0</v>
          </cell>
          <cell r="HW224">
            <v>0</v>
          </cell>
          <cell r="HX224">
            <v>0</v>
          </cell>
          <cell r="HY224">
            <v>0</v>
          </cell>
          <cell r="HZ224">
            <v>0</v>
          </cell>
          <cell r="IA224">
            <v>0</v>
          </cell>
          <cell r="IB224">
            <v>36186</v>
          </cell>
          <cell r="IC224">
            <v>0</v>
          </cell>
          <cell r="ID224">
            <v>0</v>
          </cell>
          <cell r="IE224">
            <v>0</v>
          </cell>
          <cell r="IF224">
            <v>0</v>
          </cell>
          <cell r="IG224">
            <v>0</v>
          </cell>
          <cell r="IH224">
            <v>649800</v>
          </cell>
          <cell r="II224">
            <v>0</v>
          </cell>
          <cell r="IJ224">
            <v>339312</v>
          </cell>
          <cell r="IK224">
            <v>0</v>
          </cell>
        </row>
        <row r="225">
          <cell r="A225" t="str">
            <v>36600814</v>
          </cell>
          <cell r="B225" t="str">
            <v>2001</v>
          </cell>
          <cell r="C225">
            <v>37410</v>
          </cell>
          <cell r="D225" t="str">
            <v>08:58:37</v>
          </cell>
          <cell r="E225" t="str">
            <v>Litchford Falls Healthcare &amp; Rehab</v>
          </cell>
          <cell r="F225">
            <v>0</v>
          </cell>
          <cell r="G225">
            <v>388888</v>
          </cell>
          <cell r="H225">
            <v>0</v>
          </cell>
          <cell r="I225">
            <v>-261835</v>
          </cell>
          <cell r="J225">
            <v>36041</v>
          </cell>
          <cell r="K225">
            <v>84254</v>
          </cell>
          <cell r="L225">
            <v>0</v>
          </cell>
          <cell r="M225">
            <v>0</v>
          </cell>
          <cell r="N225">
            <v>0</v>
          </cell>
          <cell r="O225">
            <v>138732</v>
          </cell>
          <cell r="P225">
            <v>0</v>
          </cell>
          <cell r="Q225">
            <v>0</v>
          </cell>
          <cell r="R225">
            <v>204837</v>
          </cell>
          <cell r="S225">
            <v>265762</v>
          </cell>
          <cell r="T225">
            <v>0</v>
          </cell>
          <cell r="U225">
            <v>-1157</v>
          </cell>
          <cell r="V225">
            <v>83890</v>
          </cell>
          <cell r="W225">
            <v>0</v>
          </cell>
          <cell r="X225">
            <v>0</v>
          </cell>
          <cell r="Y225">
            <v>0</v>
          </cell>
          <cell r="Z225">
            <v>0</v>
          </cell>
          <cell r="AA225">
            <v>0</v>
          </cell>
          <cell r="AB225">
            <v>0</v>
          </cell>
          <cell r="AC225">
            <v>10003</v>
          </cell>
          <cell r="AD225">
            <v>0</v>
          </cell>
          <cell r="AE225">
            <v>0</v>
          </cell>
          <cell r="AF225">
            <v>0</v>
          </cell>
          <cell r="AG225">
            <v>0</v>
          </cell>
          <cell r="AH225">
            <v>3673</v>
          </cell>
          <cell r="AI225">
            <v>0</v>
          </cell>
          <cell r="AJ225">
            <v>0</v>
          </cell>
          <cell r="AK225">
            <v>0</v>
          </cell>
          <cell r="AL225">
            <v>36218</v>
          </cell>
          <cell r="AM225">
            <v>0</v>
          </cell>
          <cell r="AN225">
            <v>0</v>
          </cell>
          <cell r="AO225">
            <v>0</v>
          </cell>
          <cell r="AP225">
            <v>0</v>
          </cell>
          <cell r="AQ225">
            <v>0</v>
          </cell>
          <cell r="AR225">
            <v>0</v>
          </cell>
          <cell r="AS225">
            <v>0</v>
          </cell>
          <cell r="AT225">
            <v>0</v>
          </cell>
          <cell r="AU225">
            <v>2844</v>
          </cell>
          <cell r="AV225">
            <v>0</v>
          </cell>
          <cell r="AW225">
            <v>765</v>
          </cell>
          <cell r="AX225">
            <v>0</v>
          </cell>
          <cell r="AY225">
            <v>12673</v>
          </cell>
          <cell r="AZ225">
            <v>0</v>
          </cell>
          <cell r="BA225">
            <v>124</v>
          </cell>
          <cell r="BB225">
            <v>0</v>
          </cell>
          <cell r="BC225">
            <v>1054</v>
          </cell>
          <cell r="BD225">
            <v>0</v>
          </cell>
          <cell r="BE225">
            <v>3534</v>
          </cell>
          <cell r="BF225">
            <v>0</v>
          </cell>
          <cell r="BG225">
            <v>0</v>
          </cell>
          <cell r="BH225">
            <v>0</v>
          </cell>
          <cell r="BI225">
            <v>0</v>
          </cell>
          <cell r="BJ225">
            <v>0</v>
          </cell>
          <cell r="BK225">
            <v>10624</v>
          </cell>
          <cell r="BL225">
            <v>0</v>
          </cell>
          <cell r="BM225">
            <v>0</v>
          </cell>
          <cell r="BN225">
            <v>0</v>
          </cell>
          <cell r="BO225">
            <v>1527</v>
          </cell>
          <cell r="BP225">
            <v>0</v>
          </cell>
          <cell r="BQ225">
            <v>0</v>
          </cell>
          <cell r="BR225">
            <v>0</v>
          </cell>
          <cell r="BS225">
            <v>32</v>
          </cell>
          <cell r="BT225">
            <v>0</v>
          </cell>
          <cell r="BU225">
            <v>0</v>
          </cell>
          <cell r="BV225">
            <v>0</v>
          </cell>
          <cell r="BW225">
            <v>0</v>
          </cell>
          <cell r="BX225">
            <v>0</v>
          </cell>
          <cell r="BY225">
            <v>0</v>
          </cell>
          <cell r="BZ225">
            <v>0</v>
          </cell>
          <cell r="CA225">
            <v>24000</v>
          </cell>
          <cell r="CB225">
            <v>0</v>
          </cell>
          <cell r="CC225">
            <v>0</v>
          </cell>
          <cell r="CD225">
            <v>0</v>
          </cell>
          <cell r="CE225">
            <v>256</v>
          </cell>
          <cell r="CF225">
            <v>0</v>
          </cell>
          <cell r="CG225">
            <v>0</v>
          </cell>
          <cell r="CH225">
            <v>0</v>
          </cell>
          <cell r="CI225">
            <v>5500</v>
          </cell>
          <cell r="CJ225">
            <v>0</v>
          </cell>
          <cell r="CK225">
            <v>0</v>
          </cell>
          <cell r="CL225">
            <v>0</v>
          </cell>
          <cell r="CM225">
            <v>1962</v>
          </cell>
          <cell r="CN225">
            <v>0</v>
          </cell>
          <cell r="CO225">
            <v>0</v>
          </cell>
          <cell r="CP225">
            <v>0</v>
          </cell>
          <cell r="CQ225">
            <v>1191</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-660</v>
          </cell>
          <cell r="DF225">
            <v>123781</v>
          </cell>
          <cell r="DG225">
            <v>61663</v>
          </cell>
          <cell r="DH225">
            <v>0</v>
          </cell>
          <cell r="DI225">
            <v>13766</v>
          </cell>
          <cell r="DJ225">
            <v>0</v>
          </cell>
          <cell r="DK225">
            <v>95990</v>
          </cell>
          <cell r="DL225">
            <v>0</v>
          </cell>
          <cell r="DM225">
            <v>0</v>
          </cell>
          <cell r="DN225">
            <v>37334</v>
          </cell>
          <cell r="DO225">
            <v>5159</v>
          </cell>
          <cell r="DP225">
            <v>0</v>
          </cell>
          <cell r="DQ225">
            <v>0</v>
          </cell>
          <cell r="DR225">
            <v>32151</v>
          </cell>
          <cell r="DS225">
            <v>12779</v>
          </cell>
          <cell r="DT225">
            <v>0</v>
          </cell>
          <cell r="DU225">
            <v>0</v>
          </cell>
          <cell r="DV225">
            <v>164993</v>
          </cell>
          <cell r="DW225">
            <v>395515</v>
          </cell>
          <cell r="DX225">
            <v>0</v>
          </cell>
          <cell r="DY225">
            <v>-97099</v>
          </cell>
          <cell r="DZ225">
            <v>0</v>
          </cell>
          <cell r="EA225">
            <v>0</v>
          </cell>
          <cell r="EB225">
            <v>3540</v>
          </cell>
          <cell r="EC225">
            <v>0</v>
          </cell>
          <cell r="ED225">
            <v>0</v>
          </cell>
          <cell r="EE225">
            <v>7230</v>
          </cell>
          <cell r="EF225">
            <v>-3540</v>
          </cell>
          <cell r="EG225">
            <v>0</v>
          </cell>
          <cell r="EH225">
            <v>0</v>
          </cell>
          <cell r="EI225">
            <v>110711</v>
          </cell>
          <cell r="EJ225">
            <v>0</v>
          </cell>
          <cell r="EK225">
            <v>0</v>
          </cell>
          <cell r="EL225">
            <v>2048</v>
          </cell>
          <cell r="EM225">
            <v>94610</v>
          </cell>
          <cell r="EN225">
            <v>0</v>
          </cell>
          <cell r="EO225">
            <v>0</v>
          </cell>
          <cell r="EP225">
            <v>0</v>
          </cell>
          <cell r="EQ225">
            <v>18963</v>
          </cell>
          <cell r="ER225">
            <v>0</v>
          </cell>
          <cell r="ES225">
            <v>0</v>
          </cell>
          <cell r="ET225">
            <v>0</v>
          </cell>
          <cell r="EU225">
            <v>6574</v>
          </cell>
          <cell r="EV225">
            <v>0</v>
          </cell>
          <cell r="EW225">
            <v>0</v>
          </cell>
          <cell r="EX225">
            <v>0</v>
          </cell>
          <cell r="EY225">
            <v>0</v>
          </cell>
          <cell r="EZ225">
            <v>0</v>
          </cell>
          <cell r="FA225">
            <v>0</v>
          </cell>
          <cell r="FB225">
            <v>0</v>
          </cell>
          <cell r="FC225">
            <v>119711</v>
          </cell>
          <cell r="FD225">
            <v>-94653</v>
          </cell>
          <cell r="FE225">
            <v>0</v>
          </cell>
          <cell r="FF225">
            <v>0</v>
          </cell>
          <cell r="FG225">
            <v>0</v>
          </cell>
          <cell r="FH225">
            <v>0</v>
          </cell>
          <cell r="FI225">
            <v>0</v>
          </cell>
          <cell r="FJ225">
            <v>0</v>
          </cell>
          <cell r="FK225">
            <v>0</v>
          </cell>
          <cell r="FL225">
            <v>0</v>
          </cell>
          <cell r="FM225">
            <v>0</v>
          </cell>
          <cell r="FN225">
            <v>0</v>
          </cell>
          <cell r="FO225">
            <v>22262</v>
          </cell>
          <cell r="FP225">
            <v>0</v>
          </cell>
          <cell r="FQ225">
            <v>0</v>
          </cell>
          <cell r="FR225">
            <v>0</v>
          </cell>
          <cell r="FS225">
            <v>0</v>
          </cell>
          <cell r="FT225">
            <v>54939</v>
          </cell>
          <cell r="FU225">
            <v>0</v>
          </cell>
          <cell r="FV225">
            <v>0</v>
          </cell>
          <cell r="FW225">
            <v>0</v>
          </cell>
          <cell r="FX225">
            <v>172856</v>
          </cell>
          <cell r="FY225">
            <v>0</v>
          </cell>
          <cell r="FZ225">
            <v>0</v>
          </cell>
          <cell r="GA225">
            <v>0</v>
          </cell>
          <cell r="GB225">
            <v>252970</v>
          </cell>
          <cell r="GC225">
            <v>0</v>
          </cell>
          <cell r="GD225">
            <v>0</v>
          </cell>
          <cell r="GE225">
            <v>0</v>
          </cell>
          <cell r="GF225">
            <v>43238</v>
          </cell>
          <cell r="GG225">
            <v>0</v>
          </cell>
          <cell r="GH225">
            <v>0</v>
          </cell>
          <cell r="GI225">
            <v>0</v>
          </cell>
          <cell r="GJ225">
            <v>20514</v>
          </cell>
          <cell r="GK225">
            <v>0</v>
          </cell>
          <cell r="GL225">
            <v>0</v>
          </cell>
          <cell r="GM225">
            <v>0</v>
          </cell>
          <cell r="GN225">
            <v>0</v>
          </cell>
          <cell r="GO225">
            <v>0</v>
          </cell>
          <cell r="GP225">
            <v>0</v>
          </cell>
          <cell r="GQ225">
            <v>0</v>
          </cell>
          <cell r="GR225">
            <v>40080</v>
          </cell>
          <cell r="GS225">
            <v>0</v>
          </cell>
          <cell r="GT225">
            <v>0</v>
          </cell>
          <cell r="GU225">
            <v>0</v>
          </cell>
          <cell r="GV225">
            <v>32945</v>
          </cell>
          <cell r="GW225">
            <v>0</v>
          </cell>
          <cell r="GX225">
            <v>0</v>
          </cell>
          <cell r="GY225">
            <v>0</v>
          </cell>
          <cell r="GZ225">
            <v>617542</v>
          </cell>
          <cell r="HA225">
            <v>0</v>
          </cell>
          <cell r="HB225">
            <v>155204</v>
          </cell>
          <cell r="HC225">
            <v>0</v>
          </cell>
          <cell r="HD225">
            <v>-74589</v>
          </cell>
          <cell r="HE225">
            <v>0</v>
          </cell>
          <cell r="HF225">
            <v>407760</v>
          </cell>
          <cell r="HG225">
            <v>0</v>
          </cell>
          <cell r="HH225">
            <v>-174640</v>
          </cell>
          <cell r="HI225">
            <v>0</v>
          </cell>
          <cell r="HJ225">
            <v>620173</v>
          </cell>
          <cell r="HK225">
            <v>0</v>
          </cell>
          <cell r="HL225">
            <v>-340213</v>
          </cell>
          <cell r="HM225">
            <v>0</v>
          </cell>
          <cell r="HN225">
            <v>0</v>
          </cell>
          <cell r="HO225">
            <v>106406</v>
          </cell>
          <cell r="HP225">
            <v>-53012</v>
          </cell>
          <cell r="HQ225">
            <v>0</v>
          </cell>
          <cell r="HR225">
            <v>0</v>
          </cell>
          <cell r="HS225">
            <v>50485</v>
          </cell>
          <cell r="HT225">
            <v>-25152</v>
          </cell>
          <cell r="HU225">
            <v>0</v>
          </cell>
          <cell r="HV225">
            <v>0</v>
          </cell>
          <cell r="HW225">
            <v>0</v>
          </cell>
          <cell r="HX225">
            <v>0</v>
          </cell>
          <cell r="HY225">
            <v>0</v>
          </cell>
          <cell r="HZ225">
            <v>0</v>
          </cell>
          <cell r="IA225">
            <v>0</v>
          </cell>
          <cell r="IB225">
            <v>54573</v>
          </cell>
          <cell r="IC225">
            <v>0</v>
          </cell>
          <cell r="ID225">
            <v>0</v>
          </cell>
          <cell r="IE225">
            <v>81787</v>
          </cell>
          <cell r="IF225">
            <v>-38620</v>
          </cell>
          <cell r="IG225">
            <v>0</v>
          </cell>
          <cell r="IH225">
            <v>1183137</v>
          </cell>
          <cell r="II225">
            <v>238678</v>
          </cell>
          <cell r="IJ225">
            <v>-651653</v>
          </cell>
          <cell r="IK225">
            <v>0</v>
          </cell>
        </row>
        <row r="226">
          <cell r="A226" t="str">
            <v>42641270</v>
          </cell>
          <cell r="B226" t="str">
            <v>2001</v>
          </cell>
          <cell r="C226">
            <v>37473</v>
          </cell>
          <cell r="D226" t="str">
            <v>09:14:32</v>
          </cell>
          <cell r="E226" t="str">
            <v>LOUISBURG NURSING CENTER, INC.</v>
          </cell>
          <cell r="F226">
            <v>0</v>
          </cell>
          <cell r="G226">
            <v>200669</v>
          </cell>
          <cell r="H226">
            <v>0</v>
          </cell>
          <cell r="I226">
            <v>-19612</v>
          </cell>
          <cell r="J226">
            <v>25402</v>
          </cell>
          <cell r="K226">
            <v>188441</v>
          </cell>
          <cell r="L226">
            <v>0</v>
          </cell>
          <cell r="M226">
            <v>73</v>
          </cell>
          <cell r="N226">
            <v>107323</v>
          </cell>
          <cell r="O226">
            <v>41493</v>
          </cell>
          <cell r="P226">
            <v>0</v>
          </cell>
          <cell r="Q226">
            <v>-185</v>
          </cell>
          <cell r="R226">
            <v>144076</v>
          </cell>
          <cell r="S226">
            <v>185279</v>
          </cell>
          <cell r="T226">
            <v>0</v>
          </cell>
          <cell r="U226">
            <v>-4361</v>
          </cell>
          <cell r="V226">
            <v>47527</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3859</v>
          </cell>
          <cell r="AV226">
            <v>0</v>
          </cell>
          <cell r="AW226">
            <v>0</v>
          </cell>
          <cell r="AX226">
            <v>0</v>
          </cell>
          <cell r="AY226">
            <v>8037</v>
          </cell>
          <cell r="AZ226">
            <v>0</v>
          </cell>
          <cell r="BA226">
            <v>0</v>
          </cell>
          <cell r="BB226">
            <v>0</v>
          </cell>
          <cell r="BC226">
            <v>79</v>
          </cell>
          <cell r="BD226">
            <v>0</v>
          </cell>
          <cell r="BE226">
            <v>0</v>
          </cell>
          <cell r="BF226">
            <v>0</v>
          </cell>
          <cell r="BG226">
            <v>168125</v>
          </cell>
          <cell r="BH226">
            <v>0</v>
          </cell>
          <cell r="BI226">
            <v>-4117</v>
          </cell>
          <cell r="BJ226">
            <v>0</v>
          </cell>
          <cell r="BK226">
            <v>22922</v>
          </cell>
          <cell r="BL226">
            <v>0</v>
          </cell>
          <cell r="BM226">
            <v>0</v>
          </cell>
          <cell r="BN226">
            <v>0</v>
          </cell>
          <cell r="BO226">
            <v>1858</v>
          </cell>
          <cell r="BP226">
            <v>0</v>
          </cell>
          <cell r="BQ226">
            <v>-10</v>
          </cell>
          <cell r="BR226">
            <v>0</v>
          </cell>
          <cell r="BS226">
            <v>0</v>
          </cell>
          <cell r="BT226">
            <v>0</v>
          </cell>
          <cell r="BU226">
            <v>0</v>
          </cell>
          <cell r="BV226">
            <v>0</v>
          </cell>
          <cell r="BW226">
            <v>0</v>
          </cell>
          <cell r="BX226">
            <v>0</v>
          </cell>
          <cell r="BY226">
            <v>0</v>
          </cell>
          <cell r="BZ226">
            <v>0</v>
          </cell>
          <cell r="CA226">
            <v>12000</v>
          </cell>
          <cell r="CB226">
            <v>0</v>
          </cell>
          <cell r="CC226">
            <v>0</v>
          </cell>
          <cell r="CD226">
            <v>0</v>
          </cell>
          <cell r="CE226">
            <v>3183</v>
          </cell>
          <cell r="CF226">
            <v>0</v>
          </cell>
          <cell r="CG226">
            <v>0</v>
          </cell>
          <cell r="CH226">
            <v>0</v>
          </cell>
          <cell r="CI226">
            <v>1800</v>
          </cell>
          <cell r="CJ226">
            <v>0</v>
          </cell>
          <cell r="CK226">
            <v>0</v>
          </cell>
          <cell r="CL226">
            <v>0</v>
          </cell>
          <cell r="CM226">
            <v>187146</v>
          </cell>
          <cell r="CN226">
            <v>0</v>
          </cell>
          <cell r="CO226">
            <v>0</v>
          </cell>
          <cell r="CP226">
            <v>0</v>
          </cell>
          <cell r="CQ226">
            <v>4652</v>
          </cell>
          <cell r="CR226">
            <v>0</v>
          </cell>
          <cell r="CS226">
            <v>12164</v>
          </cell>
          <cell r="CT226">
            <v>0</v>
          </cell>
          <cell r="CU226">
            <v>1025</v>
          </cell>
          <cell r="CV226">
            <v>0</v>
          </cell>
          <cell r="CW226">
            <v>0</v>
          </cell>
          <cell r="CX226">
            <v>0</v>
          </cell>
          <cell r="CY226">
            <v>0</v>
          </cell>
          <cell r="CZ226">
            <v>0</v>
          </cell>
          <cell r="DA226">
            <v>0</v>
          </cell>
          <cell r="DB226">
            <v>0</v>
          </cell>
          <cell r="DC226">
            <v>0</v>
          </cell>
          <cell r="DD226">
            <v>0</v>
          </cell>
          <cell r="DE226">
            <v>0</v>
          </cell>
          <cell r="DF226">
            <v>47527</v>
          </cell>
          <cell r="DG226">
            <v>414686</v>
          </cell>
          <cell r="DH226">
            <v>0</v>
          </cell>
          <cell r="DI226">
            <v>8037</v>
          </cell>
          <cell r="DJ226">
            <v>54641</v>
          </cell>
          <cell r="DK226">
            <v>37722</v>
          </cell>
          <cell r="DL226">
            <v>0</v>
          </cell>
          <cell r="DM226">
            <v>-698</v>
          </cell>
          <cell r="DN226">
            <v>32223</v>
          </cell>
          <cell r="DO226">
            <v>6470</v>
          </cell>
          <cell r="DP226">
            <v>0</v>
          </cell>
          <cell r="DQ226">
            <v>18</v>
          </cell>
          <cell r="DR226">
            <v>32745</v>
          </cell>
          <cell r="DS226">
            <v>9546</v>
          </cell>
          <cell r="DT226">
            <v>0</v>
          </cell>
          <cell r="DU226">
            <v>209</v>
          </cell>
          <cell r="DV226">
            <v>111529</v>
          </cell>
          <cell r="DW226">
            <v>258182</v>
          </cell>
          <cell r="DX226">
            <v>0</v>
          </cell>
          <cell r="DY226">
            <v>-104073</v>
          </cell>
          <cell r="DZ226">
            <v>0</v>
          </cell>
          <cell r="EA226">
            <v>1907</v>
          </cell>
          <cell r="EB226">
            <v>0</v>
          </cell>
          <cell r="EC226">
            <v>0</v>
          </cell>
          <cell r="ED226">
            <v>0</v>
          </cell>
          <cell r="EE226">
            <v>246</v>
          </cell>
          <cell r="EF226">
            <v>0</v>
          </cell>
          <cell r="EG226">
            <v>0</v>
          </cell>
          <cell r="EH226">
            <v>0</v>
          </cell>
          <cell r="EI226">
            <v>70414</v>
          </cell>
          <cell r="EJ226">
            <v>0</v>
          </cell>
          <cell r="EK226">
            <v>0</v>
          </cell>
          <cell r="EL226">
            <v>0</v>
          </cell>
          <cell r="EM226">
            <v>47742</v>
          </cell>
          <cell r="EN226">
            <v>0</v>
          </cell>
          <cell r="EO226">
            <v>0</v>
          </cell>
          <cell r="EP226">
            <v>0</v>
          </cell>
          <cell r="EQ226">
            <v>7419</v>
          </cell>
          <cell r="ER226">
            <v>0</v>
          </cell>
          <cell r="ES226">
            <v>0</v>
          </cell>
          <cell r="ET226">
            <v>0</v>
          </cell>
          <cell r="EU226">
            <v>0</v>
          </cell>
          <cell r="EV226">
            <v>0</v>
          </cell>
          <cell r="EW226">
            <v>0</v>
          </cell>
          <cell r="EX226">
            <v>0</v>
          </cell>
          <cell r="EY226">
            <v>0</v>
          </cell>
          <cell r="EZ226">
            <v>0</v>
          </cell>
          <cell r="FA226">
            <v>0</v>
          </cell>
          <cell r="FB226">
            <v>0</v>
          </cell>
          <cell r="FC226">
            <v>7328</v>
          </cell>
          <cell r="FD226">
            <v>0</v>
          </cell>
          <cell r="FE226">
            <v>-221</v>
          </cell>
          <cell r="FF226">
            <v>0</v>
          </cell>
          <cell r="FG226">
            <v>0</v>
          </cell>
          <cell r="FH226">
            <v>0</v>
          </cell>
          <cell r="FI226">
            <v>0</v>
          </cell>
          <cell r="FJ226">
            <v>0</v>
          </cell>
          <cell r="FK226">
            <v>4293</v>
          </cell>
          <cell r="FL226">
            <v>0</v>
          </cell>
          <cell r="FM226">
            <v>-130</v>
          </cell>
          <cell r="FN226">
            <v>2507</v>
          </cell>
          <cell r="FO226">
            <v>1367</v>
          </cell>
          <cell r="FP226">
            <v>0</v>
          </cell>
          <cell r="FQ226">
            <v>0</v>
          </cell>
          <cell r="FR226">
            <v>68382</v>
          </cell>
          <cell r="FS226">
            <v>0</v>
          </cell>
          <cell r="FT226">
            <v>0</v>
          </cell>
          <cell r="FU226">
            <v>0</v>
          </cell>
          <cell r="FV226">
            <v>195877</v>
          </cell>
          <cell r="FW226">
            <v>0</v>
          </cell>
          <cell r="FX226">
            <v>0</v>
          </cell>
          <cell r="FY226">
            <v>0</v>
          </cell>
          <cell r="FZ226">
            <v>342770</v>
          </cell>
          <cell r="GA226">
            <v>0</v>
          </cell>
          <cell r="GB226">
            <v>0</v>
          </cell>
          <cell r="GC226">
            <v>0</v>
          </cell>
          <cell r="GD226">
            <v>0</v>
          </cell>
          <cell r="GE226">
            <v>48592</v>
          </cell>
          <cell r="GF226">
            <v>0</v>
          </cell>
          <cell r="GG226">
            <v>0</v>
          </cell>
          <cell r="GH226">
            <v>0</v>
          </cell>
          <cell r="GI226">
            <v>61051</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607029</v>
          </cell>
          <cell r="GY226">
            <v>109643</v>
          </cell>
          <cell r="GZ226">
            <v>0</v>
          </cell>
          <cell r="HA226">
            <v>0</v>
          </cell>
          <cell r="HB226">
            <v>44921</v>
          </cell>
          <cell r="HC226">
            <v>0</v>
          </cell>
          <cell r="HD226">
            <v>0</v>
          </cell>
          <cell r="HE226">
            <v>0</v>
          </cell>
          <cell r="HF226">
            <v>116952</v>
          </cell>
          <cell r="HG226">
            <v>0</v>
          </cell>
          <cell r="HH226">
            <v>0</v>
          </cell>
          <cell r="HI226">
            <v>0</v>
          </cell>
          <cell r="HJ226">
            <v>205638</v>
          </cell>
          <cell r="HK226">
            <v>0</v>
          </cell>
          <cell r="HL226">
            <v>0</v>
          </cell>
          <cell r="HM226">
            <v>0</v>
          </cell>
          <cell r="HN226">
            <v>0</v>
          </cell>
          <cell r="HO226">
            <v>29395</v>
          </cell>
          <cell r="HP226">
            <v>0</v>
          </cell>
          <cell r="HQ226">
            <v>0</v>
          </cell>
          <cell r="HR226">
            <v>0</v>
          </cell>
          <cell r="HS226">
            <v>36901</v>
          </cell>
          <cell r="HT226">
            <v>0</v>
          </cell>
          <cell r="HU226">
            <v>0</v>
          </cell>
          <cell r="HV226">
            <v>0</v>
          </cell>
          <cell r="HW226">
            <v>0</v>
          </cell>
          <cell r="HX226">
            <v>0</v>
          </cell>
          <cell r="HY226">
            <v>0</v>
          </cell>
          <cell r="HZ226">
            <v>0</v>
          </cell>
          <cell r="IA226">
            <v>0</v>
          </cell>
          <cell r="IB226">
            <v>0</v>
          </cell>
          <cell r="IC226">
            <v>0</v>
          </cell>
          <cell r="ID226">
            <v>0</v>
          </cell>
          <cell r="IE226">
            <v>1946</v>
          </cell>
          <cell r="IF226">
            <v>0</v>
          </cell>
          <cell r="IG226">
            <v>0</v>
          </cell>
          <cell r="IH226">
            <v>367511</v>
          </cell>
          <cell r="II226">
            <v>68242</v>
          </cell>
          <cell r="IJ226">
            <v>0</v>
          </cell>
          <cell r="IK226">
            <v>0</v>
          </cell>
        </row>
        <row r="227">
          <cell r="A227" t="str">
            <v>63270650</v>
          </cell>
          <cell r="B227" t="str">
            <v>2001</v>
          </cell>
          <cell r="C227">
            <v>37377</v>
          </cell>
          <cell r="D227" t="str">
            <v>10:01:17</v>
          </cell>
          <cell r="E227" t="str">
            <v>LUTHERAN HOME - ALBEMARLE</v>
          </cell>
          <cell r="F227">
            <v>0</v>
          </cell>
          <cell r="G227">
            <v>139998</v>
          </cell>
          <cell r="H227">
            <v>-8750</v>
          </cell>
          <cell r="I227">
            <v>0</v>
          </cell>
          <cell r="J227">
            <v>52729</v>
          </cell>
          <cell r="K227">
            <v>220847</v>
          </cell>
          <cell r="L227">
            <v>13116</v>
          </cell>
          <cell r="M227">
            <v>-5130</v>
          </cell>
          <cell r="N227">
            <v>127987</v>
          </cell>
          <cell r="O227">
            <v>24541</v>
          </cell>
          <cell r="P227">
            <v>31834</v>
          </cell>
          <cell r="Q227">
            <v>0</v>
          </cell>
          <cell r="R227">
            <v>240191</v>
          </cell>
          <cell r="S227">
            <v>216375</v>
          </cell>
          <cell r="T227">
            <v>59638</v>
          </cell>
          <cell r="U227">
            <v>-17418</v>
          </cell>
          <cell r="V227">
            <v>0</v>
          </cell>
          <cell r="W227">
            <v>0</v>
          </cell>
          <cell r="X227">
            <v>58156</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38032</v>
          </cell>
          <cell r="AM227">
            <v>0</v>
          </cell>
          <cell r="AN227">
            <v>-23807</v>
          </cell>
          <cell r="AO227">
            <v>0</v>
          </cell>
          <cell r="AP227">
            <v>0</v>
          </cell>
          <cell r="AQ227">
            <v>0</v>
          </cell>
          <cell r="AR227">
            <v>0</v>
          </cell>
          <cell r="AS227">
            <v>0</v>
          </cell>
          <cell r="AT227">
            <v>0</v>
          </cell>
          <cell r="AU227">
            <v>0</v>
          </cell>
          <cell r="AV227">
            <v>5290</v>
          </cell>
          <cell r="AW227">
            <v>0</v>
          </cell>
          <cell r="AX227">
            <v>0</v>
          </cell>
          <cell r="AY227">
            <v>0</v>
          </cell>
          <cell r="AZ227">
            <v>12345</v>
          </cell>
          <cell r="BA227">
            <v>0</v>
          </cell>
          <cell r="BB227">
            <v>0</v>
          </cell>
          <cell r="BC227">
            <v>2215</v>
          </cell>
          <cell r="BD227">
            <v>0</v>
          </cell>
          <cell r="BE227">
            <v>0</v>
          </cell>
          <cell r="BF227">
            <v>0</v>
          </cell>
          <cell r="BG227">
            <v>29580</v>
          </cell>
          <cell r="BH227">
            <v>0</v>
          </cell>
          <cell r="BI227">
            <v>0</v>
          </cell>
          <cell r="BJ227">
            <v>0</v>
          </cell>
          <cell r="BK227">
            <v>26637</v>
          </cell>
          <cell r="BL227">
            <v>0</v>
          </cell>
          <cell r="BM227">
            <v>-910</v>
          </cell>
          <cell r="BN227">
            <v>0</v>
          </cell>
          <cell r="BO227">
            <v>2367</v>
          </cell>
          <cell r="BP227">
            <v>0</v>
          </cell>
          <cell r="BQ227">
            <v>0</v>
          </cell>
          <cell r="BR227">
            <v>0</v>
          </cell>
          <cell r="BS227">
            <v>13846</v>
          </cell>
          <cell r="BT227">
            <v>-13846</v>
          </cell>
          <cell r="BU227">
            <v>0</v>
          </cell>
          <cell r="BV227">
            <v>0</v>
          </cell>
          <cell r="BW227">
            <v>3980</v>
          </cell>
          <cell r="BX227">
            <v>0</v>
          </cell>
          <cell r="BY227">
            <v>0</v>
          </cell>
          <cell r="BZ227">
            <v>0</v>
          </cell>
          <cell r="CA227">
            <v>4800</v>
          </cell>
          <cell r="CB227">
            <v>0</v>
          </cell>
          <cell r="CC227">
            <v>0</v>
          </cell>
          <cell r="CD227">
            <v>0</v>
          </cell>
          <cell r="CE227">
            <v>100</v>
          </cell>
          <cell r="CF227">
            <v>-100</v>
          </cell>
          <cell r="CG227">
            <v>0</v>
          </cell>
          <cell r="CH227">
            <v>0</v>
          </cell>
          <cell r="CI227">
            <v>1500</v>
          </cell>
          <cell r="CJ227">
            <v>0</v>
          </cell>
          <cell r="CK227">
            <v>0</v>
          </cell>
          <cell r="CL227">
            <v>0</v>
          </cell>
          <cell r="CM227">
            <v>7521</v>
          </cell>
          <cell r="CN227">
            <v>0</v>
          </cell>
          <cell r="CO227">
            <v>0</v>
          </cell>
          <cell r="CP227">
            <v>0</v>
          </cell>
          <cell r="CQ227">
            <v>2627</v>
          </cell>
          <cell r="CR227">
            <v>-2607</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38032</v>
          </cell>
          <cell r="DG227">
            <v>95173</v>
          </cell>
          <cell r="DH227">
            <v>35431</v>
          </cell>
          <cell r="DI227">
            <v>-910</v>
          </cell>
          <cell r="DJ227">
            <v>85148</v>
          </cell>
          <cell r="DK227">
            <v>13298</v>
          </cell>
          <cell r="DL227">
            <v>21181</v>
          </cell>
          <cell r="DM227">
            <v>0</v>
          </cell>
          <cell r="DN227">
            <v>57209</v>
          </cell>
          <cell r="DO227">
            <v>1615</v>
          </cell>
          <cell r="DP227">
            <v>12808</v>
          </cell>
          <cell r="DQ227">
            <v>0</v>
          </cell>
          <cell r="DR227">
            <v>43918</v>
          </cell>
          <cell r="DS227">
            <v>3993</v>
          </cell>
          <cell r="DT227">
            <v>10922</v>
          </cell>
          <cell r="DU227">
            <v>-106</v>
          </cell>
          <cell r="DV227">
            <v>146482</v>
          </cell>
          <cell r="DW227">
            <v>801123</v>
          </cell>
          <cell r="DX227">
            <v>-523304</v>
          </cell>
          <cell r="DY227">
            <v>-45862</v>
          </cell>
          <cell r="DZ227">
            <v>0</v>
          </cell>
          <cell r="EA227">
            <v>1808</v>
          </cell>
          <cell r="EB227">
            <v>0</v>
          </cell>
          <cell r="EC227">
            <v>0</v>
          </cell>
          <cell r="ED227">
            <v>0</v>
          </cell>
          <cell r="EE227">
            <v>6226</v>
          </cell>
          <cell r="EF227">
            <v>0</v>
          </cell>
          <cell r="EG227">
            <v>0</v>
          </cell>
          <cell r="EH227">
            <v>0</v>
          </cell>
          <cell r="EI227">
            <v>71732</v>
          </cell>
          <cell r="EJ227">
            <v>0</v>
          </cell>
          <cell r="EK227">
            <v>0</v>
          </cell>
          <cell r="EL227">
            <v>0</v>
          </cell>
          <cell r="EM227">
            <v>36916</v>
          </cell>
          <cell r="EN227">
            <v>0</v>
          </cell>
          <cell r="EO227">
            <v>0</v>
          </cell>
          <cell r="EP227">
            <v>0</v>
          </cell>
          <cell r="EQ227">
            <v>10755</v>
          </cell>
          <cell r="ER227">
            <v>0</v>
          </cell>
          <cell r="ES227">
            <v>0</v>
          </cell>
          <cell r="ET227">
            <v>0</v>
          </cell>
          <cell r="EU227">
            <v>6603</v>
          </cell>
          <cell r="EV227">
            <v>0</v>
          </cell>
          <cell r="EW227">
            <v>0</v>
          </cell>
          <cell r="EX227">
            <v>0</v>
          </cell>
          <cell r="EY227">
            <v>1719</v>
          </cell>
          <cell r="EZ227">
            <v>0</v>
          </cell>
          <cell r="FA227">
            <v>0</v>
          </cell>
          <cell r="FB227">
            <v>0</v>
          </cell>
          <cell r="FC227">
            <v>32258</v>
          </cell>
          <cell r="FD227">
            <v>0</v>
          </cell>
          <cell r="FE227">
            <v>0</v>
          </cell>
          <cell r="FF227">
            <v>0</v>
          </cell>
          <cell r="FG227">
            <v>38454</v>
          </cell>
          <cell r="FH227">
            <v>0</v>
          </cell>
          <cell r="FI227">
            <v>0</v>
          </cell>
          <cell r="FJ227">
            <v>0</v>
          </cell>
          <cell r="FK227">
            <v>0</v>
          </cell>
          <cell r="FL227">
            <v>0</v>
          </cell>
          <cell r="FM227">
            <v>0</v>
          </cell>
          <cell r="FN227">
            <v>0</v>
          </cell>
          <cell r="FO227">
            <v>152</v>
          </cell>
          <cell r="FP227">
            <v>18046</v>
          </cell>
          <cell r="FQ227">
            <v>0</v>
          </cell>
          <cell r="FR227">
            <v>7396</v>
          </cell>
          <cell r="FS227">
            <v>0</v>
          </cell>
          <cell r="FT227">
            <v>0</v>
          </cell>
          <cell r="FU227">
            <v>0</v>
          </cell>
          <cell r="FV227">
            <v>125898</v>
          </cell>
          <cell r="FW227">
            <v>0</v>
          </cell>
          <cell r="FX227">
            <v>100566</v>
          </cell>
          <cell r="FY227">
            <v>0</v>
          </cell>
          <cell r="FZ227">
            <v>158428</v>
          </cell>
          <cell r="GA227">
            <v>0</v>
          </cell>
          <cell r="GB227">
            <v>232306</v>
          </cell>
          <cell r="GC227">
            <v>0</v>
          </cell>
          <cell r="GD227">
            <v>0</v>
          </cell>
          <cell r="GE227">
            <v>0</v>
          </cell>
          <cell r="GF227">
            <v>45645</v>
          </cell>
          <cell r="GG227">
            <v>0</v>
          </cell>
          <cell r="GH227">
            <v>0</v>
          </cell>
          <cell r="GI227">
            <v>0</v>
          </cell>
          <cell r="GJ227">
            <v>109715</v>
          </cell>
          <cell r="GK227">
            <v>0</v>
          </cell>
          <cell r="GL227">
            <v>0</v>
          </cell>
          <cell r="GM227">
            <v>0</v>
          </cell>
          <cell r="GN227">
            <v>0</v>
          </cell>
          <cell r="GO227">
            <v>0</v>
          </cell>
          <cell r="GP227">
            <v>0</v>
          </cell>
          <cell r="GQ227">
            <v>0</v>
          </cell>
          <cell r="GR227">
            <v>0</v>
          </cell>
          <cell r="GS227">
            <v>0</v>
          </cell>
          <cell r="GT227">
            <v>0</v>
          </cell>
          <cell r="GU227">
            <v>0</v>
          </cell>
          <cell r="GV227">
            <v>0</v>
          </cell>
          <cell r="GW227">
            <v>0</v>
          </cell>
          <cell r="GX227">
            <v>291722</v>
          </cell>
          <cell r="GY227">
            <v>0</v>
          </cell>
          <cell r="GZ227">
            <v>488232</v>
          </cell>
          <cell r="HA227">
            <v>0</v>
          </cell>
          <cell r="HB227">
            <v>314934</v>
          </cell>
          <cell r="HC227">
            <v>0</v>
          </cell>
          <cell r="HD227">
            <v>-58156</v>
          </cell>
          <cell r="HE227">
            <v>0</v>
          </cell>
          <cell r="HF227">
            <v>258417</v>
          </cell>
          <cell r="HG227">
            <v>0</v>
          </cell>
          <cell r="HH227">
            <v>-100566</v>
          </cell>
          <cell r="HI227">
            <v>0</v>
          </cell>
          <cell r="HJ227">
            <v>534805</v>
          </cell>
          <cell r="HK227">
            <v>0</v>
          </cell>
          <cell r="HL227">
            <v>-210705</v>
          </cell>
          <cell r="HM227">
            <v>0</v>
          </cell>
          <cell r="HN227">
            <v>0</v>
          </cell>
          <cell r="HO227">
            <v>0</v>
          </cell>
          <cell r="HP227">
            <v>53986</v>
          </cell>
          <cell r="HQ227">
            <v>0</v>
          </cell>
          <cell r="HR227">
            <v>0</v>
          </cell>
          <cell r="HS227">
            <v>0</v>
          </cell>
          <cell r="HT227">
            <v>129763</v>
          </cell>
          <cell r="HU227">
            <v>0</v>
          </cell>
          <cell r="HV227">
            <v>0</v>
          </cell>
          <cell r="HW227">
            <v>0</v>
          </cell>
          <cell r="HX227">
            <v>0</v>
          </cell>
          <cell r="HY227">
            <v>0</v>
          </cell>
          <cell r="HZ227">
            <v>0</v>
          </cell>
          <cell r="IA227">
            <v>0</v>
          </cell>
          <cell r="IB227">
            <v>0</v>
          </cell>
          <cell r="IC227">
            <v>0</v>
          </cell>
          <cell r="ID227">
            <v>0</v>
          </cell>
          <cell r="IE227">
            <v>0</v>
          </cell>
          <cell r="IF227">
            <v>0</v>
          </cell>
          <cell r="IG227">
            <v>0</v>
          </cell>
          <cell r="IH227">
            <v>1108156</v>
          </cell>
          <cell r="II227">
            <v>0</v>
          </cell>
          <cell r="IJ227">
            <v>-185678</v>
          </cell>
          <cell r="IK227">
            <v>0</v>
          </cell>
        </row>
        <row r="228">
          <cell r="A228" t="str">
            <v>64592123</v>
          </cell>
          <cell r="B228" t="str">
            <v>2001</v>
          </cell>
          <cell r="C228">
            <v>37347</v>
          </cell>
          <cell r="D228" t="str">
            <v>17:00:32</v>
          </cell>
          <cell r="E228" t="str">
            <v>LUTHERAN HOME - HICKORY</v>
          </cell>
          <cell r="F228">
            <v>0</v>
          </cell>
          <cell r="G228">
            <v>632382</v>
          </cell>
          <cell r="H228">
            <v>243</v>
          </cell>
          <cell r="I228">
            <v>-32342</v>
          </cell>
          <cell r="J228">
            <v>144878</v>
          </cell>
          <cell r="K228">
            <v>264366</v>
          </cell>
          <cell r="L228">
            <v>34015</v>
          </cell>
          <cell r="M228">
            <v>-3393</v>
          </cell>
          <cell r="N228">
            <v>233027</v>
          </cell>
          <cell r="O228">
            <v>22271</v>
          </cell>
          <cell r="P228">
            <v>54928</v>
          </cell>
          <cell r="Q228">
            <v>0</v>
          </cell>
          <cell r="R228">
            <v>445982</v>
          </cell>
          <cell r="S228">
            <v>330951</v>
          </cell>
          <cell r="T228">
            <v>104607</v>
          </cell>
          <cell r="U228">
            <v>-20918</v>
          </cell>
          <cell r="V228">
            <v>0</v>
          </cell>
          <cell r="W228">
            <v>0</v>
          </cell>
          <cell r="X228">
            <v>56986</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84391</v>
          </cell>
          <cell r="AM228">
            <v>0</v>
          </cell>
          <cell r="AN228">
            <v>-63750</v>
          </cell>
          <cell r="AO228">
            <v>0</v>
          </cell>
          <cell r="AP228">
            <v>15336</v>
          </cell>
          <cell r="AQ228">
            <v>0</v>
          </cell>
          <cell r="AR228">
            <v>-15336</v>
          </cell>
          <cell r="AS228">
            <v>0</v>
          </cell>
          <cell r="AT228">
            <v>0</v>
          </cell>
          <cell r="AU228">
            <v>0</v>
          </cell>
          <cell r="AV228">
            <v>6359</v>
          </cell>
          <cell r="AW228">
            <v>0</v>
          </cell>
          <cell r="AX228">
            <v>0</v>
          </cell>
          <cell r="AY228">
            <v>0</v>
          </cell>
          <cell r="AZ228">
            <v>11867</v>
          </cell>
          <cell r="BA228">
            <v>0</v>
          </cell>
          <cell r="BB228">
            <v>0</v>
          </cell>
          <cell r="BC228">
            <v>4374</v>
          </cell>
          <cell r="BD228">
            <v>0</v>
          </cell>
          <cell r="BE228">
            <v>0</v>
          </cell>
          <cell r="BF228">
            <v>0</v>
          </cell>
          <cell r="BG228">
            <v>45189</v>
          </cell>
          <cell r="BH228">
            <v>0</v>
          </cell>
          <cell r="BI228">
            <v>0</v>
          </cell>
          <cell r="BJ228">
            <v>0</v>
          </cell>
          <cell r="BK228">
            <v>55327</v>
          </cell>
          <cell r="BL228">
            <v>0</v>
          </cell>
          <cell r="BM228">
            <v>-2069</v>
          </cell>
          <cell r="BN228">
            <v>0</v>
          </cell>
          <cell r="BO228">
            <v>6683</v>
          </cell>
          <cell r="BP228">
            <v>0</v>
          </cell>
          <cell r="BQ228">
            <v>0</v>
          </cell>
          <cell r="BR228">
            <v>0</v>
          </cell>
          <cell r="BS228">
            <v>10487</v>
          </cell>
          <cell r="BT228">
            <v>-10487</v>
          </cell>
          <cell r="BU228">
            <v>0</v>
          </cell>
          <cell r="BV228">
            <v>0</v>
          </cell>
          <cell r="BW228">
            <v>138</v>
          </cell>
          <cell r="BX228">
            <v>0</v>
          </cell>
          <cell r="BY228">
            <v>0</v>
          </cell>
          <cell r="BZ228">
            <v>0</v>
          </cell>
          <cell r="CA228">
            <v>7700</v>
          </cell>
          <cell r="CB228">
            <v>0</v>
          </cell>
          <cell r="CC228">
            <v>0</v>
          </cell>
          <cell r="CD228">
            <v>0</v>
          </cell>
          <cell r="CE228">
            <v>100</v>
          </cell>
          <cell r="CF228">
            <v>-100</v>
          </cell>
          <cell r="CG228">
            <v>0</v>
          </cell>
          <cell r="CH228">
            <v>0</v>
          </cell>
          <cell r="CI228">
            <v>2400</v>
          </cell>
          <cell r="CJ228">
            <v>0</v>
          </cell>
          <cell r="CK228">
            <v>0</v>
          </cell>
          <cell r="CL228">
            <v>0</v>
          </cell>
          <cell r="CM228">
            <v>7344</v>
          </cell>
          <cell r="CN228">
            <v>0</v>
          </cell>
          <cell r="CO228">
            <v>0</v>
          </cell>
          <cell r="CP228">
            <v>0</v>
          </cell>
          <cell r="CQ228">
            <v>610</v>
          </cell>
          <cell r="CR228">
            <v>-532</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99727</v>
          </cell>
          <cell r="DG228">
            <v>140352</v>
          </cell>
          <cell r="DH228">
            <v>-14993</v>
          </cell>
          <cell r="DI228">
            <v>-2069</v>
          </cell>
          <cell r="DJ228">
            <v>125066</v>
          </cell>
          <cell r="DK228">
            <v>14838</v>
          </cell>
          <cell r="DL228">
            <v>29364</v>
          </cell>
          <cell r="DM228">
            <v>0</v>
          </cell>
          <cell r="DN228">
            <v>63841</v>
          </cell>
          <cell r="DO228">
            <v>3300</v>
          </cell>
          <cell r="DP228">
            <v>13607</v>
          </cell>
          <cell r="DQ228">
            <v>0</v>
          </cell>
          <cell r="DR228">
            <v>60959</v>
          </cell>
          <cell r="DS228">
            <v>7072</v>
          </cell>
          <cell r="DT228">
            <v>-9721</v>
          </cell>
          <cell r="DU228">
            <v>21579</v>
          </cell>
          <cell r="DV228">
            <v>140750</v>
          </cell>
          <cell r="DW228">
            <v>1301992</v>
          </cell>
          <cell r="DX228">
            <v>-778760</v>
          </cell>
          <cell r="DY228">
            <v>-121606</v>
          </cell>
          <cell r="DZ228">
            <v>0</v>
          </cell>
          <cell r="EA228">
            <v>3299</v>
          </cell>
          <cell r="EB228">
            <v>0</v>
          </cell>
          <cell r="EC228">
            <v>0</v>
          </cell>
          <cell r="ED228">
            <v>0</v>
          </cell>
          <cell r="EE228">
            <v>7256</v>
          </cell>
          <cell r="EF228">
            <v>0</v>
          </cell>
          <cell r="EG228">
            <v>0</v>
          </cell>
          <cell r="EH228">
            <v>0</v>
          </cell>
          <cell r="EI228">
            <v>102839</v>
          </cell>
          <cell r="EJ228">
            <v>0</v>
          </cell>
          <cell r="EK228">
            <v>0</v>
          </cell>
          <cell r="EL228">
            <v>0</v>
          </cell>
          <cell r="EM228">
            <v>74247</v>
          </cell>
          <cell r="EN228">
            <v>0</v>
          </cell>
          <cell r="EO228">
            <v>0</v>
          </cell>
          <cell r="EP228">
            <v>0</v>
          </cell>
          <cell r="EQ228">
            <v>40957</v>
          </cell>
          <cell r="ER228">
            <v>0</v>
          </cell>
          <cell r="ES228">
            <v>0</v>
          </cell>
          <cell r="ET228">
            <v>0</v>
          </cell>
          <cell r="EU228">
            <v>19260</v>
          </cell>
          <cell r="EV228">
            <v>0</v>
          </cell>
          <cell r="EW228">
            <v>0</v>
          </cell>
          <cell r="EX228">
            <v>0</v>
          </cell>
          <cell r="EY228">
            <v>23804</v>
          </cell>
          <cell r="EZ228">
            <v>0</v>
          </cell>
          <cell r="FA228">
            <v>0</v>
          </cell>
          <cell r="FB228">
            <v>0</v>
          </cell>
          <cell r="FC228">
            <v>75251</v>
          </cell>
          <cell r="FD228">
            <v>0</v>
          </cell>
          <cell r="FE228">
            <v>0</v>
          </cell>
          <cell r="FF228">
            <v>0</v>
          </cell>
          <cell r="FG228">
            <v>49417</v>
          </cell>
          <cell r="FH228">
            <v>0</v>
          </cell>
          <cell r="FI228">
            <v>0</v>
          </cell>
          <cell r="FJ228">
            <v>0</v>
          </cell>
          <cell r="FK228">
            <v>0</v>
          </cell>
          <cell r="FL228">
            <v>0</v>
          </cell>
          <cell r="FM228">
            <v>0</v>
          </cell>
          <cell r="FN228">
            <v>0</v>
          </cell>
          <cell r="FO228">
            <v>2765</v>
          </cell>
          <cell r="FP228">
            <v>13938</v>
          </cell>
          <cell r="FQ228">
            <v>0</v>
          </cell>
          <cell r="FR228">
            <v>173605</v>
          </cell>
          <cell r="FS228">
            <v>0</v>
          </cell>
          <cell r="FT228">
            <v>0</v>
          </cell>
          <cell r="FU228">
            <v>0</v>
          </cell>
          <cell r="FV228">
            <v>344844</v>
          </cell>
          <cell r="FW228">
            <v>0</v>
          </cell>
          <cell r="FX228">
            <v>0</v>
          </cell>
          <cell r="FY228">
            <v>0</v>
          </cell>
          <cell r="FZ228">
            <v>719950</v>
          </cell>
          <cell r="GA228">
            <v>0</v>
          </cell>
          <cell r="GB228">
            <v>19125</v>
          </cell>
          <cell r="GC228">
            <v>0</v>
          </cell>
          <cell r="GD228">
            <v>0</v>
          </cell>
          <cell r="GE228">
            <v>0</v>
          </cell>
          <cell r="GF228">
            <v>103014</v>
          </cell>
          <cell r="GG228">
            <v>0</v>
          </cell>
          <cell r="GH228">
            <v>0</v>
          </cell>
          <cell r="GI228">
            <v>0</v>
          </cell>
          <cell r="GJ228">
            <v>192124</v>
          </cell>
          <cell r="GK228">
            <v>0</v>
          </cell>
          <cell r="GL228">
            <v>0</v>
          </cell>
          <cell r="GM228">
            <v>0</v>
          </cell>
          <cell r="GN228">
            <v>0</v>
          </cell>
          <cell r="GO228">
            <v>0</v>
          </cell>
          <cell r="GP228">
            <v>0</v>
          </cell>
          <cell r="GQ228">
            <v>0</v>
          </cell>
          <cell r="GR228">
            <v>0</v>
          </cell>
          <cell r="GS228">
            <v>0</v>
          </cell>
          <cell r="GT228">
            <v>0</v>
          </cell>
          <cell r="GU228">
            <v>240211</v>
          </cell>
          <cell r="GV228">
            <v>0</v>
          </cell>
          <cell r="GW228">
            <v>0</v>
          </cell>
          <cell r="GX228">
            <v>1238399</v>
          </cell>
          <cell r="GY228">
            <v>240211</v>
          </cell>
          <cell r="GZ228">
            <v>314263</v>
          </cell>
          <cell r="HA228">
            <v>0</v>
          </cell>
          <cell r="HB228">
            <v>278140</v>
          </cell>
          <cell r="HC228">
            <v>0</v>
          </cell>
          <cell r="HD228">
            <v>-56986</v>
          </cell>
          <cell r="HE228">
            <v>0</v>
          </cell>
          <cell r="HF228">
            <v>143348</v>
          </cell>
          <cell r="HG228">
            <v>0</v>
          </cell>
          <cell r="HH228">
            <v>0</v>
          </cell>
          <cell r="HI228">
            <v>0</v>
          </cell>
          <cell r="HJ228">
            <v>401067</v>
          </cell>
          <cell r="HK228">
            <v>0</v>
          </cell>
          <cell r="HL228">
            <v>36519</v>
          </cell>
          <cell r="HM228">
            <v>0</v>
          </cell>
          <cell r="HN228">
            <v>0</v>
          </cell>
          <cell r="HO228">
            <v>0</v>
          </cell>
          <cell r="HP228">
            <v>65706</v>
          </cell>
          <cell r="HQ228">
            <v>0</v>
          </cell>
          <cell r="HR228">
            <v>0</v>
          </cell>
          <cell r="HS228">
            <v>0</v>
          </cell>
          <cell r="HT228">
            <v>122746</v>
          </cell>
          <cell r="HU228">
            <v>0</v>
          </cell>
          <cell r="HV228">
            <v>0</v>
          </cell>
          <cell r="HW228">
            <v>0</v>
          </cell>
          <cell r="HX228">
            <v>0</v>
          </cell>
          <cell r="HY228">
            <v>0</v>
          </cell>
          <cell r="HZ228">
            <v>0</v>
          </cell>
          <cell r="IA228">
            <v>0</v>
          </cell>
          <cell r="IB228">
            <v>0</v>
          </cell>
          <cell r="IC228">
            <v>0</v>
          </cell>
          <cell r="ID228">
            <v>0</v>
          </cell>
          <cell r="IE228">
            <v>121419</v>
          </cell>
          <cell r="IF228">
            <v>0</v>
          </cell>
          <cell r="IG228">
            <v>0</v>
          </cell>
          <cell r="IH228">
            <v>822555</v>
          </cell>
          <cell r="II228">
            <v>121419</v>
          </cell>
          <cell r="IJ228">
            <v>167985</v>
          </cell>
          <cell r="IK228">
            <v>0</v>
          </cell>
        </row>
        <row r="229">
          <cell r="A229" t="str">
            <v>62534375</v>
          </cell>
          <cell r="B229" t="str">
            <v>2001</v>
          </cell>
          <cell r="C229">
            <v>37376</v>
          </cell>
          <cell r="D229" t="str">
            <v>12:02:05</v>
          </cell>
          <cell r="E229" t="str">
            <v>LUTHERAN HOME AT TRINITY OAKS</v>
          </cell>
          <cell r="F229">
            <v>0</v>
          </cell>
          <cell r="G229">
            <v>218485</v>
          </cell>
          <cell r="H229">
            <v>0</v>
          </cell>
          <cell r="I229">
            <v>0</v>
          </cell>
          <cell r="J229">
            <v>46919</v>
          </cell>
          <cell r="K229">
            <v>318751</v>
          </cell>
          <cell r="L229">
            <v>8968</v>
          </cell>
          <cell r="M229">
            <v>-3087</v>
          </cell>
          <cell r="N229">
            <v>192900</v>
          </cell>
          <cell r="O229">
            <v>52224</v>
          </cell>
          <cell r="P229">
            <v>36879</v>
          </cell>
          <cell r="Q229">
            <v>0</v>
          </cell>
          <cell r="R229">
            <v>325300</v>
          </cell>
          <cell r="S229">
            <v>330505</v>
          </cell>
          <cell r="T229">
            <v>61869</v>
          </cell>
          <cell r="U229">
            <v>-27927</v>
          </cell>
          <cell r="V229">
            <v>0</v>
          </cell>
          <cell r="W229">
            <v>0</v>
          </cell>
          <cell r="X229">
            <v>67686</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94985</v>
          </cell>
          <cell r="AM229">
            <v>0</v>
          </cell>
          <cell r="AN229">
            <v>-72676</v>
          </cell>
          <cell r="AO229">
            <v>0</v>
          </cell>
          <cell r="AP229">
            <v>26657</v>
          </cell>
          <cell r="AQ229">
            <v>0</v>
          </cell>
          <cell r="AR229">
            <v>-26657</v>
          </cell>
          <cell r="AS229">
            <v>0</v>
          </cell>
          <cell r="AT229">
            <v>0</v>
          </cell>
          <cell r="AU229">
            <v>0</v>
          </cell>
          <cell r="AV229">
            <v>6717</v>
          </cell>
          <cell r="AW229">
            <v>0</v>
          </cell>
          <cell r="AX229">
            <v>0</v>
          </cell>
          <cell r="AY229">
            <v>0</v>
          </cell>
          <cell r="AZ229">
            <v>10471</v>
          </cell>
          <cell r="BA229">
            <v>0</v>
          </cell>
          <cell r="BB229">
            <v>0</v>
          </cell>
          <cell r="BC229">
            <v>7014</v>
          </cell>
          <cell r="BD229">
            <v>0</v>
          </cell>
          <cell r="BE229">
            <v>0</v>
          </cell>
          <cell r="BF229">
            <v>0</v>
          </cell>
          <cell r="BG229">
            <v>68577</v>
          </cell>
          <cell r="BH229">
            <v>0</v>
          </cell>
          <cell r="BI229">
            <v>0</v>
          </cell>
          <cell r="BJ229">
            <v>0</v>
          </cell>
          <cell r="BK229">
            <v>24168</v>
          </cell>
          <cell r="BL229">
            <v>0</v>
          </cell>
          <cell r="BM229">
            <v>-904</v>
          </cell>
          <cell r="BN229">
            <v>0</v>
          </cell>
          <cell r="BO229">
            <v>7695</v>
          </cell>
          <cell r="BP229">
            <v>-185</v>
          </cell>
          <cell r="BQ229">
            <v>0</v>
          </cell>
          <cell r="BR229">
            <v>0</v>
          </cell>
          <cell r="BS229">
            <v>1569</v>
          </cell>
          <cell r="BT229">
            <v>0</v>
          </cell>
          <cell r="BU229">
            <v>0</v>
          </cell>
          <cell r="BV229">
            <v>0</v>
          </cell>
          <cell r="BW229">
            <v>3213</v>
          </cell>
          <cell r="BX229">
            <v>0</v>
          </cell>
          <cell r="BY229">
            <v>0</v>
          </cell>
          <cell r="BZ229">
            <v>0</v>
          </cell>
          <cell r="CA229">
            <v>21600</v>
          </cell>
          <cell r="CB229">
            <v>0</v>
          </cell>
          <cell r="CC229">
            <v>0</v>
          </cell>
          <cell r="CD229">
            <v>0</v>
          </cell>
          <cell r="CE229">
            <v>0</v>
          </cell>
          <cell r="CF229">
            <v>0</v>
          </cell>
          <cell r="CG229">
            <v>0</v>
          </cell>
          <cell r="CH229">
            <v>0</v>
          </cell>
          <cell r="CI229">
            <v>2300</v>
          </cell>
          <cell r="CJ229">
            <v>0</v>
          </cell>
          <cell r="CK229">
            <v>0</v>
          </cell>
          <cell r="CL229">
            <v>0</v>
          </cell>
          <cell r="CM229">
            <v>9928</v>
          </cell>
          <cell r="CN229">
            <v>0</v>
          </cell>
          <cell r="CO229">
            <v>0</v>
          </cell>
          <cell r="CP229">
            <v>0</v>
          </cell>
          <cell r="CQ229">
            <v>2693</v>
          </cell>
          <cell r="CR229">
            <v>0</v>
          </cell>
          <cell r="CS229">
            <v>0</v>
          </cell>
          <cell r="CT229">
            <v>0</v>
          </cell>
          <cell r="CU229">
            <v>0</v>
          </cell>
          <cell r="CV229">
            <v>0</v>
          </cell>
          <cell r="CW229">
            <v>0</v>
          </cell>
          <cell r="CX229">
            <v>0</v>
          </cell>
          <cell r="CY229">
            <v>0</v>
          </cell>
          <cell r="CZ229">
            <v>0</v>
          </cell>
          <cell r="DA229">
            <v>0</v>
          </cell>
          <cell r="DB229">
            <v>0</v>
          </cell>
          <cell r="DC229">
            <v>-9142</v>
          </cell>
          <cell r="DD229">
            <v>0</v>
          </cell>
          <cell r="DE229">
            <v>0</v>
          </cell>
          <cell r="DF229">
            <v>121642</v>
          </cell>
          <cell r="DG229">
            <v>139615</v>
          </cell>
          <cell r="DH229">
            <v>-14644</v>
          </cell>
          <cell r="DI229">
            <v>-904</v>
          </cell>
          <cell r="DJ229">
            <v>127361</v>
          </cell>
          <cell r="DK229">
            <v>54321</v>
          </cell>
          <cell r="DL229">
            <v>24349</v>
          </cell>
          <cell r="DM229">
            <v>-15000</v>
          </cell>
          <cell r="DN229">
            <v>50231</v>
          </cell>
          <cell r="DO229">
            <v>1440</v>
          </cell>
          <cell r="DP229">
            <v>9603</v>
          </cell>
          <cell r="DQ229">
            <v>0</v>
          </cell>
          <cell r="DR229">
            <v>83542</v>
          </cell>
          <cell r="DS229">
            <v>3073</v>
          </cell>
          <cell r="DT229">
            <v>15807</v>
          </cell>
          <cell r="DU229">
            <v>-1327</v>
          </cell>
          <cell r="DV229">
            <v>141869</v>
          </cell>
          <cell r="DW229">
            <v>1145027</v>
          </cell>
          <cell r="DX229">
            <v>-664416</v>
          </cell>
          <cell r="DY229">
            <v>-80859</v>
          </cell>
          <cell r="DZ229">
            <v>0</v>
          </cell>
          <cell r="EA229">
            <v>4405</v>
          </cell>
          <cell r="EB229">
            <v>0</v>
          </cell>
          <cell r="EC229">
            <v>0</v>
          </cell>
          <cell r="ED229">
            <v>0</v>
          </cell>
          <cell r="EE229">
            <v>5282</v>
          </cell>
          <cell r="EF229">
            <v>0</v>
          </cell>
          <cell r="EG229">
            <v>0</v>
          </cell>
          <cell r="EH229">
            <v>0</v>
          </cell>
          <cell r="EI229">
            <v>142714</v>
          </cell>
          <cell r="EJ229">
            <v>0</v>
          </cell>
          <cell r="EK229">
            <v>0</v>
          </cell>
          <cell r="EL229">
            <v>0</v>
          </cell>
          <cell r="EM229">
            <v>128294</v>
          </cell>
          <cell r="EN229">
            <v>0</v>
          </cell>
          <cell r="EO229">
            <v>0</v>
          </cell>
          <cell r="EP229">
            <v>0</v>
          </cell>
          <cell r="EQ229">
            <v>16105</v>
          </cell>
          <cell r="ER229">
            <v>0</v>
          </cell>
          <cell r="ES229">
            <v>0</v>
          </cell>
          <cell r="ET229">
            <v>0</v>
          </cell>
          <cell r="EU229">
            <v>10855</v>
          </cell>
          <cell r="EV229">
            <v>0</v>
          </cell>
          <cell r="EW229">
            <v>0</v>
          </cell>
          <cell r="EX229">
            <v>0</v>
          </cell>
          <cell r="EY229">
            <v>4244</v>
          </cell>
          <cell r="EZ229">
            <v>0</v>
          </cell>
          <cell r="FA229">
            <v>0</v>
          </cell>
          <cell r="FB229">
            <v>0</v>
          </cell>
          <cell r="FC229">
            <v>30918</v>
          </cell>
          <cell r="FD229">
            <v>0</v>
          </cell>
          <cell r="FE229">
            <v>0</v>
          </cell>
          <cell r="FF229">
            <v>0</v>
          </cell>
          <cell r="FG229">
            <v>28167</v>
          </cell>
          <cell r="FH229">
            <v>0</v>
          </cell>
          <cell r="FI229">
            <v>0</v>
          </cell>
          <cell r="FJ229">
            <v>0</v>
          </cell>
          <cell r="FK229">
            <v>0</v>
          </cell>
          <cell r="FL229">
            <v>0</v>
          </cell>
          <cell r="FM229">
            <v>0</v>
          </cell>
          <cell r="FN229">
            <v>0</v>
          </cell>
          <cell r="FO229">
            <v>2517</v>
          </cell>
          <cell r="FP229">
            <v>4989</v>
          </cell>
          <cell r="FQ229">
            <v>0</v>
          </cell>
          <cell r="FR229">
            <v>250303</v>
          </cell>
          <cell r="FS229">
            <v>0</v>
          </cell>
          <cell r="FT229">
            <v>0</v>
          </cell>
          <cell r="FU229">
            <v>0</v>
          </cell>
          <cell r="FV229">
            <v>162762</v>
          </cell>
          <cell r="FW229">
            <v>0</v>
          </cell>
          <cell r="FX229">
            <v>8128</v>
          </cell>
          <cell r="FY229">
            <v>0</v>
          </cell>
          <cell r="FZ229">
            <v>534069</v>
          </cell>
          <cell r="GA229">
            <v>0</v>
          </cell>
          <cell r="GB229">
            <v>126734</v>
          </cell>
          <cell r="GC229">
            <v>0</v>
          </cell>
          <cell r="GD229">
            <v>0</v>
          </cell>
          <cell r="GE229">
            <v>0</v>
          </cell>
          <cell r="GF229">
            <v>82280</v>
          </cell>
          <cell r="GG229">
            <v>0</v>
          </cell>
          <cell r="GH229">
            <v>0</v>
          </cell>
          <cell r="GI229">
            <v>0</v>
          </cell>
          <cell r="GJ229">
            <v>128142</v>
          </cell>
          <cell r="GK229">
            <v>0</v>
          </cell>
          <cell r="GL229">
            <v>0</v>
          </cell>
          <cell r="GM229">
            <v>0</v>
          </cell>
          <cell r="GN229">
            <v>0</v>
          </cell>
          <cell r="GO229">
            <v>0</v>
          </cell>
          <cell r="GP229">
            <v>0</v>
          </cell>
          <cell r="GQ229">
            <v>0</v>
          </cell>
          <cell r="GR229">
            <v>0</v>
          </cell>
          <cell r="GS229">
            <v>0</v>
          </cell>
          <cell r="GT229">
            <v>0</v>
          </cell>
          <cell r="GU229">
            <v>0</v>
          </cell>
          <cell r="GV229">
            <v>0</v>
          </cell>
          <cell r="GW229">
            <v>0</v>
          </cell>
          <cell r="GX229">
            <v>947134</v>
          </cell>
          <cell r="GY229">
            <v>0</v>
          </cell>
          <cell r="GZ229">
            <v>345284</v>
          </cell>
          <cell r="HA229">
            <v>0</v>
          </cell>
          <cell r="HB229">
            <v>543009</v>
          </cell>
          <cell r="HC229">
            <v>0</v>
          </cell>
          <cell r="HD229">
            <v>-67686</v>
          </cell>
          <cell r="HE229">
            <v>0</v>
          </cell>
          <cell r="HF229">
            <v>154851</v>
          </cell>
          <cell r="HG229">
            <v>0</v>
          </cell>
          <cell r="HH229">
            <v>-8128</v>
          </cell>
          <cell r="HI229">
            <v>0</v>
          </cell>
          <cell r="HJ229">
            <v>737132</v>
          </cell>
          <cell r="HK229">
            <v>0</v>
          </cell>
          <cell r="HL229">
            <v>-56503</v>
          </cell>
          <cell r="HM229">
            <v>0</v>
          </cell>
          <cell r="HN229">
            <v>0</v>
          </cell>
          <cell r="HO229">
            <v>0</v>
          </cell>
          <cell r="HP229">
            <v>95896</v>
          </cell>
          <cell r="HQ229">
            <v>0</v>
          </cell>
          <cell r="HR229">
            <v>0</v>
          </cell>
          <cell r="HS229">
            <v>0</v>
          </cell>
          <cell r="HT229">
            <v>149593</v>
          </cell>
          <cell r="HU229">
            <v>0</v>
          </cell>
          <cell r="HV229">
            <v>0</v>
          </cell>
          <cell r="HW229">
            <v>0</v>
          </cell>
          <cell r="HX229">
            <v>0</v>
          </cell>
          <cell r="HY229">
            <v>0</v>
          </cell>
          <cell r="HZ229">
            <v>0</v>
          </cell>
          <cell r="IA229">
            <v>0</v>
          </cell>
          <cell r="IB229">
            <v>0</v>
          </cell>
          <cell r="IC229">
            <v>0</v>
          </cell>
          <cell r="ID229">
            <v>0</v>
          </cell>
          <cell r="IE229">
            <v>0</v>
          </cell>
          <cell r="IF229">
            <v>0</v>
          </cell>
          <cell r="IG229">
            <v>0</v>
          </cell>
          <cell r="IH229">
            <v>1434992</v>
          </cell>
          <cell r="II229">
            <v>0</v>
          </cell>
          <cell r="IJ229">
            <v>113172</v>
          </cell>
          <cell r="IK229">
            <v>0</v>
          </cell>
        </row>
        <row r="230">
          <cell r="A230" t="str">
            <v>83585373</v>
          </cell>
          <cell r="B230" t="str">
            <v>2001</v>
          </cell>
          <cell r="C230">
            <v>37417</v>
          </cell>
          <cell r="D230" t="str">
            <v>09:19:32</v>
          </cell>
          <cell r="E230" t="str">
            <v>MADISON MANOR NURSING CENTER</v>
          </cell>
          <cell r="F230">
            <v>0</v>
          </cell>
          <cell r="G230">
            <v>367496</v>
          </cell>
          <cell r="H230">
            <v>-8108</v>
          </cell>
          <cell r="I230">
            <v>-7184</v>
          </cell>
          <cell r="J230">
            <v>39006</v>
          </cell>
          <cell r="K230">
            <v>206558</v>
          </cell>
          <cell r="L230">
            <v>-2748</v>
          </cell>
          <cell r="M230">
            <v>-2056</v>
          </cell>
          <cell r="N230">
            <v>166314</v>
          </cell>
          <cell r="O230">
            <v>47795</v>
          </cell>
          <cell r="P230">
            <v>-4445</v>
          </cell>
          <cell r="Q230">
            <v>0</v>
          </cell>
          <cell r="R230">
            <v>184909</v>
          </cell>
          <cell r="S230">
            <v>261745</v>
          </cell>
          <cell r="T230">
            <v>-7389</v>
          </cell>
          <cell r="U230">
            <v>-4807</v>
          </cell>
          <cell r="V230">
            <v>193353</v>
          </cell>
          <cell r="W230">
            <v>0</v>
          </cell>
          <cell r="X230">
            <v>0</v>
          </cell>
          <cell r="Y230">
            <v>0</v>
          </cell>
          <cell r="Z230">
            <v>0</v>
          </cell>
          <cell r="AA230">
            <v>0</v>
          </cell>
          <cell r="AB230">
            <v>0</v>
          </cell>
          <cell r="AC230">
            <v>0</v>
          </cell>
          <cell r="AD230">
            <v>0</v>
          </cell>
          <cell r="AE230">
            <v>0</v>
          </cell>
          <cell r="AF230">
            <v>0</v>
          </cell>
          <cell r="AG230">
            <v>0</v>
          </cell>
          <cell r="AH230">
            <v>96995</v>
          </cell>
          <cell r="AI230">
            <v>0</v>
          </cell>
          <cell r="AJ230">
            <v>0</v>
          </cell>
          <cell r="AK230">
            <v>0</v>
          </cell>
          <cell r="AL230">
            <v>25469</v>
          </cell>
          <cell r="AM230">
            <v>0</v>
          </cell>
          <cell r="AN230">
            <v>0</v>
          </cell>
          <cell r="AO230">
            <v>0</v>
          </cell>
          <cell r="AP230">
            <v>0</v>
          </cell>
          <cell r="AQ230">
            <v>0</v>
          </cell>
          <cell r="AR230">
            <v>0</v>
          </cell>
          <cell r="AS230">
            <v>0</v>
          </cell>
          <cell r="AT230">
            <v>0</v>
          </cell>
          <cell r="AU230">
            <v>23334</v>
          </cell>
          <cell r="AV230">
            <v>0</v>
          </cell>
          <cell r="AW230">
            <v>0</v>
          </cell>
          <cell r="AX230">
            <v>0</v>
          </cell>
          <cell r="AY230">
            <v>20280</v>
          </cell>
          <cell r="AZ230">
            <v>7006</v>
          </cell>
          <cell r="BA230">
            <v>0</v>
          </cell>
          <cell r="BB230">
            <v>0</v>
          </cell>
          <cell r="BC230">
            <v>5581</v>
          </cell>
          <cell r="BD230">
            <v>0</v>
          </cell>
          <cell r="BE230">
            <v>-2528</v>
          </cell>
          <cell r="BF230">
            <v>0</v>
          </cell>
          <cell r="BG230">
            <v>47324</v>
          </cell>
          <cell r="BH230">
            <v>0</v>
          </cell>
          <cell r="BI230">
            <v>0</v>
          </cell>
          <cell r="BJ230">
            <v>0</v>
          </cell>
          <cell r="BK230">
            <v>18338</v>
          </cell>
          <cell r="BL230">
            <v>0</v>
          </cell>
          <cell r="BM230">
            <v>0</v>
          </cell>
          <cell r="BN230">
            <v>0</v>
          </cell>
          <cell r="BO230">
            <v>3171</v>
          </cell>
          <cell r="BP230">
            <v>0</v>
          </cell>
          <cell r="BQ230">
            <v>0</v>
          </cell>
          <cell r="BR230">
            <v>0</v>
          </cell>
          <cell r="BS230">
            <v>3294</v>
          </cell>
          <cell r="BT230">
            <v>0</v>
          </cell>
          <cell r="BU230">
            <v>0</v>
          </cell>
          <cell r="BV230">
            <v>0</v>
          </cell>
          <cell r="BW230">
            <v>117</v>
          </cell>
          <cell r="BX230">
            <v>0</v>
          </cell>
          <cell r="BY230">
            <v>0</v>
          </cell>
          <cell r="BZ230">
            <v>0</v>
          </cell>
          <cell r="CA230">
            <v>4800</v>
          </cell>
          <cell r="CB230">
            <v>0</v>
          </cell>
          <cell r="CC230">
            <v>0</v>
          </cell>
          <cell r="CD230">
            <v>0</v>
          </cell>
          <cell r="CE230">
            <v>3217</v>
          </cell>
          <cell r="CF230">
            <v>0</v>
          </cell>
          <cell r="CG230">
            <v>0</v>
          </cell>
          <cell r="CH230">
            <v>0</v>
          </cell>
          <cell r="CI230">
            <v>4800</v>
          </cell>
          <cell r="CJ230">
            <v>0</v>
          </cell>
          <cell r="CK230">
            <v>0</v>
          </cell>
          <cell r="CL230">
            <v>0</v>
          </cell>
          <cell r="CM230">
            <v>2291</v>
          </cell>
          <cell r="CN230">
            <v>0</v>
          </cell>
          <cell r="CO230">
            <v>0</v>
          </cell>
          <cell r="CP230">
            <v>0</v>
          </cell>
          <cell r="CQ230">
            <v>7019</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315817</v>
          </cell>
          <cell r="DG230">
            <v>143566</v>
          </cell>
          <cell r="DH230">
            <v>7006</v>
          </cell>
          <cell r="DI230">
            <v>-2528</v>
          </cell>
          <cell r="DJ230">
            <v>69753</v>
          </cell>
          <cell r="DK230">
            <v>30870</v>
          </cell>
          <cell r="DL230">
            <v>-3781</v>
          </cell>
          <cell r="DM230">
            <v>0</v>
          </cell>
          <cell r="DN230">
            <v>52889</v>
          </cell>
          <cell r="DO230">
            <v>8415</v>
          </cell>
          <cell r="DP230">
            <v>3650</v>
          </cell>
          <cell r="DQ230">
            <v>0</v>
          </cell>
          <cell r="DR230">
            <v>58895</v>
          </cell>
          <cell r="DS230">
            <v>30880</v>
          </cell>
          <cell r="DT230">
            <v>-1379</v>
          </cell>
          <cell r="DU230">
            <v>0</v>
          </cell>
          <cell r="DV230">
            <v>109633</v>
          </cell>
          <cell r="DW230">
            <v>283942</v>
          </cell>
          <cell r="DX230">
            <v>-16818</v>
          </cell>
          <cell r="DY230">
            <v>-153956</v>
          </cell>
          <cell r="DZ230">
            <v>0</v>
          </cell>
          <cell r="EA230">
            <v>6484</v>
          </cell>
          <cell r="EB230">
            <v>0</v>
          </cell>
          <cell r="EC230">
            <v>0</v>
          </cell>
          <cell r="ED230">
            <v>0</v>
          </cell>
          <cell r="EE230">
            <v>11552</v>
          </cell>
          <cell r="EF230">
            <v>0</v>
          </cell>
          <cell r="EG230">
            <v>0</v>
          </cell>
          <cell r="EH230">
            <v>0</v>
          </cell>
          <cell r="EI230">
            <v>89553</v>
          </cell>
          <cell r="EJ230">
            <v>0</v>
          </cell>
          <cell r="EK230">
            <v>0</v>
          </cell>
          <cell r="EL230">
            <v>0</v>
          </cell>
          <cell r="EM230">
            <v>16341</v>
          </cell>
          <cell r="EN230">
            <v>0</v>
          </cell>
          <cell r="EO230">
            <v>0</v>
          </cell>
          <cell r="EP230">
            <v>0</v>
          </cell>
          <cell r="EQ230">
            <v>865</v>
          </cell>
          <cell r="ER230">
            <v>0</v>
          </cell>
          <cell r="ES230">
            <v>0</v>
          </cell>
          <cell r="ET230">
            <v>0</v>
          </cell>
          <cell r="EU230">
            <v>36971</v>
          </cell>
          <cell r="EV230">
            <v>0</v>
          </cell>
          <cell r="EW230">
            <v>0</v>
          </cell>
          <cell r="EX230">
            <v>0</v>
          </cell>
          <cell r="EY230">
            <v>105</v>
          </cell>
          <cell r="EZ230">
            <v>0</v>
          </cell>
          <cell r="FA230">
            <v>0</v>
          </cell>
          <cell r="FB230">
            <v>0</v>
          </cell>
          <cell r="FC230">
            <v>66</v>
          </cell>
          <cell r="FD230">
            <v>0</v>
          </cell>
          <cell r="FE230">
            <v>0</v>
          </cell>
          <cell r="FF230">
            <v>0</v>
          </cell>
          <cell r="FG230">
            <v>26027</v>
          </cell>
          <cell r="FH230">
            <v>0</v>
          </cell>
          <cell r="FI230">
            <v>0</v>
          </cell>
          <cell r="FJ230">
            <v>0</v>
          </cell>
          <cell r="FK230">
            <v>3364</v>
          </cell>
          <cell r="FL230">
            <v>0</v>
          </cell>
          <cell r="FM230">
            <v>0</v>
          </cell>
          <cell r="FN230">
            <v>26690</v>
          </cell>
          <cell r="FO230">
            <v>33924</v>
          </cell>
          <cell r="FP230">
            <v>1692</v>
          </cell>
          <cell r="FQ230">
            <v>0</v>
          </cell>
          <cell r="FR230">
            <v>23944</v>
          </cell>
          <cell r="FS230">
            <v>0</v>
          </cell>
          <cell r="FT230">
            <v>36978</v>
          </cell>
          <cell r="FU230">
            <v>0</v>
          </cell>
          <cell r="FV230">
            <v>157083</v>
          </cell>
          <cell r="FW230">
            <v>0</v>
          </cell>
          <cell r="FX230">
            <v>23075</v>
          </cell>
          <cell r="FY230">
            <v>0</v>
          </cell>
          <cell r="FZ230">
            <v>307003</v>
          </cell>
          <cell r="GA230">
            <v>0</v>
          </cell>
          <cell r="GB230">
            <v>42805</v>
          </cell>
          <cell r="GC230">
            <v>0</v>
          </cell>
          <cell r="GD230">
            <v>0</v>
          </cell>
          <cell r="GE230">
            <v>36898</v>
          </cell>
          <cell r="GF230">
            <v>8143</v>
          </cell>
          <cell r="GG230">
            <v>0</v>
          </cell>
          <cell r="GH230">
            <v>0</v>
          </cell>
          <cell r="GI230">
            <v>31563</v>
          </cell>
          <cell r="GJ230">
            <v>19637</v>
          </cell>
          <cell r="GK230">
            <v>0</v>
          </cell>
          <cell r="GL230">
            <v>0</v>
          </cell>
          <cell r="GM230">
            <v>346</v>
          </cell>
          <cell r="GN230">
            <v>0</v>
          </cell>
          <cell r="GO230">
            <v>0</v>
          </cell>
          <cell r="GP230">
            <v>0</v>
          </cell>
          <cell r="GQ230">
            <v>40586</v>
          </cell>
          <cell r="GR230">
            <v>0</v>
          </cell>
          <cell r="GS230">
            <v>0</v>
          </cell>
          <cell r="GT230">
            <v>0</v>
          </cell>
          <cell r="GU230">
            <v>48722</v>
          </cell>
          <cell r="GV230">
            <v>0</v>
          </cell>
          <cell r="GW230">
            <v>0</v>
          </cell>
          <cell r="GX230">
            <v>488030</v>
          </cell>
          <cell r="GY230">
            <v>158115</v>
          </cell>
          <cell r="GZ230">
            <v>130638</v>
          </cell>
          <cell r="HA230">
            <v>0</v>
          </cell>
          <cell r="HB230">
            <v>113375</v>
          </cell>
          <cell r="HC230">
            <v>0</v>
          </cell>
          <cell r="HD230">
            <v>-36978</v>
          </cell>
          <cell r="HE230">
            <v>0</v>
          </cell>
          <cell r="HF230">
            <v>248995</v>
          </cell>
          <cell r="HG230">
            <v>0</v>
          </cell>
          <cell r="HH230">
            <v>-23075</v>
          </cell>
          <cell r="HI230">
            <v>0</v>
          </cell>
          <cell r="HJ230">
            <v>481468</v>
          </cell>
          <cell r="HK230">
            <v>0</v>
          </cell>
          <cell r="HL230">
            <v>-42805</v>
          </cell>
          <cell r="HM230">
            <v>0</v>
          </cell>
          <cell r="HN230">
            <v>0</v>
          </cell>
          <cell r="HO230">
            <v>64625</v>
          </cell>
          <cell r="HP230">
            <v>-8143</v>
          </cell>
          <cell r="HQ230">
            <v>0</v>
          </cell>
          <cell r="HR230">
            <v>0</v>
          </cell>
          <cell r="HS230">
            <v>54134</v>
          </cell>
          <cell r="HT230">
            <v>9979</v>
          </cell>
          <cell r="HU230">
            <v>0</v>
          </cell>
          <cell r="HV230">
            <v>0</v>
          </cell>
          <cell r="HW230">
            <v>308</v>
          </cell>
          <cell r="HX230">
            <v>0</v>
          </cell>
          <cell r="HY230">
            <v>0</v>
          </cell>
          <cell r="HZ230">
            <v>0</v>
          </cell>
          <cell r="IA230">
            <v>57151</v>
          </cell>
          <cell r="IB230">
            <v>0</v>
          </cell>
          <cell r="IC230">
            <v>0</v>
          </cell>
          <cell r="ID230">
            <v>0</v>
          </cell>
          <cell r="IE230">
            <v>33808</v>
          </cell>
          <cell r="IF230">
            <v>0</v>
          </cell>
          <cell r="IG230">
            <v>0</v>
          </cell>
          <cell r="IH230">
            <v>843838</v>
          </cell>
          <cell r="II230">
            <v>210026</v>
          </cell>
          <cell r="IJ230">
            <v>-101022</v>
          </cell>
          <cell r="IK230">
            <v>0</v>
          </cell>
        </row>
        <row r="231">
          <cell r="A231" t="str">
            <v>48357115</v>
          </cell>
          <cell r="B231" t="str">
            <v>2001</v>
          </cell>
          <cell r="C231">
            <v>37466</v>
          </cell>
          <cell r="D231" t="str">
            <v>13:54:01</v>
          </cell>
          <cell r="E231" t="str">
            <v>MAGNOLIA ESTATES SKILLED CARE FACILITY</v>
          </cell>
          <cell r="F231">
            <v>0</v>
          </cell>
          <cell r="G231">
            <v>237620</v>
          </cell>
          <cell r="H231">
            <v>-1043</v>
          </cell>
          <cell r="I231">
            <v>-11359</v>
          </cell>
          <cell r="J231">
            <v>43242</v>
          </cell>
          <cell r="K231">
            <v>154933</v>
          </cell>
          <cell r="L231">
            <v>0</v>
          </cell>
          <cell r="M231">
            <v>21996</v>
          </cell>
          <cell r="N231">
            <v>123723</v>
          </cell>
          <cell r="O231">
            <v>46258</v>
          </cell>
          <cell r="P231">
            <v>0</v>
          </cell>
          <cell r="Q231">
            <v>-239</v>
          </cell>
          <cell r="R231">
            <v>191839</v>
          </cell>
          <cell r="S231">
            <v>57848</v>
          </cell>
          <cell r="T231">
            <v>0</v>
          </cell>
          <cell r="U231">
            <v>-2401</v>
          </cell>
          <cell r="V231">
            <v>33869</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2682</v>
          </cell>
          <cell r="AV231">
            <v>0</v>
          </cell>
          <cell r="AW231">
            <v>0</v>
          </cell>
          <cell r="AX231">
            <v>0</v>
          </cell>
          <cell r="AY231">
            <v>4358</v>
          </cell>
          <cell r="AZ231">
            <v>0</v>
          </cell>
          <cell r="BA231">
            <v>0</v>
          </cell>
          <cell r="BB231">
            <v>0</v>
          </cell>
          <cell r="BC231">
            <v>0</v>
          </cell>
          <cell r="BD231">
            <v>0</v>
          </cell>
          <cell r="BE231">
            <v>0</v>
          </cell>
          <cell r="BF231">
            <v>0</v>
          </cell>
          <cell r="BG231">
            <v>55874</v>
          </cell>
          <cell r="BH231">
            <v>0</v>
          </cell>
          <cell r="BI231">
            <v>-4320</v>
          </cell>
          <cell r="BJ231">
            <v>0</v>
          </cell>
          <cell r="BK231">
            <v>5933</v>
          </cell>
          <cell r="BL231">
            <v>0</v>
          </cell>
          <cell r="BM231">
            <v>0</v>
          </cell>
          <cell r="BN231">
            <v>0</v>
          </cell>
          <cell r="BO231">
            <v>497</v>
          </cell>
          <cell r="BP231">
            <v>0</v>
          </cell>
          <cell r="BQ231">
            <v>0</v>
          </cell>
          <cell r="BR231">
            <v>0</v>
          </cell>
          <cell r="BS231">
            <v>751</v>
          </cell>
          <cell r="BT231">
            <v>0</v>
          </cell>
          <cell r="BU231">
            <v>0</v>
          </cell>
          <cell r="BV231">
            <v>0</v>
          </cell>
          <cell r="BW231">
            <v>0</v>
          </cell>
          <cell r="BX231">
            <v>0</v>
          </cell>
          <cell r="BY231">
            <v>0</v>
          </cell>
          <cell r="BZ231">
            <v>0</v>
          </cell>
          <cell r="CA231">
            <v>13440</v>
          </cell>
          <cell r="CB231">
            <v>0</v>
          </cell>
          <cell r="CC231">
            <v>0</v>
          </cell>
          <cell r="CD231">
            <v>0</v>
          </cell>
          <cell r="CE231">
            <v>2385</v>
          </cell>
          <cell r="CF231">
            <v>0</v>
          </cell>
          <cell r="CG231">
            <v>0</v>
          </cell>
          <cell r="CH231">
            <v>0</v>
          </cell>
          <cell r="CI231">
            <v>4560</v>
          </cell>
          <cell r="CJ231">
            <v>0</v>
          </cell>
          <cell r="CK231">
            <v>0</v>
          </cell>
          <cell r="CL231">
            <v>0</v>
          </cell>
          <cell r="CM231">
            <v>1754</v>
          </cell>
          <cell r="CN231">
            <v>0</v>
          </cell>
          <cell r="CO231">
            <v>0</v>
          </cell>
          <cell r="CP231">
            <v>0</v>
          </cell>
          <cell r="CQ231">
            <v>3284</v>
          </cell>
          <cell r="CR231">
            <v>0</v>
          </cell>
          <cell r="CS231">
            <v>9734</v>
          </cell>
          <cell r="CT231">
            <v>0</v>
          </cell>
          <cell r="CU231">
            <v>3215</v>
          </cell>
          <cell r="CV231">
            <v>1043</v>
          </cell>
          <cell r="CW231">
            <v>0</v>
          </cell>
          <cell r="CX231">
            <v>0</v>
          </cell>
          <cell r="CY231">
            <v>0</v>
          </cell>
          <cell r="CZ231">
            <v>0</v>
          </cell>
          <cell r="DA231">
            <v>0</v>
          </cell>
          <cell r="DB231">
            <v>0</v>
          </cell>
          <cell r="DC231">
            <v>0</v>
          </cell>
          <cell r="DD231">
            <v>0</v>
          </cell>
          <cell r="DE231">
            <v>0</v>
          </cell>
          <cell r="DF231">
            <v>33869</v>
          </cell>
          <cell r="DG231">
            <v>98733</v>
          </cell>
          <cell r="DH231">
            <v>1043</v>
          </cell>
          <cell r="DI231">
            <v>5414</v>
          </cell>
          <cell r="DJ231">
            <v>36399</v>
          </cell>
          <cell r="DK231">
            <v>14993</v>
          </cell>
          <cell r="DL231">
            <v>0</v>
          </cell>
          <cell r="DM231">
            <v>-473</v>
          </cell>
          <cell r="DN231">
            <v>28780</v>
          </cell>
          <cell r="DO231">
            <v>6226</v>
          </cell>
          <cell r="DP231">
            <v>0</v>
          </cell>
          <cell r="DQ231">
            <v>0</v>
          </cell>
          <cell r="DR231">
            <v>23267</v>
          </cell>
          <cell r="DS231">
            <v>13070</v>
          </cell>
          <cell r="DT231">
            <v>-3548</v>
          </cell>
          <cell r="DU231">
            <v>211</v>
          </cell>
          <cell r="DV231">
            <v>106709</v>
          </cell>
          <cell r="DW231">
            <v>202606</v>
          </cell>
          <cell r="DX231">
            <v>0</v>
          </cell>
          <cell r="DY231">
            <v>-57020</v>
          </cell>
          <cell r="DZ231">
            <v>0</v>
          </cell>
          <cell r="EA231">
            <v>0</v>
          </cell>
          <cell r="EB231">
            <v>0</v>
          </cell>
          <cell r="EC231">
            <v>0</v>
          </cell>
          <cell r="ED231">
            <v>0</v>
          </cell>
          <cell r="EE231">
            <v>0</v>
          </cell>
          <cell r="EF231">
            <v>0</v>
          </cell>
          <cell r="EG231">
            <v>0</v>
          </cell>
          <cell r="EH231">
            <v>0</v>
          </cell>
          <cell r="EI231">
            <v>9701</v>
          </cell>
          <cell r="EJ231">
            <v>0</v>
          </cell>
          <cell r="EK231">
            <v>-3284</v>
          </cell>
          <cell r="EL231">
            <v>0</v>
          </cell>
          <cell r="EM231">
            <v>2261</v>
          </cell>
          <cell r="EN231">
            <v>0</v>
          </cell>
          <cell r="EO231">
            <v>-1076</v>
          </cell>
          <cell r="EP231">
            <v>0</v>
          </cell>
          <cell r="EQ231">
            <v>3405</v>
          </cell>
          <cell r="ER231">
            <v>0</v>
          </cell>
          <cell r="ES231">
            <v>-1530</v>
          </cell>
          <cell r="ET231">
            <v>0</v>
          </cell>
          <cell r="EU231">
            <v>46</v>
          </cell>
          <cell r="EV231">
            <v>0</v>
          </cell>
          <cell r="EW231">
            <v>0</v>
          </cell>
          <cell r="EX231">
            <v>0</v>
          </cell>
          <cell r="EY231">
            <v>0</v>
          </cell>
          <cell r="EZ231">
            <v>0</v>
          </cell>
          <cell r="FA231">
            <v>0</v>
          </cell>
          <cell r="FB231">
            <v>0</v>
          </cell>
          <cell r="FC231">
            <v>36907</v>
          </cell>
          <cell r="FD231">
            <v>0</v>
          </cell>
          <cell r="FE231">
            <v>-1115</v>
          </cell>
          <cell r="FF231">
            <v>0</v>
          </cell>
          <cell r="FG231">
            <v>0</v>
          </cell>
          <cell r="FH231">
            <v>0</v>
          </cell>
          <cell r="FI231">
            <v>0</v>
          </cell>
          <cell r="FJ231">
            <v>0</v>
          </cell>
          <cell r="FK231">
            <v>258</v>
          </cell>
          <cell r="FL231">
            <v>0</v>
          </cell>
          <cell r="FM231">
            <v>0</v>
          </cell>
          <cell r="FN231">
            <v>2737</v>
          </cell>
          <cell r="FO231">
            <v>1973</v>
          </cell>
          <cell r="FP231">
            <v>0</v>
          </cell>
          <cell r="FQ231">
            <v>0</v>
          </cell>
          <cell r="FR231">
            <v>87109</v>
          </cell>
          <cell r="FS231">
            <v>0</v>
          </cell>
          <cell r="FT231">
            <v>0</v>
          </cell>
          <cell r="FU231">
            <v>0</v>
          </cell>
          <cell r="FV231">
            <v>191998</v>
          </cell>
          <cell r="FW231">
            <v>0</v>
          </cell>
          <cell r="FX231">
            <v>0</v>
          </cell>
          <cell r="FY231">
            <v>0</v>
          </cell>
          <cell r="FZ231">
            <v>416220</v>
          </cell>
          <cell r="GA231">
            <v>0</v>
          </cell>
          <cell r="GB231">
            <v>0</v>
          </cell>
          <cell r="GC231">
            <v>0</v>
          </cell>
          <cell r="GD231">
            <v>0</v>
          </cell>
          <cell r="GE231">
            <v>54935</v>
          </cell>
          <cell r="GF231">
            <v>0</v>
          </cell>
          <cell r="GG231">
            <v>0</v>
          </cell>
          <cell r="GH231">
            <v>0</v>
          </cell>
          <cell r="GI231">
            <v>64061</v>
          </cell>
          <cell r="GJ231">
            <v>0</v>
          </cell>
          <cell r="GK231">
            <v>0</v>
          </cell>
          <cell r="GL231">
            <v>0</v>
          </cell>
          <cell r="GM231">
            <v>50</v>
          </cell>
          <cell r="GN231">
            <v>0</v>
          </cell>
          <cell r="GO231">
            <v>0</v>
          </cell>
          <cell r="GP231">
            <v>0</v>
          </cell>
          <cell r="GQ231">
            <v>0</v>
          </cell>
          <cell r="GR231">
            <v>0</v>
          </cell>
          <cell r="GS231">
            <v>0</v>
          </cell>
          <cell r="GT231">
            <v>0</v>
          </cell>
          <cell r="GU231">
            <v>0</v>
          </cell>
          <cell r="GV231">
            <v>0</v>
          </cell>
          <cell r="GW231">
            <v>44</v>
          </cell>
          <cell r="GX231">
            <v>695327</v>
          </cell>
          <cell r="GY231">
            <v>119046</v>
          </cell>
          <cell r="GZ231">
            <v>0</v>
          </cell>
          <cell r="HA231">
            <v>44</v>
          </cell>
          <cell r="HB231">
            <v>29407</v>
          </cell>
          <cell r="HC231">
            <v>0</v>
          </cell>
          <cell r="HD231">
            <v>0</v>
          </cell>
          <cell r="HE231">
            <v>0</v>
          </cell>
          <cell r="HF231">
            <v>64448</v>
          </cell>
          <cell r="HG231">
            <v>0</v>
          </cell>
          <cell r="HH231">
            <v>0</v>
          </cell>
          <cell r="HI231">
            <v>0</v>
          </cell>
          <cell r="HJ231">
            <v>140283</v>
          </cell>
          <cell r="HK231">
            <v>0</v>
          </cell>
          <cell r="HL231">
            <v>0</v>
          </cell>
          <cell r="HM231">
            <v>0</v>
          </cell>
          <cell r="HN231">
            <v>0</v>
          </cell>
          <cell r="HO231">
            <v>18478</v>
          </cell>
          <cell r="HP231">
            <v>0</v>
          </cell>
          <cell r="HQ231">
            <v>0</v>
          </cell>
          <cell r="HR231">
            <v>0</v>
          </cell>
          <cell r="HS231">
            <v>24309</v>
          </cell>
          <cell r="HT231">
            <v>0</v>
          </cell>
          <cell r="HU231">
            <v>0</v>
          </cell>
          <cell r="HV231">
            <v>0</v>
          </cell>
          <cell r="HW231">
            <v>75</v>
          </cell>
          <cell r="HX231">
            <v>0</v>
          </cell>
          <cell r="HY231">
            <v>30</v>
          </cell>
          <cell r="HZ231">
            <v>0</v>
          </cell>
          <cell r="IA231">
            <v>0</v>
          </cell>
          <cell r="IB231">
            <v>0</v>
          </cell>
          <cell r="IC231">
            <v>0</v>
          </cell>
          <cell r="ID231">
            <v>0</v>
          </cell>
          <cell r="IE231">
            <v>0</v>
          </cell>
          <cell r="IF231">
            <v>0</v>
          </cell>
          <cell r="IG231">
            <v>0</v>
          </cell>
          <cell r="IH231">
            <v>234138</v>
          </cell>
          <cell r="II231">
            <v>42862</v>
          </cell>
          <cell r="IJ231">
            <v>0</v>
          </cell>
          <cell r="IK231">
            <v>30</v>
          </cell>
        </row>
        <row r="232">
          <cell r="A232" t="str">
            <v>41440811</v>
          </cell>
          <cell r="B232" t="str">
            <v>2001</v>
          </cell>
          <cell r="C232">
            <v>37391</v>
          </cell>
          <cell r="D232" t="str">
            <v>14:10:16</v>
          </cell>
          <cell r="E232" t="str">
            <v>MAGNOLIA GARDENS</v>
          </cell>
          <cell r="F232">
            <v>0</v>
          </cell>
          <cell r="G232">
            <v>847280</v>
          </cell>
          <cell r="H232">
            <v>-130</v>
          </cell>
          <cell r="I232">
            <v>-506240</v>
          </cell>
          <cell r="J232">
            <v>27487</v>
          </cell>
          <cell r="K232">
            <v>168678</v>
          </cell>
          <cell r="L232">
            <v>-3032</v>
          </cell>
          <cell r="M232">
            <v>-330</v>
          </cell>
          <cell r="N232">
            <v>175197</v>
          </cell>
          <cell r="O232">
            <v>33553</v>
          </cell>
          <cell r="P232">
            <v>15467</v>
          </cell>
          <cell r="Q232">
            <v>0</v>
          </cell>
          <cell r="R232">
            <v>235886</v>
          </cell>
          <cell r="S232">
            <v>262832</v>
          </cell>
          <cell r="T232">
            <v>20736</v>
          </cell>
          <cell r="U232">
            <v>-5124</v>
          </cell>
          <cell r="V232">
            <v>127213</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106709</v>
          </cell>
          <cell r="AM232">
            <v>0</v>
          </cell>
          <cell r="AN232">
            <v>0</v>
          </cell>
          <cell r="AO232">
            <v>0</v>
          </cell>
          <cell r="AP232">
            <v>13702</v>
          </cell>
          <cell r="AQ232">
            <v>0</v>
          </cell>
          <cell r="AR232">
            <v>0</v>
          </cell>
          <cell r="AS232">
            <v>0</v>
          </cell>
          <cell r="AT232">
            <v>0</v>
          </cell>
          <cell r="AU232">
            <v>19285</v>
          </cell>
          <cell r="AV232">
            <v>1057</v>
          </cell>
          <cell r="AW232">
            <v>0</v>
          </cell>
          <cell r="AX232">
            <v>0</v>
          </cell>
          <cell r="AY232">
            <v>0</v>
          </cell>
          <cell r="AZ232">
            <v>22252</v>
          </cell>
          <cell r="BA232">
            <v>0</v>
          </cell>
          <cell r="BB232">
            <v>0</v>
          </cell>
          <cell r="BC232">
            <v>14627</v>
          </cell>
          <cell r="BD232">
            <v>0</v>
          </cell>
          <cell r="BE232">
            <v>-14485</v>
          </cell>
          <cell r="BF232">
            <v>0</v>
          </cell>
          <cell r="BG232">
            <v>97740</v>
          </cell>
          <cell r="BH232">
            <v>37746</v>
          </cell>
          <cell r="BI232">
            <v>0</v>
          </cell>
          <cell r="BJ232">
            <v>0</v>
          </cell>
          <cell r="BK232">
            <v>16818</v>
          </cell>
          <cell r="BL232">
            <v>0</v>
          </cell>
          <cell r="BM232">
            <v>0</v>
          </cell>
          <cell r="BN232">
            <v>0</v>
          </cell>
          <cell r="BO232">
            <v>1813</v>
          </cell>
          <cell r="BP232">
            <v>0</v>
          </cell>
          <cell r="BQ232">
            <v>0</v>
          </cell>
          <cell r="BR232">
            <v>0</v>
          </cell>
          <cell r="BS232">
            <v>0</v>
          </cell>
          <cell r="BT232">
            <v>0</v>
          </cell>
          <cell r="BU232">
            <v>0</v>
          </cell>
          <cell r="BV232">
            <v>0</v>
          </cell>
          <cell r="BW232">
            <v>2254</v>
          </cell>
          <cell r="BX232">
            <v>0</v>
          </cell>
          <cell r="BY232">
            <v>0</v>
          </cell>
          <cell r="BZ232">
            <v>0</v>
          </cell>
          <cell r="CA232">
            <v>42000</v>
          </cell>
          <cell r="CB232">
            <v>0</v>
          </cell>
          <cell r="CC232">
            <v>0</v>
          </cell>
          <cell r="CD232">
            <v>0</v>
          </cell>
          <cell r="CE232">
            <v>880</v>
          </cell>
          <cell r="CF232">
            <v>0</v>
          </cell>
          <cell r="CG232">
            <v>0</v>
          </cell>
          <cell r="CH232">
            <v>0</v>
          </cell>
          <cell r="CI232">
            <v>647</v>
          </cell>
          <cell r="CJ232">
            <v>0</v>
          </cell>
          <cell r="CK232">
            <v>0</v>
          </cell>
          <cell r="CL232">
            <v>0</v>
          </cell>
          <cell r="CM232">
            <v>12021</v>
          </cell>
          <cell r="CN232">
            <v>0</v>
          </cell>
          <cell r="CO232">
            <v>0</v>
          </cell>
          <cell r="CP232">
            <v>0</v>
          </cell>
          <cell r="CQ232">
            <v>6959</v>
          </cell>
          <cell r="CR232">
            <v>5512</v>
          </cell>
          <cell r="CS232">
            <v>0</v>
          </cell>
          <cell r="CT232">
            <v>0</v>
          </cell>
          <cell r="CU232">
            <v>0</v>
          </cell>
          <cell r="CV232">
            <v>130</v>
          </cell>
          <cell r="CW232">
            <v>0</v>
          </cell>
          <cell r="CX232">
            <v>0</v>
          </cell>
          <cell r="CY232">
            <v>0</v>
          </cell>
          <cell r="CZ232">
            <v>0</v>
          </cell>
          <cell r="DA232">
            <v>0</v>
          </cell>
          <cell r="DB232">
            <v>0</v>
          </cell>
          <cell r="DC232">
            <v>0</v>
          </cell>
          <cell r="DD232">
            <v>0</v>
          </cell>
          <cell r="DE232">
            <v>0</v>
          </cell>
          <cell r="DF232">
            <v>247624</v>
          </cell>
          <cell r="DG232">
            <v>215044</v>
          </cell>
          <cell r="DH232">
            <v>66697</v>
          </cell>
          <cell r="DI232">
            <v>-14485</v>
          </cell>
          <cell r="DJ232">
            <v>26901</v>
          </cell>
          <cell r="DK232">
            <v>20864</v>
          </cell>
          <cell r="DL232">
            <v>2318</v>
          </cell>
          <cell r="DM232">
            <v>0</v>
          </cell>
          <cell r="DN232">
            <v>48313</v>
          </cell>
          <cell r="DO232">
            <v>3295</v>
          </cell>
          <cell r="DP232">
            <v>5242</v>
          </cell>
          <cell r="DQ232">
            <v>0</v>
          </cell>
          <cell r="DR232">
            <v>46039</v>
          </cell>
          <cell r="DS232">
            <v>8712</v>
          </cell>
          <cell r="DT232">
            <v>4407</v>
          </cell>
          <cell r="DU232">
            <v>0</v>
          </cell>
          <cell r="DV232">
            <v>184797</v>
          </cell>
          <cell r="DW232">
            <v>475488</v>
          </cell>
          <cell r="DX232">
            <v>-201781</v>
          </cell>
          <cell r="DY232">
            <v>-66395</v>
          </cell>
          <cell r="DZ232">
            <v>0</v>
          </cell>
          <cell r="EA232">
            <v>440</v>
          </cell>
          <cell r="EB232">
            <v>0</v>
          </cell>
          <cell r="EC232">
            <v>0</v>
          </cell>
          <cell r="ED232">
            <v>0</v>
          </cell>
          <cell r="EE232">
            <v>2494</v>
          </cell>
          <cell r="EF232">
            <v>0</v>
          </cell>
          <cell r="EG232">
            <v>0</v>
          </cell>
          <cell r="EH232">
            <v>0</v>
          </cell>
          <cell r="EI232">
            <v>25712</v>
          </cell>
          <cell r="EJ232">
            <v>0</v>
          </cell>
          <cell r="EK232">
            <v>0</v>
          </cell>
          <cell r="EL232">
            <v>0</v>
          </cell>
          <cell r="EM232">
            <v>16864</v>
          </cell>
          <cell r="EN232">
            <v>0</v>
          </cell>
          <cell r="EO232">
            <v>0</v>
          </cell>
          <cell r="EP232">
            <v>0</v>
          </cell>
          <cell r="EQ232">
            <v>2985</v>
          </cell>
          <cell r="ER232">
            <v>0</v>
          </cell>
          <cell r="ES232">
            <v>0</v>
          </cell>
          <cell r="ET232">
            <v>0</v>
          </cell>
          <cell r="EU232">
            <v>16402</v>
          </cell>
          <cell r="EV232">
            <v>0</v>
          </cell>
          <cell r="EW232">
            <v>0</v>
          </cell>
          <cell r="EX232">
            <v>0</v>
          </cell>
          <cell r="EY232">
            <v>0</v>
          </cell>
          <cell r="EZ232">
            <v>0</v>
          </cell>
          <cell r="FA232">
            <v>0</v>
          </cell>
          <cell r="FB232">
            <v>0</v>
          </cell>
          <cell r="FC232">
            <v>39294</v>
          </cell>
          <cell r="FD232">
            <v>-37746</v>
          </cell>
          <cell r="FE232">
            <v>0</v>
          </cell>
          <cell r="FF232">
            <v>0</v>
          </cell>
          <cell r="FG232">
            <v>0</v>
          </cell>
          <cell r="FH232">
            <v>0</v>
          </cell>
          <cell r="FI232">
            <v>0</v>
          </cell>
          <cell r="FJ232">
            <v>0</v>
          </cell>
          <cell r="FK232">
            <v>0</v>
          </cell>
          <cell r="FL232">
            <v>0</v>
          </cell>
          <cell r="FM232">
            <v>0</v>
          </cell>
          <cell r="FN232">
            <v>3727</v>
          </cell>
          <cell r="FO232">
            <v>83214</v>
          </cell>
          <cell r="FP232">
            <v>285</v>
          </cell>
          <cell r="FQ232">
            <v>0</v>
          </cell>
          <cell r="FR232">
            <v>16804</v>
          </cell>
          <cell r="FS232">
            <v>0</v>
          </cell>
          <cell r="FT232">
            <v>37642</v>
          </cell>
          <cell r="FU232">
            <v>0</v>
          </cell>
          <cell r="FV232">
            <v>179064</v>
          </cell>
          <cell r="FW232">
            <v>0</v>
          </cell>
          <cell r="FX232">
            <v>33685</v>
          </cell>
          <cell r="FY232">
            <v>0</v>
          </cell>
          <cell r="FZ232">
            <v>421999</v>
          </cell>
          <cell r="GA232">
            <v>0</v>
          </cell>
          <cell r="GB232">
            <v>111817</v>
          </cell>
          <cell r="GC232">
            <v>0</v>
          </cell>
          <cell r="GD232">
            <v>0</v>
          </cell>
          <cell r="GE232">
            <v>49130</v>
          </cell>
          <cell r="GF232">
            <v>16671</v>
          </cell>
          <cell r="GG232">
            <v>0</v>
          </cell>
          <cell r="GH232">
            <v>0</v>
          </cell>
          <cell r="GI232">
            <v>0</v>
          </cell>
          <cell r="GJ232">
            <v>77549</v>
          </cell>
          <cell r="GK232">
            <v>0</v>
          </cell>
          <cell r="GL232">
            <v>0</v>
          </cell>
          <cell r="GM232">
            <v>0</v>
          </cell>
          <cell r="GN232">
            <v>0</v>
          </cell>
          <cell r="GO232">
            <v>0</v>
          </cell>
          <cell r="GP232">
            <v>0</v>
          </cell>
          <cell r="GQ232">
            <v>0</v>
          </cell>
          <cell r="GR232">
            <v>0</v>
          </cell>
          <cell r="GS232">
            <v>0</v>
          </cell>
          <cell r="GT232">
            <v>0</v>
          </cell>
          <cell r="GU232">
            <v>217356</v>
          </cell>
          <cell r="GV232">
            <v>0</v>
          </cell>
          <cell r="GW232">
            <v>0</v>
          </cell>
          <cell r="GX232">
            <v>617867</v>
          </cell>
          <cell r="GY232">
            <v>266486</v>
          </cell>
          <cell r="GZ232">
            <v>277364</v>
          </cell>
          <cell r="HA232">
            <v>0</v>
          </cell>
          <cell r="HB232">
            <v>92087</v>
          </cell>
          <cell r="HC232">
            <v>0</v>
          </cell>
          <cell r="HD232">
            <v>-37642</v>
          </cell>
          <cell r="HE232">
            <v>0</v>
          </cell>
          <cell r="HF232">
            <v>148087</v>
          </cell>
          <cell r="HG232">
            <v>0</v>
          </cell>
          <cell r="HH232">
            <v>-41767</v>
          </cell>
          <cell r="HI232">
            <v>0</v>
          </cell>
          <cell r="HJ232">
            <v>322687</v>
          </cell>
          <cell r="HK232">
            <v>0</v>
          </cell>
          <cell r="HL232">
            <v>-55779</v>
          </cell>
          <cell r="HM232">
            <v>0</v>
          </cell>
          <cell r="HN232">
            <v>0</v>
          </cell>
          <cell r="HO232">
            <v>47449</v>
          </cell>
          <cell r="HP232">
            <v>-12317</v>
          </cell>
          <cell r="HQ232">
            <v>0</v>
          </cell>
          <cell r="HR232">
            <v>0</v>
          </cell>
          <cell r="HS232">
            <v>0</v>
          </cell>
          <cell r="HT232">
            <v>42040</v>
          </cell>
          <cell r="HU232">
            <v>0</v>
          </cell>
          <cell r="HV232">
            <v>0</v>
          </cell>
          <cell r="HW232">
            <v>0</v>
          </cell>
          <cell r="HX232">
            <v>0</v>
          </cell>
          <cell r="HY232">
            <v>0</v>
          </cell>
          <cell r="HZ232">
            <v>0</v>
          </cell>
          <cell r="IA232">
            <v>0</v>
          </cell>
          <cell r="IB232">
            <v>0</v>
          </cell>
          <cell r="IC232">
            <v>0</v>
          </cell>
          <cell r="ID232">
            <v>0</v>
          </cell>
          <cell r="IE232">
            <v>141702</v>
          </cell>
          <cell r="IF232">
            <v>0</v>
          </cell>
          <cell r="IG232">
            <v>0</v>
          </cell>
          <cell r="IH232">
            <v>562861</v>
          </cell>
          <cell r="II232">
            <v>189151</v>
          </cell>
          <cell r="IJ232">
            <v>-105465</v>
          </cell>
          <cell r="IK232">
            <v>0</v>
          </cell>
        </row>
        <row r="233">
          <cell r="A233" t="str">
            <v>55129899</v>
          </cell>
          <cell r="B233" t="str">
            <v>2001</v>
          </cell>
          <cell r="C233">
            <v>37434</v>
          </cell>
          <cell r="D233" t="str">
            <v>15:16:02</v>
          </cell>
          <cell r="E233" t="str">
            <v>MAGNOLIA HEALTH CARE CENTER</v>
          </cell>
          <cell r="F233">
            <v>0</v>
          </cell>
          <cell r="G233">
            <v>120095</v>
          </cell>
          <cell r="H233">
            <v>-1328</v>
          </cell>
          <cell r="I233">
            <v>202111</v>
          </cell>
          <cell r="J233">
            <v>14649</v>
          </cell>
          <cell r="K233">
            <v>199308</v>
          </cell>
          <cell r="L233">
            <v>1053</v>
          </cell>
          <cell r="M233">
            <v>-4991</v>
          </cell>
          <cell r="N233">
            <v>159025</v>
          </cell>
          <cell r="O233">
            <v>49970</v>
          </cell>
          <cell r="P233">
            <v>6332</v>
          </cell>
          <cell r="Q233">
            <v>0</v>
          </cell>
          <cell r="R233">
            <v>205374</v>
          </cell>
          <cell r="S233">
            <v>264064</v>
          </cell>
          <cell r="T233">
            <v>9114</v>
          </cell>
          <cell r="U233">
            <v>-2902</v>
          </cell>
          <cell r="V233">
            <v>73143</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14520</v>
          </cell>
          <cell r="AM233">
            <v>0</v>
          </cell>
          <cell r="AN233">
            <v>0</v>
          </cell>
          <cell r="AO233">
            <v>0</v>
          </cell>
          <cell r="AP233">
            <v>0</v>
          </cell>
          <cell r="AQ233">
            <v>0</v>
          </cell>
          <cell r="AR233">
            <v>0</v>
          </cell>
          <cell r="AS233">
            <v>0</v>
          </cell>
          <cell r="AT233">
            <v>0</v>
          </cell>
          <cell r="AU233">
            <v>6331</v>
          </cell>
          <cell r="AV233">
            <v>287</v>
          </cell>
          <cell r="AW233">
            <v>0</v>
          </cell>
          <cell r="AX233">
            <v>0</v>
          </cell>
          <cell r="AY233">
            <v>4839</v>
          </cell>
          <cell r="AZ233">
            <v>2718</v>
          </cell>
          <cell r="BA233">
            <v>0</v>
          </cell>
          <cell r="BB233">
            <v>0</v>
          </cell>
          <cell r="BC233">
            <v>1588</v>
          </cell>
          <cell r="BD233">
            <v>0</v>
          </cell>
          <cell r="BE233">
            <v>0</v>
          </cell>
          <cell r="BF233">
            <v>0</v>
          </cell>
          <cell r="BG233">
            <v>1488</v>
          </cell>
          <cell r="BH233">
            <v>0</v>
          </cell>
          <cell r="BI233">
            <v>0</v>
          </cell>
          <cell r="BJ233">
            <v>0</v>
          </cell>
          <cell r="BK233">
            <v>17748</v>
          </cell>
          <cell r="BL233">
            <v>0</v>
          </cell>
          <cell r="BM233">
            <v>0</v>
          </cell>
          <cell r="BN233">
            <v>0</v>
          </cell>
          <cell r="BO233">
            <v>10650</v>
          </cell>
          <cell r="BP233">
            <v>0</v>
          </cell>
          <cell r="BQ233">
            <v>0</v>
          </cell>
          <cell r="BR233">
            <v>0</v>
          </cell>
          <cell r="BS233">
            <v>0</v>
          </cell>
          <cell r="BT233">
            <v>3437</v>
          </cell>
          <cell r="BU233">
            <v>0</v>
          </cell>
          <cell r="BV233">
            <v>0</v>
          </cell>
          <cell r="BW233">
            <v>8499</v>
          </cell>
          <cell r="BX233">
            <v>0</v>
          </cell>
          <cell r="BY233">
            <v>0</v>
          </cell>
          <cell r="BZ233">
            <v>0</v>
          </cell>
          <cell r="CA233">
            <v>48000</v>
          </cell>
          <cell r="CB233">
            <v>0</v>
          </cell>
          <cell r="CC233">
            <v>0</v>
          </cell>
          <cell r="CD233">
            <v>0</v>
          </cell>
          <cell r="CE233">
            <v>3959</v>
          </cell>
          <cell r="CF233">
            <v>0</v>
          </cell>
          <cell r="CG233">
            <v>0</v>
          </cell>
          <cell r="CH233">
            <v>0</v>
          </cell>
          <cell r="CI233">
            <v>5220</v>
          </cell>
          <cell r="CJ233">
            <v>0</v>
          </cell>
          <cell r="CK233">
            <v>0</v>
          </cell>
          <cell r="CL233">
            <v>0</v>
          </cell>
          <cell r="CM233">
            <v>3225</v>
          </cell>
          <cell r="CN233">
            <v>0</v>
          </cell>
          <cell r="CO233">
            <v>0</v>
          </cell>
          <cell r="CP233">
            <v>0</v>
          </cell>
          <cell r="CQ233">
            <v>21629</v>
          </cell>
          <cell r="CR233">
            <v>0</v>
          </cell>
          <cell r="CS233">
            <v>0</v>
          </cell>
          <cell r="CT233">
            <v>0</v>
          </cell>
          <cell r="CU233">
            <v>0</v>
          </cell>
          <cell r="CV233">
            <v>1328</v>
          </cell>
          <cell r="CW233">
            <v>0</v>
          </cell>
          <cell r="CX233">
            <v>0</v>
          </cell>
          <cell r="CY233">
            <v>0</v>
          </cell>
          <cell r="CZ233">
            <v>0</v>
          </cell>
          <cell r="DA233">
            <v>0</v>
          </cell>
          <cell r="DB233">
            <v>0</v>
          </cell>
          <cell r="DC233">
            <v>0</v>
          </cell>
          <cell r="DD233">
            <v>0</v>
          </cell>
          <cell r="DE233">
            <v>0</v>
          </cell>
          <cell r="DF233">
            <v>87663</v>
          </cell>
          <cell r="DG233">
            <v>133176</v>
          </cell>
          <cell r="DH233">
            <v>7770</v>
          </cell>
          <cell r="DI233">
            <v>0</v>
          </cell>
          <cell r="DJ233">
            <v>82825</v>
          </cell>
          <cell r="DK233">
            <v>48823</v>
          </cell>
          <cell r="DL233">
            <v>3231</v>
          </cell>
          <cell r="DM233">
            <v>0</v>
          </cell>
          <cell r="DN233">
            <v>87617</v>
          </cell>
          <cell r="DO233">
            <v>14785</v>
          </cell>
          <cell r="DP233">
            <v>3095</v>
          </cell>
          <cell r="DQ233">
            <v>0</v>
          </cell>
          <cell r="DR233">
            <v>54516</v>
          </cell>
          <cell r="DS233">
            <v>35207</v>
          </cell>
          <cell r="DT233">
            <v>-2558</v>
          </cell>
          <cell r="DU233">
            <v>0</v>
          </cell>
          <cell r="DV233">
            <v>99522</v>
          </cell>
          <cell r="DW233">
            <v>598441</v>
          </cell>
          <cell r="DX233">
            <v>-91067</v>
          </cell>
          <cell r="DY233">
            <v>-244258</v>
          </cell>
          <cell r="DZ233">
            <v>0</v>
          </cell>
          <cell r="EA233">
            <v>1404</v>
          </cell>
          <cell r="EB233">
            <v>0</v>
          </cell>
          <cell r="EC233">
            <v>0</v>
          </cell>
          <cell r="ED233">
            <v>0</v>
          </cell>
          <cell r="EE233">
            <v>1476</v>
          </cell>
          <cell r="EF233">
            <v>0</v>
          </cell>
          <cell r="EG233">
            <v>0</v>
          </cell>
          <cell r="EH233">
            <v>0</v>
          </cell>
          <cell r="EI233">
            <v>99828</v>
          </cell>
          <cell r="EJ233">
            <v>0</v>
          </cell>
          <cell r="EK233">
            <v>0</v>
          </cell>
          <cell r="EL233">
            <v>0</v>
          </cell>
          <cell r="EM233">
            <v>108096</v>
          </cell>
          <cell r="EN233">
            <v>0</v>
          </cell>
          <cell r="EO233">
            <v>0</v>
          </cell>
          <cell r="EP233">
            <v>0</v>
          </cell>
          <cell r="EQ233">
            <v>26764</v>
          </cell>
          <cell r="ER233">
            <v>0</v>
          </cell>
          <cell r="ES233">
            <v>0</v>
          </cell>
          <cell r="ET233">
            <v>0</v>
          </cell>
          <cell r="EU233">
            <v>23087</v>
          </cell>
          <cell r="EV233">
            <v>0</v>
          </cell>
          <cell r="EW233">
            <v>0</v>
          </cell>
          <cell r="EX233">
            <v>0</v>
          </cell>
          <cell r="EY233">
            <v>693</v>
          </cell>
          <cell r="EZ233">
            <v>0</v>
          </cell>
          <cell r="FA233">
            <v>0</v>
          </cell>
          <cell r="FB233">
            <v>0</v>
          </cell>
          <cell r="FC233">
            <v>24192</v>
          </cell>
          <cell r="FD233">
            <v>0</v>
          </cell>
          <cell r="FE233">
            <v>0</v>
          </cell>
          <cell r="FF233">
            <v>0</v>
          </cell>
          <cell r="FG233">
            <v>20251</v>
          </cell>
          <cell r="FH233">
            <v>0</v>
          </cell>
          <cell r="FI233">
            <v>0</v>
          </cell>
          <cell r="FJ233">
            <v>0</v>
          </cell>
          <cell r="FK233">
            <v>0</v>
          </cell>
          <cell r="FL233">
            <v>0</v>
          </cell>
          <cell r="FM233">
            <v>0</v>
          </cell>
          <cell r="FN233">
            <v>0</v>
          </cell>
          <cell r="FO233">
            <v>31937</v>
          </cell>
          <cell r="FP233">
            <v>-169</v>
          </cell>
          <cell r="FQ233">
            <v>0</v>
          </cell>
          <cell r="FR233">
            <v>4200</v>
          </cell>
          <cell r="FS233">
            <v>0</v>
          </cell>
          <cell r="FT233">
            <v>0</v>
          </cell>
          <cell r="FU233">
            <v>0</v>
          </cell>
          <cell r="FV233">
            <v>210707</v>
          </cell>
          <cell r="FW233">
            <v>0</v>
          </cell>
          <cell r="FX233">
            <v>-38037</v>
          </cell>
          <cell r="FY233">
            <v>0</v>
          </cell>
          <cell r="FZ233">
            <v>320232</v>
          </cell>
          <cell r="GA233">
            <v>0</v>
          </cell>
          <cell r="GB233">
            <v>-20993</v>
          </cell>
          <cell r="GC233">
            <v>0</v>
          </cell>
          <cell r="GD233">
            <v>0</v>
          </cell>
          <cell r="GE233">
            <v>41685</v>
          </cell>
          <cell r="GF233">
            <v>-5852</v>
          </cell>
          <cell r="GG233">
            <v>0</v>
          </cell>
          <cell r="GH233">
            <v>0</v>
          </cell>
          <cell r="GI233">
            <v>25758</v>
          </cell>
          <cell r="GJ233">
            <v>18283</v>
          </cell>
          <cell r="GK233">
            <v>0</v>
          </cell>
          <cell r="GL233">
            <v>0</v>
          </cell>
          <cell r="GM233">
            <v>314</v>
          </cell>
          <cell r="GN233">
            <v>0</v>
          </cell>
          <cell r="GO233">
            <v>0</v>
          </cell>
          <cell r="GP233">
            <v>0</v>
          </cell>
          <cell r="GQ233">
            <v>14722</v>
          </cell>
          <cell r="GR233">
            <v>0</v>
          </cell>
          <cell r="GS233">
            <v>0</v>
          </cell>
          <cell r="GT233">
            <v>0</v>
          </cell>
          <cell r="GU233">
            <v>12394</v>
          </cell>
          <cell r="GV233">
            <v>0</v>
          </cell>
          <cell r="GW233">
            <v>0</v>
          </cell>
          <cell r="GX233">
            <v>535139</v>
          </cell>
          <cell r="GY233">
            <v>94873</v>
          </cell>
          <cell r="GZ233">
            <v>-46599</v>
          </cell>
          <cell r="HA233">
            <v>0</v>
          </cell>
          <cell r="HB233">
            <v>202909</v>
          </cell>
          <cell r="HC233">
            <v>0</v>
          </cell>
          <cell r="HD233">
            <v>0</v>
          </cell>
          <cell r="HE233">
            <v>0</v>
          </cell>
          <cell r="HF233">
            <v>287060</v>
          </cell>
          <cell r="HG233">
            <v>0</v>
          </cell>
          <cell r="HH233">
            <v>38037</v>
          </cell>
          <cell r="HI233">
            <v>0</v>
          </cell>
          <cell r="HJ233">
            <v>608970</v>
          </cell>
          <cell r="HK233">
            <v>0</v>
          </cell>
          <cell r="HL233">
            <v>20993</v>
          </cell>
          <cell r="HM233">
            <v>0</v>
          </cell>
          <cell r="HN233">
            <v>0</v>
          </cell>
          <cell r="HO233">
            <v>82732</v>
          </cell>
          <cell r="HP233">
            <v>4760</v>
          </cell>
          <cell r="HQ233">
            <v>0</v>
          </cell>
          <cell r="HR233">
            <v>0</v>
          </cell>
          <cell r="HS233">
            <v>51696</v>
          </cell>
          <cell r="HT233">
            <v>45965</v>
          </cell>
          <cell r="HU233">
            <v>0</v>
          </cell>
          <cell r="HV233">
            <v>0</v>
          </cell>
          <cell r="HW233">
            <v>306</v>
          </cell>
          <cell r="HX233">
            <v>0</v>
          </cell>
          <cell r="HY233">
            <v>0</v>
          </cell>
          <cell r="HZ233">
            <v>0</v>
          </cell>
          <cell r="IA233">
            <v>27187</v>
          </cell>
          <cell r="IB233">
            <v>0</v>
          </cell>
          <cell r="IC233">
            <v>0</v>
          </cell>
          <cell r="ID233">
            <v>0</v>
          </cell>
          <cell r="IE233">
            <v>17654</v>
          </cell>
          <cell r="IF233">
            <v>0</v>
          </cell>
          <cell r="IG233">
            <v>0</v>
          </cell>
          <cell r="IH233">
            <v>1098939</v>
          </cell>
          <cell r="II233">
            <v>179575</v>
          </cell>
          <cell r="IJ233">
            <v>109755</v>
          </cell>
          <cell r="IK233">
            <v>0</v>
          </cell>
        </row>
        <row r="234">
          <cell r="A234" t="str">
            <v>44967939</v>
          </cell>
          <cell r="B234" t="str">
            <v>2001</v>
          </cell>
          <cell r="C234">
            <v>37418</v>
          </cell>
          <cell r="D234" t="str">
            <v>11:51:30</v>
          </cell>
          <cell r="E234" t="str">
            <v>MANOR CARE OF PINEHURST</v>
          </cell>
          <cell r="F234">
            <v>0</v>
          </cell>
          <cell r="G234">
            <v>236166</v>
          </cell>
          <cell r="H234">
            <v>5090</v>
          </cell>
          <cell r="I234">
            <v>0</v>
          </cell>
          <cell r="J234">
            <v>33501</v>
          </cell>
          <cell r="K234">
            <v>201235</v>
          </cell>
          <cell r="L234">
            <v>9049</v>
          </cell>
          <cell r="M234">
            <v>0</v>
          </cell>
          <cell r="N234">
            <v>103631</v>
          </cell>
          <cell r="O234">
            <v>26324</v>
          </cell>
          <cell r="P234">
            <v>27851</v>
          </cell>
          <cell r="Q234">
            <v>0</v>
          </cell>
          <cell r="R234">
            <v>178794</v>
          </cell>
          <cell r="S234">
            <v>247157</v>
          </cell>
          <cell r="T234">
            <v>48034</v>
          </cell>
          <cell r="U234">
            <v>-2096</v>
          </cell>
          <cell r="V234">
            <v>93426</v>
          </cell>
          <cell r="W234">
            <v>0</v>
          </cell>
          <cell r="X234">
            <v>-93426</v>
          </cell>
          <cell r="Y234">
            <v>0</v>
          </cell>
          <cell r="Z234">
            <v>170182</v>
          </cell>
          <cell r="AA234">
            <v>0</v>
          </cell>
          <cell r="AB234">
            <v>-170182</v>
          </cell>
          <cell r="AC234">
            <v>0</v>
          </cell>
          <cell r="AD234">
            <v>530378</v>
          </cell>
          <cell r="AE234">
            <v>0</v>
          </cell>
          <cell r="AF234">
            <v>-530378</v>
          </cell>
          <cell r="AG234">
            <v>0</v>
          </cell>
          <cell r="AH234">
            <v>864838</v>
          </cell>
          <cell r="AI234">
            <v>0</v>
          </cell>
          <cell r="AJ234">
            <v>-864838</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187382</v>
          </cell>
          <cell r="AZ234">
            <v>-187382</v>
          </cell>
          <cell r="BA234">
            <v>0</v>
          </cell>
          <cell r="BB234">
            <v>0</v>
          </cell>
          <cell r="BC234">
            <v>32</v>
          </cell>
          <cell r="BD234">
            <v>-32</v>
          </cell>
          <cell r="BE234">
            <v>0</v>
          </cell>
          <cell r="BF234">
            <v>0</v>
          </cell>
          <cell r="BG234">
            <v>0</v>
          </cell>
          <cell r="BH234">
            <v>0</v>
          </cell>
          <cell r="BI234">
            <v>0</v>
          </cell>
          <cell r="BJ234">
            <v>0</v>
          </cell>
          <cell r="BK234">
            <v>0</v>
          </cell>
          <cell r="BL234">
            <v>0</v>
          </cell>
          <cell r="BM234">
            <v>0</v>
          </cell>
          <cell r="BN234">
            <v>0</v>
          </cell>
          <cell r="BO234">
            <v>-8908</v>
          </cell>
          <cell r="BP234">
            <v>0</v>
          </cell>
          <cell r="BQ234">
            <v>0</v>
          </cell>
          <cell r="BR234">
            <v>0</v>
          </cell>
          <cell r="BS234">
            <v>0</v>
          </cell>
          <cell r="BT234">
            <v>0</v>
          </cell>
          <cell r="BU234">
            <v>0</v>
          </cell>
          <cell r="BV234">
            <v>0</v>
          </cell>
          <cell r="BW234">
            <v>0</v>
          </cell>
          <cell r="BX234">
            <v>0</v>
          </cell>
          <cell r="BY234">
            <v>0</v>
          </cell>
          <cell r="BZ234">
            <v>0</v>
          </cell>
          <cell r="CA234">
            <v>25200</v>
          </cell>
          <cell r="CB234">
            <v>0</v>
          </cell>
          <cell r="CC234">
            <v>0</v>
          </cell>
          <cell r="CD234">
            <v>0</v>
          </cell>
          <cell r="CE234">
            <v>0</v>
          </cell>
          <cell r="CF234">
            <v>0</v>
          </cell>
          <cell r="CG234">
            <v>0</v>
          </cell>
          <cell r="CH234">
            <v>0</v>
          </cell>
          <cell r="CI234">
            <v>0</v>
          </cell>
          <cell r="CJ234">
            <v>0</v>
          </cell>
          <cell r="CK234">
            <v>0</v>
          </cell>
          <cell r="CL234">
            <v>0</v>
          </cell>
          <cell r="CM234">
            <v>3460</v>
          </cell>
          <cell r="CN234">
            <v>0</v>
          </cell>
          <cell r="CO234">
            <v>-700</v>
          </cell>
          <cell r="CP234">
            <v>0</v>
          </cell>
          <cell r="CQ234">
            <v>15252</v>
          </cell>
          <cell r="CR234">
            <v>0</v>
          </cell>
          <cell r="CS234">
            <v>0</v>
          </cell>
          <cell r="CT234">
            <v>0</v>
          </cell>
          <cell r="CU234">
            <v>0</v>
          </cell>
          <cell r="CV234">
            <v>0</v>
          </cell>
          <cell r="CW234">
            <v>0</v>
          </cell>
          <cell r="CX234">
            <v>0</v>
          </cell>
          <cell r="CY234">
            <v>6448</v>
          </cell>
          <cell r="CZ234">
            <v>0</v>
          </cell>
          <cell r="DA234">
            <v>0</v>
          </cell>
          <cell r="DB234">
            <v>0</v>
          </cell>
          <cell r="DC234">
            <v>0</v>
          </cell>
          <cell r="DD234">
            <v>0</v>
          </cell>
          <cell r="DE234">
            <v>0</v>
          </cell>
          <cell r="DF234">
            <v>1658824</v>
          </cell>
          <cell r="DG234">
            <v>228866</v>
          </cell>
          <cell r="DH234">
            <v>-1846238</v>
          </cell>
          <cell r="DI234">
            <v>-700</v>
          </cell>
          <cell r="DJ234">
            <v>30872</v>
          </cell>
          <cell r="DK234">
            <v>12796</v>
          </cell>
          <cell r="DL234">
            <v>8327</v>
          </cell>
          <cell r="DM234">
            <v>0</v>
          </cell>
          <cell r="DN234">
            <v>31963</v>
          </cell>
          <cell r="DO234">
            <v>3795</v>
          </cell>
          <cell r="DP234">
            <v>8408</v>
          </cell>
          <cell r="DQ234">
            <v>0</v>
          </cell>
          <cell r="DR234">
            <v>93926</v>
          </cell>
          <cell r="DS234">
            <v>18371</v>
          </cell>
          <cell r="DT234">
            <v>25299</v>
          </cell>
          <cell r="DU234">
            <v>0</v>
          </cell>
          <cell r="DV234">
            <v>252398</v>
          </cell>
          <cell r="DW234">
            <v>1170288</v>
          </cell>
          <cell r="DX234">
            <v>-633908</v>
          </cell>
          <cell r="DY234">
            <v>-7206</v>
          </cell>
          <cell r="DZ234">
            <v>0</v>
          </cell>
          <cell r="EA234">
            <v>648</v>
          </cell>
          <cell r="EB234">
            <v>0</v>
          </cell>
          <cell r="EC234">
            <v>0</v>
          </cell>
          <cell r="ED234">
            <v>0</v>
          </cell>
          <cell r="EE234">
            <v>340</v>
          </cell>
          <cell r="EF234">
            <v>0</v>
          </cell>
          <cell r="EG234">
            <v>0</v>
          </cell>
          <cell r="EH234">
            <v>112963</v>
          </cell>
          <cell r="EI234">
            <v>27218</v>
          </cell>
          <cell r="EJ234">
            <v>30483</v>
          </cell>
          <cell r="EK234">
            <v>0</v>
          </cell>
          <cell r="EL234">
            <v>88384</v>
          </cell>
          <cell r="EM234">
            <v>22048</v>
          </cell>
          <cell r="EN234">
            <v>23891</v>
          </cell>
          <cell r="EO234">
            <v>0</v>
          </cell>
          <cell r="EP234">
            <v>53618</v>
          </cell>
          <cell r="EQ234">
            <v>7981</v>
          </cell>
          <cell r="ER234">
            <v>14406</v>
          </cell>
          <cell r="ES234">
            <v>0</v>
          </cell>
          <cell r="ET234">
            <v>0</v>
          </cell>
          <cell r="EU234">
            <v>0</v>
          </cell>
          <cell r="EV234">
            <v>0</v>
          </cell>
          <cell r="EW234">
            <v>0</v>
          </cell>
          <cell r="EX234">
            <v>0</v>
          </cell>
          <cell r="EY234">
            <v>99263</v>
          </cell>
          <cell r="EZ234">
            <v>0</v>
          </cell>
          <cell r="FA234">
            <v>0</v>
          </cell>
          <cell r="FB234">
            <v>0</v>
          </cell>
          <cell r="FC234">
            <v>128507</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95999</v>
          </cell>
          <cell r="FU234">
            <v>0</v>
          </cell>
          <cell r="FV234">
            <v>0</v>
          </cell>
          <cell r="FW234">
            <v>0</v>
          </cell>
          <cell r="FX234">
            <v>243074</v>
          </cell>
          <cell r="FY234">
            <v>0</v>
          </cell>
          <cell r="FZ234">
            <v>0</v>
          </cell>
          <cell r="GA234">
            <v>0</v>
          </cell>
          <cell r="GB234">
            <v>462612</v>
          </cell>
          <cell r="GC234">
            <v>0</v>
          </cell>
          <cell r="GD234">
            <v>0</v>
          </cell>
          <cell r="GE234">
            <v>0</v>
          </cell>
          <cell r="GF234">
            <v>0</v>
          </cell>
          <cell r="GG234">
            <v>0</v>
          </cell>
          <cell r="GH234">
            <v>0</v>
          </cell>
          <cell r="GI234">
            <v>0</v>
          </cell>
          <cell r="GJ234">
            <v>299855</v>
          </cell>
          <cell r="GK234">
            <v>0</v>
          </cell>
          <cell r="GL234">
            <v>0</v>
          </cell>
          <cell r="GM234">
            <v>0</v>
          </cell>
          <cell r="GN234">
            <v>15</v>
          </cell>
          <cell r="GO234">
            <v>0</v>
          </cell>
          <cell r="GP234">
            <v>0</v>
          </cell>
          <cell r="GQ234">
            <v>0</v>
          </cell>
          <cell r="GR234">
            <v>0</v>
          </cell>
          <cell r="GS234">
            <v>0</v>
          </cell>
          <cell r="GT234">
            <v>0</v>
          </cell>
          <cell r="GU234">
            <v>0</v>
          </cell>
          <cell r="GV234">
            <v>0</v>
          </cell>
          <cell r="GW234">
            <v>0</v>
          </cell>
          <cell r="GX234">
            <v>0</v>
          </cell>
          <cell r="GY234">
            <v>0</v>
          </cell>
          <cell r="GZ234">
            <v>1101555</v>
          </cell>
          <cell r="HA234">
            <v>0</v>
          </cell>
          <cell r="HB234">
            <v>0</v>
          </cell>
          <cell r="HC234">
            <v>0</v>
          </cell>
          <cell r="HD234">
            <v>167609</v>
          </cell>
          <cell r="HE234">
            <v>0</v>
          </cell>
          <cell r="HF234">
            <v>0</v>
          </cell>
          <cell r="HG234">
            <v>0</v>
          </cell>
          <cell r="HH234">
            <v>287304</v>
          </cell>
          <cell r="HI234">
            <v>0</v>
          </cell>
          <cell r="HJ234">
            <v>0</v>
          </cell>
          <cell r="HK234">
            <v>0</v>
          </cell>
          <cell r="HL234">
            <v>402226</v>
          </cell>
          <cell r="HM234">
            <v>0</v>
          </cell>
          <cell r="HN234">
            <v>0</v>
          </cell>
          <cell r="HO234">
            <v>0</v>
          </cell>
          <cell r="HP234">
            <v>0</v>
          </cell>
          <cell r="HQ234">
            <v>0</v>
          </cell>
          <cell r="HR234">
            <v>0</v>
          </cell>
          <cell r="HS234">
            <v>0</v>
          </cell>
          <cell r="HT234">
            <v>320597</v>
          </cell>
          <cell r="HU234">
            <v>0</v>
          </cell>
          <cell r="HV234">
            <v>0</v>
          </cell>
          <cell r="HW234">
            <v>0</v>
          </cell>
          <cell r="HX234">
            <v>17</v>
          </cell>
          <cell r="HY234">
            <v>0</v>
          </cell>
          <cell r="HZ234">
            <v>0</v>
          </cell>
          <cell r="IA234">
            <v>0</v>
          </cell>
          <cell r="IB234">
            <v>0</v>
          </cell>
          <cell r="IC234">
            <v>0</v>
          </cell>
          <cell r="ID234">
            <v>0</v>
          </cell>
          <cell r="IE234">
            <v>0</v>
          </cell>
          <cell r="IF234">
            <v>0</v>
          </cell>
          <cell r="IG234">
            <v>0</v>
          </cell>
          <cell r="IH234">
            <v>0</v>
          </cell>
          <cell r="II234">
            <v>0</v>
          </cell>
          <cell r="IJ234">
            <v>1177753</v>
          </cell>
          <cell r="IK234">
            <v>0</v>
          </cell>
        </row>
        <row r="235">
          <cell r="A235" t="str">
            <v>12636000</v>
          </cell>
          <cell r="B235" t="str">
            <v>2001</v>
          </cell>
          <cell r="C235">
            <v>37530</v>
          </cell>
          <cell r="D235" t="str">
            <v>16:30:04</v>
          </cell>
          <cell r="E235" t="str">
            <v>MAPLE LEAF HEALTH CARE</v>
          </cell>
          <cell r="F235">
            <v>0</v>
          </cell>
          <cell r="G235">
            <v>156444</v>
          </cell>
          <cell r="H235">
            <v>-7402</v>
          </cell>
          <cell r="I235">
            <v>-54</v>
          </cell>
          <cell r="J235">
            <v>26086</v>
          </cell>
          <cell r="K235">
            <v>167219</v>
          </cell>
          <cell r="L235">
            <v>2977</v>
          </cell>
          <cell r="M235">
            <v>-2660</v>
          </cell>
          <cell r="N235">
            <v>147996</v>
          </cell>
          <cell r="O235">
            <v>19389</v>
          </cell>
          <cell r="P235">
            <v>24669</v>
          </cell>
          <cell r="Q235">
            <v>0</v>
          </cell>
          <cell r="R235">
            <v>194549</v>
          </cell>
          <cell r="S235">
            <v>186807</v>
          </cell>
          <cell r="T235">
            <v>32428</v>
          </cell>
          <cell r="U235">
            <v>-341</v>
          </cell>
          <cell r="V235">
            <v>90611</v>
          </cell>
          <cell r="W235">
            <v>0</v>
          </cell>
          <cell r="X235">
            <v>0</v>
          </cell>
          <cell r="Y235">
            <v>0</v>
          </cell>
          <cell r="Z235">
            <v>9306</v>
          </cell>
          <cell r="AA235">
            <v>0</v>
          </cell>
          <cell r="AB235">
            <v>-48</v>
          </cell>
          <cell r="AC235">
            <v>0</v>
          </cell>
          <cell r="AD235">
            <v>0</v>
          </cell>
          <cell r="AE235">
            <v>0</v>
          </cell>
          <cell r="AF235">
            <v>0</v>
          </cell>
          <cell r="AG235">
            <v>0</v>
          </cell>
          <cell r="AH235">
            <v>76418</v>
          </cell>
          <cell r="AI235">
            <v>0</v>
          </cell>
          <cell r="AJ235">
            <v>-1497</v>
          </cell>
          <cell r="AK235">
            <v>0</v>
          </cell>
          <cell r="AL235">
            <v>59958</v>
          </cell>
          <cell r="AM235">
            <v>0</v>
          </cell>
          <cell r="AN235">
            <v>924</v>
          </cell>
          <cell r="AO235">
            <v>0</v>
          </cell>
          <cell r="AP235">
            <v>0</v>
          </cell>
          <cell r="AQ235">
            <v>0</v>
          </cell>
          <cell r="AR235">
            <v>0</v>
          </cell>
          <cell r="AS235">
            <v>0</v>
          </cell>
          <cell r="AT235">
            <v>0</v>
          </cell>
          <cell r="AU235">
            <v>0</v>
          </cell>
          <cell r="AV235">
            <v>18257</v>
          </cell>
          <cell r="AW235">
            <v>0</v>
          </cell>
          <cell r="AX235">
            <v>0</v>
          </cell>
          <cell r="AY235">
            <v>0</v>
          </cell>
          <cell r="AZ235">
            <v>21026</v>
          </cell>
          <cell r="BA235">
            <v>0</v>
          </cell>
          <cell r="BB235">
            <v>0</v>
          </cell>
          <cell r="BC235">
            <v>2282</v>
          </cell>
          <cell r="BD235">
            <v>0</v>
          </cell>
          <cell r="BE235">
            <v>0</v>
          </cell>
          <cell r="BF235">
            <v>0</v>
          </cell>
          <cell r="BG235">
            <v>62145</v>
          </cell>
          <cell r="BH235">
            <v>0</v>
          </cell>
          <cell r="BI235">
            <v>-1363</v>
          </cell>
          <cell r="BJ235">
            <v>0</v>
          </cell>
          <cell r="BK235">
            <v>0</v>
          </cell>
          <cell r="BL235">
            <v>0</v>
          </cell>
          <cell r="BM235">
            <v>0</v>
          </cell>
          <cell r="BN235">
            <v>0</v>
          </cell>
          <cell r="BO235">
            <v>3374</v>
          </cell>
          <cell r="BP235">
            <v>0</v>
          </cell>
          <cell r="BQ235">
            <v>0</v>
          </cell>
          <cell r="BR235">
            <v>0</v>
          </cell>
          <cell r="BS235">
            <v>11918</v>
          </cell>
          <cell r="BT235">
            <v>0</v>
          </cell>
          <cell r="BU235">
            <v>-11796</v>
          </cell>
          <cell r="BV235">
            <v>0</v>
          </cell>
          <cell r="BW235">
            <v>0</v>
          </cell>
          <cell r="BX235">
            <v>0</v>
          </cell>
          <cell r="BY235">
            <v>0</v>
          </cell>
          <cell r="BZ235">
            <v>0</v>
          </cell>
          <cell r="CA235">
            <v>6000</v>
          </cell>
          <cell r="CB235">
            <v>0</v>
          </cell>
          <cell r="CC235">
            <v>0</v>
          </cell>
          <cell r="CD235">
            <v>0</v>
          </cell>
          <cell r="CE235">
            <v>6066</v>
          </cell>
          <cell r="CF235">
            <v>0</v>
          </cell>
          <cell r="CG235">
            <v>-244</v>
          </cell>
          <cell r="CH235">
            <v>0</v>
          </cell>
          <cell r="CI235">
            <v>1200</v>
          </cell>
          <cell r="CJ235">
            <v>0</v>
          </cell>
          <cell r="CK235">
            <v>0</v>
          </cell>
          <cell r="CL235">
            <v>0</v>
          </cell>
          <cell r="CM235">
            <v>1076</v>
          </cell>
          <cell r="CN235">
            <v>0</v>
          </cell>
          <cell r="CO235">
            <v>22204</v>
          </cell>
          <cell r="CP235">
            <v>0</v>
          </cell>
          <cell r="CQ235">
            <v>5709</v>
          </cell>
          <cell r="CR235">
            <v>-824</v>
          </cell>
          <cell r="CS235">
            <v>0</v>
          </cell>
          <cell r="CT235">
            <v>0</v>
          </cell>
          <cell r="CU235">
            <v>0</v>
          </cell>
          <cell r="CV235">
            <v>7402</v>
          </cell>
          <cell r="CW235">
            <v>0</v>
          </cell>
          <cell r="CX235">
            <v>0</v>
          </cell>
          <cell r="CY235">
            <v>0</v>
          </cell>
          <cell r="CZ235">
            <v>0</v>
          </cell>
          <cell r="DA235">
            <v>0</v>
          </cell>
          <cell r="DB235">
            <v>0</v>
          </cell>
          <cell r="DC235">
            <v>0</v>
          </cell>
          <cell r="DD235">
            <v>0</v>
          </cell>
          <cell r="DE235">
            <v>0</v>
          </cell>
          <cell r="DF235">
            <v>236293</v>
          </cell>
          <cell r="DG235">
            <v>99770</v>
          </cell>
          <cell r="DH235">
            <v>45240</v>
          </cell>
          <cell r="DI235">
            <v>8801</v>
          </cell>
          <cell r="DJ235">
            <v>71652</v>
          </cell>
          <cell r="DK235">
            <v>26104</v>
          </cell>
          <cell r="DL235">
            <v>11944</v>
          </cell>
          <cell r="DM235">
            <v>0</v>
          </cell>
          <cell r="DN235">
            <v>73822</v>
          </cell>
          <cell r="DO235">
            <v>109</v>
          </cell>
          <cell r="DP235">
            <v>12306</v>
          </cell>
          <cell r="DQ235">
            <v>0</v>
          </cell>
          <cell r="DR235">
            <v>44432</v>
          </cell>
          <cell r="DS235">
            <v>7854</v>
          </cell>
          <cell r="DT235">
            <v>7784</v>
          </cell>
          <cell r="DU235">
            <v>0</v>
          </cell>
          <cell r="DV235">
            <v>185496</v>
          </cell>
          <cell r="DW235">
            <v>537283</v>
          </cell>
          <cell r="DX235">
            <v>-398033</v>
          </cell>
          <cell r="DY235">
            <v>87047</v>
          </cell>
          <cell r="DZ235">
            <v>0</v>
          </cell>
          <cell r="EA235">
            <v>7746</v>
          </cell>
          <cell r="EB235">
            <v>0</v>
          </cell>
          <cell r="EC235">
            <v>0</v>
          </cell>
          <cell r="ED235">
            <v>0</v>
          </cell>
          <cell r="EE235">
            <v>14940</v>
          </cell>
          <cell r="EF235">
            <v>0</v>
          </cell>
          <cell r="EG235">
            <v>0</v>
          </cell>
          <cell r="EH235">
            <v>82414</v>
          </cell>
          <cell r="EI235">
            <v>1639</v>
          </cell>
          <cell r="EJ235">
            <v>11243</v>
          </cell>
          <cell r="EK235">
            <v>-31214</v>
          </cell>
          <cell r="EL235">
            <v>34280</v>
          </cell>
          <cell r="EM235">
            <v>1745</v>
          </cell>
          <cell r="EN235">
            <v>7658</v>
          </cell>
          <cell r="EO235">
            <v>0</v>
          </cell>
          <cell r="EP235">
            <v>12698</v>
          </cell>
          <cell r="EQ235">
            <v>637</v>
          </cell>
          <cell r="ER235">
            <v>2668</v>
          </cell>
          <cell r="ES235">
            <v>0</v>
          </cell>
          <cell r="ET235">
            <v>0</v>
          </cell>
          <cell r="EU235">
            <v>10320</v>
          </cell>
          <cell r="EV235">
            <v>0</v>
          </cell>
          <cell r="EW235">
            <v>-537</v>
          </cell>
          <cell r="EX235">
            <v>0</v>
          </cell>
          <cell r="EY235">
            <v>3612</v>
          </cell>
          <cell r="EZ235">
            <v>0</v>
          </cell>
          <cell r="FA235">
            <v>-175</v>
          </cell>
          <cell r="FB235">
            <v>0</v>
          </cell>
          <cell r="FC235">
            <v>30064</v>
          </cell>
          <cell r="FD235">
            <v>0</v>
          </cell>
          <cell r="FE235">
            <v>-187</v>
          </cell>
          <cell r="FF235">
            <v>0</v>
          </cell>
          <cell r="FG235">
            <v>3993</v>
          </cell>
          <cell r="FH235">
            <v>0</v>
          </cell>
          <cell r="FI235">
            <v>0</v>
          </cell>
          <cell r="FJ235">
            <v>0</v>
          </cell>
          <cell r="FK235">
            <v>4320</v>
          </cell>
          <cell r="FL235">
            <v>0</v>
          </cell>
          <cell r="FM235">
            <v>0</v>
          </cell>
          <cell r="FN235">
            <v>0</v>
          </cell>
          <cell r="FO235">
            <v>0</v>
          </cell>
          <cell r="FP235">
            <v>3957</v>
          </cell>
          <cell r="FQ235">
            <v>0</v>
          </cell>
          <cell r="FR235">
            <v>81757</v>
          </cell>
          <cell r="FS235">
            <v>0</v>
          </cell>
          <cell r="FT235">
            <v>0</v>
          </cell>
          <cell r="FU235">
            <v>0</v>
          </cell>
          <cell r="FV235">
            <v>180249</v>
          </cell>
          <cell r="FW235">
            <v>0</v>
          </cell>
          <cell r="FX235">
            <v>0</v>
          </cell>
          <cell r="FY235">
            <v>0</v>
          </cell>
          <cell r="FZ235">
            <v>370475</v>
          </cell>
          <cell r="GA235">
            <v>0</v>
          </cell>
          <cell r="GB235">
            <v>0</v>
          </cell>
          <cell r="GC235">
            <v>0</v>
          </cell>
          <cell r="GD235">
            <v>0</v>
          </cell>
          <cell r="GE235">
            <v>0</v>
          </cell>
          <cell r="GF235">
            <v>48997</v>
          </cell>
          <cell r="GG235">
            <v>0</v>
          </cell>
          <cell r="GH235">
            <v>0</v>
          </cell>
          <cell r="GI235">
            <v>0</v>
          </cell>
          <cell r="GJ235">
            <v>57122</v>
          </cell>
          <cell r="GK235">
            <v>0</v>
          </cell>
          <cell r="GL235">
            <v>0</v>
          </cell>
          <cell r="GM235">
            <v>0</v>
          </cell>
          <cell r="GN235">
            <v>0</v>
          </cell>
          <cell r="GO235">
            <v>0</v>
          </cell>
          <cell r="GP235">
            <v>0</v>
          </cell>
          <cell r="GQ235">
            <v>0</v>
          </cell>
          <cell r="GR235">
            <v>0</v>
          </cell>
          <cell r="GS235">
            <v>0</v>
          </cell>
          <cell r="GT235">
            <v>0</v>
          </cell>
          <cell r="GU235">
            <v>54540</v>
          </cell>
          <cell r="GV235">
            <v>0</v>
          </cell>
          <cell r="GW235">
            <v>0</v>
          </cell>
          <cell r="GX235">
            <v>632481</v>
          </cell>
          <cell r="GY235">
            <v>54540</v>
          </cell>
          <cell r="GZ235">
            <v>106119</v>
          </cell>
          <cell r="HA235">
            <v>0</v>
          </cell>
          <cell r="HB235">
            <v>164172</v>
          </cell>
          <cell r="HC235">
            <v>0</v>
          </cell>
          <cell r="HD235">
            <v>0</v>
          </cell>
          <cell r="HE235">
            <v>0</v>
          </cell>
          <cell r="HF235">
            <v>145685</v>
          </cell>
          <cell r="HG235">
            <v>0</v>
          </cell>
          <cell r="HH235">
            <v>0</v>
          </cell>
          <cell r="HI235">
            <v>0</v>
          </cell>
          <cell r="HJ235">
            <v>468138</v>
          </cell>
          <cell r="HK235">
            <v>0</v>
          </cell>
          <cell r="HL235">
            <v>-113</v>
          </cell>
          <cell r="HM235">
            <v>0</v>
          </cell>
          <cell r="HN235">
            <v>0</v>
          </cell>
          <cell r="HO235">
            <v>0</v>
          </cell>
          <cell r="HP235">
            <v>60261</v>
          </cell>
          <cell r="HQ235">
            <v>0</v>
          </cell>
          <cell r="HR235">
            <v>0</v>
          </cell>
          <cell r="HS235">
            <v>0</v>
          </cell>
          <cell r="HT235">
            <v>70223</v>
          </cell>
          <cell r="HU235">
            <v>0</v>
          </cell>
          <cell r="HV235">
            <v>0</v>
          </cell>
          <cell r="HW235">
            <v>0</v>
          </cell>
          <cell r="HX235">
            <v>0</v>
          </cell>
          <cell r="HY235">
            <v>0</v>
          </cell>
          <cell r="HZ235">
            <v>0</v>
          </cell>
          <cell r="IA235">
            <v>0</v>
          </cell>
          <cell r="IB235">
            <v>0</v>
          </cell>
          <cell r="IC235">
            <v>0</v>
          </cell>
          <cell r="ID235">
            <v>0</v>
          </cell>
          <cell r="IE235">
            <v>68470</v>
          </cell>
          <cell r="IF235">
            <v>0</v>
          </cell>
          <cell r="IG235">
            <v>0</v>
          </cell>
          <cell r="IH235">
            <v>777995</v>
          </cell>
          <cell r="II235">
            <v>68470</v>
          </cell>
          <cell r="IJ235">
            <v>130371</v>
          </cell>
          <cell r="IK235">
            <v>0</v>
          </cell>
        </row>
        <row r="236">
          <cell r="A236" t="str">
            <v>12657000</v>
          </cell>
          <cell r="B236" t="str">
            <v>2001</v>
          </cell>
          <cell r="C236">
            <v>37496</v>
          </cell>
          <cell r="D236" t="str">
            <v>16:30:28</v>
          </cell>
          <cell r="E236" t="str">
            <v>MARINER HEALTH CARE OF WILMINGTON</v>
          </cell>
          <cell r="F236">
            <v>0</v>
          </cell>
          <cell r="G236">
            <v>214653</v>
          </cell>
          <cell r="H236">
            <v>0</v>
          </cell>
          <cell r="I236">
            <v>75479</v>
          </cell>
          <cell r="J236">
            <v>52315</v>
          </cell>
          <cell r="K236">
            <v>256999</v>
          </cell>
          <cell r="L236">
            <v>2663</v>
          </cell>
          <cell r="M236">
            <v>0</v>
          </cell>
          <cell r="N236">
            <v>191944</v>
          </cell>
          <cell r="O236">
            <v>35474</v>
          </cell>
          <cell r="P236">
            <v>37477</v>
          </cell>
          <cell r="Q236">
            <v>0</v>
          </cell>
          <cell r="R236">
            <v>300408</v>
          </cell>
          <cell r="S236">
            <v>296232</v>
          </cell>
          <cell r="T236">
            <v>58656</v>
          </cell>
          <cell r="U236">
            <v>-387</v>
          </cell>
          <cell r="V236">
            <v>24421</v>
          </cell>
          <cell r="W236">
            <v>0</v>
          </cell>
          <cell r="X236">
            <v>0</v>
          </cell>
          <cell r="Y236">
            <v>59182</v>
          </cell>
          <cell r="Z236">
            <v>15658</v>
          </cell>
          <cell r="AA236">
            <v>0</v>
          </cell>
          <cell r="AB236">
            <v>0</v>
          </cell>
          <cell r="AC236">
            <v>45803</v>
          </cell>
          <cell r="AD236">
            <v>0</v>
          </cell>
          <cell r="AE236">
            <v>0</v>
          </cell>
          <cell r="AF236">
            <v>0</v>
          </cell>
          <cell r="AG236">
            <v>0</v>
          </cell>
          <cell r="AH236">
            <v>245991</v>
          </cell>
          <cell r="AI236">
            <v>0</v>
          </cell>
          <cell r="AJ236">
            <v>-14624</v>
          </cell>
          <cell r="AK236">
            <v>0</v>
          </cell>
          <cell r="AL236">
            <v>75948</v>
          </cell>
          <cell r="AM236">
            <v>0</v>
          </cell>
          <cell r="AN236">
            <v>2823</v>
          </cell>
          <cell r="AO236">
            <v>0</v>
          </cell>
          <cell r="AP236">
            <v>0</v>
          </cell>
          <cell r="AQ236">
            <v>0</v>
          </cell>
          <cell r="AR236">
            <v>0</v>
          </cell>
          <cell r="AS236">
            <v>0</v>
          </cell>
          <cell r="AT236">
            <v>0</v>
          </cell>
          <cell r="AU236">
            <v>0</v>
          </cell>
          <cell r="AV236">
            <v>28490</v>
          </cell>
          <cell r="AW236">
            <v>8540</v>
          </cell>
          <cell r="AX236">
            <v>0</v>
          </cell>
          <cell r="AY236">
            <v>0</v>
          </cell>
          <cell r="AZ236">
            <v>42246</v>
          </cell>
          <cell r="BA236">
            <v>10666</v>
          </cell>
          <cell r="BB236">
            <v>0</v>
          </cell>
          <cell r="BC236">
            <v>6569</v>
          </cell>
          <cell r="BD236">
            <v>0</v>
          </cell>
          <cell r="BE236">
            <v>0</v>
          </cell>
          <cell r="BF236">
            <v>0</v>
          </cell>
          <cell r="BG236">
            <v>157646</v>
          </cell>
          <cell r="BH236">
            <v>-12131</v>
          </cell>
          <cell r="BI236">
            <v>0</v>
          </cell>
          <cell r="BJ236">
            <v>0</v>
          </cell>
          <cell r="BK236">
            <v>0</v>
          </cell>
          <cell r="BL236">
            <v>12131</v>
          </cell>
          <cell r="BM236">
            <v>0</v>
          </cell>
          <cell r="BN236">
            <v>0</v>
          </cell>
          <cell r="BO236">
            <v>11796</v>
          </cell>
          <cell r="BP236">
            <v>0</v>
          </cell>
          <cell r="BQ236">
            <v>0</v>
          </cell>
          <cell r="BR236">
            <v>0</v>
          </cell>
          <cell r="BS236">
            <v>0</v>
          </cell>
          <cell r="BT236">
            <v>0</v>
          </cell>
          <cell r="BU236">
            <v>0</v>
          </cell>
          <cell r="BV236">
            <v>0</v>
          </cell>
          <cell r="BW236">
            <v>0</v>
          </cell>
          <cell r="BX236">
            <v>0</v>
          </cell>
          <cell r="BY236">
            <v>0</v>
          </cell>
          <cell r="BZ236">
            <v>0</v>
          </cell>
          <cell r="CA236">
            <v>64500</v>
          </cell>
          <cell r="CB236">
            <v>0</v>
          </cell>
          <cell r="CC236">
            <v>-43474</v>
          </cell>
          <cell r="CD236">
            <v>0</v>
          </cell>
          <cell r="CE236">
            <v>3308</v>
          </cell>
          <cell r="CF236">
            <v>0</v>
          </cell>
          <cell r="CG236">
            <v>0</v>
          </cell>
          <cell r="CH236">
            <v>0</v>
          </cell>
          <cell r="CI236">
            <v>0</v>
          </cell>
          <cell r="CJ236">
            <v>0</v>
          </cell>
          <cell r="CK236">
            <v>0</v>
          </cell>
          <cell r="CL236">
            <v>0</v>
          </cell>
          <cell r="CM236">
            <v>86434</v>
          </cell>
          <cell r="CN236">
            <v>0</v>
          </cell>
          <cell r="CO236">
            <v>-7</v>
          </cell>
          <cell r="CP236">
            <v>0</v>
          </cell>
          <cell r="CQ236">
            <v>42049</v>
          </cell>
          <cell r="CR236">
            <v>-31040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362018</v>
          </cell>
          <cell r="DG236">
            <v>372302</v>
          </cell>
          <cell r="DH236">
            <v>27895</v>
          </cell>
          <cell r="DI236">
            <v>80710</v>
          </cell>
          <cell r="DJ236">
            <v>63739</v>
          </cell>
          <cell r="DK236">
            <v>7161</v>
          </cell>
          <cell r="DL236">
            <v>12445</v>
          </cell>
          <cell r="DM236">
            <v>0</v>
          </cell>
          <cell r="DN236">
            <v>68108</v>
          </cell>
          <cell r="DO236">
            <v>0</v>
          </cell>
          <cell r="DP236">
            <v>13298</v>
          </cell>
          <cell r="DQ236">
            <v>0</v>
          </cell>
          <cell r="DR236">
            <v>51536</v>
          </cell>
          <cell r="DS236">
            <v>4878</v>
          </cell>
          <cell r="DT236">
            <v>10530</v>
          </cell>
          <cell r="DU236">
            <v>0</v>
          </cell>
          <cell r="DV236">
            <v>207573</v>
          </cell>
          <cell r="DW236">
            <v>2643185</v>
          </cell>
          <cell r="DX236">
            <v>-690686</v>
          </cell>
          <cell r="DY236">
            <v>-1450212</v>
          </cell>
          <cell r="DZ236">
            <v>0</v>
          </cell>
          <cell r="EA236">
            <v>6190</v>
          </cell>
          <cell r="EB236">
            <v>0</v>
          </cell>
          <cell r="EC236">
            <v>0</v>
          </cell>
          <cell r="ED236">
            <v>0</v>
          </cell>
          <cell r="EE236">
            <v>123313</v>
          </cell>
          <cell r="EF236">
            <v>0</v>
          </cell>
          <cell r="EG236">
            <v>0</v>
          </cell>
          <cell r="EH236">
            <v>150125</v>
          </cell>
          <cell r="EI236">
            <v>701</v>
          </cell>
          <cell r="EJ236">
            <v>29312</v>
          </cell>
          <cell r="EK236">
            <v>0</v>
          </cell>
          <cell r="EL236">
            <v>157626</v>
          </cell>
          <cell r="EM236">
            <v>11792</v>
          </cell>
          <cell r="EN236">
            <v>30777</v>
          </cell>
          <cell r="EO236">
            <v>0</v>
          </cell>
          <cell r="EP236">
            <v>63924</v>
          </cell>
          <cell r="EQ236">
            <v>1507</v>
          </cell>
          <cell r="ER236">
            <v>12482</v>
          </cell>
          <cell r="ES236">
            <v>0</v>
          </cell>
          <cell r="ET236">
            <v>0</v>
          </cell>
          <cell r="EU236">
            <v>54985</v>
          </cell>
          <cell r="EV236">
            <v>-54985</v>
          </cell>
          <cell r="EW236">
            <v>-2012</v>
          </cell>
          <cell r="EX236">
            <v>0</v>
          </cell>
          <cell r="EY236">
            <v>15208</v>
          </cell>
          <cell r="EZ236">
            <v>0</v>
          </cell>
          <cell r="FA236">
            <v>0</v>
          </cell>
          <cell r="FB236">
            <v>0</v>
          </cell>
          <cell r="FC236">
            <v>52562</v>
          </cell>
          <cell r="FD236">
            <v>54985</v>
          </cell>
          <cell r="FE236">
            <v>-7</v>
          </cell>
          <cell r="FF236">
            <v>0</v>
          </cell>
          <cell r="FG236">
            <v>7399</v>
          </cell>
          <cell r="FH236">
            <v>0</v>
          </cell>
          <cell r="FI236">
            <v>0</v>
          </cell>
          <cell r="FJ236">
            <v>0</v>
          </cell>
          <cell r="FK236">
            <v>105017</v>
          </cell>
          <cell r="FL236">
            <v>0</v>
          </cell>
          <cell r="FM236">
            <v>0</v>
          </cell>
          <cell r="FN236">
            <v>0</v>
          </cell>
          <cell r="FO236">
            <v>0</v>
          </cell>
          <cell r="FP236">
            <v>66095</v>
          </cell>
          <cell r="FQ236">
            <v>0</v>
          </cell>
          <cell r="FR236">
            <v>0</v>
          </cell>
          <cell r="FS236">
            <v>0</v>
          </cell>
          <cell r="FT236">
            <v>0</v>
          </cell>
          <cell r="FU236">
            <v>0</v>
          </cell>
          <cell r="FV236">
            <v>0</v>
          </cell>
          <cell r="FW236">
            <v>0</v>
          </cell>
          <cell r="FX236">
            <v>0</v>
          </cell>
          <cell r="FY236">
            <v>0</v>
          </cell>
          <cell r="FZ236">
            <v>0</v>
          </cell>
          <cell r="GA236">
            <v>0</v>
          </cell>
          <cell r="GB236">
            <v>423030</v>
          </cell>
          <cell r="GC236">
            <v>0</v>
          </cell>
          <cell r="GD236">
            <v>0</v>
          </cell>
          <cell r="GE236">
            <v>0</v>
          </cell>
          <cell r="GF236">
            <v>34413</v>
          </cell>
          <cell r="GG236">
            <v>0</v>
          </cell>
          <cell r="GH236">
            <v>0</v>
          </cell>
          <cell r="GI236">
            <v>0</v>
          </cell>
          <cell r="GJ236">
            <v>48185</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505628</v>
          </cell>
          <cell r="HA236">
            <v>0</v>
          </cell>
          <cell r="HB236">
            <v>245403</v>
          </cell>
          <cell r="HC236">
            <v>0</v>
          </cell>
          <cell r="HD236">
            <v>0</v>
          </cell>
          <cell r="HE236">
            <v>0</v>
          </cell>
          <cell r="HF236">
            <v>564330</v>
          </cell>
          <cell r="HG236">
            <v>0</v>
          </cell>
          <cell r="HH236">
            <v>0</v>
          </cell>
          <cell r="HI236">
            <v>0</v>
          </cell>
          <cell r="HJ236">
            <v>893394</v>
          </cell>
          <cell r="HK236">
            <v>0</v>
          </cell>
          <cell r="HL236">
            <v>-248113</v>
          </cell>
          <cell r="HM236">
            <v>0</v>
          </cell>
          <cell r="HN236">
            <v>0</v>
          </cell>
          <cell r="HO236">
            <v>0</v>
          </cell>
          <cell r="HP236">
            <v>118363</v>
          </cell>
          <cell r="HQ236">
            <v>0</v>
          </cell>
          <cell r="HR236">
            <v>0</v>
          </cell>
          <cell r="HS236">
            <v>0</v>
          </cell>
          <cell r="HT236">
            <v>165789</v>
          </cell>
          <cell r="HU236">
            <v>0</v>
          </cell>
          <cell r="HV236">
            <v>0</v>
          </cell>
          <cell r="HW236">
            <v>0</v>
          </cell>
          <cell r="HX236">
            <v>0</v>
          </cell>
          <cell r="HY236">
            <v>0</v>
          </cell>
          <cell r="HZ236">
            <v>0</v>
          </cell>
          <cell r="IA236">
            <v>0</v>
          </cell>
          <cell r="IB236">
            <v>0</v>
          </cell>
          <cell r="IC236">
            <v>0</v>
          </cell>
          <cell r="ID236">
            <v>0</v>
          </cell>
          <cell r="IE236">
            <v>5662</v>
          </cell>
          <cell r="IF236">
            <v>0</v>
          </cell>
          <cell r="IG236">
            <v>0</v>
          </cell>
          <cell r="IH236">
            <v>1703127</v>
          </cell>
          <cell r="II236">
            <v>5662</v>
          </cell>
          <cell r="IJ236">
            <v>36039</v>
          </cell>
          <cell r="IK236">
            <v>0</v>
          </cell>
        </row>
        <row r="237">
          <cell r="A237" t="str">
            <v>60659988</v>
          </cell>
          <cell r="B237" t="str">
            <v>2001</v>
          </cell>
          <cell r="C237">
            <v>37631</v>
          </cell>
          <cell r="D237" t="str">
            <v>11:22:23</v>
          </cell>
          <cell r="E237" t="str">
            <v>MARY GRAN NURSING CENTER</v>
          </cell>
          <cell r="F237">
            <v>0</v>
          </cell>
          <cell r="G237">
            <v>1087205</v>
          </cell>
          <cell r="H237">
            <v>0</v>
          </cell>
          <cell r="I237">
            <v>9035</v>
          </cell>
          <cell r="J237">
            <v>80800</v>
          </cell>
          <cell r="K237">
            <v>247381</v>
          </cell>
          <cell r="L237">
            <v>0</v>
          </cell>
          <cell r="M237">
            <v>0</v>
          </cell>
          <cell r="N237">
            <v>311054</v>
          </cell>
          <cell r="O237">
            <v>94687</v>
          </cell>
          <cell r="P237">
            <v>0</v>
          </cell>
          <cell r="Q237">
            <v>0</v>
          </cell>
          <cell r="R237">
            <v>452297</v>
          </cell>
          <cell r="S237">
            <v>532555</v>
          </cell>
          <cell r="T237">
            <v>0</v>
          </cell>
          <cell r="U237">
            <v>-6188</v>
          </cell>
          <cell r="V237">
            <v>302715</v>
          </cell>
          <cell r="W237">
            <v>0</v>
          </cell>
          <cell r="X237">
            <v>-252836</v>
          </cell>
          <cell r="Y237">
            <v>0</v>
          </cell>
          <cell r="Z237">
            <v>667331</v>
          </cell>
          <cell r="AA237">
            <v>0</v>
          </cell>
          <cell r="AB237">
            <v>23315</v>
          </cell>
          <cell r="AC237">
            <v>0</v>
          </cell>
          <cell r="AD237">
            <v>778401</v>
          </cell>
          <cell r="AE237">
            <v>0</v>
          </cell>
          <cell r="AF237">
            <v>0</v>
          </cell>
          <cell r="AG237">
            <v>0</v>
          </cell>
          <cell r="AH237">
            <v>1347220</v>
          </cell>
          <cell r="AI237">
            <v>0</v>
          </cell>
          <cell r="AJ237">
            <v>0</v>
          </cell>
          <cell r="AK237">
            <v>-5836</v>
          </cell>
          <cell r="AL237">
            <v>84042</v>
          </cell>
          <cell r="AM237">
            <v>0</v>
          </cell>
          <cell r="AN237">
            <v>0</v>
          </cell>
          <cell r="AO237">
            <v>0</v>
          </cell>
          <cell r="AP237">
            <v>0</v>
          </cell>
          <cell r="AQ237">
            <v>0</v>
          </cell>
          <cell r="AR237">
            <v>0</v>
          </cell>
          <cell r="AS237">
            <v>0</v>
          </cell>
          <cell r="AT237">
            <v>0</v>
          </cell>
          <cell r="AU237">
            <v>268232</v>
          </cell>
          <cell r="AV237">
            <v>-21237</v>
          </cell>
          <cell r="AW237">
            <v>0</v>
          </cell>
          <cell r="AX237">
            <v>0</v>
          </cell>
          <cell r="AY237">
            <v>536924</v>
          </cell>
          <cell r="AZ237">
            <v>0</v>
          </cell>
          <cell r="BA237">
            <v>-144</v>
          </cell>
          <cell r="BB237">
            <v>0</v>
          </cell>
          <cell r="BC237">
            <v>2096</v>
          </cell>
          <cell r="BD237">
            <v>0</v>
          </cell>
          <cell r="BE237">
            <v>-311</v>
          </cell>
          <cell r="BF237">
            <v>0</v>
          </cell>
          <cell r="BG237">
            <v>404595</v>
          </cell>
          <cell r="BH237">
            <v>0</v>
          </cell>
          <cell r="BI237">
            <v>0</v>
          </cell>
          <cell r="BJ237">
            <v>0</v>
          </cell>
          <cell r="BK237">
            <v>51644</v>
          </cell>
          <cell r="BL237">
            <v>0</v>
          </cell>
          <cell r="BM237">
            <v>0</v>
          </cell>
          <cell r="BN237">
            <v>0</v>
          </cell>
          <cell r="BO237">
            <v>15042</v>
          </cell>
          <cell r="BP237">
            <v>0</v>
          </cell>
          <cell r="BQ237">
            <v>-837</v>
          </cell>
          <cell r="BR237">
            <v>0</v>
          </cell>
          <cell r="BS237">
            <v>0</v>
          </cell>
          <cell r="BT237">
            <v>0</v>
          </cell>
          <cell r="BU237">
            <v>0</v>
          </cell>
          <cell r="BV237">
            <v>0</v>
          </cell>
          <cell r="BW237">
            <v>0</v>
          </cell>
          <cell r="BX237">
            <v>0</v>
          </cell>
          <cell r="BY237">
            <v>0</v>
          </cell>
          <cell r="BZ237">
            <v>0</v>
          </cell>
          <cell r="CA237">
            <v>25636</v>
          </cell>
          <cell r="CB237">
            <v>0</v>
          </cell>
          <cell r="CC237">
            <v>0</v>
          </cell>
          <cell r="CD237">
            <v>0</v>
          </cell>
          <cell r="CE237">
            <v>19200</v>
          </cell>
          <cell r="CF237">
            <v>-1965</v>
          </cell>
          <cell r="CG237">
            <v>0</v>
          </cell>
          <cell r="CH237">
            <v>0</v>
          </cell>
          <cell r="CI237">
            <v>24841</v>
          </cell>
          <cell r="CJ237">
            <v>-23315</v>
          </cell>
          <cell r="CK237">
            <v>0</v>
          </cell>
          <cell r="CL237">
            <v>0</v>
          </cell>
          <cell r="CM237">
            <v>5156</v>
          </cell>
          <cell r="CN237">
            <v>0</v>
          </cell>
          <cell r="CO237">
            <v>13582</v>
          </cell>
          <cell r="CP237">
            <v>0</v>
          </cell>
          <cell r="CQ237">
            <v>8756</v>
          </cell>
          <cell r="CR237">
            <v>0</v>
          </cell>
          <cell r="CS237">
            <v>-3752</v>
          </cell>
          <cell r="CT237">
            <v>0</v>
          </cell>
          <cell r="CU237">
            <v>0</v>
          </cell>
          <cell r="CV237">
            <v>0</v>
          </cell>
          <cell r="CW237">
            <v>0</v>
          </cell>
          <cell r="CX237">
            <v>0</v>
          </cell>
          <cell r="CY237">
            <v>17727</v>
          </cell>
          <cell r="CZ237">
            <v>0</v>
          </cell>
          <cell r="DA237">
            <v>0</v>
          </cell>
          <cell r="DB237">
            <v>0</v>
          </cell>
          <cell r="DC237">
            <v>0</v>
          </cell>
          <cell r="DD237">
            <v>0</v>
          </cell>
          <cell r="DE237">
            <v>0</v>
          </cell>
          <cell r="DF237">
            <v>3179709</v>
          </cell>
          <cell r="DG237">
            <v>1379849</v>
          </cell>
          <cell r="DH237">
            <v>-276038</v>
          </cell>
          <cell r="DI237">
            <v>2702</v>
          </cell>
          <cell r="DJ237">
            <v>57342</v>
          </cell>
          <cell r="DK237">
            <v>83302</v>
          </cell>
          <cell r="DL237">
            <v>0</v>
          </cell>
          <cell r="DM237">
            <v>-124</v>
          </cell>
          <cell r="DN237">
            <v>53728</v>
          </cell>
          <cell r="DO237">
            <v>13610</v>
          </cell>
          <cell r="DP237">
            <v>0</v>
          </cell>
          <cell r="DQ237">
            <v>0</v>
          </cell>
          <cell r="DR237">
            <v>56103</v>
          </cell>
          <cell r="DS237">
            <v>25337</v>
          </cell>
          <cell r="DT237">
            <v>0</v>
          </cell>
          <cell r="DU237">
            <v>-182</v>
          </cell>
          <cell r="DV237">
            <v>169430</v>
          </cell>
          <cell r="DW237">
            <v>534449</v>
          </cell>
          <cell r="DX237">
            <v>40366</v>
          </cell>
          <cell r="DY237">
            <v>-107127</v>
          </cell>
          <cell r="DZ237">
            <v>0</v>
          </cell>
          <cell r="EA237">
            <v>8472</v>
          </cell>
          <cell r="EB237">
            <v>0</v>
          </cell>
          <cell r="EC237">
            <v>0</v>
          </cell>
          <cell r="ED237">
            <v>0</v>
          </cell>
          <cell r="EE237">
            <v>21672</v>
          </cell>
          <cell r="EF237">
            <v>0</v>
          </cell>
          <cell r="EG237">
            <v>0</v>
          </cell>
          <cell r="EH237">
            <v>0</v>
          </cell>
          <cell r="EI237">
            <v>147983</v>
          </cell>
          <cell r="EJ237">
            <v>0</v>
          </cell>
          <cell r="EK237">
            <v>0</v>
          </cell>
          <cell r="EL237">
            <v>0</v>
          </cell>
          <cell r="EM237">
            <v>64851</v>
          </cell>
          <cell r="EN237">
            <v>0</v>
          </cell>
          <cell r="EO237">
            <v>0</v>
          </cell>
          <cell r="EP237">
            <v>0</v>
          </cell>
          <cell r="EQ237">
            <v>9589</v>
          </cell>
          <cell r="ER237">
            <v>0</v>
          </cell>
          <cell r="ES237">
            <v>0</v>
          </cell>
          <cell r="ET237">
            <v>0</v>
          </cell>
          <cell r="EU237">
            <v>13352</v>
          </cell>
          <cell r="EV237">
            <v>0</v>
          </cell>
          <cell r="EW237">
            <v>0</v>
          </cell>
          <cell r="EX237">
            <v>0</v>
          </cell>
          <cell r="EY237">
            <v>0</v>
          </cell>
          <cell r="EZ237">
            <v>0</v>
          </cell>
          <cell r="FA237">
            <v>0</v>
          </cell>
          <cell r="FB237">
            <v>0</v>
          </cell>
          <cell r="FC237">
            <v>110590</v>
          </cell>
          <cell r="FD237">
            <v>0</v>
          </cell>
          <cell r="FE237">
            <v>-6446</v>
          </cell>
          <cell r="FF237">
            <v>0</v>
          </cell>
          <cell r="FG237">
            <v>86420</v>
          </cell>
          <cell r="FH237">
            <v>0</v>
          </cell>
          <cell r="FI237">
            <v>0</v>
          </cell>
          <cell r="FJ237">
            <v>0</v>
          </cell>
          <cell r="FK237">
            <v>37910</v>
          </cell>
          <cell r="FL237">
            <v>-37910</v>
          </cell>
          <cell r="FM237">
            <v>0</v>
          </cell>
          <cell r="FN237">
            <v>0</v>
          </cell>
          <cell r="FO237">
            <v>491</v>
          </cell>
          <cell r="FP237">
            <v>-491</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row>
        <row r="238">
          <cell r="A238" t="str">
            <v>53081345</v>
          </cell>
          <cell r="B238" t="str">
            <v>2001</v>
          </cell>
          <cell r="C238">
            <v>37390</v>
          </cell>
          <cell r="D238" t="str">
            <v>16:39:20</v>
          </cell>
          <cell r="E238" t="str">
            <v>Maryfield Nursing Home</v>
          </cell>
          <cell r="F238">
            <v>0</v>
          </cell>
          <cell r="G238">
            <v>459124</v>
          </cell>
          <cell r="H238">
            <v>0</v>
          </cell>
          <cell r="I238">
            <v>-13568</v>
          </cell>
          <cell r="J238">
            <v>92603</v>
          </cell>
          <cell r="K238">
            <v>461656</v>
          </cell>
          <cell r="L238">
            <v>2604</v>
          </cell>
          <cell r="M238">
            <v>-364</v>
          </cell>
          <cell r="N238">
            <v>224691</v>
          </cell>
          <cell r="O238">
            <v>111704</v>
          </cell>
          <cell r="P238">
            <v>6318</v>
          </cell>
          <cell r="Q238">
            <v>0</v>
          </cell>
          <cell r="R238">
            <v>381809</v>
          </cell>
          <cell r="S238">
            <v>446960</v>
          </cell>
          <cell r="T238">
            <v>10735</v>
          </cell>
          <cell r="U238">
            <v>-11204</v>
          </cell>
          <cell r="V238">
            <v>56523</v>
          </cell>
          <cell r="W238">
            <v>0</v>
          </cell>
          <cell r="X238">
            <v>0</v>
          </cell>
          <cell r="Y238">
            <v>0</v>
          </cell>
          <cell r="Z238">
            <v>586306</v>
          </cell>
          <cell r="AA238">
            <v>0</v>
          </cell>
          <cell r="AB238">
            <v>0</v>
          </cell>
          <cell r="AC238">
            <v>-10138</v>
          </cell>
          <cell r="AD238">
            <v>283373</v>
          </cell>
          <cell r="AE238">
            <v>0</v>
          </cell>
          <cell r="AF238">
            <v>0</v>
          </cell>
          <cell r="AG238">
            <v>0</v>
          </cell>
          <cell r="AH238">
            <v>1125293</v>
          </cell>
          <cell r="AI238">
            <v>0</v>
          </cell>
          <cell r="AJ238">
            <v>0</v>
          </cell>
          <cell r="AK238">
            <v>0</v>
          </cell>
          <cell r="AL238">
            <v>33642</v>
          </cell>
          <cell r="AM238">
            <v>0</v>
          </cell>
          <cell r="AN238">
            <v>0</v>
          </cell>
          <cell r="AO238">
            <v>0</v>
          </cell>
          <cell r="AP238">
            <v>0</v>
          </cell>
          <cell r="AQ238">
            <v>0</v>
          </cell>
          <cell r="AR238">
            <v>0</v>
          </cell>
          <cell r="AS238">
            <v>0</v>
          </cell>
          <cell r="AT238">
            <v>0</v>
          </cell>
          <cell r="AU238">
            <v>151850</v>
          </cell>
          <cell r="AV238">
            <v>0</v>
          </cell>
          <cell r="AW238">
            <v>-738</v>
          </cell>
          <cell r="AX238">
            <v>0</v>
          </cell>
          <cell r="AY238">
            <v>225483</v>
          </cell>
          <cell r="AZ238">
            <v>63011</v>
          </cell>
          <cell r="BA238">
            <v>-1105</v>
          </cell>
          <cell r="BB238">
            <v>0</v>
          </cell>
          <cell r="BC238">
            <v>5256</v>
          </cell>
          <cell r="BD238">
            <v>0</v>
          </cell>
          <cell r="BE238">
            <v>-2764</v>
          </cell>
          <cell r="BF238">
            <v>0</v>
          </cell>
          <cell r="BG238">
            <v>80843</v>
          </cell>
          <cell r="BH238">
            <v>0</v>
          </cell>
          <cell r="BI238">
            <v>0</v>
          </cell>
          <cell r="BJ238">
            <v>0</v>
          </cell>
          <cell r="BK238">
            <v>13059</v>
          </cell>
          <cell r="BL238">
            <v>0</v>
          </cell>
          <cell r="BM238">
            <v>0</v>
          </cell>
          <cell r="BN238">
            <v>0</v>
          </cell>
          <cell r="BO238">
            <v>1005</v>
          </cell>
          <cell r="BP238">
            <v>0</v>
          </cell>
          <cell r="BQ238">
            <v>0</v>
          </cell>
          <cell r="BR238">
            <v>0</v>
          </cell>
          <cell r="BS238">
            <v>8037</v>
          </cell>
          <cell r="BT238">
            <v>226</v>
          </cell>
          <cell r="BU238">
            <v>0</v>
          </cell>
          <cell r="BV238">
            <v>0</v>
          </cell>
          <cell r="BW238">
            <v>0</v>
          </cell>
          <cell r="BX238">
            <v>0</v>
          </cell>
          <cell r="BY238">
            <v>0</v>
          </cell>
          <cell r="BZ238">
            <v>0</v>
          </cell>
          <cell r="CA238">
            <v>0</v>
          </cell>
          <cell r="CB238">
            <v>0</v>
          </cell>
          <cell r="CC238">
            <v>0</v>
          </cell>
          <cell r="CD238">
            <v>0</v>
          </cell>
          <cell r="CE238">
            <v>2844</v>
          </cell>
          <cell r="CF238">
            <v>0</v>
          </cell>
          <cell r="CG238">
            <v>0</v>
          </cell>
          <cell r="CH238">
            <v>0</v>
          </cell>
          <cell r="CI238">
            <v>0</v>
          </cell>
          <cell r="CJ238">
            <v>0</v>
          </cell>
          <cell r="CK238">
            <v>0</v>
          </cell>
          <cell r="CL238">
            <v>0</v>
          </cell>
          <cell r="CM238">
            <v>155952</v>
          </cell>
          <cell r="CN238">
            <v>0</v>
          </cell>
          <cell r="CO238">
            <v>0</v>
          </cell>
          <cell r="CP238">
            <v>0</v>
          </cell>
          <cell r="CQ238">
            <v>1394</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2085137</v>
          </cell>
          <cell r="DG238">
            <v>645723</v>
          </cell>
          <cell r="DH238">
            <v>63237</v>
          </cell>
          <cell r="DI238">
            <v>-14745</v>
          </cell>
          <cell r="DJ238">
            <v>139294</v>
          </cell>
          <cell r="DK238">
            <v>56160</v>
          </cell>
          <cell r="DL238">
            <v>3916</v>
          </cell>
          <cell r="DM238">
            <v>0</v>
          </cell>
          <cell r="DN238">
            <v>57053</v>
          </cell>
          <cell r="DO238">
            <v>16387</v>
          </cell>
          <cell r="DP238">
            <v>1604</v>
          </cell>
          <cell r="DQ238">
            <v>0</v>
          </cell>
          <cell r="DR238">
            <v>81264</v>
          </cell>
          <cell r="DS238">
            <v>40218</v>
          </cell>
          <cell r="DT238">
            <v>2285</v>
          </cell>
          <cell r="DU238">
            <v>0</v>
          </cell>
          <cell r="DV238">
            <v>481219</v>
          </cell>
          <cell r="DW238">
            <v>488251</v>
          </cell>
          <cell r="DX238">
            <v>-95126</v>
          </cell>
          <cell r="DY238">
            <v>-76721</v>
          </cell>
          <cell r="DZ238">
            <v>0</v>
          </cell>
          <cell r="EA238">
            <v>1622</v>
          </cell>
          <cell r="EB238">
            <v>0</v>
          </cell>
          <cell r="EC238">
            <v>0</v>
          </cell>
          <cell r="ED238">
            <v>0</v>
          </cell>
          <cell r="EE238">
            <v>875</v>
          </cell>
          <cell r="EF238">
            <v>0</v>
          </cell>
          <cell r="EG238">
            <v>0</v>
          </cell>
          <cell r="EH238">
            <v>0</v>
          </cell>
          <cell r="EI238">
            <v>71624</v>
          </cell>
          <cell r="EJ238">
            <v>2014</v>
          </cell>
          <cell r="EK238">
            <v>0</v>
          </cell>
          <cell r="EL238">
            <v>0</v>
          </cell>
          <cell r="EM238">
            <v>23558</v>
          </cell>
          <cell r="EN238">
            <v>663</v>
          </cell>
          <cell r="EO238">
            <v>0</v>
          </cell>
          <cell r="EP238">
            <v>0</v>
          </cell>
          <cell r="EQ238">
            <v>12756</v>
          </cell>
          <cell r="ER238">
            <v>359</v>
          </cell>
          <cell r="ES238">
            <v>0</v>
          </cell>
          <cell r="ET238">
            <v>0</v>
          </cell>
          <cell r="EU238">
            <v>7992</v>
          </cell>
          <cell r="EV238">
            <v>0</v>
          </cell>
          <cell r="EW238">
            <v>0</v>
          </cell>
          <cell r="EX238">
            <v>0</v>
          </cell>
          <cell r="EY238">
            <v>0</v>
          </cell>
          <cell r="EZ238">
            <v>0</v>
          </cell>
          <cell r="FA238">
            <v>0</v>
          </cell>
          <cell r="FB238">
            <v>0</v>
          </cell>
          <cell r="FC238">
            <v>146520</v>
          </cell>
          <cell r="FD238">
            <v>0</v>
          </cell>
          <cell r="FE238">
            <v>0</v>
          </cell>
          <cell r="FF238">
            <v>0</v>
          </cell>
          <cell r="FG238">
            <v>10408</v>
          </cell>
          <cell r="FH238">
            <v>0</v>
          </cell>
          <cell r="FI238">
            <v>0</v>
          </cell>
          <cell r="FJ238">
            <v>0</v>
          </cell>
          <cell r="FK238">
            <v>0</v>
          </cell>
          <cell r="FL238">
            <v>0</v>
          </cell>
          <cell r="FM238">
            <v>0</v>
          </cell>
          <cell r="FN238">
            <v>17337</v>
          </cell>
          <cell r="FO238">
            <v>3152</v>
          </cell>
          <cell r="FP238">
            <v>487</v>
          </cell>
          <cell r="FQ238">
            <v>0</v>
          </cell>
          <cell r="FR238">
            <v>0</v>
          </cell>
          <cell r="FS238">
            <v>0</v>
          </cell>
          <cell r="FT238">
            <v>0</v>
          </cell>
          <cell r="FU238">
            <v>0</v>
          </cell>
          <cell r="FV238">
            <v>0</v>
          </cell>
          <cell r="FW238">
            <v>0</v>
          </cell>
          <cell r="FX238">
            <v>0</v>
          </cell>
          <cell r="FY238">
            <v>0</v>
          </cell>
          <cell r="FZ238">
            <v>0</v>
          </cell>
          <cell r="GA238">
            <v>0</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row>
        <row r="239">
          <cell r="A239" t="str">
            <v>36247553</v>
          </cell>
          <cell r="B239" t="str">
            <v>2001</v>
          </cell>
          <cell r="C239">
            <v>37634</v>
          </cell>
          <cell r="D239" t="str">
            <v>17:54:39</v>
          </cell>
          <cell r="E239" t="str">
            <v>Mayview Convalescent Home, Inc.</v>
          </cell>
          <cell r="F239">
            <v>0</v>
          </cell>
          <cell r="G239">
            <v>526548</v>
          </cell>
          <cell r="H239">
            <v>-6544</v>
          </cell>
          <cell r="I239">
            <v>-268044</v>
          </cell>
          <cell r="J239">
            <v>107039</v>
          </cell>
          <cell r="K239">
            <v>257500</v>
          </cell>
          <cell r="L239">
            <v>18289</v>
          </cell>
          <cell r="M239">
            <v>-3092</v>
          </cell>
          <cell r="N239">
            <v>251817</v>
          </cell>
          <cell r="O239">
            <v>12833</v>
          </cell>
          <cell r="P239">
            <v>42939</v>
          </cell>
          <cell r="Q239">
            <v>0</v>
          </cell>
          <cell r="R239">
            <v>415804</v>
          </cell>
          <cell r="S239">
            <v>387047</v>
          </cell>
          <cell r="T239">
            <v>70968</v>
          </cell>
          <cell r="U239">
            <v>0</v>
          </cell>
          <cell r="V239">
            <v>281961</v>
          </cell>
          <cell r="W239">
            <v>0</v>
          </cell>
          <cell r="X239">
            <v>-28600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19450</v>
          </cell>
          <cell r="AW239">
            <v>0</v>
          </cell>
          <cell r="AX239">
            <v>0</v>
          </cell>
          <cell r="AY239">
            <v>0</v>
          </cell>
          <cell r="AZ239">
            <v>23820</v>
          </cell>
          <cell r="BA239">
            <v>0</v>
          </cell>
          <cell r="BB239">
            <v>0</v>
          </cell>
          <cell r="BC239">
            <v>9299</v>
          </cell>
          <cell r="BD239">
            <v>0</v>
          </cell>
          <cell r="BE239">
            <v>0</v>
          </cell>
          <cell r="BF239">
            <v>0</v>
          </cell>
          <cell r="BG239">
            <v>28571</v>
          </cell>
          <cell r="BH239">
            <v>0</v>
          </cell>
          <cell r="BI239">
            <v>0</v>
          </cell>
          <cell r="BJ239">
            <v>0</v>
          </cell>
          <cell r="BK239">
            <v>0</v>
          </cell>
          <cell r="BL239">
            <v>0</v>
          </cell>
          <cell r="BM239">
            <v>0</v>
          </cell>
          <cell r="BN239">
            <v>0</v>
          </cell>
          <cell r="BO239">
            <v>4828</v>
          </cell>
          <cell r="BP239">
            <v>0</v>
          </cell>
          <cell r="BQ239">
            <v>0</v>
          </cell>
          <cell r="BR239">
            <v>0</v>
          </cell>
          <cell r="BS239">
            <v>0</v>
          </cell>
          <cell r="BT239">
            <v>0</v>
          </cell>
          <cell r="BU239">
            <v>0</v>
          </cell>
          <cell r="BV239">
            <v>0</v>
          </cell>
          <cell r="BW239">
            <v>8061</v>
          </cell>
          <cell r="BX239">
            <v>0</v>
          </cell>
          <cell r="BY239">
            <v>0</v>
          </cell>
          <cell r="BZ239">
            <v>0</v>
          </cell>
          <cell r="CA239">
            <v>31200</v>
          </cell>
          <cell r="CB239">
            <v>0</v>
          </cell>
          <cell r="CC239">
            <v>0</v>
          </cell>
          <cell r="CD239">
            <v>0</v>
          </cell>
          <cell r="CE239">
            <v>12000</v>
          </cell>
          <cell r="CF239">
            <v>0</v>
          </cell>
          <cell r="CG239">
            <v>0</v>
          </cell>
          <cell r="CH239">
            <v>0</v>
          </cell>
          <cell r="CI239">
            <v>945</v>
          </cell>
          <cell r="CJ239">
            <v>0</v>
          </cell>
          <cell r="CK239">
            <v>0</v>
          </cell>
          <cell r="CL239">
            <v>0</v>
          </cell>
          <cell r="CM239">
            <v>0</v>
          </cell>
          <cell r="CN239">
            <v>0</v>
          </cell>
          <cell r="CO239">
            <v>0</v>
          </cell>
          <cell r="CP239">
            <v>0</v>
          </cell>
          <cell r="CQ239">
            <v>10818</v>
          </cell>
          <cell r="CR239">
            <v>0</v>
          </cell>
          <cell r="CS239">
            <v>0</v>
          </cell>
          <cell r="CT239">
            <v>0</v>
          </cell>
          <cell r="CU239">
            <v>0</v>
          </cell>
          <cell r="CV239">
            <v>6277</v>
          </cell>
          <cell r="CW239">
            <v>0</v>
          </cell>
          <cell r="CX239">
            <v>0</v>
          </cell>
          <cell r="CY239">
            <v>0</v>
          </cell>
          <cell r="CZ239">
            <v>0</v>
          </cell>
          <cell r="DA239">
            <v>0</v>
          </cell>
          <cell r="DB239">
            <v>0</v>
          </cell>
          <cell r="DC239">
            <v>0</v>
          </cell>
          <cell r="DD239">
            <v>0</v>
          </cell>
          <cell r="DE239">
            <v>0</v>
          </cell>
          <cell r="DF239">
            <v>281961</v>
          </cell>
          <cell r="DG239">
            <v>105722</v>
          </cell>
          <cell r="DH239">
            <v>20947</v>
          </cell>
          <cell r="DI239">
            <v>0</v>
          </cell>
          <cell r="DJ239">
            <v>39567</v>
          </cell>
          <cell r="DK239">
            <v>17024</v>
          </cell>
          <cell r="DL239">
            <v>6759</v>
          </cell>
          <cell r="DM239">
            <v>0</v>
          </cell>
          <cell r="DN239">
            <v>0</v>
          </cell>
          <cell r="DO239">
            <v>0</v>
          </cell>
          <cell r="DP239">
            <v>33503</v>
          </cell>
          <cell r="DQ239">
            <v>0</v>
          </cell>
          <cell r="DR239">
            <v>0</v>
          </cell>
          <cell r="DS239">
            <v>13494</v>
          </cell>
          <cell r="DT239">
            <v>75033</v>
          </cell>
          <cell r="DU239">
            <v>0</v>
          </cell>
          <cell r="DV239">
            <v>404037</v>
          </cell>
          <cell r="DW239">
            <v>840447</v>
          </cell>
          <cell r="DX239">
            <v>-670155</v>
          </cell>
          <cell r="DY239">
            <v>-110588</v>
          </cell>
          <cell r="DZ239">
            <v>0</v>
          </cell>
          <cell r="EA239">
            <v>1165</v>
          </cell>
          <cell r="EB239">
            <v>0</v>
          </cell>
          <cell r="EC239">
            <v>0</v>
          </cell>
          <cell r="ED239">
            <v>0</v>
          </cell>
          <cell r="EE239">
            <v>2755</v>
          </cell>
          <cell r="EF239">
            <v>0</v>
          </cell>
          <cell r="EG239">
            <v>0</v>
          </cell>
          <cell r="EH239">
            <v>0</v>
          </cell>
          <cell r="EI239">
            <v>81811</v>
          </cell>
          <cell r="EJ239">
            <v>0</v>
          </cell>
          <cell r="EK239">
            <v>0</v>
          </cell>
          <cell r="EL239">
            <v>0</v>
          </cell>
          <cell r="EM239">
            <v>92095</v>
          </cell>
          <cell r="EN239">
            <v>0</v>
          </cell>
          <cell r="EO239">
            <v>0</v>
          </cell>
          <cell r="EP239">
            <v>0</v>
          </cell>
          <cell r="EQ239">
            <v>31177</v>
          </cell>
          <cell r="ER239">
            <v>0</v>
          </cell>
          <cell r="ES239">
            <v>0</v>
          </cell>
          <cell r="ET239">
            <v>0</v>
          </cell>
          <cell r="EU239">
            <v>444</v>
          </cell>
          <cell r="EV239">
            <v>0</v>
          </cell>
          <cell r="EW239">
            <v>0</v>
          </cell>
          <cell r="EX239">
            <v>0</v>
          </cell>
          <cell r="EY239">
            <v>0</v>
          </cell>
          <cell r="EZ239">
            <v>0</v>
          </cell>
          <cell r="FA239">
            <v>0</v>
          </cell>
          <cell r="FB239">
            <v>0</v>
          </cell>
          <cell r="FC239">
            <v>5980</v>
          </cell>
          <cell r="FD239">
            <v>0</v>
          </cell>
          <cell r="FE239">
            <v>0</v>
          </cell>
          <cell r="FF239">
            <v>0</v>
          </cell>
          <cell r="FG239">
            <v>9363</v>
          </cell>
          <cell r="FH239">
            <v>0</v>
          </cell>
          <cell r="FI239">
            <v>0</v>
          </cell>
          <cell r="FJ239">
            <v>0</v>
          </cell>
          <cell r="FK239">
            <v>0</v>
          </cell>
          <cell r="FL239">
            <v>1666</v>
          </cell>
          <cell r="FM239">
            <v>0</v>
          </cell>
          <cell r="FN239">
            <v>0</v>
          </cell>
          <cell r="FO239">
            <v>0</v>
          </cell>
          <cell r="FP239">
            <v>0</v>
          </cell>
          <cell r="FQ239">
            <v>0</v>
          </cell>
          <cell r="FR239">
            <v>11885</v>
          </cell>
          <cell r="FS239">
            <v>0</v>
          </cell>
          <cell r="FT239">
            <v>0</v>
          </cell>
          <cell r="FU239">
            <v>0</v>
          </cell>
          <cell r="FV239">
            <v>6335</v>
          </cell>
          <cell r="FW239">
            <v>0</v>
          </cell>
          <cell r="FX239">
            <v>0</v>
          </cell>
          <cell r="FY239">
            <v>0</v>
          </cell>
          <cell r="FZ239">
            <v>45978</v>
          </cell>
          <cell r="GA239">
            <v>0</v>
          </cell>
          <cell r="GB239">
            <v>0</v>
          </cell>
          <cell r="GC239">
            <v>0</v>
          </cell>
          <cell r="GD239">
            <v>0</v>
          </cell>
          <cell r="GE239">
            <v>0</v>
          </cell>
          <cell r="GF239">
            <v>4915</v>
          </cell>
          <cell r="GG239">
            <v>0</v>
          </cell>
          <cell r="GH239">
            <v>0</v>
          </cell>
          <cell r="GI239">
            <v>0</v>
          </cell>
          <cell r="GJ239">
            <v>6019</v>
          </cell>
          <cell r="GK239">
            <v>0</v>
          </cell>
          <cell r="GL239">
            <v>0</v>
          </cell>
          <cell r="GM239">
            <v>0</v>
          </cell>
          <cell r="GN239">
            <v>0</v>
          </cell>
          <cell r="GO239">
            <v>0</v>
          </cell>
          <cell r="GP239">
            <v>0</v>
          </cell>
          <cell r="GQ239">
            <v>10403</v>
          </cell>
          <cell r="GR239">
            <v>0</v>
          </cell>
          <cell r="GS239">
            <v>0</v>
          </cell>
          <cell r="GT239">
            <v>0</v>
          </cell>
          <cell r="GU239">
            <v>5376</v>
          </cell>
          <cell r="GV239">
            <v>0</v>
          </cell>
          <cell r="GW239">
            <v>0</v>
          </cell>
          <cell r="GX239">
            <v>64198</v>
          </cell>
          <cell r="GY239">
            <v>15779</v>
          </cell>
          <cell r="GZ239">
            <v>10934</v>
          </cell>
          <cell r="HA239">
            <v>0</v>
          </cell>
          <cell r="HB239">
            <v>289754</v>
          </cell>
          <cell r="HC239">
            <v>0</v>
          </cell>
          <cell r="HD239">
            <v>0</v>
          </cell>
          <cell r="HE239">
            <v>0</v>
          </cell>
          <cell r="HF239">
            <v>112085</v>
          </cell>
          <cell r="HG239">
            <v>0</v>
          </cell>
          <cell r="HH239">
            <v>0</v>
          </cell>
          <cell r="HI239">
            <v>0</v>
          </cell>
          <cell r="HJ239">
            <v>358048</v>
          </cell>
          <cell r="HK239">
            <v>0</v>
          </cell>
          <cell r="HL239">
            <v>0</v>
          </cell>
          <cell r="HM239">
            <v>0</v>
          </cell>
          <cell r="HN239">
            <v>0</v>
          </cell>
          <cell r="HO239">
            <v>0</v>
          </cell>
          <cell r="HP239">
            <v>58320</v>
          </cell>
          <cell r="HQ239">
            <v>0</v>
          </cell>
          <cell r="HR239">
            <v>0</v>
          </cell>
          <cell r="HS239">
            <v>0</v>
          </cell>
          <cell r="HT239">
            <v>71424</v>
          </cell>
          <cell r="HU239">
            <v>0</v>
          </cell>
          <cell r="HV239">
            <v>0</v>
          </cell>
          <cell r="HW239">
            <v>0</v>
          </cell>
          <cell r="HX239">
            <v>0</v>
          </cell>
          <cell r="HY239">
            <v>0</v>
          </cell>
          <cell r="HZ239">
            <v>0</v>
          </cell>
          <cell r="IA239">
            <v>52831</v>
          </cell>
          <cell r="IB239">
            <v>0</v>
          </cell>
          <cell r="IC239">
            <v>0</v>
          </cell>
          <cell r="ID239">
            <v>0</v>
          </cell>
          <cell r="IE239">
            <v>41864</v>
          </cell>
          <cell r="IF239">
            <v>0</v>
          </cell>
          <cell r="IG239">
            <v>0</v>
          </cell>
          <cell r="IH239">
            <v>759887</v>
          </cell>
          <cell r="II239">
            <v>94695</v>
          </cell>
          <cell r="IJ239">
            <v>129744</v>
          </cell>
          <cell r="IK239">
            <v>0</v>
          </cell>
        </row>
        <row r="240">
          <cell r="A240" t="str">
            <v>46341815</v>
          </cell>
          <cell r="B240" t="str">
            <v>2001</v>
          </cell>
          <cell r="C240">
            <v>37376</v>
          </cell>
          <cell r="D240" t="str">
            <v>12:00:43</v>
          </cell>
          <cell r="E240" t="str">
            <v>MCDOWELL NURSING CENTER</v>
          </cell>
          <cell r="F240">
            <v>0</v>
          </cell>
          <cell r="G240">
            <v>519454</v>
          </cell>
          <cell r="H240">
            <v>0</v>
          </cell>
          <cell r="I240">
            <v>-435216</v>
          </cell>
          <cell r="J240">
            <v>5571</v>
          </cell>
          <cell r="K240">
            <v>176466</v>
          </cell>
          <cell r="L240">
            <v>244</v>
          </cell>
          <cell r="M240">
            <v>-4226</v>
          </cell>
          <cell r="N240">
            <v>169798</v>
          </cell>
          <cell r="O240">
            <v>59413</v>
          </cell>
          <cell r="P240">
            <v>1197</v>
          </cell>
          <cell r="Q240">
            <v>0</v>
          </cell>
          <cell r="R240">
            <v>222417</v>
          </cell>
          <cell r="S240">
            <v>360327</v>
          </cell>
          <cell r="T240">
            <v>-7023</v>
          </cell>
          <cell r="U240">
            <v>-465</v>
          </cell>
          <cell r="V240">
            <v>51084</v>
          </cell>
          <cell r="W240">
            <v>0</v>
          </cell>
          <cell r="X240">
            <v>0</v>
          </cell>
          <cell r="Y240">
            <v>0</v>
          </cell>
          <cell r="Z240">
            <v>69525</v>
          </cell>
          <cell r="AA240">
            <v>0</v>
          </cell>
          <cell r="AB240">
            <v>0</v>
          </cell>
          <cell r="AC240">
            <v>-7352</v>
          </cell>
          <cell r="AD240">
            <v>0</v>
          </cell>
          <cell r="AE240">
            <v>0</v>
          </cell>
          <cell r="AF240">
            <v>0</v>
          </cell>
          <cell r="AG240">
            <v>0</v>
          </cell>
          <cell r="AH240">
            <v>102617</v>
          </cell>
          <cell r="AI240">
            <v>0</v>
          </cell>
          <cell r="AJ240">
            <v>0</v>
          </cell>
          <cell r="AK240">
            <v>0</v>
          </cell>
          <cell r="AL240">
            <v>24585</v>
          </cell>
          <cell r="AM240">
            <v>0</v>
          </cell>
          <cell r="AN240">
            <v>0</v>
          </cell>
          <cell r="AO240">
            <v>0</v>
          </cell>
          <cell r="AP240">
            <v>0</v>
          </cell>
          <cell r="AQ240">
            <v>0</v>
          </cell>
          <cell r="AR240">
            <v>0</v>
          </cell>
          <cell r="AS240">
            <v>0</v>
          </cell>
          <cell r="AT240">
            <v>0</v>
          </cell>
          <cell r="AU240">
            <v>153588</v>
          </cell>
          <cell r="AV240">
            <v>-133690</v>
          </cell>
          <cell r="AW240">
            <v>-588</v>
          </cell>
          <cell r="AX240">
            <v>0</v>
          </cell>
          <cell r="AY240">
            <v>211544</v>
          </cell>
          <cell r="AZ240">
            <v>-183847</v>
          </cell>
          <cell r="BA240">
            <v>-809</v>
          </cell>
          <cell r="BB240">
            <v>0</v>
          </cell>
          <cell r="BC240">
            <v>3071</v>
          </cell>
          <cell r="BD240">
            <v>0</v>
          </cell>
          <cell r="BE240">
            <v>0</v>
          </cell>
          <cell r="BF240">
            <v>0</v>
          </cell>
          <cell r="BG240">
            <v>165424</v>
          </cell>
          <cell r="BH240">
            <v>0</v>
          </cell>
          <cell r="BI240">
            <v>-100</v>
          </cell>
          <cell r="BJ240">
            <v>0</v>
          </cell>
          <cell r="BK240">
            <v>9147</v>
          </cell>
          <cell r="BL240">
            <v>0</v>
          </cell>
          <cell r="BM240">
            <v>0</v>
          </cell>
          <cell r="BN240">
            <v>0</v>
          </cell>
          <cell r="BO240">
            <v>8999</v>
          </cell>
          <cell r="BP240">
            <v>0</v>
          </cell>
          <cell r="BQ240">
            <v>0</v>
          </cell>
          <cell r="BR240">
            <v>0</v>
          </cell>
          <cell r="BS240">
            <v>3388</v>
          </cell>
          <cell r="BT240">
            <v>0</v>
          </cell>
          <cell r="BU240">
            <v>0</v>
          </cell>
          <cell r="BV240">
            <v>0</v>
          </cell>
          <cell r="BW240">
            <v>3262</v>
          </cell>
          <cell r="BX240">
            <v>0</v>
          </cell>
          <cell r="BY240">
            <v>0</v>
          </cell>
          <cell r="BZ240">
            <v>0</v>
          </cell>
          <cell r="CA240">
            <v>25225</v>
          </cell>
          <cell r="CB240">
            <v>0</v>
          </cell>
          <cell r="CC240">
            <v>0</v>
          </cell>
          <cell r="CD240">
            <v>0</v>
          </cell>
          <cell r="CE240">
            <v>900</v>
          </cell>
          <cell r="CF240">
            <v>0</v>
          </cell>
          <cell r="CG240">
            <v>0</v>
          </cell>
          <cell r="CH240">
            <v>0</v>
          </cell>
          <cell r="CI240">
            <v>3725</v>
          </cell>
          <cell r="CJ240">
            <v>0</v>
          </cell>
          <cell r="CK240">
            <v>0</v>
          </cell>
          <cell r="CL240">
            <v>0</v>
          </cell>
          <cell r="CM240">
            <v>358</v>
          </cell>
          <cell r="CN240">
            <v>0</v>
          </cell>
          <cell r="CO240">
            <v>0</v>
          </cell>
          <cell r="CP240">
            <v>0</v>
          </cell>
          <cell r="CQ240">
            <v>13112</v>
          </cell>
          <cell r="CR240">
            <v>0</v>
          </cell>
          <cell r="CS240">
            <v>-4830</v>
          </cell>
          <cell r="CT240">
            <v>0</v>
          </cell>
          <cell r="CU240">
            <v>0</v>
          </cell>
          <cell r="CV240">
            <v>0</v>
          </cell>
          <cell r="CW240">
            <v>0</v>
          </cell>
          <cell r="CX240">
            <v>0</v>
          </cell>
          <cell r="CY240">
            <v>9254</v>
          </cell>
          <cell r="CZ240">
            <v>0</v>
          </cell>
          <cell r="DA240">
            <v>0</v>
          </cell>
          <cell r="DB240">
            <v>0</v>
          </cell>
          <cell r="DC240">
            <v>0</v>
          </cell>
          <cell r="DD240">
            <v>0</v>
          </cell>
          <cell r="DE240">
            <v>-216</v>
          </cell>
          <cell r="DF240">
            <v>247811</v>
          </cell>
          <cell r="DG240">
            <v>610997</v>
          </cell>
          <cell r="DH240">
            <v>-317537</v>
          </cell>
          <cell r="DI240">
            <v>-13895</v>
          </cell>
          <cell r="DJ240">
            <v>23126</v>
          </cell>
          <cell r="DK240">
            <v>101498</v>
          </cell>
          <cell r="DL240">
            <v>219</v>
          </cell>
          <cell r="DM240">
            <v>0</v>
          </cell>
          <cell r="DN240">
            <v>50613</v>
          </cell>
          <cell r="DO240">
            <v>10420</v>
          </cell>
          <cell r="DP240">
            <v>1187</v>
          </cell>
          <cell r="DQ240">
            <v>1145</v>
          </cell>
          <cell r="DR240">
            <v>33548</v>
          </cell>
          <cell r="DS240">
            <v>9821</v>
          </cell>
          <cell r="DT240">
            <v>519</v>
          </cell>
          <cell r="DU240">
            <v>0</v>
          </cell>
          <cell r="DV240">
            <v>33650</v>
          </cell>
          <cell r="DW240">
            <v>311043</v>
          </cell>
          <cell r="DX240">
            <v>1414</v>
          </cell>
          <cell r="DY240">
            <v>-85215</v>
          </cell>
          <cell r="DZ240">
            <v>0</v>
          </cell>
          <cell r="EA240">
            <v>5569</v>
          </cell>
          <cell r="EB240">
            <v>0</v>
          </cell>
          <cell r="EC240">
            <v>0</v>
          </cell>
          <cell r="ED240">
            <v>0</v>
          </cell>
          <cell r="EE240">
            <v>2676</v>
          </cell>
          <cell r="EF240">
            <v>0</v>
          </cell>
          <cell r="EG240">
            <v>0</v>
          </cell>
          <cell r="EH240">
            <v>0</v>
          </cell>
          <cell r="EI240">
            <v>55394</v>
          </cell>
          <cell r="EJ240">
            <v>0</v>
          </cell>
          <cell r="EK240">
            <v>0</v>
          </cell>
          <cell r="EL240">
            <v>0</v>
          </cell>
          <cell r="EM240">
            <v>59458</v>
          </cell>
          <cell r="EN240">
            <v>0</v>
          </cell>
          <cell r="EO240">
            <v>0</v>
          </cell>
          <cell r="EP240">
            <v>0</v>
          </cell>
          <cell r="EQ240">
            <v>8881</v>
          </cell>
          <cell r="ER240">
            <v>0</v>
          </cell>
          <cell r="ES240">
            <v>0</v>
          </cell>
          <cell r="ET240">
            <v>0</v>
          </cell>
          <cell r="EU240">
            <v>0</v>
          </cell>
          <cell r="EV240">
            <v>0</v>
          </cell>
          <cell r="EW240">
            <v>0</v>
          </cell>
          <cell r="EX240">
            <v>0</v>
          </cell>
          <cell r="EY240">
            <v>0</v>
          </cell>
          <cell r="EZ240">
            <v>0</v>
          </cell>
          <cell r="FA240">
            <v>0</v>
          </cell>
          <cell r="FB240">
            <v>0</v>
          </cell>
          <cell r="FC240">
            <v>14328</v>
          </cell>
          <cell r="FD240">
            <v>0</v>
          </cell>
          <cell r="FE240">
            <v>0</v>
          </cell>
          <cell r="FF240">
            <v>0</v>
          </cell>
          <cell r="FG240">
            <v>51804</v>
          </cell>
          <cell r="FH240">
            <v>0</v>
          </cell>
          <cell r="FI240">
            <v>0</v>
          </cell>
          <cell r="FJ240">
            <v>0</v>
          </cell>
          <cell r="FK240">
            <v>7036</v>
          </cell>
          <cell r="FL240">
            <v>0</v>
          </cell>
          <cell r="FM240">
            <v>0</v>
          </cell>
          <cell r="FN240">
            <v>9168</v>
          </cell>
          <cell r="FO240">
            <v>6005</v>
          </cell>
          <cell r="FP240">
            <v>0</v>
          </cell>
          <cell r="FQ240">
            <v>0</v>
          </cell>
          <cell r="FR240">
            <v>81249</v>
          </cell>
          <cell r="FS240">
            <v>0</v>
          </cell>
          <cell r="FT240">
            <v>-435</v>
          </cell>
          <cell r="FU240">
            <v>0</v>
          </cell>
          <cell r="FV240">
            <v>192824</v>
          </cell>
          <cell r="FW240">
            <v>0</v>
          </cell>
          <cell r="FX240">
            <v>-26594</v>
          </cell>
          <cell r="FY240">
            <v>0</v>
          </cell>
          <cell r="FZ240">
            <v>467642</v>
          </cell>
          <cell r="GA240">
            <v>0</v>
          </cell>
          <cell r="GB240">
            <v>-33907</v>
          </cell>
          <cell r="GC240">
            <v>0</v>
          </cell>
          <cell r="GD240">
            <v>0</v>
          </cell>
          <cell r="GE240">
            <v>0</v>
          </cell>
          <cell r="GF240">
            <v>54663</v>
          </cell>
          <cell r="GG240">
            <v>0</v>
          </cell>
          <cell r="GH240">
            <v>0</v>
          </cell>
          <cell r="GI240">
            <v>0</v>
          </cell>
          <cell r="GJ240">
            <v>76088</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741715</v>
          </cell>
          <cell r="GY240">
            <v>0</v>
          </cell>
          <cell r="GZ240">
            <v>69815</v>
          </cell>
          <cell r="HA240">
            <v>0</v>
          </cell>
          <cell r="HB240">
            <v>170062</v>
          </cell>
          <cell r="HC240">
            <v>0</v>
          </cell>
          <cell r="HD240">
            <v>435</v>
          </cell>
          <cell r="HE240">
            <v>0</v>
          </cell>
          <cell r="HF240">
            <v>307436</v>
          </cell>
          <cell r="HG240">
            <v>0</v>
          </cell>
          <cell r="HH240">
            <v>26594</v>
          </cell>
          <cell r="HI240">
            <v>0</v>
          </cell>
          <cell r="HJ240">
            <v>445778</v>
          </cell>
          <cell r="HK240">
            <v>0</v>
          </cell>
          <cell r="HL240">
            <v>33907</v>
          </cell>
          <cell r="HM240">
            <v>0</v>
          </cell>
          <cell r="HN240">
            <v>0</v>
          </cell>
          <cell r="HO240">
            <v>0</v>
          </cell>
          <cell r="HP240">
            <v>79027</v>
          </cell>
          <cell r="HQ240">
            <v>0</v>
          </cell>
          <cell r="HR240">
            <v>0</v>
          </cell>
          <cell r="HS240">
            <v>0</v>
          </cell>
          <cell r="HT240">
            <v>110002</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923276</v>
          </cell>
          <cell r="II240">
            <v>0</v>
          </cell>
          <cell r="IJ240">
            <v>249965</v>
          </cell>
          <cell r="IK240">
            <v>0</v>
          </cell>
        </row>
        <row r="241">
          <cell r="A241" t="str">
            <v>81550723</v>
          </cell>
          <cell r="B241" t="str">
            <v>2001</v>
          </cell>
          <cell r="C241">
            <v>37425</v>
          </cell>
          <cell r="D241" t="str">
            <v>09:08:25</v>
          </cell>
          <cell r="E241" t="str">
            <v>MEADOWBROOK MANOR OF CLEMMONS</v>
          </cell>
          <cell r="F241">
            <v>0</v>
          </cell>
          <cell r="G241">
            <v>638423</v>
          </cell>
          <cell r="H241">
            <v>-51846</v>
          </cell>
          <cell r="I241">
            <v>-170</v>
          </cell>
          <cell r="J241">
            <v>32445</v>
          </cell>
          <cell r="K241">
            <v>183252</v>
          </cell>
          <cell r="L241">
            <v>-12445</v>
          </cell>
          <cell r="M241">
            <v>0</v>
          </cell>
          <cell r="N241">
            <v>155454</v>
          </cell>
          <cell r="O241">
            <v>33692</v>
          </cell>
          <cell r="P241">
            <v>16403</v>
          </cell>
          <cell r="Q241">
            <v>0</v>
          </cell>
          <cell r="R241">
            <v>196076</v>
          </cell>
          <cell r="S241">
            <v>256370</v>
          </cell>
          <cell r="T241">
            <v>11867</v>
          </cell>
          <cell r="U241">
            <v>-900</v>
          </cell>
          <cell r="V241">
            <v>114740</v>
          </cell>
          <cell r="W241">
            <v>0</v>
          </cell>
          <cell r="X241">
            <v>0</v>
          </cell>
          <cell r="Y241">
            <v>0</v>
          </cell>
          <cell r="Z241">
            <v>40538</v>
          </cell>
          <cell r="AA241">
            <v>0</v>
          </cell>
          <cell r="AB241">
            <v>0</v>
          </cell>
          <cell r="AC241">
            <v>0</v>
          </cell>
          <cell r="AD241">
            <v>0</v>
          </cell>
          <cell r="AE241">
            <v>0</v>
          </cell>
          <cell r="AF241">
            <v>0</v>
          </cell>
          <cell r="AG241">
            <v>0</v>
          </cell>
          <cell r="AH241">
            <v>46</v>
          </cell>
          <cell r="AI241">
            <v>0</v>
          </cell>
          <cell r="AJ241">
            <v>0</v>
          </cell>
          <cell r="AK241">
            <v>0</v>
          </cell>
          <cell r="AL241">
            <v>73890</v>
          </cell>
          <cell r="AM241">
            <v>0</v>
          </cell>
          <cell r="AN241">
            <v>0</v>
          </cell>
          <cell r="AO241">
            <v>0</v>
          </cell>
          <cell r="AP241">
            <v>0</v>
          </cell>
          <cell r="AQ241">
            <v>0</v>
          </cell>
          <cell r="AR241">
            <v>4312</v>
          </cell>
          <cell r="AS241">
            <v>0</v>
          </cell>
          <cell r="AT241">
            <v>0</v>
          </cell>
          <cell r="AU241">
            <v>14564</v>
          </cell>
          <cell r="AV241">
            <v>3489</v>
          </cell>
          <cell r="AW241">
            <v>0</v>
          </cell>
          <cell r="AX241">
            <v>0</v>
          </cell>
          <cell r="AY241">
            <v>0</v>
          </cell>
          <cell r="AZ241">
            <v>13904</v>
          </cell>
          <cell r="BA241">
            <v>0</v>
          </cell>
          <cell r="BB241">
            <v>0</v>
          </cell>
          <cell r="BC241">
            <v>3675</v>
          </cell>
          <cell r="BD241">
            <v>0</v>
          </cell>
          <cell r="BE241">
            <v>0</v>
          </cell>
          <cell r="BF241">
            <v>0</v>
          </cell>
          <cell r="BG241">
            <v>98601</v>
          </cell>
          <cell r="BH241">
            <v>14760</v>
          </cell>
          <cell r="BI241">
            <v>0</v>
          </cell>
          <cell r="BJ241">
            <v>0</v>
          </cell>
          <cell r="BK241">
            <v>0</v>
          </cell>
          <cell r="BL241">
            <v>0</v>
          </cell>
          <cell r="BM241">
            <v>0</v>
          </cell>
          <cell r="BN241">
            <v>0</v>
          </cell>
          <cell r="BO241">
            <v>5545</v>
          </cell>
          <cell r="BP241">
            <v>0</v>
          </cell>
          <cell r="BQ241">
            <v>0</v>
          </cell>
          <cell r="BR241">
            <v>0</v>
          </cell>
          <cell r="BS241">
            <v>0</v>
          </cell>
          <cell r="BT241">
            <v>0</v>
          </cell>
          <cell r="BU241">
            <v>0</v>
          </cell>
          <cell r="BV241">
            <v>0</v>
          </cell>
          <cell r="BW241">
            <v>29</v>
          </cell>
          <cell r="BX241">
            <v>0</v>
          </cell>
          <cell r="BY241">
            <v>0</v>
          </cell>
          <cell r="BZ241">
            <v>0</v>
          </cell>
          <cell r="CA241">
            <v>16800</v>
          </cell>
          <cell r="CB241">
            <v>0</v>
          </cell>
          <cell r="CC241">
            <v>0</v>
          </cell>
          <cell r="CD241">
            <v>0</v>
          </cell>
          <cell r="CE241">
            <v>3600</v>
          </cell>
          <cell r="CF241">
            <v>0</v>
          </cell>
          <cell r="CG241">
            <v>0</v>
          </cell>
          <cell r="CH241">
            <v>0</v>
          </cell>
          <cell r="CI241">
            <v>0</v>
          </cell>
          <cell r="CJ241">
            <v>0</v>
          </cell>
          <cell r="CK241">
            <v>0</v>
          </cell>
          <cell r="CL241">
            <v>0</v>
          </cell>
          <cell r="CM241">
            <v>0</v>
          </cell>
          <cell r="CN241">
            <v>0</v>
          </cell>
          <cell r="CO241">
            <v>0</v>
          </cell>
          <cell r="CP241">
            <v>0</v>
          </cell>
          <cell r="CQ241">
            <v>9819</v>
          </cell>
          <cell r="CR241">
            <v>0</v>
          </cell>
          <cell r="CS241">
            <v>0</v>
          </cell>
          <cell r="CT241">
            <v>0</v>
          </cell>
          <cell r="CU241">
            <v>0</v>
          </cell>
          <cell r="CV241">
            <v>1408</v>
          </cell>
          <cell r="CW241">
            <v>0</v>
          </cell>
          <cell r="CX241">
            <v>0</v>
          </cell>
          <cell r="CY241">
            <v>0</v>
          </cell>
          <cell r="CZ241">
            <v>0</v>
          </cell>
          <cell r="DA241">
            <v>0</v>
          </cell>
          <cell r="DB241">
            <v>0</v>
          </cell>
          <cell r="DC241">
            <v>0</v>
          </cell>
          <cell r="DD241">
            <v>0</v>
          </cell>
          <cell r="DE241">
            <v>0</v>
          </cell>
          <cell r="DF241">
            <v>229214</v>
          </cell>
          <cell r="DG241">
            <v>152633</v>
          </cell>
          <cell r="DH241">
            <v>37873</v>
          </cell>
          <cell r="DI241">
            <v>0</v>
          </cell>
          <cell r="DJ241">
            <v>41664</v>
          </cell>
          <cell r="DK241">
            <v>21742</v>
          </cell>
          <cell r="DL241">
            <v>9645</v>
          </cell>
          <cell r="DM241">
            <v>0</v>
          </cell>
          <cell r="DN241">
            <v>25103</v>
          </cell>
          <cell r="DO241">
            <v>23340</v>
          </cell>
          <cell r="DP241">
            <v>1437</v>
          </cell>
          <cell r="DQ241">
            <v>0</v>
          </cell>
          <cell r="DR241">
            <v>39025</v>
          </cell>
          <cell r="DS241">
            <v>11291</v>
          </cell>
          <cell r="DT241">
            <v>-2131</v>
          </cell>
          <cell r="DU241">
            <v>0</v>
          </cell>
          <cell r="DV241">
            <v>89170</v>
          </cell>
          <cell r="DW241">
            <v>563308</v>
          </cell>
          <cell r="DX241">
            <v>-98803</v>
          </cell>
          <cell r="DY241">
            <v>-194914</v>
          </cell>
          <cell r="DZ241">
            <v>0</v>
          </cell>
          <cell r="EA241">
            <v>2853</v>
          </cell>
          <cell r="EB241">
            <v>0</v>
          </cell>
          <cell r="EC241">
            <v>0</v>
          </cell>
          <cell r="ED241">
            <v>0</v>
          </cell>
          <cell r="EE241">
            <v>5896</v>
          </cell>
          <cell r="EF241">
            <v>0</v>
          </cell>
          <cell r="EG241">
            <v>0</v>
          </cell>
          <cell r="EH241">
            <v>0</v>
          </cell>
          <cell r="EI241">
            <v>65710</v>
          </cell>
          <cell r="EJ241">
            <v>0</v>
          </cell>
          <cell r="EK241">
            <v>0</v>
          </cell>
          <cell r="EL241">
            <v>0</v>
          </cell>
          <cell r="EM241">
            <v>49553</v>
          </cell>
          <cell r="EN241">
            <v>0</v>
          </cell>
          <cell r="EO241">
            <v>0</v>
          </cell>
          <cell r="EP241">
            <v>0</v>
          </cell>
          <cell r="EQ241">
            <v>11853</v>
          </cell>
          <cell r="ER241">
            <v>0</v>
          </cell>
          <cell r="ES241">
            <v>0</v>
          </cell>
          <cell r="ET241">
            <v>0</v>
          </cell>
          <cell r="EU241">
            <v>0</v>
          </cell>
          <cell r="EV241">
            <v>0</v>
          </cell>
          <cell r="EW241">
            <v>0</v>
          </cell>
          <cell r="EX241">
            <v>0</v>
          </cell>
          <cell r="EY241">
            <v>7856</v>
          </cell>
          <cell r="EZ241">
            <v>0</v>
          </cell>
          <cell r="FA241">
            <v>0</v>
          </cell>
          <cell r="FB241">
            <v>0</v>
          </cell>
          <cell r="FC241">
            <v>39951</v>
          </cell>
          <cell r="FD241">
            <v>-13674</v>
          </cell>
          <cell r="FE241">
            <v>0</v>
          </cell>
          <cell r="FF241">
            <v>0</v>
          </cell>
          <cell r="FG241">
            <v>11043</v>
          </cell>
          <cell r="FH241">
            <v>0</v>
          </cell>
          <cell r="FI241">
            <v>0</v>
          </cell>
          <cell r="FJ241">
            <v>0</v>
          </cell>
          <cell r="FK241">
            <v>14023</v>
          </cell>
          <cell r="FL241">
            <v>189</v>
          </cell>
          <cell r="FM241">
            <v>0</v>
          </cell>
          <cell r="FN241">
            <v>18965</v>
          </cell>
          <cell r="FO241">
            <v>11168</v>
          </cell>
          <cell r="FP241">
            <v>2200</v>
          </cell>
          <cell r="FQ241">
            <v>0</v>
          </cell>
          <cell r="FR241">
            <v>7165</v>
          </cell>
          <cell r="FS241">
            <v>0</v>
          </cell>
          <cell r="FT241">
            <v>0</v>
          </cell>
          <cell r="FU241">
            <v>0</v>
          </cell>
          <cell r="FV241">
            <v>233901</v>
          </cell>
          <cell r="FW241">
            <v>0</v>
          </cell>
          <cell r="FX241">
            <v>0</v>
          </cell>
          <cell r="FY241">
            <v>0</v>
          </cell>
          <cell r="FZ241">
            <v>350450</v>
          </cell>
          <cell r="GA241">
            <v>0</v>
          </cell>
          <cell r="GB241">
            <v>0</v>
          </cell>
          <cell r="GC241">
            <v>0</v>
          </cell>
          <cell r="GD241">
            <v>0</v>
          </cell>
          <cell r="GE241">
            <v>49556</v>
          </cell>
          <cell r="GF241">
            <v>-2970</v>
          </cell>
          <cell r="GG241">
            <v>0</v>
          </cell>
          <cell r="GH241">
            <v>0</v>
          </cell>
          <cell r="GI241">
            <v>0</v>
          </cell>
          <cell r="GJ241">
            <v>35886</v>
          </cell>
          <cell r="GK241">
            <v>0</v>
          </cell>
          <cell r="GL241">
            <v>0</v>
          </cell>
          <cell r="GM241">
            <v>0</v>
          </cell>
          <cell r="GN241">
            <v>0</v>
          </cell>
          <cell r="GO241">
            <v>0</v>
          </cell>
          <cell r="GP241">
            <v>0</v>
          </cell>
          <cell r="GQ241">
            <v>21496</v>
          </cell>
          <cell r="GR241">
            <v>0</v>
          </cell>
          <cell r="GS241">
            <v>0</v>
          </cell>
          <cell r="GT241">
            <v>0</v>
          </cell>
          <cell r="GU241">
            <v>212</v>
          </cell>
          <cell r="GV241">
            <v>0</v>
          </cell>
          <cell r="GW241">
            <v>0</v>
          </cell>
          <cell r="GX241">
            <v>591516</v>
          </cell>
          <cell r="GY241">
            <v>71264</v>
          </cell>
          <cell r="GZ241">
            <v>32916</v>
          </cell>
          <cell r="HA241">
            <v>0</v>
          </cell>
          <cell r="HB241">
            <v>168750</v>
          </cell>
          <cell r="HC241">
            <v>0</v>
          </cell>
          <cell r="HD241">
            <v>0</v>
          </cell>
          <cell r="HE241">
            <v>0</v>
          </cell>
          <cell r="HF241">
            <v>242389</v>
          </cell>
          <cell r="HG241">
            <v>0</v>
          </cell>
          <cell r="HH241">
            <v>0</v>
          </cell>
          <cell r="HI241">
            <v>0</v>
          </cell>
          <cell r="HJ241">
            <v>640645</v>
          </cell>
          <cell r="HK241">
            <v>0</v>
          </cell>
          <cell r="HL241">
            <v>0</v>
          </cell>
          <cell r="HM241">
            <v>0</v>
          </cell>
          <cell r="HN241">
            <v>0</v>
          </cell>
          <cell r="HO241">
            <v>80130</v>
          </cell>
          <cell r="HP241">
            <v>2706</v>
          </cell>
          <cell r="HQ241">
            <v>0</v>
          </cell>
          <cell r="HR241">
            <v>0</v>
          </cell>
          <cell r="HS241">
            <v>0</v>
          </cell>
          <cell r="HT241">
            <v>63855</v>
          </cell>
          <cell r="HU241">
            <v>0</v>
          </cell>
          <cell r="HV241">
            <v>0</v>
          </cell>
          <cell r="HW241">
            <v>0</v>
          </cell>
          <cell r="HX241">
            <v>0</v>
          </cell>
          <cell r="HY241">
            <v>0</v>
          </cell>
          <cell r="HZ241">
            <v>0</v>
          </cell>
          <cell r="IA241">
            <v>28316</v>
          </cell>
          <cell r="IB241">
            <v>-1086</v>
          </cell>
          <cell r="IC241">
            <v>0</v>
          </cell>
          <cell r="ID241">
            <v>0</v>
          </cell>
          <cell r="IE241">
            <v>2581</v>
          </cell>
          <cell r="IF241">
            <v>0</v>
          </cell>
          <cell r="IG241">
            <v>0</v>
          </cell>
          <cell r="IH241">
            <v>1051784</v>
          </cell>
          <cell r="II241">
            <v>111027</v>
          </cell>
          <cell r="IJ241">
            <v>65475</v>
          </cell>
          <cell r="IK241">
            <v>0</v>
          </cell>
        </row>
        <row r="242">
          <cell r="A242" t="str">
            <v>62473737</v>
          </cell>
          <cell r="B242" t="str">
            <v>2001</v>
          </cell>
          <cell r="C242">
            <v>37428</v>
          </cell>
          <cell r="D242" t="str">
            <v>09:36:27</v>
          </cell>
          <cell r="E242" t="str">
            <v>MEADOWBROOK TERRACE OF DAVIE</v>
          </cell>
          <cell r="F242">
            <v>0</v>
          </cell>
          <cell r="G242">
            <v>517966</v>
          </cell>
          <cell r="H242">
            <v>-8369</v>
          </cell>
          <cell r="I242">
            <v>-146</v>
          </cell>
          <cell r="J242">
            <v>18052</v>
          </cell>
          <cell r="K242">
            <v>159015</v>
          </cell>
          <cell r="L242">
            <v>1376</v>
          </cell>
          <cell r="M242">
            <v>-333</v>
          </cell>
          <cell r="N242">
            <v>111581</v>
          </cell>
          <cell r="O242">
            <v>30340</v>
          </cell>
          <cell r="P242">
            <v>8019</v>
          </cell>
          <cell r="Q242">
            <v>0</v>
          </cell>
          <cell r="R242">
            <v>177042</v>
          </cell>
          <cell r="S242">
            <v>222522</v>
          </cell>
          <cell r="T242">
            <v>12519</v>
          </cell>
          <cell r="U242">
            <v>-939</v>
          </cell>
          <cell r="V242">
            <v>97427</v>
          </cell>
          <cell r="W242">
            <v>0</v>
          </cell>
          <cell r="X242">
            <v>0</v>
          </cell>
          <cell r="Y242">
            <v>0</v>
          </cell>
          <cell r="Z242">
            <v>8298</v>
          </cell>
          <cell r="AA242">
            <v>0</v>
          </cell>
          <cell r="AB242">
            <v>0</v>
          </cell>
          <cell r="AC242">
            <v>0</v>
          </cell>
          <cell r="AD242">
            <v>0</v>
          </cell>
          <cell r="AE242">
            <v>0</v>
          </cell>
          <cell r="AF242">
            <v>0</v>
          </cell>
          <cell r="AG242">
            <v>0</v>
          </cell>
          <cell r="AH242">
            <v>19620</v>
          </cell>
          <cell r="AI242">
            <v>0</v>
          </cell>
          <cell r="AJ242">
            <v>0</v>
          </cell>
          <cell r="AK242">
            <v>0</v>
          </cell>
          <cell r="AL242">
            <v>87982</v>
          </cell>
          <cell r="AM242">
            <v>0</v>
          </cell>
          <cell r="AN242">
            <v>0</v>
          </cell>
          <cell r="AO242">
            <v>0</v>
          </cell>
          <cell r="AP242">
            <v>0</v>
          </cell>
          <cell r="AQ242">
            <v>0</v>
          </cell>
          <cell r="AR242">
            <v>0</v>
          </cell>
          <cell r="AS242">
            <v>0</v>
          </cell>
          <cell r="AT242">
            <v>0</v>
          </cell>
          <cell r="AU242">
            <v>14060</v>
          </cell>
          <cell r="AV242">
            <v>3580</v>
          </cell>
          <cell r="AW242">
            <v>0</v>
          </cell>
          <cell r="AX242">
            <v>0</v>
          </cell>
          <cell r="AY242">
            <v>787</v>
          </cell>
          <cell r="AZ242">
            <v>15937</v>
          </cell>
          <cell r="BA242">
            <v>0</v>
          </cell>
          <cell r="BB242">
            <v>0</v>
          </cell>
          <cell r="BC242">
            <v>836</v>
          </cell>
          <cell r="BD242">
            <v>0</v>
          </cell>
          <cell r="BE242">
            <v>0</v>
          </cell>
          <cell r="BF242">
            <v>0</v>
          </cell>
          <cell r="BG242">
            <v>66181</v>
          </cell>
          <cell r="BH242">
            <v>0</v>
          </cell>
          <cell r="BI242">
            <v>0</v>
          </cell>
          <cell r="BJ242">
            <v>0</v>
          </cell>
          <cell r="BK242">
            <v>0</v>
          </cell>
          <cell r="BL242">
            <v>0</v>
          </cell>
          <cell r="BM242">
            <v>0</v>
          </cell>
          <cell r="BN242">
            <v>0</v>
          </cell>
          <cell r="BO242">
            <v>4263</v>
          </cell>
          <cell r="BP242">
            <v>0</v>
          </cell>
          <cell r="BQ242">
            <v>0</v>
          </cell>
          <cell r="BR242">
            <v>0</v>
          </cell>
          <cell r="BS242">
            <v>0</v>
          </cell>
          <cell r="BT242">
            <v>2918</v>
          </cell>
          <cell r="BU242">
            <v>0</v>
          </cell>
          <cell r="BV242">
            <v>0</v>
          </cell>
          <cell r="BW242">
            <v>69</v>
          </cell>
          <cell r="BX242">
            <v>0</v>
          </cell>
          <cell r="BY242">
            <v>0</v>
          </cell>
          <cell r="BZ242">
            <v>0</v>
          </cell>
          <cell r="CA242">
            <v>12000</v>
          </cell>
          <cell r="CB242">
            <v>0</v>
          </cell>
          <cell r="CC242">
            <v>0</v>
          </cell>
          <cell r="CD242">
            <v>0</v>
          </cell>
          <cell r="CE242">
            <v>3600</v>
          </cell>
          <cell r="CF242">
            <v>0</v>
          </cell>
          <cell r="CG242">
            <v>0</v>
          </cell>
          <cell r="CH242">
            <v>0</v>
          </cell>
          <cell r="CI242">
            <v>3000</v>
          </cell>
          <cell r="CJ242">
            <v>0</v>
          </cell>
          <cell r="CK242">
            <v>0</v>
          </cell>
          <cell r="CL242">
            <v>0</v>
          </cell>
          <cell r="CM242">
            <v>0</v>
          </cell>
          <cell r="CN242">
            <v>0</v>
          </cell>
          <cell r="CO242">
            <v>0</v>
          </cell>
          <cell r="CP242">
            <v>0</v>
          </cell>
          <cell r="CQ242">
            <v>1528</v>
          </cell>
          <cell r="CR242">
            <v>0</v>
          </cell>
          <cell r="CS242">
            <v>0</v>
          </cell>
          <cell r="CT242">
            <v>0</v>
          </cell>
          <cell r="CU242">
            <v>0</v>
          </cell>
          <cell r="CV242">
            <v>443</v>
          </cell>
          <cell r="CW242">
            <v>0</v>
          </cell>
          <cell r="CX242">
            <v>0</v>
          </cell>
          <cell r="CY242">
            <v>0</v>
          </cell>
          <cell r="CZ242">
            <v>0</v>
          </cell>
          <cell r="DA242">
            <v>0</v>
          </cell>
          <cell r="DB242">
            <v>0</v>
          </cell>
          <cell r="DC242">
            <v>0</v>
          </cell>
          <cell r="DD242">
            <v>0</v>
          </cell>
          <cell r="DE242">
            <v>0</v>
          </cell>
          <cell r="DF242">
            <v>213327</v>
          </cell>
          <cell r="DG242">
            <v>106324</v>
          </cell>
          <cell r="DH242">
            <v>22878</v>
          </cell>
          <cell r="DI242">
            <v>0</v>
          </cell>
          <cell r="DJ242">
            <v>22172</v>
          </cell>
          <cell r="DK242">
            <v>15852</v>
          </cell>
          <cell r="DL242">
            <v>1444</v>
          </cell>
          <cell r="DM242">
            <v>0</v>
          </cell>
          <cell r="DN242">
            <v>78594</v>
          </cell>
          <cell r="DO242">
            <v>-15331</v>
          </cell>
          <cell r="DP242">
            <v>6483</v>
          </cell>
          <cell r="DQ242">
            <v>0</v>
          </cell>
          <cell r="DR242">
            <v>43000</v>
          </cell>
          <cell r="DS242">
            <v>10969</v>
          </cell>
          <cell r="DT242">
            <v>-303</v>
          </cell>
          <cell r="DU242">
            <v>0</v>
          </cell>
          <cell r="DV242">
            <v>108194</v>
          </cell>
          <cell r="DW242">
            <v>572584</v>
          </cell>
          <cell r="DX242">
            <v>-148683</v>
          </cell>
          <cell r="DY242">
            <v>-174411</v>
          </cell>
          <cell r="DZ242">
            <v>0</v>
          </cell>
          <cell r="EA242">
            <v>1949</v>
          </cell>
          <cell r="EB242">
            <v>0</v>
          </cell>
          <cell r="EC242">
            <v>0</v>
          </cell>
          <cell r="ED242">
            <v>0</v>
          </cell>
          <cell r="EE242">
            <v>4648</v>
          </cell>
          <cell r="EF242">
            <v>0</v>
          </cell>
          <cell r="EG242">
            <v>0</v>
          </cell>
          <cell r="EH242">
            <v>0</v>
          </cell>
          <cell r="EI242">
            <v>53510</v>
          </cell>
          <cell r="EJ242">
            <v>0</v>
          </cell>
          <cell r="EK242">
            <v>0</v>
          </cell>
          <cell r="EL242">
            <v>0</v>
          </cell>
          <cell r="EM242">
            <v>32904</v>
          </cell>
          <cell r="EN242">
            <v>0</v>
          </cell>
          <cell r="EO242">
            <v>0</v>
          </cell>
          <cell r="EP242">
            <v>0</v>
          </cell>
          <cell r="EQ242">
            <v>7366</v>
          </cell>
          <cell r="ER242">
            <v>0</v>
          </cell>
          <cell r="ES242">
            <v>0</v>
          </cell>
          <cell r="ET242">
            <v>0</v>
          </cell>
          <cell r="EU242">
            <v>704</v>
          </cell>
          <cell r="EV242">
            <v>0</v>
          </cell>
          <cell r="EW242">
            <v>0</v>
          </cell>
          <cell r="EX242">
            <v>0</v>
          </cell>
          <cell r="EY242">
            <v>10466</v>
          </cell>
          <cell r="EZ242">
            <v>0</v>
          </cell>
          <cell r="FA242">
            <v>0</v>
          </cell>
          <cell r="FB242">
            <v>0</v>
          </cell>
          <cell r="FC242">
            <v>16770</v>
          </cell>
          <cell r="FD242">
            <v>12193</v>
          </cell>
          <cell r="FE242">
            <v>0</v>
          </cell>
          <cell r="FF242">
            <v>0</v>
          </cell>
          <cell r="FG242">
            <v>6215</v>
          </cell>
          <cell r="FH242">
            <v>0</v>
          </cell>
          <cell r="FI242">
            <v>0</v>
          </cell>
          <cell r="FJ242">
            <v>0</v>
          </cell>
          <cell r="FK242">
            <v>9694</v>
          </cell>
          <cell r="FL242">
            <v>0</v>
          </cell>
          <cell r="FM242">
            <v>0</v>
          </cell>
          <cell r="FN242">
            <v>16353</v>
          </cell>
          <cell r="FO242">
            <v>9748</v>
          </cell>
          <cell r="FP242">
            <v>7292</v>
          </cell>
          <cell r="FQ242">
            <v>0</v>
          </cell>
          <cell r="FR242">
            <v>98333</v>
          </cell>
          <cell r="FS242">
            <v>0</v>
          </cell>
          <cell r="FT242">
            <v>-23260</v>
          </cell>
          <cell r="FU242">
            <v>0</v>
          </cell>
          <cell r="FV242">
            <v>189120</v>
          </cell>
          <cell r="FW242">
            <v>0</v>
          </cell>
          <cell r="FX242">
            <v>-52990</v>
          </cell>
          <cell r="FY242">
            <v>0</v>
          </cell>
          <cell r="FZ242">
            <v>468555</v>
          </cell>
          <cell r="GA242">
            <v>0</v>
          </cell>
          <cell r="GB242">
            <v>-157853</v>
          </cell>
          <cell r="GC242">
            <v>0</v>
          </cell>
          <cell r="GD242">
            <v>0</v>
          </cell>
          <cell r="GE242">
            <v>73508</v>
          </cell>
          <cell r="GF242">
            <v>-30351</v>
          </cell>
          <cell r="GG242">
            <v>0</v>
          </cell>
          <cell r="GH242">
            <v>0</v>
          </cell>
          <cell r="GI242">
            <v>0</v>
          </cell>
          <cell r="GJ242">
            <v>38928</v>
          </cell>
          <cell r="GK242">
            <v>0</v>
          </cell>
          <cell r="GL242">
            <v>0</v>
          </cell>
          <cell r="GM242">
            <v>0</v>
          </cell>
          <cell r="GN242">
            <v>0</v>
          </cell>
          <cell r="GO242">
            <v>0</v>
          </cell>
          <cell r="GP242">
            <v>0</v>
          </cell>
          <cell r="GQ242">
            <v>25570</v>
          </cell>
          <cell r="GR242">
            <v>-3798</v>
          </cell>
          <cell r="GS242">
            <v>0</v>
          </cell>
          <cell r="GT242">
            <v>0</v>
          </cell>
          <cell r="GU242">
            <v>-1963</v>
          </cell>
          <cell r="GV242">
            <v>1963</v>
          </cell>
          <cell r="GW242">
            <v>0</v>
          </cell>
          <cell r="GX242">
            <v>756008</v>
          </cell>
          <cell r="GY242">
            <v>97115</v>
          </cell>
          <cell r="GZ242">
            <v>-227361</v>
          </cell>
          <cell r="HA242">
            <v>0</v>
          </cell>
          <cell r="HB242">
            <v>87491</v>
          </cell>
          <cell r="HC242">
            <v>0</v>
          </cell>
          <cell r="HD242">
            <v>10698</v>
          </cell>
          <cell r="HE242">
            <v>0</v>
          </cell>
          <cell r="HF242">
            <v>147836</v>
          </cell>
          <cell r="HG242">
            <v>0</v>
          </cell>
          <cell r="HH242">
            <v>30212</v>
          </cell>
          <cell r="HI242">
            <v>0</v>
          </cell>
          <cell r="HJ242">
            <v>249276</v>
          </cell>
          <cell r="HK242">
            <v>0</v>
          </cell>
          <cell r="HL242">
            <v>157097</v>
          </cell>
          <cell r="HM242">
            <v>0</v>
          </cell>
          <cell r="HN242">
            <v>0</v>
          </cell>
          <cell r="HO242">
            <v>29160</v>
          </cell>
          <cell r="HP242">
            <v>27285</v>
          </cell>
          <cell r="HQ242">
            <v>0</v>
          </cell>
          <cell r="HR242">
            <v>0</v>
          </cell>
          <cell r="HS242">
            <v>0</v>
          </cell>
          <cell r="HT242">
            <v>50949</v>
          </cell>
          <cell r="HU242">
            <v>0</v>
          </cell>
          <cell r="HV242">
            <v>0</v>
          </cell>
          <cell r="HW242">
            <v>0</v>
          </cell>
          <cell r="HX242">
            <v>0</v>
          </cell>
          <cell r="HY242">
            <v>0</v>
          </cell>
          <cell r="HZ242">
            <v>0</v>
          </cell>
          <cell r="IA242">
            <v>27618</v>
          </cell>
          <cell r="IB242">
            <v>-10993</v>
          </cell>
          <cell r="IC242">
            <v>0</v>
          </cell>
          <cell r="ID242">
            <v>0</v>
          </cell>
          <cell r="IE242">
            <v>-635</v>
          </cell>
          <cell r="IF242">
            <v>635</v>
          </cell>
          <cell r="IG242">
            <v>0</v>
          </cell>
          <cell r="IH242">
            <v>484603</v>
          </cell>
          <cell r="II242">
            <v>56143</v>
          </cell>
          <cell r="IJ242">
            <v>265883</v>
          </cell>
          <cell r="IK242">
            <v>0</v>
          </cell>
        </row>
        <row r="243">
          <cell r="A243" t="str">
            <v>38992034</v>
          </cell>
          <cell r="B243" t="str">
            <v>2001</v>
          </cell>
          <cell r="C243">
            <v>37449</v>
          </cell>
          <cell r="D243" t="str">
            <v>15:41:48</v>
          </cell>
          <cell r="E243" t="str">
            <v>MEADOWWOOD NURSING CENTER INC.</v>
          </cell>
          <cell r="F243">
            <v>0</v>
          </cell>
          <cell r="G243">
            <v>190135</v>
          </cell>
          <cell r="H243">
            <v>0</v>
          </cell>
          <cell r="I243">
            <v>0</v>
          </cell>
          <cell r="J243">
            <v>10891</v>
          </cell>
          <cell r="K243">
            <v>80257</v>
          </cell>
          <cell r="L243">
            <v>0</v>
          </cell>
          <cell r="M243">
            <v>0</v>
          </cell>
          <cell r="N243">
            <v>1762</v>
          </cell>
          <cell r="O243">
            <v>89949</v>
          </cell>
          <cell r="P243">
            <v>0</v>
          </cell>
          <cell r="Q243">
            <v>0</v>
          </cell>
          <cell r="R243">
            <v>83807</v>
          </cell>
          <cell r="S243">
            <v>108399</v>
          </cell>
          <cell r="T243">
            <v>0</v>
          </cell>
          <cell r="U243">
            <v>-792</v>
          </cell>
          <cell r="V243">
            <v>52000</v>
          </cell>
          <cell r="W243">
            <v>0</v>
          </cell>
          <cell r="X243">
            <v>0</v>
          </cell>
          <cell r="Y243">
            <v>0</v>
          </cell>
          <cell r="Z243">
            <v>294850</v>
          </cell>
          <cell r="AA243">
            <v>0</v>
          </cell>
          <cell r="AB243">
            <v>0</v>
          </cell>
          <cell r="AC243">
            <v>0</v>
          </cell>
          <cell r="AD243">
            <v>339668</v>
          </cell>
          <cell r="AE243">
            <v>0</v>
          </cell>
          <cell r="AF243">
            <v>0</v>
          </cell>
          <cell r="AG243">
            <v>0</v>
          </cell>
          <cell r="AH243">
            <v>18928</v>
          </cell>
          <cell r="AI243">
            <v>0</v>
          </cell>
          <cell r="AJ243">
            <v>0</v>
          </cell>
          <cell r="AK243">
            <v>0</v>
          </cell>
          <cell r="AL243">
            <v>21368</v>
          </cell>
          <cell r="AM243">
            <v>0</v>
          </cell>
          <cell r="AN243">
            <v>0</v>
          </cell>
          <cell r="AO243">
            <v>0</v>
          </cell>
          <cell r="AP243">
            <v>0</v>
          </cell>
          <cell r="AQ243">
            <v>0</v>
          </cell>
          <cell r="AR243">
            <v>0</v>
          </cell>
          <cell r="AS243">
            <v>0</v>
          </cell>
          <cell r="AT243">
            <v>0</v>
          </cell>
          <cell r="AU243">
            <v>65365</v>
          </cell>
          <cell r="AV243">
            <v>0</v>
          </cell>
          <cell r="AW243">
            <v>0</v>
          </cell>
          <cell r="AX243">
            <v>0</v>
          </cell>
          <cell r="AY243">
            <v>35927</v>
          </cell>
          <cell r="AZ243">
            <v>0</v>
          </cell>
          <cell r="BA243">
            <v>0</v>
          </cell>
          <cell r="BB243">
            <v>0</v>
          </cell>
          <cell r="BC243">
            <v>0</v>
          </cell>
          <cell r="BD243">
            <v>0</v>
          </cell>
          <cell r="BE243">
            <v>0</v>
          </cell>
          <cell r="BF243">
            <v>0</v>
          </cell>
          <cell r="BG243">
            <v>35262</v>
          </cell>
          <cell r="BH243">
            <v>0</v>
          </cell>
          <cell r="BI243">
            <v>0</v>
          </cell>
          <cell r="BJ243">
            <v>0</v>
          </cell>
          <cell r="BK243">
            <v>8710</v>
          </cell>
          <cell r="BL243">
            <v>0</v>
          </cell>
          <cell r="BM243">
            <v>0</v>
          </cell>
          <cell r="BN243">
            <v>0</v>
          </cell>
          <cell r="BO243">
            <v>831</v>
          </cell>
          <cell r="BP243">
            <v>0</v>
          </cell>
          <cell r="BQ243">
            <v>0</v>
          </cell>
          <cell r="BR243">
            <v>0</v>
          </cell>
          <cell r="BS243">
            <v>1276</v>
          </cell>
          <cell r="BT243">
            <v>0</v>
          </cell>
          <cell r="BU243">
            <v>0</v>
          </cell>
          <cell r="BV243">
            <v>0</v>
          </cell>
          <cell r="BW243">
            <v>0</v>
          </cell>
          <cell r="BX243">
            <v>0</v>
          </cell>
          <cell r="BY243">
            <v>0</v>
          </cell>
          <cell r="BZ243">
            <v>0</v>
          </cell>
          <cell r="CA243">
            <v>11574</v>
          </cell>
          <cell r="CB243">
            <v>0</v>
          </cell>
          <cell r="CC243">
            <v>0</v>
          </cell>
          <cell r="CD243">
            <v>0</v>
          </cell>
          <cell r="CE243">
            <v>1763</v>
          </cell>
          <cell r="CF243">
            <v>0</v>
          </cell>
          <cell r="CG243">
            <v>0</v>
          </cell>
          <cell r="CH243">
            <v>0</v>
          </cell>
          <cell r="CI243">
            <v>630</v>
          </cell>
          <cell r="CJ243">
            <v>0</v>
          </cell>
          <cell r="CK243">
            <v>0</v>
          </cell>
          <cell r="CL243">
            <v>0</v>
          </cell>
          <cell r="CM243">
            <v>3026</v>
          </cell>
          <cell r="CN243">
            <v>0</v>
          </cell>
          <cell r="CO243">
            <v>0</v>
          </cell>
          <cell r="CP243">
            <v>0</v>
          </cell>
          <cell r="CQ243">
            <v>3233</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726814</v>
          </cell>
          <cell r="DG243">
            <v>167597</v>
          </cell>
          <cell r="DH243">
            <v>0</v>
          </cell>
          <cell r="DI243">
            <v>0</v>
          </cell>
          <cell r="DJ243">
            <v>0</v>
          </cell>
          <cell r="DK243">
            <v>55712</v>
          </cell>
          <cell r="DL243">
            <v>0</v>
          </cell>
          <cell r="DM243">
            <v>0</v>
          </cell>
          <cell r="DN243">
            <v>15399</v>
          </cell>
          <cell r="DO243">
            <v>2244</v>
          </cell>
          <cell r="DP243">
            <v>0</v>
          </cell>
          <cell r="DQ243">
            <v>0</v>
          </cell>
          <cell r="DR243">
            <v>21749</v>
          </cell>
          <cell r="DS243">
            <v>5271</v>
          </cell>
          <cell r="DT243">
            <v>0</v>
          </cell>
          <cell r="DU243">
            <v>0</v>
          </cell>
          <cell r="DV243">
            <v>105575</v>
          </cell>
          <cell r="DW243">
            <v>126898</v>
          </cell>
          <cell r="DX243">
            <v>0</v>
          </cell>
          <cell r="DY243">
            <v>-28073</v>
          </cell>
          <cell r="DZ243">
            <v>0</v>
          </cell>
          <cell r="EA243">
            <v>225</v>
          </cell>
          <cell r="EB243">
            <v>0</v>
          </cell>
          <cell r="EC243">
            <v>0</v>
          </cell>
          <cell r="ED243">
            <v>0</v>
          </cell>
          <cell r="EE243">
            <v>50</v>
          </cell>
          <cell r="EF243">
            <v>0</v>
          </cell>
          <cell r="EG243">
            <v>0</v>
          </cell>
          <cell r="EH243">
            <v>0</v>
          </cell>
          <cell r="EI243">
            <v>36244</v>
          </cell>
          <cell r="EJ243">
            <v>0</v>
          </cell>
          <cell r="EK243">
            <v>0</v>
          </cell>
          <cell r="EL243">
            <v>0</v>
          </cell>
          <cell r="EM243">
            <v>40300</v>
          </cell>
          <cell r="EN243">
            <v>0</v>
          </cell>
          <cell r="EO243">
            <v>0</v>
          </cell>
          <cell r="EP243">
            <v>0</v>
          </cell>
          <cell r="EQ243">
            <v>5796</v>
          </cell>
          <cell r="ER243">
            <v>0</v>
          </cell>
          <cell r="ES243">
            <v>0</v>
          </cell>
          <cell r="ET243">
            <v>0</v>
          </cell>
          <cell r="EU243">
            <v>1275</v>
          </cell>
          <cell r="EV243">
            <v>0</v>
          </cell>
          <cell r="EW243">
            <v>0</v>
          </cell>
          <cell r="EX243">
            <v>0</v>
          </cell>
          <cell r="EY243">
            <v>2917</v>
          </cell>
          <cell r="EZ243">
            <v>0</v>
          </cell>
          <cell r="FA243">
            <v>0</v>
          </cell>
          <cell r="FB243">
            <v>0</v>
          </cell>
          <cell r="FC243">
            <v>8978</v>
          </cell>
          <cell r="FD243">
            <v>0</v>
          </cell>
          <cell r="FE243">
            <v>0</v>
          </cell>
          <cell r="FF243">
            <v>0</v>
          </cell>
          <cell r="FG243">
            <v>0</v>
          </cell>
          <cell r="FH243">
            <v>0</v>
          </cell>
          <cell r="FI243">
            <v>0</v>
          </cell>
          <cell r="FJ243">
            <v>0</v>
          </cell>
          <cell r="FK243">
            <v>0</v>
          </cell>
          <cell r="FL243">
            <v>0</v>
          </cell>
          <cell r="FM243">
            <v>0</v>
          </cell>
          <cell r="FN243">
            <v>0</v>
          </cell>
          <cell r="FO243">
            <v>7030</v>
          </cell>
          <cell r="FP243">
            <v>0</v>
          </cell>
          <cell r="FQ243">
            <v>0</v>
          </cell>
          <cell r="FR243">
            <v>0</v>
          </cell>
          <cell r="FS243">
            <v>0</v>
          </cell>
          <cell r="FT243">
            <v>0</v>
          </cell>
          <cell r="FU243">
            <v>0</v>
          </cell>
          <cell r="FV243">
            <v>0</v>
          </cell>
          <cell r="FW243">
            <v>0</v>
          </cell>
          <cell r="FX243">
            <v>0</v>
          </cell>
          <cell r="FY243">
            <v>0</v>
          </cell>
          <cell r="FZ243">
            <v>0</v>
          </cell>
          <cell r="GA243">
            <v>0</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row>
        <row r="244">
          <cell r="A244" t="str">
            <v>52651347</v>
          </cell>
          <cell r="B244" t="str">
            <v>2001</v>
          </cell>
          <cell r="C244">
            <v>37418</v>
          </cell>
          <cell r="D244" t="str">
            <v>09:44:19</v>
          </cell>
          <cell r="E244" t="str">
            <v>MECKLENBURG HEALTH CARE CENTER</v>
          </cell>
          <cell r="F244">
            <v>0</v>
          </cell>
          <cell r="G244">
            <v>415737</v>
          </cell>
          <cell r="H244">
            <v>-2913</v>
          </cell>
          <cell r="I244">
            <v>-8285</v>
          </cell>
          <cell r="J244">
            <v>30816</v>
          </cell>
          <cell r="K244">
            <v>183699</v>
          </cell>
          <cell r="L244">
            <v>921</v>
          </cell>
          <cell r="M244">
            <v>0</v>
          </cell>
          <cell r="N244">
            <v>157288</v>
          </cell>
          <cell r="O244">
            <v>50042</v>
          </cell>
          <cell r="P244">
            <v>4706</v>
          </cell>
          <cell r="Q244">
            <v>0</v>
          </cell>
          <cell r="R244">
            <v>209787</v>
          </cell>
          <cell r="S244">
            <v>259127</v>
          </cell>
          <cell r="T244">
            <v>6276</v>
          </cell>
          <cell r="U244">
            <v>-2203</v>
          </cell>
          <cell r="V244">
            <v>99145</v>
          </cell>
          <cell r="W244">
            <v>0</v>
          </cell>
          <cell r="X244">
            <v>0</v>
          </cell>
          <cell r="Y244">
            <v>0</v>
          </cell>
          <cell r="Z244">
            <v>448402</v>
          </cell>
          <cell r="AA244">
            <v>0</v>
          </cell>
          <cell r="AB244">
            <v>-10482</v>
          </cell>
          <cell r="AC244">
            <v>0</v>
          </cell>
          <cell r="AD244">
            <v>559152</v>
          </cell>
          <cell r="AE244">
            <v>0</v>
          </cell>
          <cell r="AF244">
            <v>0</v>
          </cell>
          <cell r="AG244">
            <v>0</v>
          </cell>
          <cell r="AH244">
            <v>889366</v>
          </cell>
          <cell r="AI244">
            <v>0</v>
          </cell>
          <cell r="AJ244">
            <v>0</v>
          </cell>
          <cell r="AK244">
            <v>0</v>
          </cell>
          <cell r="AL244">
            <v>58770</v>
          </cell>
          <cell r="AM244">
            <v>0</v>
          </cell>
          <cell r="AN244">
            <v>0</v>
          </cell>
          <cell r="AO244">
            <v>0</v>
          </cell>
          <cell r="AP244">
            <v>0</v>
          </cell>
          <cell r="AQ244">
            <v>0</v>
          </cell>
          <cell r="AR244">
            <v>0</v>
          </cell>
          <cell r="AS244">
            <v>0</v>
          </cell>
          <cell r="AT244">
            <v>0</v>
          </cell>
          <cell r="AU244">
            <v>172585</v>
          </cell>
          <cell r="AV244">
            <v>-868</v>
          </cell>
          <cell r="AW244">
            <v>0</v>
          </cell>
          <cell r="AX244">
            <v>0</v>
          </cell>
          <cell r="AY244">
            <v>95403</v>
          </cell>
          <cell r="AZ244">
            <v>23563</v>
          </cell>
          <cell r="BA244">
            <v>0</v>
          </cell>
          <cell r="BB244">
            <v>0</v>
          </cell>
          <cell r="BC244">
            <v>4561</v>
          </cell>
          <cell r="BD244">
            <v>0</v>
          </cell>
          <cell r="BE244">
            <v>0</v>
          </cell>
          <cell r="BF244">
            <v>0</v>
          </cell>
          <cell r="BG244">
            <v>106008</v>
          </cell>
          <cell r="BH244">
            <v>-3429</v>
          </cell>
          <cell r="BI244">
            <v>0</v>
          </cell>
          <cell r="BJ244">
            <v>0</v>
          </cell>
          <cell r="BK244">
            <v>15014</v>
          </cell>
          <cell r="BL244">
            <v>0</v>
          </cell>
          <cell r="BM244">
            <v>0</v>
          </cell>
          <cell r="BN244">
            <v>0</v>
          </cell>
          <cell r="BO244">
            <v>26913</v>
          </cell>
          <cell r="BP244">
            <v>0</v>
          </cell>
          <cell r="BQ244">
            <v>0</v>
          </cell>
          <cell r="BR244">
            <v>0</v>
          </cell>
          <cell r="BS244">
            <v>0</v>
          </cell>
          <cell r="BT244">
            <v>0</v>
          </cell>
          <cell r="BU244">
            <v>0</v>
          </cell>
          <cell r="BV244">
            <v>0</v>
          </cell>
          <cell r="BW244">
            <v>0</v>
          </cell>
          <cell r="BX244">
            <v>0</v>
          </cell>
          <cell r="BY244">
            <v>0</v>
          </cell>
          <cell r="BZ244">
            <v>0</v>
          </cell>
          <cell r="CA244">
            <v>24000</v>
          </cell>
          <cell r="CB244">
            <v>0</v>
          </cell>
          <cell r="CC244">
            <v>0</v>
          </cell>
          <cell r="CD244">
            <v>0</v>
          </cell>
          <cell r="CE244">
            <v>1000</v>
          </cell>
          <cell r="CF244">
            <v>0</v>
          </cell>
          <cell r="CG244">
            <v>0</v>
          </cell>
          <cell r="CH244">
            <v>0</v>
          </cell>
          <cell r="CI244">
            <v>1623</v>
          </cell>
          <cell r="CJ244">
            <v>0</v>
          </cell>
          <cell r="CK244">
            <v>0</v>
          </cell>
          <cell r="CL244">
            <v>0</v>
          </cell>
          <cell r="CM244">
            <v>23427</v>
          </cell>
          <cell r="CN244">
            <v>0</v>
          </cell>
          <cell r="CO244">
            <v>0</v>
          </cell>
          <cell r="CP244">
            <v>0</v>
          </cell>
          <cell r="CQ244">
            <v>0</v>
          </cell>
          <cell r="CR244">
            <v>0</v>
          </cell>
          <cell r="CS244">
            <v>0</v>
          </cell>
          <cell r="CT244">
            <v>0</v>
          </cell>
          <cell r="CU244">
            <v>0</v>
          </cell>
          <cell r="CV244">
            <v>2913</v>
          </cell>
          <cell r="CW244">
            <v>0</v>
          </cell>
          <cell r="CX244">
            <v>0</v>
          </cell>
          <cell r="CY244">
            <v>0</v>
          </cell>
          <cell r="CZ244">
            <v>0</v>
          </cell>
          <cell r="DA244">
            <v>0</v>
          </cell>
          <cell r="DB244">
            <v>0</v>
          </cell>
          <cell r="DC244">
            <v>0</v>
          </cell>
          <cell r="DD244">
            <v>0</v>
          </cell>
          <cell r="DE244">
            <v>0</v>
          </cell>
          <cell r="DF244">
            <v>2054835</v>
          </cell>
          <cell r="DG244">
            <v>470534</v>
          </cell>
          <cell r="DH244">
            <v>11697</v>
          </cell>
          <cell r="DI244">
            <v>0</v>
          </cell>
          <cell r="DJ244">
            <v>33252</v>
          </cell>
          <cell r="DK244">
            <v>6941</v>
          </cell>
          <cell r="DL244">
            <v>995</v>
          </cell>
          <cell r="DM244">
            <v>182</v>
          </cell>
          <cell r="DN244">
            <v>89184</v>
          </cell>
          <cell r="DO244">
            <v>15500</v>
          </cell>
          <cell r="DP244">
            <v>2667</v>
          </cell>
          <cell r="DQ244">
            <v>0</v>
          </cell>
          <cell r="DR244">
            <v>47302</v>
          </cell>
          <cell r="DS244">
            <v>26045</v>
          </cell>
          <cell r="DT244">
            <v>1415</v>
          </cell>
          <cell r="DU244">
            <v>0</v>
          </cell>
          <cell r="DV244">
            <v>148046</v>
          </cell>
          <cell r="DW244">
            <v>453452</v>
          </cell>
          <cell r="DX244">
            <v>-29193</v>
          </cell>
          <cell r="DY244">
            <v>-129294</v>
          </cell>
          <cell r="DZ244">
            <v>0</v>
          </cell>
          <cell r="EA244">
            <v>2592</v>
          </cell>
          <cell r="EB244">
            <v>0</v>
          </cell>
          <cell r="EC244">
            <v>0</v>
          </cell>
          <cell r="ED244">
            <v>0</v>
          </cell>
          <cell r="EE244">
            <v>6362</v>
          </cell>
          <cell r="EF244">
            <v>0</v>
          </cell>
          <cell r="EG244">
            <v>0</v>
          </cell>
          <cell r="EH244">
            <v>0</v>
          </cell>
          <cell r="EI244">
            <v>137844</v>
          </cell>
          <cell r="EJ244">
            <v>0</v>
          </cell>
          <cell r="EK244">
            <v>0</v>
          </cell>
          <cell r="EL244">
            <v>0</v>
          </cell>
          <cell r="EM244">
            <v>110111</v>
          </cell>
          <cell r="EN244">
            <v>0</v>
          </cell>
          <cell r="EO244">
            <v>0</v>
          </cell>
          <cell r="EP244">
            <v>0</v>
          </cell>
          <cell r="EQ244">
            <v>29726</v>
          </cell>
          <cell r="ER244">
            <v>0</v>
          </cell>
          <cell r="ES244">
            <v>0</v>
          </cell>
          <cell r="ET244">
            <v>0</v>
          </cell>
          <cell r="EU244">
            <v>80</v>
          </cell>
          <cell r="EV244">
            <v>0</v>
          </cell>
          <cell r="EW244">
            <v>0</v>
          </cell>
          <cell r="EX244">
            <v>0</v>
          </cell>
          <cell r="EY244">
            <v>0</v>
          </cell>
          <cell r="EZ244">
            <v>0</v>
          </cell>
          <cell r="FA244">
            <v>0</v>
          </cell>
          <cell r="FB244">
            <v>0</v>
          </cell>
          <cell r="FC244">
            <v>35431</v>
          </cell>
          <cell r="FD244">
            <v>0</v>
          </cell>
          <cell r="FE244">
            <v>0</v>
          </cell>
          <cell r="FF244">
            <v>0</v>
          </cell>
          <cell r="FG244">
            <v>24741</v>
          </cell>
          <cell r="FH244">
            <v>3429</v>
          </cell>
          <cell r="FI244">
            <v>0</v>
          </cell>
          <cell r="FJ244">
            <v>0</v>
          </cell>
          <cell r="FK244">
            <v>11088</v>
          </cell>
          <cell r="FL244">
            <v>0</v>
          </cell>
          <cell r="FM244">
            <v>0</v>
          </cell>
          <cell r="FN244">
            <v>0</v>
          </cell>
          <cell r="FO244">
            <v>20092</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row>
        <row r="245">
          <cell r="A245" t="str">
            <v>84274993</v>
          </cell>
          <cell r="B245" t="str">
            <v>2001</v>
          </cell>
          <cell r="C245">
            <v>37446</v>
          </cell>
          <cell r="D245" t="str">
            <v>15:04:25</v>
          </cell>
          <cell r="E245" t="str">
            <v>Mountain Ridge Wellness Center</v>
          </cell>
          <cell r="F245">
            <v>0</v>
          </cell>
          <cell r="G245">
            <v>543143</v>
          </cell>
          <cell r="H245">
            <v>0</v>
          </cell>
          <cell r="I245">
            <v>0</v>
          </cell>
          <cell r="J245">
            <v>21352</v>
          </cell>
          <cell r="K245">
            <v>202306</v>
          </cell>
          <cell r="L245">
            <v>0</v>
          </cell>
          <cell r="M245">
            <v>0</v>
          </cell>
          <cell r="N245">
            <v>69136</v>
          </cell>
          <cell r="O245">
            <v>118639</v>
          </cell>
          <cell r="P245">
            <v>0</v>
          </cell>
          <cell r="Q245">
            <v>0</v>
          </cell>
          <cell r="R245">
            <v>162432</v>
          </cell>
          <cell r="S245">
            <v>251558</v>
          </cell>
          <cell r="T245">
            <v>0</v>
          </cell>
          <cell r="U245">
            <v>0</v>
          </cell>
          <cell r="V245">
            <v>48898</v>
          </cell>
          <cell r="W245">
            <v>0</v>
          </cell>
          <cell r="X245">
            <v>0</v>
          </cell>
          <cell r="Y245">
            <v>0</v>
          </cell>
          <cell r="Z245">
            <v>196063</v>
          </cell>
          <cell r="AA245">
            <v>0</v>
          </cell>
          <cell r="AB245">
            <v>0</v>
          </cell>
          <cell r="AC245">
            <v>0</v>
          </cell>
          <cell r="AD245">
            <v>515021</v>
          </cell>
          <cell r="AE245">
            <v>0</v>
          </cell>
          <cell r="AF245">
            <v>0</v>
          </cell>
          <cell r="AG245">
            <v>0</v>
          </cell>
          <cell r="AH245">
            <v>865392</v>
          </cell>
          <cell r="AI245">
            <v>0</v>
          </cell>
          <cell r="AJ245">
            <v>0</v>
          </cell>
          <cell r="AK245">
            <v>0</v>
          </cell>
          <cell r="AL245">
            <v>0</v>
          </cell>
          <cell r="AM245">
            <v>0</v>
          </cell>
          <cell r="AN245">
            <v>0</v>
          </cell>
          <cell r="AO245">
            <v>0</v>
          </cell>
          <cell r="AP245">
            <v>0</v>
          </cell>
          <cell r="AQ245">
            <v>0</v>
          </cell>
          <cell r="AR245">
            <v>0</v>
          </cell>
          <cell r="AS245">
            <v>0</v>
          </cell>
          <cell r="AT245">
            <v>0</v>
          </cell>
          <cell r="AU245">
            <v>140202</v>
          </cell>
          <cell r="AV245">
            <v>0</v>
          </cell>
          <cell r="AW245">
            <v>0</v>
          </cell>
          <cell r="AX245">
            <v>0</v>
          </cell>
          <cell r="AY245">
            <v>124199</v>
          </cell>
          <cell r="AZ245">
            <v>0</v>
          </cell>
          <cell r="BA245">
            <v>0</v>
          </cell>
          <cell r="BB245">
            <v>0</v>
          </cell>
          <cell r="BC245">
            <v>8889</v>
          </cell>
          <cell r="BD245">
            <v>0</v>
          </cell>
          <cell r="BE245">
            <v>0</v>
          </cell>
          <cell r="BF245">
            <v>0</v>
          </cell>
          <cell r="BG245">
            <v>78054</v>
          </cell>
          <cell r="BH245">
            <v>0</v>
          </cell>
          <cell r="BI245">
            <v>0</v>
          </cell>
          <cell r="BJ245">
            <v>0</v>
          </cell>
          <cell r="BK245">
            <v>10219</v>
          </cell>
          <cell r="BL245">
            <v>0</v>
          </cell>
          <cell r="BM245">
            <v>0</v>
          </cell>
          <cell r="BN245">
            <v>0</v>
          </cell>
          <cell r="BO245">
            <v>42908</v>
          </cell>
          <cell r="BP245">
            <v>0</v>
          </cell>
          <cell r="BQ245">
            <v>0</v>
          </cell>
          <cell r="BR245">
            <v>0</v>
          </cell>
          <cell r="BS245">
            <v>2239</v>
          </cell>
          <cell r="BT245">
            <v>0</v>
          </cell>
          <cell r="BU245">
            <v>0</v>
          </cell>
          <cell r="BV245">
            <v>0</v>
          </cell>
          <cell r="BW245">
            <v>0</v>
          </cell>
          <cell r="BX245">
            <v>0</v>
          </cell>
          <cell r="BY245">
            <v>0</v>
          </cell>
          <cell r="BZ245">
            <v>0</v>
          </cell>
          <cell r="CA245">
            <v>21800</v>
          </cell>
          <cell r="CB245">
            <v>0</v>
          </cell>
          <cell r="CC245">
            <v>0</v>
          </cell>
          <cell r="CD245">
            <v>0</v>
          </cell>
          <cell r="CE245">
            <v>2700</v>
          </cell>
          <cell r="CF245">
            <v>0</v>
          </cell>
          <cell r="CG245">
            <v>0</v>
          </cell>
          <cell r="CH245">
            <v>0</v>
          </cell>
          <cell r="CI245">
            <v>0</v>
          </cell>
          <cell r="CJ245">
            <v>0</v>
          </cell>
          <cell r="CK245">
            <v>0</v>
          </cell>
          <cell r="CL245">
            <v>0</v>
          </cell>
          <cell r="CM245">
            <v>200181</v>
          </cell>
          <cell r="CN245">
            <v>0</v>
          </cell>
          <cell r="CO245">
            <v>0</v>
          </cell>
          <cell r="CP245">
            <v>0</v>
          </cell>
          <cell r="CQ245">
            <v>0</v>
          </cell>
          <cell r="CR245">
            <v>0</v>
          </cell>
          <cell r="CS245">
            <v>0</v>
          </cell>
          <cell r="CT245">
            <v>0</v>
          </cell>
          <cell r="CU245">
            <v>0</v>
          </cell>
          <cell r="CV245">
            <v>0</v>
          </cell>
          <cell r="CW245">
            <v>0</v>
          </cell>
          <cell r="CX245">
            <v>0</v>
          </cell>
          <cell r="CY245">
            <v>6905</v>
          </cell>
          <cell r="CZ245">
            <v>0</v>
          </cell>
          <cell r="DA245">
            <v>0</v>
          </cell>
          <cell r="DB245">
            <v>0</v>
          </cell>
          <cell r="DC245">
            <v>0</v>
          </cell>
          <cell r="DD245">
            <v>0</v>
          </cell>
          <cell r="DE245">
            <v>0</v>
          </cell>
          <cell r="DF245">
            <v>1625374</v>
          </cell>
          <cell r="DG245">
            <v>638296</v>
          </cell>
          <cell r="DH245">
            <v>0</v>
          </cell>
          <cell r="DI245">
            <v>0</v>
          </cell>
          <cell r="DJ245">
            <v>20597</v>
          </cell>
          <cell r="DK245">
            <v>44104</v>
          </cell>
          <cell r="DL245">
            <v>0</v>
          </cell>
          <cell r="DM245">
            <v>0</v>
          </cell>
          <cell r="DN245">
            <v>31966</v>
          </cell>
          <cell r="DO245">
            <v>6836</v>
          </cell>
          <cell r="DP245">
            <v>0</v>
          </cell>
          <cell r="DQ245">
            <v>0</v>
          </cell>
          <cell r="DR245">
            <v>38116</v>
          </cell>
          <cell r="DS245">
            <v>8656</v>
          </cell>
          <cell r="DT245">
            <v>0</v>
          </cell>
          <cell r="DU245">
            <v>0</v>
          </cell>
          <cell r="DV245">
            <v>110024</v>
          </cell>
          <cell r="DW245">
            <v>228920</v>
          </cell>
          <cell r="DX245">
            <v>0</v>
          </cell>
          <cell r="DY245">
            <v>-5285</v>
          </cell>
          <cell r="DZ245">
            <v>0</v>
          </cell>
          <cell r="EA245">
            <v>0</v>
          </cell>
          <cell r="EB245">
            <v>0</v>
          </cell>
          <cell r="EC245">
            <v>0</v>
          </cell>
          <cell r="ED245">
            <v>0</v>
          </cell>
          <cell r="EE245">
            <v>244</v>
          </cell>
          <cell r="EF245">
            <v>0</v>
          </cell>
          <cell r="EG245">
            <v>0</v>
          </cell>
          <cell r="EH245">
            <v>29796</v>
          </cell>
          <cell r="EI245">
            <v>32043</v>
          </cell>
          <cell r="EJ245">
            <v>0</v>
          </cell>
          <cell r="EK245">
            <v>0</v>
          </cell>
          <cell r="EL245">
            <v>0</v>
          </cell>
          <cell r="EM245">
            <v>349</v>
          </cell>
          <cell r="EN245">
            <v>0</v>
          </cell>
          <cell r="EO245">
            <v>0</v>
          </cell>
          <cell r="EP245">
            <v>0</v>
          </cell>
          <cell r="EQ245">
            <v>0</v>
          </cell>
          <cell r="ER245">
            <v>0</v>
          </cell>
          <cell r="ES245">
            <v>0</v>
          </cell>
          <cell r="ET245">
            <v>0</v>
          </cell>
          <cell r="EU245">
            <v>0</v>
          </cell>
          <cell r="EV245">
            <v>0</v>
          </cell>
          <cell r="EW245">
            <v>0</v>
          </cell>
          <cell r="EX245">
            <v>0</v>
          </cell>
          <cell r="EY245">
            <v>95</v>
          </cell>
          <cell r="EZ245">
            <v>0</v>
          </cell>
          <cell r="FA245">
            <v>0</v>
          </cell>
          <cell r="FB245">
            <v>0</v>
          </cell>
          <cell r="FC245">
            <v>92760</v>
          </cell>
          <cell r="FD245">
            <v>0</v>
          </cell>
          <cell r="FE245">
            <v>0</v>
          </cell>
          <cell r="FF245">
            <v>0</v>
          </cell>
          <cell r="FG245">
            <v>0</v>
          </cell>
          <cell r="FH245">
            <v>0</v>
          </cell>
          <cell r="FI245">
            <v>0</v>
          </cell>
          <cell r="FJ245">
            <v>0</v>
          </cell>
          <cell r="FK245">
            <v>5918</v>
          </cell>
          <cell r="FL245">
            <v>0</v>
          </cell>
          <cell r="FM245">
            <v>0</v>
          </cell>
          <cell r="FN245">
            <v>0</v>
          </cell>
          <cell r="FO245">
            <v>0</v>
          </cell>
          <cell r="FP245">
            <v>0</v>
          </cell>
          <cell r="FQ245">
            <v>0</v>
          </cell>
          <cell r="FR245">
            <v>0</v>
          </cell>
          <cell r="FS245">
            <v>0</v>
          </cell>
          <cell r="FT245">
            <v>0</v>
          </cell>
          <cell r="FU245">
            <v>0</v>
          </cell>
          <cell r="FV245">
            <v>0</v>
          </cell>
          <cell r="FW245">
            <v>0</v>
          </cell>
          <cell r="FX245">
            <v>0</v>
          </cell>
          <cell r="FY245">
            <v>0</v>
          </cell>
          <cell r="FZ245">
            <v>0</v>
          </cell>
          <cell r="GA245">
            <v>0</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row>
        <row r="246">
          <cell r="A246" t="str">
            <v>41049079</v>
          </cell>
          <cell r="B246" t="str">
            <v>2001</v>
          </cell>
          <cell r="C246">
            <v>37623</v>
          </cell>
          <cell r="D246" t="str">
            <v>16:16:10</v>
          </cell>
          <cell r="E246" t="str">
            <v>MOUNTAIN TRACE NURSING CENTER</v>
          </cell>
          <cell r="F246">
            <v>0</v>
          </cell>
          <cell r="G246">
            <v>296093</v>
          </cell>
          <cell r="H246">
            <v>0</v>
          </cell>
          <cell r="I246">
            <v>0</v>
          </cell>
          <cell r="J246">
            <v>26907</v>
          </cell>
          <cell r="K246">
            <v>146983</v>
          </cell>
          <cell r="L246">
            <v>0</v>
          </cell>
          <cell r="M246">
            <v>0</v>
          </cell>
          <cell r="N246">
            <v>99916</v>
          </cell>
          <cell r="O246">
            <v>67638</v>
          </cell>
          <cell r="P246">
            <v>0</v>
          </cell>
          <cell r="Q246">
            <v>0</v>
          </cell>
          <cell r="R246">
            <v>151881</v>
          </cell>
          <cell r="S246">
            <v>336505</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44033</v>
          </cell>
          <cell r="AM246">
            <v>0</v>
          </cell>
          <cell r="AN246">
            <v>0</v>
          </cell>
          <cell r="AO246">
            <v>0</v>
          </cell>
          <cell r="AP246">
            <v>0</v>
          </cell>
          <cell r="AQ246">
            <v>0</v>
          </cell>
          <cell r="AR246">
            <v>0</v>
          </cell>
          <cell r="AS246">
            <v>0</v>
          </cell>
          <cell r="AT246">
            <v>0</v>
          </cell>
          <cell r="AU246">
            <v>0</v>
          </cell>
          <cell r="AV246">
            <v>0</v>
          </cell>
          <cell r="AW246">
            <v>0</v>
          </cell>
          <cell r="AX246">
            <v>0</v>
          </cell>
          <cell r="AY246">
            <v>10972</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11727</v>
          </cell>
          <cell r="BP246">
            <v>0</v>
          </cell>
          <cell r="BQ246">
            <v>0</v>
          </cell>
          <cell r="BR246">
            <v>0</v>
          </cell>
          <cell r="BS246">
            <v>0</v>
          </cell>
          <cell r="BT246">
            <v>0</v>
          </cell>
          <cell r="BU246">
            <v>0</v>
          </cell>
          <cell r="BV246">
            <v>0</v>
          </cell>
          <cell r="BW246">
            <v>0</v>
          </cell>
          <cell r="BX246">
            <v>0</v>
          </cell>
          <cell r="BY246">
            <v>0</v>
          </cell>
          <cell r="BZ246">
            <v>0</v>
          </cell>
          <cell r="CA246">
            <v>11400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12272</v>
          </cell>
          <cell r="CR246">
            <v>0</v>
          </cell>
          <cell r="CS246">
            <v>92373</v>
          </cell>
          <cell r="CT246">
            <v>0</v>
          </cell>
          <cell r="CU246">
            <v>0</v>
          </cell>
          <cell r="CV246">
            <v>0</v>
          </cell>
          <cell r="CW246">
            <v>0</v>
          </cell>
          <cell r="CX246">
            <v>0</v>
          </cell>
          <cell r="CY246">
            <v>0</v>
          </cell>
          <cell r="CZ246">
            <v>0</v>
          </cell>
          <cell r="DA246">
            <v>0</v>
          </cell>
          <cell r="DB246">
            <v>0</v>
          </cell>
          <cell r="DC246">
            <v>0</v>
          </cell>
          <cell r="DD246">
            <v>0</v>
          </cell>
          <cell r="DE246">
            <v>0</v>
          </cell>
          <cell r="DF246">
            <v>44033</v>
          </cell>
          <cell r="DG246">
            <v>46371</v>
          </cell>
          <cell r="DH246">
            <v>0</v>
          </cell>
          <cell r="DI246">
            <v>92373</v>
          </cell>
          <cell r="DJ246">
            <v>0</v>
          </cell>
          <cell r="DK246">
            <v>96024</v>
          </cell>
          <cell r="DL246">
            <v>0</v>
          </cell>
          <cell r="DM246">
            <v>0</v>
          </cell>
          <cell r="DN246">
            <v>44077</v>
          </cell>
          <cell r="DO246">
            <v>11286</v>
          </cell>
          <cell r="DP246">
            <v>0</v>
          </cell>
          <cell r="DQ246">
            <v>0</v>
          </cell>
          <cell r="DR246">
            <v>52499</v>
          </cell>
          <cell r="DS246">
            <v>16493</v>
          </cell>
          <cell r="DT246">
            <v>0</v>
          </cell>
          <cell r="DU246">
            <v>0</v>
          </cell>
          <cell r="DV246">
            <v>119694</v>
          </cell>
          <cell r="DW246">
            <v>48798</v>
          </cell>
          <cell r="DX246">
            <v>0</v>
          </cell>
          <cell r="DY246">
            <v>758880</v>
          </cell>
          <cell r="DZ246">
            <v>0</v>
          </cell>
          <cell r="EA246">
            <v>0</v>
          </cell>
          <cell r="EB246">
            <v>0</v>
          </cell>
          <cell r="EC246">
            <v>0</v>
          </cell>
          <cell r="ED246">
            <v>0</v>
          </cell>
          <cell r="EE246">
            <v>0</v>
          </cell>
          <cell r="EF246">
            <v>0</v>
          </cell>
          <cell r="EG246">
            <v>0</v>
          </cell>
          <cell r="EH246">
            <v>0</v>
          </cell>
          <cell r="EI246">
            <v>139657</v>
          </cell>
          <cell r="EJ246">
            <v>0</v>
          </cell>
          <cell r="EK246">
            <v>0</v>
          </cell>
          <cell r="EL246">
            <v>0</v>
          </cell>
          <cell r="EM246">
            <v>18108</v>
          </cell>
          <cell r="EN246">
            <v>0</v>
          </cell>
          <cell r="EO246">
            <v>0</v>
          </cell>
          <cell r="EP246">
            <v>0</v>
          </cell>
          <cell r="EQ246">
            <v>19770</v>
          </cell>
          <cell r="ER246">
            <v>0</v>
          </cell>
          <cell r="ES246">
            <v>0</v>
          </cell>
          <cell r="ET246">
            <v>0</v>
          </cell>
          <cell r="EU246">
            <v>0</v>
          </cell>
          <cell r="EV246">
            <v>0</v>
          </cell>
          <cell r="EW246">
            <v>0</v>
          </cell>
          <cell r="EX246">
            <v>0</v>
          </cell>
          <cell r="EY246">
            <v>0</v>
          </cell>
          <cell r="EZ246">
            <v>0</v>
          </cell>
          <cell r="FA246">
            <v>0</v>
          </cell>
          <cell r="FB246">
            <v>0</v>
          </cell>
          <cell r="FC246">
            <v>36293</v>
          </cell>
          <cell r="FD246">
            <v>0</v>
          </cell>
          <cell r="FE246">
            <v>0</v>
          </cell>
          <cell r="FF246">
            <v>0</v>
          </cell>
          <cell r="FG246">
            <v>0</v>
          </cell>
          <cell r="FH246">
            <v>0</v>
          </cell>
          <cell r="FI246">
            <v>0</v>
          </cell>
          <cell r="FJ246">
            <v>0</v>
          </cell>
          <cell r="FK246">
            <v>0</v>
          </cell>
          <cell r="FL246">
            <v>0</v>
          </cell>
          <cell r="FM246">
            <v>0</v>
          </cell>
          <cell r="FN246">
            <v>0</v>
          </cell>
          <cell r="FO246">
            <v>10011</v>
          </cell>
          <cell r="FP246">
            <v>0</v>
          </cell>
          <cell r="FQ246">
            <v>0</v>
          </cell>
          <cell r="FR246">
            <v>1090154</v>
          </cell>
          <cell r="FS246">
            <v>0</v>
          </cell>
          <cell r="FT246">
            <v>0</v>
          </cell>
          <cell r="FU246">
            <v>0</v>
          </cell>
          <cell r="FV246">
            <v>0</v>
          </cell>
          <cell r="FW246">
            <v>0</v>
          </cell>
          <cell r="FX246">
            <v>0</v>
          </cell>
          <cell r="FY246">
            <v>0</v>
          </cell>
          <cell r="FZ246">
            <v>0</v>
          </cell>
          <cell r="GA246">
            <v>0</v>
          </cell>
          <cell r="GB246">
            <v>0</v>
          </cell>
          <cell r="GC246">
            <v>0</v>
          </cell>
          <cell r="GD246">
            <v>0</v>
          </cell>
          <cell r="GE246">
            <v>0</v>
          </cell>
          <cell r="GF246">
            <v>0</v>
          </cell>
          <cell r="GG246">
            <v>0</v>
          </cell>
          <cell r="GH246">
            <v>0</v>
          </cell>
          <cell r="GI246">
            <v>271644</v>
          </cell>
          <cell r="GJ246">
            <v>0</v>
          </cell>
          <cell r="GK246">
            <v>0</v>
          </cell>
          <cell r="GL246">
            <v>0</v>
          </cell>
          <cell r="GM246">
            <v>4360</v>
          </cell>
          <cell r="GN246">
            <v>0</v>
          </cell>
          <cell r="GO246">
            <v>0</v>
          </cell>
          <cell r="GP246">
            <v>0</v>
          </cell>
          <cell r="GQ246">
            <v>66350</v>
          </cell>
          <cell r="GR246">
            <v>0</v>
          </cell>
          <cell r="GS246">
            <v>0</v>
          </cell>
          <cell r="GT246">
            <v>0</v>
          </cell>
          <cell r="GU246">
            <v>228689</v>
          </cell>
          <cell r="GV246">
            <v>0</v>
          </cell>
          <cell r="GW246">
            <v>0</v>
          </cell>
          <cell r="GX246">
            <v>1090154</v>
          </cell>
          <cell r="GY246">
            <v>571043</v>
          </cell>
          <cell r="GZ246">
            <v>0</v>
          </cell>
          <cell r="HA246">
            <v>0</v>
          </cell>
          <cell r="HB246">
            <v>527558</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131457</v>
          </cell>
          <cell r="HT246">
            <v>0</v>
          </cell>
          <cell r="HU246">
            <v>0</v>
          </cell>
          <cell r="HV246">
            <v>0</v>
          </cell>
          <cell r="HW246">
            <v>2075</v>
          </cell>
          <cell r="HX246">
            <v>0</v>
          </cell>
          <cell r="HY246">
            <v>0</v>
          </cell>
          <cell r="HZ246">
            <v>0</v>
          </cell>
          <cell r="IA246">
            <v>31743</v>
          </cell>
          <cell r="IB246">
            <v>0</v>
          </cell>
          <cell r="IC246">
            <v>0</v>
          </cell>
          <cell r="ID246">
            <v>0</v>
          </cell>
          <cell r="IE246">
            <v>109408</v>
          </cell>
          <cell r="IF246">
            <v>0</v>
          </cell>
          <cell r="IG246">
            <v>0</v>
          </cell>
          <cell r="IH246">
            <v>527558</v>
          </cell>
          <cell r="II246">
            <v>274683</v>
          </cell>
          <cell r="IJ246">
            <v>0</v>
          </cell>
          <cell r="IK246">
            <v>0</v>
          </cell>
        </row>
        <row r="247">
          <cell r="A247" t="str">
            <v>67457165</v>
          </cell>
          <cell r="B247" t="str">
            <v>2001</v>
          </cell>
          <cell r="C247">
            <v>37412</v>
          </cell>
          <cell r="D247" t="str">
            <v>08:39:02</v>
          </cell>
          <cell r="E247" t="str">
            <v>MOUNTAIN VIEW MANOR</v>
          </cell>
          <cell r="F247">
            <v>0</v>
          </cell>
          <cell r="G247">
            <v>158573</v>
          </cell>
          <cell r="H247">
            <v>-39168</v>
          </cell>
          <cell r="I247">
            <v>63007</v>
          </cell>
          <cell r="J247">
            <v>18191</v>
          </cell>
          <cell r="K247">
            <v>143203</v>
          </cell>
          <cell r="L247">
            <v>5081</v>
          </cell>
          <cell r="M247">
            <v>0</v>
          </cell>
          <cell r="N247">
            <v>119294</v>
          </cell>
          <cell r="O247">
            <v>62668</v>
          </cell>
          <cell r="P247">
            <v>2350</v>
          </cell>
          <cell r="Q247">
            <v>0</v>
          </cell>
          <cell r="R247">
            <v>164880</v>
          </cell>
          <cell r="S247">
            <v>205489</v>
          </cell>
          <cell r="T247">
            <v>1623</v>
          </cell>
          <cell r="U247">
            <v>0</v>
          </cell>
          <cell r="V247">
            <v>55306</v>
          </cell>
          <cell r="W247">
            <v>0</v>
          </cell>
          <cell r="X247">
            <v>0</v>
          </cell>
          <cell r="Y247">
            <v>0</v>
          </cell>
          <cell r="Z247">
            <v>341807</v>
          </cell>
          <cell r="AA247">
            <v>0</v>
          </cell>
          <cell r="AB247">
            <v>0</v>
          </cell>
          <cell r="AC247">
            <v>0</v>
          </cell>
          <cell r="AD247">
            <v>201061</v>
          </cell>
          <cell r="AE247">
            <v>0</v>
          </cell>
          <cell r="AF247">
            <v>0</v>
          </cell>
          <cell r="AG247">
            <v>0</v>
          </cell>
          <cell r="AH247">
            <v>668509</v>
          </cell>
          <cell r="AI247">
            <v>0</v>
          </cell>
          <cell r="AJ247">
            <v>0</v>
          </cell>
          <cell r="AK247">
            <v>0</v>
          </cell>
          <cell r="AL247">
            <v>0</v>
          </cell>
          <cell r="AM247">
            <v>0</v>
          </cell>
          <cell r="AN247">
            <v>0</v>
          </cell>
          <cell r="AO247">
            <v>0</v>
          </cell>
          <cell r="AP247">
            <v>0</v>
          </cell>
          <cell r="AQ247">
            <v>0</v>
          </cell>
          <cell r="AR247">
            <v>0</v>
          </cell>
          <cell r="AS247">
            <v>0</v>
          </cell>
          <cell r="AT247">
            <v>0</v>
          </cell>
          <cell r="AU247">
            <v>102271</v>
          </cell>
          <cell r="AV247">
            <v>0</v>
          </cell>
          <cell r="AW247">
            <v>0</v>
          </cell>
          <cell r="AX247">
            <v>0</v>
          </cell>
          <cell r="AY247">
            <v>311812</v>
          </cell>
          <cell r="AZ247">
            <v>0</v>
          </cell>
          <cell r="BA247">
            <v>0</v>
          </cell>
          <cell r="BB247">
            <v>0</v>
          </cell>
          <cell r="BC247">
            <v>3675</v>
          </cell>
          <cell r="BD247">
            <v>0</v>
          </cell>
          <cell r="BE247">
            <v>0</v>
          </cell>
          <cell r="BF247">
            <v>0</v>
          </cell>
          <cell r="BG247">
            <v>116656</v>
          </cell>
          <cell r="BH247">
            <v>0</v>
          </cell>
          <cell r="BI247">
            <v>0</v>
          </cell>
          <cell r="BJ247">
            <v>0</v>
          </cell>
          <cell r="BK247">
            <v>11299</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12000</v>
          </cell>
          <cell r="CB247">
            <v>0</v>
          </cell>
          <cell r="CC247">
            <v>0</v>
          </cell>
          <cell r="CD247">
            <v>0</v>
          </cell>
          <cell r="CE247">
            <v>6660</v>
          </cell>
          <cell r="CF247">
            <v>0</v>
          </cell>
          <cell r="CG247">
            <v>0</v>
          </cell>
          <cell r="CH247">
            <v>0</v>
          </cell>
          <cell r="CI247">
            <v>0</v>
          </cell>
          <cell r="CJ247">
            <v>0</v>
          </cell>
          <cell r="CK247">
            <v>0</v>
          </cell>
          <cell r="CL247">
            <v>0</v>
          </cell>
          <cell r="CM247">
            <v>26</v>
          </cell>
          <cell r="CN247">
            <v>0</v>
          </cell>
          <cell r="CO247">
            <v>0</v>
          </cell>
          <cell r="CP247">
            <v>0</v>
          </cell>
          <cell r="CQ247">
            <v>0</v>
          </cell>
          <cell r="CR247">
            <v>27026</v>
          </cell>
          <cell r="CS247">
            <v>0</v>
          </cell>
          <cell r="CT247">
            <v>0</v>
          </cell>
          <cell r="CU247">
            <v>0</v>
          </cell>
          <cell r="CV247">
            <v>0</v>
          </cell>
          <cell r="CW247">
            <v>0</v>
          </cell>
          <cell r="CX247">
            <v>0</v>
          </cell>
          <cell r="CY247">
            <v>10317</v>
          </cell>
          <cell r="CZ247">
            <v>0</v>
          </cell>
          <cell r="DA247">
            <v>0</v>
          </cell>
          <cell r="DB247">
            <v>0</v>
          </cell>
          <cell r="DC247">
            <v>0</v>
          </cell>
          <cell r="DD247">
            <v>0</v>
          </cell>
          <cell r="DE247">
            <v>0</v>
          </cell>
          <cell r="DF247">
            <v>1266683</v>
          </cell>
          <cell r="DG247">
            <v>574716</v>
          </cell>
          <cell r="DH247">
            <v>27026</v>
          </cell>
          <cell r="DI247">
            <v>0</v>
          </cell>
          <cell r="DJ247">
            <v>59346</v>
          </cell>
          <cell r="DK247">
            <v>35523</v>
          </cell>
          <cell r="DL247">
            <v>-1612</v>
          </cell>
          <cell r="DM247">
            <v>0</v>
          </cell>
          <cell r="DN247">
            <v>77673</v>
          </cell>
          <cell r="DO247">
            <v>36155</v>
          </cell>
          <cell r="DP247">
            <v>1567</v>
          </cell>
          <cell r="DQ247">
            <v>0</v>
          </cell>
          <cell r="DR247">
            <v>0</v>
          </cell>
          <cell r="DS247">
            <v>0</v>
          </cell>
          <cell r="DT247">
            <v>0</v>
          </cell>
          <cell r="DU247">
            <v>0</v>
          </cell>
          <cell r="DV247">
            <v>129193</v>
          </cell>
          <cell r="DW247">
            <v>330721</v>
          </cell>
          <cell r="DX247">
            <v>2742</v>
          </cell>
          <cell r="DY247">
            <v>-2391</v>
          </cell>
          <cell r="DZ247">
            <v>0</v>
          </cell>
          <cell r="EA247">
            <v>0</v>
          </cell>
          <cell r="EB247">
            <v>0</v>
          </cell>
          <cell r="EC247">
            <v>0</v>
          </cell>
          <cell r="ED247">
            <v>0</v>
          </cell>
          <cell r="EE247">
            <v>0</v>
          </cell>
          <cell r="EF247">
            <v>0</v>
          </cell>
          <cell r="EG247">
            <v>0</v>
          </cell>
          <cell r="EH247">
            <v>0</v>
          </cell>
          <cell r="EI247">
            <v>47146</v>
          </cell>
          <cell r="EJ247">
            <v>0</v>
          </cell>
          <cell r="EK247">
            <v>0</v>
          </cell>
          <cell r="EL247">
            <v>0</v>
          </cell>
          <cell r="EM247">
            <v>7492</v>
          </cell>
          <cell r="EN247">
            <v>0</v>
          </cell>
          <cell r="EO247">
            <v>0</v>
          </cell>
          <cell r="EP247">
            <v>0</v>
          </cell>
          <cell r="EQ247">
            <v>3333</v>
          </cell>
          <cell r="ER247">
            <v>0</v>
          </cell>
          <cell r="ES247">
            <v>0</v>
          </cell>
          <cell r="ET247">
            <v>0</v>
          </cell>
          <cell r="EU247">
            <v>0</v>
          </cell>
          <cell r="EV247">
            <v>0</v>
          </cell>
          <cell r="EW247">
            <v>0</v>
          </cell>
          <cell r="EX247">
            <v>0</v>
          </cell>
          <cell r="EY247">
            <v>0</v>
          </cell>
          <cell r="EZ247">
            <v>0</v>
          </cell>
          <cell r="FA247">
            <v>0</v>
          </cell>
          <cell r="FB247">
            <v>0</v>
          </cell>
          <cell r="FC247">
            <v>11305</v>
          </cell>
          <cell r="FD247">
            <v>0</v>
          </cell>
          <cell r="FE247">
            <v>0</v>
          </cell>
          <cell r="FF247">
            <v>0</v>
          </cell>
          <cell r="FG247">
            <v>0</v>
          </cell>
          <cell r="FH247">
            <v>0</v>
          </cell>
          <cell r="FI247">
            <v>0</v>
          </cell>
          <cell r="FJ247">
            <v>0</v>
          </cell>
          <cell r="FK247">
            <v>14492</v>
          </cell>
          <cell r="FL247">
            <v>0</v>
          </cell>
          <cell r="FM247">
            <v>0</v>
          </cell>
          <cell r="FN247">
            <v>5144</v>
          </cell>
          <cell r="FO247">
            <v>12144</v>
          </cell>
          <cell r="FP247">
            <v>391</v>
          </cell>
          <cell r="FQ247">
            <v>0</v>
          </cell>
          <cell r="FR247">
            <v>0</v>
          </cell>
          <cell r="FS247">
            <v>0</v>
          </cell>
          <cell r="FT247">
            <v>0</v>
          </cell>
          <cell r="FU247">
            <v>0</v>
          </cell>
          <cell r="FV247">
            <v>0</v>
          </cell>
          <cell r="FW247">
            <v>0</v>
          </cell>
          <cell r="FX247">
            <v>0</v>
          </cell>
          <cell r="FY247">
            <v>0</v>
          </cell>
          <cell r="FZ247">
            <v>0</v>
          </cell>
          <cell r="GA247">
            <v>0</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row>
        <row r="248">
          <cell r="A248" t="str">
            <v>41191288</v>
          </cell>
          <cell r="B248" t="str">
            <v>2001</v>
          </cell>
          <cell r="C248">
            <v>37418</v>
          </cell>
          <cell r="D248" t="str">
            <v>09:31:04</v>
          </cell>
          <cell r="E248" t="str">
            <v>Mountain Vista Health Park</v>
          </cell>
          <cell r="F248">
            <v>0</v>
          </cell>
          <cell r="G248">
            <v>83819</v>
          </cell>
          <cell r="H248">
            <v>-331</v>
          </cell>
          <cell r="I248">
            <v>-1378</v>
          </cell>
          <cell r="J248">
            <v>32509</v>
          </cell>
          <cell r="K248">
            <v>187229</v>
          </cell>
          <cell r="L248">
            <v>-1131</v>
          </cell>
          <cell r="M248">
            <v>-480</v>
          </cell>
          <cell r="N248">
            <v>155415</v>
          </cell>
          <cell r="O248">
            <v>54611</v>
          </cell>
          <cell r="P248">
            <v>-214</v>
          </cell>
          <cell r="Q248">
            <v>0</v>
          </cell>
          <cell r="R248">
            <v>199848</v>
          </cell>
          <cell r="S248">
            <v>217080</v>
          </cell>
          <cell r="T248">
            <v>-160</v>
          </cell>
          <cell r="U248">
            <v>-3649</v>
          </cell>
          <cell r="V248">
            <v>53991</v>
          </cell>
          <cell r="W248">
            <v>0</v>
          </cell>
          <cell r="X248">
            <v>0</v>
          </cell>
          <cell r="Y248">
            <v>-7923</v>
          </cell>
          <cell r="Z248">
            <v>0</v>
          </cell>
          <cell r="AA248">
            <v>0</v>
          </cell>
          <cell r="AB248">
            <v>0</v>
          </cell>
          <cell r="AC248">
            <v>0</v>
          </cell>
          <cell r="AD248">
            <v>0</v>
          </cell>
          <cell r="AE248">
            <v>0</v>
          </cell>
          <cell r="AF248">
            <v>0</v>
          </cell>
          <cell r="AG248">
            <v>0</v>
          </cell>
          <cell r="AH248">
            <v>12267</v>
          </cell>
          <cell r="AI248">
            <v>0</v>
          </cell>
          <cell r="AJ248">
            <v>0</v>
          </cell>
          <cell r="AK248">
            <v>0</v>
          </cell>
          <cell r="AL248">
            <v>20207</v>
          </cell>
          <cell r="AM248">
            <v>0</v>
          </cell>
          <cell r="AN248">
            <v>0</v>
          </cell>
          <cell r="AO248">
            <v>0</v>
          </cell>
          <cell r="AP248">
            <v>0</v>
          </cell>
          <cell r="AQ248">
            <v>0</v>
          </cell>
          <cell r="AR248">
            <v>0</v>
          </cell>
          <cell r="AS248">
            <v>0</v>
          </cell>
          <cell r="AT248">
            <v>0</v>
          </cell>
          <cell r="AU248">
            <v>6383</v>
          </cell>
          <cell r="AV248">
            <v>0</v>
          </cell>
          <cell r="AW248">
            <v>0</v>
          </cell>
          <cell r="AX248">
            <v>0</v>
          </cell>
          <cell r="AY248">
            <v>14240</v>
          </cell>
          <cell r="AZ248">
            <v>-1456</v>
          </cell>
          <cell r="BA248">
            <v>0</v>
          </cell>
          <cell r="BB248">
            <v>0</v>
          </cell>
          <cell r="BC248">
            <v>0</v>
          </cell>
          <cell r="BD248">
            <v>0</v>
          </cell>
          <cell r="BE248">
            <v>0</v>
          </cell>
          <cell r="BF248">
            <v>0</v>
          </cell>
          <cell r="BG248">
            <v>84745</v>
          </cell>
          <cell r="BH248">
            <v>-60722</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1206</v>
          </cell>
          <cell r="BX248">
            <v>0</v>
          </cell>
          <cell r="BY248">
            <v>0</v>
          </cell>
          <cell r="BZ248">
            <v>0</v>
          </cell>
          <cell r="CA248">
            <v>16800</v>
          </cell>
          <cell r="CB248">
            <v>0</v>
          </cell>
          <cell r="CC248">
            <v>0</v>
          </cell>
          <cell r="CD248">
            <v>0</v>
          </cell>
          <cell r="CE248">
            <v>5206</v>
          </cell>
          <cell r="CF248">
            <v>0</v>
          </cell>
          <cell r="CG248">
            <v>0</v>
          </cell>
          <cell r="CH248">
            <v>0</v>
          </cell>
          <cell r="CI248">
            <v>0</v>
          </cell>
          <cell r="CJ248">
            <v>0</v>
          </cell>
          <cell r="CK248">
            <v>0</v>
          </cell>
          <cell r="CL248">
            <v>0</v>
          </cell>
          <cell r="CM248">
            <v>600</v>
          </cell>
          <cell r="CN248">
            <v>0</v>
          </cell>
          <cell r="CO248">
            <v>0</v>
          </cell>
          <cell r="CP248">
            <v>0</v>
          </cell>
          <cell r="CQ248">
            <v>0</v>
          </cell>
          <cell r="CR248">
            <v>0</v>
          </cell>
          <cell r="CS248">
            <v>0</v>
          </cell>
          <cell r="CT248">
            <v>0</v>
          </cell>
          <cell r="CU248">
            <v>0</v>
          </cell>
          <cell r="CV248">
            <v>2639</v>
          </cell>
          <cell r="CW248">
            <v>0</v>
          </cell>
          <cell r="CX248">
            <v>0</v>
          </cell>
          <cell r="CY248">
            <v>0</v>
          </cell>
          <cell r="CZ248">
            <v>0</v>
          </cell>
          <cell r="DA248">
            <v>0</v>
          </cell>
          <cell r="DB248">
            <v>0</v>
          </cell>
          <cell r="DC248">
            <v>0</v>
          </cell>
          <cell r="DD248">
            <v>0</v>
          </cell>
          <cell r="DE248">
            <v>-3050</v>
          </cell>
          <cell r="DF248">
            <v>86465</v>
          </cell>
          <cell r="DG248">
            <v>129180</v>
          </cell>
          <cell r="DH248">
            <v>-59539</v>
          </cell>
          <cell r="DI248">
            <v>-10973</v>
          </cell>
          <cell r="DJ248">
            <v>82271</v>
          </cell>
          <cell r="DK248">
            <v>26696</v>
          </cell>
          <cell r="DL248">
            <v>40</v>
          </cell>
          <cell r="DM248">
            <v>-2990</v>
          </cell>
          <cell r="DN248">
            <v>28202</v>
          </cell>
          <cell r="DO248">
            <v>6238</v>
          </cell>
          <cell r="DP248">
            <v>-1311</v>
          </cell>
          <cell r="DQ248">
            <v>0</v>
          </cell>
          <cell r="DR248">
            <v>49802</v>
          </cell>
          <cell r="DS248">
            <v>17895</v>
          </cell>
          <cell r="DT248">
            <v>24</v>
          </cell>
          <cell r="DU248">
            <v>0</v>
          </cell>
          <cell r="DV248">
            <v>147554</v>
          </cell>
          <cell r="DW248">
            <v>295784</v>
          </cell>
          <cell r="DX248">
            <v>-1139</v>
          </cell>
          <cell r="DY248">
            <v>-54130</v>
          </cell>
          <cell r="DZ248">
            <v>0</v>
          </cell>
          <cell r="EA248">
            <v>0</v>
          </cell>
          <cell r="EB248">
            <v>0</v>
          </cell>
          <cell r="EC248">
            <v>0</v>
          </cell>
          <cell r="ED248">
            <v>0</v>
          </cell>
          <cell r="EE248">
            <v>1397</v>
          </cell>
          <cell r="EF248">
            <v>0</v>
          </cell>
          <cell r="EG248">
            <v>0</v>
          </cell>
          <cell r="EH248">
            <v>0</v>
          </cell>
          <cell r="EI248">
            <v>83689</v>
          </cell>
          <cell r="EJ248">
            <v>0</v>
          </cell>
          <cell r="EK248">
            <v>0</v>
          </cell>
          <cell r="EL248">
            <v>0</v>
          </cell>
          <cell r="EM248">
            <v>42168</v>
          </cell>
          <cell r="EN248">
            <v>0</v>
          </cell>
          <cell r="EO248">
            <v>0</v>
          </cell>
          <cell r="EP248">
            <v>0</v>
          </cell>
          <cell r="EQ248">
            <v>6690</v>
          </cell>
          <cell r="ER248">
            <v>0</v>
          </cell>
          <cell r="ES248">
            <v>0</v>
          </cell>
          <cell r="ET248">
            <v>0</v>
          </cell>
          <cell r="EU248">
            <v>8132</v>
          </cell>
          <cell r="EV248">
            <v>0</v>
          </cell>
          <cell r="EW248">
            <v>0</v>
          </cell>
          <cell r="EX248">
            <v>0</v>
          </cell>
          <cell r="EY248">
            <v>0</v>
          </cell>
          <cell r="EZ248">
            <v>0</v>
          </cell>
          <cell r="FA248">
            <v>0</v>
          </cell>
          <cell r="FB248">
            <v>0</v>
          </cell>
          <cell r="FC248">
            <v>0</v>
          </cell>
          <cell r="FD248">
            <v>60722</v>
          </cell>
          <cell r="FE248">
            <v>0</v>
          </cell>
          <cell r="FF248">
            <v>0</v>
          </cell>
          <cell r="FG248">
            <v>0</v>
          </cell>
          <cell r="FH248">
            <v>0</v>
          </cell>
          <cell r="FI248">
            <v>0</v>
          </cell>
          <cell r="FJ248">
            <v>0</v>
          </cell>
          <cell r="FK248">
            <v>0</v>
          </cell>
          <cell r="FL248">
            <v>0</v>
          </cell>
          <cell r="FM248">
            <v>0</v>
          </cell>
          <cell r="FN248">
            <v>0</v>
          </cell>
          <cell r="FO248">
            <v>2812</v>
          </cell>
          <cell r="FP248">
            <v>3793</v>
          </cell>
          <cell r="FQ248">
            <v>0</v>
          </cell>
          <cell r="FR248">
            <v>133273</v>
          </cell>
          <cell r="FS248">
            <v>0</v>
          </cell>
          <cell r="FT248">
            <v>527</v>
          </cell>
          <cell r="FU248">
            <v>0</v>
          </cell>
          <cell r="FV248">
            <v>106712</v>
          </cell>
          <cell r="FW248">
            <v>0</v>
          </cell>
          <cell r="FX248">
            <v>-30875</v>
          </cell>
          <cell r="FY248">
            <v>0</v>
          </cell>
          <cell r="FZ248">
            <v>202513</v>
          </cell>
          <cell r="GA248">
            <v>0</v>
          </cell>
          <cell r="GB248">
            <v>3700</v>
          </cell>
          <cell r="GC248">
            <v>0</v>
          </cell>
          <cell r="GD248">
            <v>0</v>
          </cell>
          <cell r="GE248">
            <v>32667</v>
          </cell>
          <cell r="GF248">
            <v>-1968</v>
          </cell>
          <cell r="GG248">
            <v>0</v>
          </cell>
          <cell r="GH248">
            <v>0</v>
          </cell>
          <cell r="GI248">
            <v>65690</v>
          </cell>
          <cell r="GJ248">
            <v>-4206</v>
          </cell>
          <cell r="GK248">
            <v>0</v>
          </cell>
          <cell r="GL248">
            <v>0</v>
          </cell>
          <cell r="GM248">
            <v>0</v>
          </cell>
          <cell r="GN248">
            <v>0</v>
          </cell>
          <cell r="GO248">
            <v>0</v>
          </cell>
          <cell r="GP248">
            <v>0</v>
          </cell>
          <cell r="GQ248">
            <v>4623</v>
          </cell>
          <cell r="GR248">
            <v>0</v>
          </cell>
          <cell r="GS248">
            <v>0</v>
          </cell>
          <cell r="GT248">
            <v>0</v>
          </cell>
          <cell r="GU248">
            <v>115</v>
          </cell>
          <cell r="GV248">
            <v>0</v>
          </cell>
          <cell r="GW248">
            <v>0</v>
          </cell>
          <cell r="GX248">
            <v>442498</v>
          </cell>
          <cell r="GY248">
            <v>103095</v>
          </cell>
          <cell r="GZ248">
            <v>-32822</v>
          </cell>
          <cell r="HA248">
            <v>0</v>
          </cell>
          <cell r="HB248">
            <v>200380</v>
          </cell>
          <cell r="HC248">
            <v>0</v>
          </cell>
          <cell r="HD248">
            <v>-1407</v>
          </cell>
          <cell r="HE248">
            <v>0</v>
          </cell>
          <cell r="HF248">
            <v>115423</v>
          </cell>
          <cell r="HG248">
            <v>0</v>
          </cell>
          <cell r="HH248">
            <v>30079</v>
          </cell>
          <cell r="HI248">
            <v>0</v>
          </cell>
          <cell r="HJ248">
            <v>276386</v>
          </cell>
          <cell r="HK248">
            <v>0</v>
          </cell>
          <cell r="HL248">
            <v>-7425</v>
          </cell>
          <cell r="HM248">
            <v>0</v>
          </cell>
          <cell r="HN248">
            <v>0</v>
          </cell>
          <cell r="HO248">
            <v>43718</v>
          </cell>
          <cell r="HP248">
            <v>1569</v>
          </cell>
          <cell r="HQ248">
            <v>0</v>
          </cell>
          <cell r="HR248">
            <v>0</v>
          </cell>
          <cell r="HS248">
            <v>87355</v>
          </cell>
          <cell r="HT248">
            <v>3343</v>
          </cell>
          <cell r="HU248">
            <v>0</v>
          </cell>
          <cell r="HV248">
            <v>0</v>
          </cell>
          <cell r="HW248">
            <v>0</v>
          </cell>
          <cell r="HX248">
            <v>0</v>
          </cell>
          <cell r="HY248">
            <v>0</v>
          </cell>
          <cell r="HZ248">
            <v>0</v>
          </cell>
          <cell r="IA248">
            <v>7081</v>
          </cell>
          <cell r="IB248">
            <v>0</v>
          </cell>
          <cell r="IC248">
            <v>0</v>
          </cell>
          <cell r="ID248">
            <v>0</v>
          </cell>
          <cell r="IE248">
            <v>6729</v>
          </cell>
          <cell r="IF248">
            <v>-9</v>
          </cell>
          <cell r="IG248">
            <v>0</v>
          </cell>
          <cell r="IH248">
            <v>592189</v>
          </cell>
          <cell r="II248">
            <v>144883</v>
          </cell>
          <cell r="IJ248">
            <v>26150</v>
          </cell>
          <cell r="IK248">
            <v>0</v>
          </cell>
        </row>
        <row r="249">
          <cell r="A249" t="str">
            <v>47264207</v>
          </cell>
          <cell r="B249" t="str">
            <v>2001</v>
          </cell>
          <cell r="C249">
            <v>37426</v>
          </cell>
          <cell r="D249" t="str">
            <v>15:33:45</v>
          </cell>
          <cell r="E249" t="str">
            <v>Nash Grove Manor</v>
          </cell>
          <cell r="F249">
            <v>0</v>
          </cell>
          <cell r="G249">
            <v>691291</v>
          </cell>
          <cell r="H249">
            <v>0</v>
          </cell>
          <cell r="I249">
            <v>0</v>
          </cell>
          <cell r="J249">
            <v>38407</v>
          </cell>
          <cell r="K249">
            <v>169082</v>
          </cell>
          <cell r="L249">
            <v>-3745</v>
          </cell>
          <cell r="M249">
            <v>0</v>
          </cell>
          <cell r="N249">
            <v>167644</v>
          </cell>
          <cell r="O249">
            <v>66097</v>
          </cell>
          <cell r="P249">
            <v>0</v>
          </cell>
          <cell r="Q249">
            <v>0</v>
          </cell>
          <cell r="R249">
            <v>209460</v>
          </cell>
          <cell r="S249">
            <v>312276</v>
          </cell>
          <cell r="T249">
            <v>0</v>
          </cell>
          <cell r="U249">
            <v>-1083</v>
          </cell>
          <cell r="V249">
            <v>111287</v>
          </cell>
          <cell r="W249">
            <v>0</v>
          </cell>
          <cell r="X249">
            <v>0</v>
          </cell>
          <cell r="Y249">
            <v>0</v>
          </cell>
          <cell r="Z249">
            <v>0</v>
          </cell>
          <cell r="AA249">
            <v>0</v>
          </cell>
          <cell r="AB249">
            <v>0</v>
          </cell>
          <cell r="AC249">
            <v>17675</v>
          </cell>
          <cell r="AD249">
            <v>0</v>
          </cell>
          <cell r="AE249">
            <v>0</v>
          </cell>
          <cell r="AF249">
            <v>0</v>
          </cell>
          <cell r="AG249">
            <v>0</v>
          </cell>
          <cell r="AH249">
            <v>0</v>
          </cell>
          <cell r="AI249">
            <v>0</v>
          </cell>
          <cell r="AJ249">
            <v>0</v>
          </cell>
          <cell r="AK249">
            <v>0</v>
          </cell>
          <cell r="AL249">
            <v>22597</v>
          </cell>
          <cell r="AM249">
            <v>0</v>
          </cell>
          <cell r="AN249">
            <v>0</v>
          </cell>
          <cell r="AO249">
            <v>0</v>
          </cell>
          <cell r="AP249">
            <v>0</v>
          </cell>
          <cell r="AQ249">
            <v>0</v>
          </cell>
          <cell r="AR249">
            <v>0</v>
          </cell>
          <cell r="AS249">
            <v>0</v>
          </cell>
          <cell r="AT249">
            <v>0</v>
          </cell>
          <cell r="AU249">
            <v>1156</v>
          </cell>
          <cell r="AV249">
            <v>0</v>
          </cell>
          <cell r="AW249">
            <v>1352</v>
          </cell>
          <cell r="AX249">
            <v>0</v>
          </cell>
          <cell r="AY249">
            <v>3017</v>
          </cell>
          <cell r="AZ249">
            <v>0</v>
          </cell>
          <cell r="BA249">
            <v>219</v>
          </cell>
          <cell r="BB249">
            <v>0</v>
          </cell>
          <cell r="BC249">
            <v>1364</v>
          </cell>
          <cell r="BD249">
            <v>0</v>
          </cell>
          <cell r="BE249">
            <v>6244</v>
          </cell>
          <cell r="BF249">
            <v>0</v>
          </cell>
          <cell r="BG249">
            <v>0</v>
          </cell>
          <cell r="BH249">
            <v>0</v>
          </cell>
          <cell r="BI249">
            <v>0</v>
          </cell>
          <cell r="BJ249">
            <v>0</v>
          </cell>
          <cell r="BK249">
            <v>0</v>
          </cell>
          <cell r="BL249">
            <v>0</v>
          </cell>
          <cell r="BM249">
            <v>0</v>
          </cell>
          <cell r="BN249">
            <v>0</v>
          </cell>
          <cell r="BO249">
            <v>591</v>
          </cell>
          <cell r="BP249">
            <v>0</v>
          </cell>
          <cell r="BQ249">
            <v>0</v>
          </cell>
          <cell r="BR249">
            <v>0</v>
          </cell>
          <cell r="BS249">
            <v>0</v>
          </cell>
          <cell r="BT249">
            <v>0</v>
          </cell>
          <cell r="BU249">
            <v>0</v>
          </cell>
          <cell r="BV249">
            <v>0</v>
          </cell>
          <cell r="BW249">
            <v>0</v>
          </cell>
          <cell r="BX249">
            <v>0</v>
          </cell>
          <cell r="BY249">
            <v>0</v>
          </cell>
          <cell r="BZ249">
            <v>0</v>
          </cell>
          <cell r="CA249">
            <v>11100</v>
          </cell>
          <cell r="CB249">
            <v>0</v>
          </cell>
          <cell r="CC249">
            <v>0</v>
          </cell>
          <cell r="CD249">
            <v>0</v>
          </cell>
          <cell r="CE249">
            <v>6640</v>
          </cell>
          <cell r="CF249">
            <v>0</v>
          </cell>
          <cell r="CG249">
            <v>0</v>
          </cell>
          <cell r="CH249">
            <v>0</v>
          </cell>
          <cell r="CI249">
            <v>3100</v>
          </cell>
          <cell r="CJ249">
            <v>0</v>
          </cell>
          <cell r="CK249">
            <v>0</v>
          </cell>
          <cell r="CL249">
            <v>0</v>
          </cell>
          <cell r="CM249">
            <v>395</v>
          </cell>
          <cell r="CN249">
            <v>0</v>
          </cell>
          <cell r="CO249">
            <v>0</v>
          </cell>
          <cell r="CP249">
            <v>0</v>
          </cell>
          <cell r="CQ249">
            <v>2203</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133884</v>
          </cell>
          <cell r="DG249">
            <v>29566</v>
          </cell>
          <cell r="DH249">
            <v>0</v>
          </cell>
          <cell r="DI249">
            <v>25490</v>
          </cell>
          <cell r="DJ249">
            <v>46889</v>
          </cell>
          <cell r="DK249">
            <v>32924</v>
          </cell>
          <cell r="DL249">
            <v>0</v>
          </cell>
          <cell r="DM249">
            <v>0</v>
          </cell>
          <cell r="DN249">
            <v>39417</v>
          </cell>
          <cell r="DO249">
            <v>20526</v>
          </cell>
          <cell r="DP249">
            <v>0</v>
          </cell>
          <cell r="DQ249">
            <v>0</v>
          </cell>
          <cell r="DR249">
            <v>46614</v>
          </cell>
          <cell r="DS249">
            <v>19400</v>
          </cell>
          <cell r="DT249">
            <v>0</v>
          </cell>
          <cell r="DU249">
            <v>0</v>
          </cell>
          <cell r="DV249">
            <v>107366</v>
          </cell>
          <cell r="DW249">
            <v>335821</v>
          </cell>
          <cell r="DX249">
            <v>0</v>
          </cell>
          <cell r="DY249">
            <v>-49111</v>
          </cell>
          <cell r="DZ249">
            <v>0</v>
          </cell>
          <cell r="EA249">
            <v>829</v>
          </cell>
          <cell r="EB249">
            <v>-829</v>
          </cell>
          <cell r="EC249">
            <v>0</v>
          </cell>
          <cell r="ED249">
            <v>0</v>
          </cell>
          <cell r="EE249">
            <v>0</v>
          </cell>
          <cell r="EF249">
            <v>0</v>
          </cell>
          <cell r="EG249">
            <v>0</v>
          </cell>
          <cell r="EH249">
            <v>0</v>
          </cell>
          <cell r="EI249">
            <v>121661</v>
          </cell>
          <cell r="EJ249">
            <v>0</v>
          </cell>
          <cell r="EK249">
            <v>0</v>
          </cell>
          <cell r="EL249">
            <v>0</v>
          </cell>
          <cell r="EM249">
            <v>30895</v>
          </cell>
          <cell r="EN249">
            <v>0</v>
          </cell>
          <cell r="EO249">
            <v>0</v>
          </cell>
          <cell r="EP249">
            <v>0</v>
          </cell>
          <cell r="EQ249">
            <v>1899</v>
          </cell>
          <cell r="ER249">
            <v>0</v>
          </cell>
          <cell r="ES249">
            <v>0</v>
          </cell>
          <cell r="ET249">
            <v>0</v>
          </cell>
          <cell r="EU249">
            <v>5707</v>
          </cell>
          <cell r="EV249">
            <v>-5707</v>
          </cell>
          <cell r="EW249">
            <v>0</v>
          </cell>
          <cell r="EX249">
            <v>0</v>
          </cell>
          <cell r="EY249">
            <v>0</v>
          </cell>
          <cell r="EZ249">
            <v>0</v>
          </cell>
          <cell r="FA249">
            <v>0</v>
          </cell>
          <cell r="FB249">
            <v>0</v>
          </cell>
          <cell r="FC249">
            <v>146812</v>
          </cell>
          <cell r="FD249">
            <v>-103096</v>
          </cell>
          <cell r="FE249">
            <v>0</v>
          </cell>
          <cell r="FF249">
            <v>0</v>
          </cell>
          <cell r="FG249">
            <v>0</v>
          </cell>
          <cell r="FH249">
            <v>0</v>
          </cell>
          <cell r="FI249">
            <v>0</v>
          </cell>
          <cell r="FJ249">
            <v>0</v>
          </cell>
          <cell r="FK249">
            <v>0</v>
          </cell>
          <cell r="FL249">
            <v>0</v>
          </cell>
          <cell r="FM249">
            <v>0</v>
          </cell>
          <cell r="FN249">
            <v>0</v>
          </cell>
          <cell r="FO249">
            <v>0</v>
          </cell>
          <cell r="FP249">
            <v>23051</v>
          </cell>
          <cell r="FQ249">
            <v>0</v>
          </cell>
          <cell r="FR249">
            <v>109976</v>
          </cell>
          <cell r="FS249">
            <v>0</v>
          </cell>
          <cell r="FT249">
            <v>-72332</v>
          </cell>
          <cell r="FU249">
            <v>0</v>
          </cell>
          <cell r="FV249">
            <v>257098</v>
          </cell>
          <cell r="FW249">
            <v>0</v>
          </cell>
          <cell r="FX249">
            <v>-89619</v>
          </cell>
          <cell r="FY249">
            <v>0</v>
          </cell>
          <cell r="FZ249">
            <v>628367</v>
          </cell>
          <cell r="GA249">
            <v>0</v>
          </cell>
          <cell r="GB249">
            <v>-467136</v>
          </cell>
          <cell r="GC249">
            <v>0</v>
          </cell>
          <cell r="GD249">
            <v>0</v>
          </cell>
          <cell r="GE249">
            <v>57359</v>
          </cell>
          <cell r="GF249">
            <v>-22420</v>
          </cell>
          <cell r="GG249">
            <v>0</v>
          </cell>
          <cell r="GH249">
            <v>0</v>
          </cell>
          <cell r="GI249">
            <v>61985</v>
          </cell>
          <cell r="GJ249">
            <v>-32600</v>
          </cell>
          <cell r="GK249">
            <v>0</v>
          </cell>
          <cell r="GL249">
            <v>0</v>
          </cell>
          <cell r="GM249">
            <v>0</v>
          </cell>
          <cell r="GN249">
            <v>0</v>
          </cell>
          <cell r="GO249">
            <v>0</v>
          </cell>
          <cell r="GP249">
            <v>0</v>
          </cell>
          <cell r="GQ249">
            <v>0</v>
          </cell>
          <cell r="GR249">
            <v>48382</v>
          </cell>
          <cell r="GS249">
            <v>0</v>
          </cell>
          <cell r="GT249">
            <v>0</v>
          </cell>
          <cell r="GU249">
            <v>14155</v>
          </cell>
          <cell r="GV249">
            <v>-8477</v>
          </cell>
          <cell r="GW249">
            <v>0</v>
          </cell>
          <cell r="GX249">
            <v>995441</v>
          </cell>
          <cell r="GY249">
            <v>133499</v>
          </cell>
          <cell r="GZ249">
            <v>-644202</v>
          </cell>
          <cell r="HA249">
            <v>0</v>
          </cell>
          <cell r="HB249">
            <v>20919</v>
          </cell>
          <cell r="HC249">
            <v>0</v>
          </cell>
          <cell r="HD249">
            <v>59639</v>
          </cell>
          <cell r="HE249">
            <v>0</v>
          </cell>
          <cell r="HF249">
            <v>108158</v>
          </cell>
          <cell r="HG249">
            <v>0</v>
          </cell>
          <cell r="HH249">
            <v>29823</v>
          </cell>
          <cell r="HI249">
            <v>0</v>
          </cell>
          <cell r="HJ249">
            <v>396053</v>
          </cell>
          <cell r="HK249">
            <v>0</v>
          </cell>
          <cell r="HL249">
            <v>-164457</v>
          </cell>
          <cell r="HM249">
            <v>0</v>
          </cell>
          <cell r="HN249">
            <v>0</v>
          </cell>
          <cell r="HO249">
            <v>88116</v>
          </cell>
          <cell r="HP249">
            <v>-45140</v>
          </cell>
          <cell r="HQ249">
            <v>0</v>
          </cell>
          <cell r="HR249">
            <v>0</v>
          </cell>
          <cell r="HS249">
            <v>60663</v>
          </cell>
          <cell r="HT249">
            <v>-25183</v>
          </cell>
          <cell r="HU249">
            <v>0</v>
          </cell>
          <cell r="HV249">
            <v>0</v>
          </cell>
          <cell r="HW249">
            <v>0</v>
          </cell>
          <cell r="HX249">
            <v>0</v>
          </cell>
          <cell r="HY249">
            <v>0</v>
          </cell>
          <cell r="HZ249">
            <v>0</v>
          </cell>
          <cell r="IA249">
            <v>0</v>
          </cell>
          <cell r="IB249">
            <v>61250</v>
          </cell>
          <cell r="IC249">
            <v>0</v>
          </cell>
          <cell r="ID249">
            <v>0</v>
          </cell>
          <cell r="IE249">
            <v>10292</v>
          </cell>
          <cell r="IF249">
            <v>-8369</v>
          </cell>
          <cell r="IG249">
            <v>0</v>
          </cell>
          <cell r="IH249">
            <v>525130</v>
          </cell>
          <cell r="II249">
            <v>159071</v>
          </cell>
          <cell r="IJ249">
            <v>-92437</v>
          </cell>
          <cell r="IK249">
            <v>0</v>
          </cell>
        </row>
        <row r="250">
          <cell r="A250" t="str">
            <v>40925376</v>
          </cell>
          <cell r="B250" t="str">
            <v>2001</v>
          </cell>
          <cell r="C250">
            <v>37461</v>
          </cell>
          <cell r="D250" t="str">
            <v>08:19:13</v>
          </cell>
          <cell r="E250" t="str">
            <v>New Bern Healthcare, Inc.</v>
          </cell>
          <cell r="F250">
            <v>0</v>
          </cell>
          <cell r="G250">
            <v>332267</v>
          </cell>
          <cell r="H250">
            <v>0</v>
          </cell>
          <cell r="I250">
            <v>-3111</v>
          </cell>
          <cell r="J250">
            <v>38456</v>
          </cell>
          <cell r="K250">
            <v>189239</v>
          </cell>
          <cell r="L250">
            <v>2846</v>
          </cell>
          <cell r="M250">
            <v>-494</v>
          </cell>
          <cell r="N250">
            <v>127140</v>
          </cell>
          <cell r="O250">
            <v>40762</v>
          </cell>
          <cell r="P250">
            <v>9410</v>
          </cell>
          <cell r="Q250">
            <v>0</v>
          </cell>
          <cell r="R250">
            <v>182701</v>
          </cell>
          <cell r="S250">
            <v>228803</v>
          </cell>
          <cell r="T250">
            <v>13522</v>
          </cell>
          <cell r="U250">
            <v>-905</v>
          </cell>
          <cell r="V250">
            <v>57875</v>
          </cell>
          <cell r="W250">
            <v>0</v>
          </cell>
          <cell r="X250">
            <v>0</v>
          </cell>
          <cell r="Y250">
            <v>0</v>
          </cell>
          <cell r="Z250">
            <v>208229</v>
          </cell>
          <cell r="AA250">
            <v>0</v>
          </cell>
          <cell r="AB250">
            <v>-208229</v>
          </cell>
          <cell r="AC250">
            <v>0</v>
          </cell>
          <cell r="AD250">
            <v>558553</v>
          </cell>
          <cell r="AE250">
            <v>0</v>
          </cell>
          <cell r="AF250">
            <v>-558433</v>
          </cell>
          <cell r="AG250">
            <v>-120</v>
          </cell>
          <cell r="AH250">
            <v>469510</v>
          </cell>
          <cell r="AI250">
            <v>0</v>
          </cell>
          <cell r="AJ250">
            <v>-469510</v>
          </cell>
          <cell r="AK250">
            <v>0</v>
          </cell>
          <cell r="AL250">
            <v>21124</v>
          </cell>
          <cell r="AM250">
            <v>0</v>
          </cell>
          <cell r="AN250">
            <v>0</v>
          </cell>
          <cell r="AO250">
            <v>0</v>
          </cell>
          <cell r="AP250">
            <v>0</v>
          </cell>
          <cell r="AQ250">
            <v>0</v>
          </cell>
          <cell r="AR250">
            <v>0</v>
          </cell>
          <cell r="AS250">
            <v>0</v>
          </cell>
          <cell r="AT250">
            <v>0</v>
          </cell>
          <cell r="AU250">
            <v>142146</v>
          </cell>
          <cell r="AV250">
            <v>-134254</v>
          </cell>
          <cell r="AW250">
            <v>0</v>
          </cell>
          <cell r="AX250">
            <v>0</v>
          </cell>
          <cell r="AY250">
            <v>52175</v>
          </cell>
          <cell r="AZ250">
            <v>-37474</v>
          </cell>
          <cell r="BA250">
            <v>0</v>
          </cell>
          <cell r="BB250">
            <v>0</v>
          </cell>
          <cell r="BC250">
            <v>3166</v>
          </cell>
          <cell r="BD250">
            <v>0</v>
          </cell>
          <cell r="BE250">
            <v>0</v>
          </cell>
          <cell r="BF250">
            <v>0</v>
          </cell>
          <cell r="BG250">
            <v>0</v>
          </cell>
          <cell r="BH250">
            <v>0</v>
          </cell>
          <cell r="BI250">
            <v>0</v>
          </cell>
          <cell r="BJ250">
            <v>0</v>
          </cell>
          <cell r="BK250">
            <v>21873</v>
          </cell>
          <cell r="BL250">
            <v>0</v>
          </cell>
          <cell r="BM250">
            <v>-48</v>
          </cell>
          <cell r="BN250">
            <v>0</v>
          </cell>
          <cell r="BO250">
            <v>48118</v>
          </cell>
          <cell r="BP250">
            <v>0</v>
          </cell>
          <cell r="BQ250">
            <v>-933</v>
          </cell>
          <cell r="BR250">
            <v>0</v>
          </cell>
          <cell r="BS250">
            <v>0</v>
          </cell>
          <cell r="BT250">
            <v>0</v>
          </cell>
          <cell r="BU250">
            <v>0</v>
          </cell>
          <cell r="BV250">
            <v>0</v>
          </cell>
          <cell r="BW250">
            <v>0</v>
          </cell>
          <cell r="BX250">
            <v>0</v>
          </cell>
          <cell r="BY250">
            <v>0</v>
          </cell>
          <cell r="BZ250">
            <v>0</v>
          </cell>
          <cell r="CA250">
            <v>22000</v>
          </cell>
          <cell r="CB250">
            <v>0</v>
          </cell>
          <cell r="CC250">
            <v>0</v>
          </cell>
          <cell r="CD250">
            <v>0</v>
          </cell>
          <cell r="CE250">
            <v>9900</v>
          </cell>
          <cell r="CF250">
            <v>0</v>
          </cell>
          <cell r="CG250">
            <v>0</v>
          </cell>
          <cell r="CH250">
            <v>0</v>
          </cell>
          <cell r="CI250">
            <v>6700</v>
          </cell>
          <cell r="CJ250">
            <v>0</v>
          </cell>
          <cell r="CK250">
            <v>0</v>
          </cell>
          <cell r="CL250">
            <v>0</v>
          </cell>
          <cell r="CM250">
            <v>0</v>
          </cell>
          <cell r="CN250">
            <v>0</v>
          </cell>
          <cell r="CO250">
            <v>0</v>
          </cell>
          <cell r="CP250">
            <v>0</v>
          </cell>
          <cell r="CQ250">
            <v>33797</v>
          </cell>
          <cell r="CR250">
            <v>0</v>
          </cell>
          <cell r="CS250">
            <v>-8371</v>
          </cell>
          <cell r="CT250">
            <v>0</v>
          </cell>
          <cell r="CU250">
            <v>0</v>
          </cell>
          <cell r="CV250">
            <v>0</v>
          </cell>
          <cell r="CW250">
            <v>0</v>
          </cell>
          <cell r="CX250">
            <v>0</v>
          </cell>
          <cell r="CY250">
            <v>0</v>
          </cell>
          <cell r="CZ250">
            <v>0</v>
          </cell>
          <cell r="DA250">
            <v>0</v>
          </cell>
          <cell r="DB250">
            <v>0</v>
          </cell>
          <cell r="DC250">
            <v>0</v>
          </cell>
          <cell r="DD250">
            <v>0</v>
          </cell>
          <cell r="DE250">
            <v>0</v>
          </cell>
          <cell r="DF250">
            <v>1315291</v>
          </cell>
          <cell r="DG250">
            <v>339875</v>
          </cell>
          <cell r="DH250">
            <v>-1407900</v>
          </cell>
          <cell r="DI250">
            <v>-9472</v>
          </cell>
          <cell r="DJ250">
            <v>45575</v>
          </cell>
          <cell r="DK250">
            <v>25485</v>
          </cell>
          <cell r="DL250">
            <v>3373</v>
          </cell>
          <cell r="DM250">
            <v>-289</v>
          </cell>
          <cell r="DN250">
            <v>49588</v>
          </cell>
          <cell r="DO250">
            <v>8875</v>
          </cell>
          <cell r="DP250">
            <v>3670</v>
          </cell>
          <cell r="DQ250">
            <v>-2</v>
          </cell>
          <cell r="DR250">
            <v>29610</v>
          </cell>
          <cell r="DS250">
            <v>8784</v>
          </cell>
          <cell r="DT250">
            <v>2191</v>
          </cell>
          <cell r="DU250">
            <v>-196</v>
          </cell>
          <cell r="DV250">
            <v>75575</v>
          </cell>
          <cell r="DW250">
            <v>520893</v>
          </cell>
          <cell r="DX250">
            <v>-135923</v>
          </cell>
          <cell r="DY250">
            <v>-61804</v>
          </cell>
          <cell r="DZ250">
            <v>0</v>
          </cell>
          <cell r="EA250">
            <v>0</v>
          </cell>
          <cell r="EB250">
            <v>0</v>
          </cell>
          <cell r="EC250">
            <v>0</v>
          </cell>
          <cell r="ED250">
            <v>0</v>
          </cell>
          <cell r="EE250">
            <v>5821</v>
          </cell>
          <cell r="EF250">
            <v>0</v>
          </cell>
          <cell r="EG250">
            <v>0</v>
          </cell>
          <cell r="EH250">
            <v>0</v>
          </cell>
          <cell r="EI250">
            <v>93210</v>
          </cell>
          <cell r="EJ250">
            <v>0</v>
          </cell>
          <cell r="EK250">
            <v>-13</v>
          </cell>
          <cell r="EL250">
            <v>0</v>
          </cell>
          <cell r="EM250">
            <v>99347</v>
          </cell>
          <cell r="EN250">
            <v>0</v>
          </cell>
          <cell r="EO250">
            <v>0</v>
          </cell>
          <cell r="EP250">
            <v>0</v>
          </cell>
          <cell r="EQ250">
            <v>9025</v>
          </cell>
          <cell r="ER250">
            <v>0</v>
          </cell>
          <cell r="ES250">
            <v>0</v>
          </cell>
          <cell r="ET250">
            <v>0</v>
          </cell>
          <cell r="EU250">
            <v>35</v>
          </cell>
          <cell r="EV250">
            <v>0</v>
          </cell>
          <cell r="EW250">
            <v>0</v>
          </cell>
          <cell r="EX250">
            <v>0</v>
          </cell>
          <cell r="EY250">
            <v>0</v>
          </cell>
          <cell r="EZ250">
            <v>0</v>
          </cell>
          <cell r="FA250">
            <v>0</v>
          </cell>
          <cell r="FB250">
            <v>0</v>
          </cell>
          <cell r="FC250">
            <v>37225</v>
          </cell>
          <cell r="FD250">
            <v>0</v>
          </cell>
          <cell r="FE250">
            <v>-756</v>
          </cell>
          <cell r="FF250">
            <v>0</v>
          </cell>
          <cell r="FG250">
            <v>0</v>
          </cell>
          <cell r="FH250">
            <v>0</v>
          </cell>
          <cell r="FI250">
            <v>0</v>
          </cell>
          <cell r="FJ250">
            <v>0</v>
          </cell>
          <cell r="FK250">
            <v>16530</v>
          </cell>
          <cell r="FL250">
            <v>0</v>
          </cell>
          <cell r="FM250">
            <v>0</v>
          </cell>
          <cell r="FN250">
            <v>0</v>
          </cell>
          <cell r="FO250">
            <v>5378</v>
          </cell>
          <cell r="FP250">
            <v>0</v>
          </cell>
          <cell r="FQ250">
            <v>0</v>
          </cell>
          <cell r="FR250">
            <v>0</v>
          </cell>
          <cell r="FS250">
            <v>0</v>
          </cell>
          <cell r="FT250">
            <v>79656</v>
          </cell>
          <cell r="FU250">
            <v>0</v>
          </cell>
          <cell r="FV250">
            <v>0</v>
          </cell>
          <cell r="FW250">
            <v>0</v>
          </cell>
          <cell r="FX250">
            <v>211801</v>
          </cell>
          <cell r="FY250">
            <v>0</v>
          </cell>
          <cell r="FZ250">
            <v>0</v>
          </cell>
          <cell r="GA250">
            <v>0</v>
          </cell>
          <cell r="GB250">
            <v>195028</v>
          </cell>
          <cell r="GC250">
            <v>0</v>
          </cell>
          <cell r="GD250">
            <v>0</v>
          </cell>
          <cell r="GE250">
            <v>0</v>
          </cell>
          <cell r="GF250">
            <v>45050</v>
          </cell>
          <cell r="GG250">
            <v>0</v>
          </cell>
          <cell r="GH250">
            <v>0</v>
          </cell>
          <cell r="GI250">
            <v>0</v>
          </cell>
          <cell r="GJ250">
            <v>101118</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632653</v>
          </cell>
          <cell r="HA250">
            <v>0</v>
          </cell>
          <cell r="HB250">
            <v>0</v>
          </cell>
          <cell r="HC250">
            <v>0</v>
          </cell>
          <cell r="HD250">
            <v>116381</v>
          </cell>
          <cell r="HE250">
            <v>-6630</v>
          </cell>
          <cell r="HF250">
            <v>0</v>
          </cell>
          <cell r="HG250">
            <v>0</v>
          </cell>
          <cell r="HH250">
            <v>309452</v>
          </cell>
          <cell r="HI250">
            <v>0</v>
          </cell>
          <cell r="HJ250">
            <v>48178</v>
          </cell>
          <cell r="HK250">
            <v>0</v>
          </cell>
          <cell r="HL250">
            <v>236767</v>
          </cell>
          <cell r="HM250">
            <v>0</v>
          </cell>
          <cell r="HN250">
            <v>0</v>
          </cell>
          <cell r="HO250">
            <v>0</v>
          </cell>
          <cell r="HP250">
            <v>65820</v>
          </cell>
          <cell r="HQ250">
            <v>0</v>
          </cell>
          <cell r="HR250">
            <v>0</v>
          </cell>
          <cell r="HS250">
            <v>0</v>
          </cell>
          <cell r="HT250">
            <v>147738</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48178</v>
          </cell>
          <cell r="II250">
            <v>0</v>
          </cell>
          <cell r="IJ250">
            <v>876158</v>
          </cell>
          <cell r="IK250">
            <v>-6630</v>
          </cell>
        </row>
        <row r="251">
          <cell r="A251" t="str">
            <v>49700710</v>
          </cell>
          <cell r="B251" t="str">
            <v>2001</v>
          </cell>
          <cell r="C251">
            <v>37552</v>
          </cell>
          <cell r="D251" t="str">
            <v>16:58:42</v>
          </cell>
          <cell r="E251" t="str">
            <v>NORTHWOOD NURSING AND REHAB CENTER</v>
          </cell>
          <cell r="F251">
            <v>0</v>
          </cell>
          <cell r="G251">
            <v>526086</v>
          </cell>
          <cell r="H251">
            <v>358</v>
          </cell>
          <cell r="I251">
            <v>0</v>
          </cell>
          <cell r="J251">
            <v>19006</v>
          </cell>
          <cell r="K251">
            <v>132007</v>
          </cell>
          <cell r="L251">
            <v>3819</v>
          </cell>
          <cell r="M251">
            <v>0</v>
          </cell>
          <cell r="N251">
            <v>173458</v>
          </cell>
          <cell r="O251">
            <v>33565</v>
          </cell>
          <cell r="P251">
            <v>34856</v>
          </cell>
          <cell r="Q251">
            <v>0</v>
          </cell>
          <cell r="R251">
            <v>211307</v>
          </cell>
          <cell r="S251">
            <v>289073</v>
          </cell>
          <cell r="T251">
            <v>42461</v>
          </cell>
          <cell r="U251">
            <v>0</v>
          </cell>
          <cell r="V251">
            <v>315815</v>
          </cell>
          <cell r="W251">
            <v>0</v>
          </cell>
          <cell r="X251">
            <v>-52547</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23246</v>
          </cell>
          <cell r="AW251">
            <v>0</v>
          </cell>
          <cell r="AX251">
            <v>0</v>
          </cell>
          <cell r="AY251">
            <v>0</v>
          </cell>
          <cell r="AZ251">
            <v>29659</v>
          </cell>
          <cell r="BA251">
            <v>0</v>
          </cell>
          <cell r="BB251">
            <v>0</v>
          </cell>
          <cell r="BC251">
            <v>17314</v>
          </cell>
          <cell r="BD251">
            <v>0</v>
          </cell>
          <cell r="BE251">
            <v>0</v>
          </cell>
          <cell r="BF251">
            <v>0</v>
          </cell>
          <cell r="BG251">
            <v>140804</v>
          </cell>
          <cell r="BH251">
            <v>0</v>
          </cell>
          <cell r="BI251">
            <v>0</v>
          </cell>
          <cell r="BJ251">
            <v>0</v>
          </cell>
          <cell r="BK251">
            <v>15817</v>
          </cell>
          <cell r="BL251">
            <v>0</v>
          </cell>
          <cell r="BM251">
            <v>0</v>
          </cell>
          <cell r="BN251">
            <v>0</v>
          </cell>
          <cell r="BO251">
            <v>76</v>
          </cell>
          <cell r="BP251">
            <v>0</v>
          </cell>
          <cell r="BQ251">
            <v>0</v>
          </cell>
          <cell r="BR251">
            <v>0</v>
          </cell>
          <cell r="BS251">
            <v>16103</v>
          </cell>
          <cell r="BT251">
            <v>0</v>
          </cell>
          <cell r="BU251">
            <v>0</v>
          </cell>
          <cell r="BV251">
            <v>0</v>
          </cell>
          <cell r="BW251">
            <v>0</v>
          </cell>
          <cell r="BX251">
            <v>0</v>
          </cell>
          <cell r="BY251">
            <v>0</v>
          </cell>
          <cell r="BZ251">
            <v>0</v>
          </cell>
          <cell r="CA251">
            <v>9000</v>
          </cell>
          <cell r="CB251">
            <v>0</v>
          </cell>
          <cell r="CC251">
            <v>0</v>
          </cell>
          <cell r="CD251">
            <v>0</v>
          </cell>
          <cell r="CE251">
            <v>7468</v>
          </cell>
          <cell r="CF251">
            <v>0</v>
          </cell>
          <cell r="CG251">
            <v>0</v>
          </cell>
          <cell r="CH251">
            <v>0</v>
          </cell>
          <cell r="CI251">
            <v>16200</v>
          </cell>
          <cell r="CJ251">
            <v>0</v>
          </cell>
          <cell r="CK251">
            <v>0</v>
          </cell>
          <cell r="CL251">
            <v>0</v>
          </cell>
          <cell r="CM251">
            <v>0</v>
          </cell>
          <cell r="CN251">
            <v>0</v>
          </cell>
          <cell r="CO251">
            <v>0</v>
          </cell>
          <cell r="CP251">
            <v>0</v>
          </cell>
          <cell r="CQ251">
            <v>2250</v>
          </cell>
          <cell r="CR251">
            <v>0</v>
          </cell>
          <cell r="CS251">
            <v>0</v>
          </cell>
          <cell r="CT251">
            <v>0</v>
          </cell>
          <cell r="CU251">
            <v>358</v>
          </cell>
          <cell r="CV251">
            <v>-358</v>
          </cell>
          <cell r="CW251">
            <v>0</v>
          </cell>
          <cell r="CX251">
            <v>0</v>
          </cell>
          <cell r="CY251">
            <v>0</v>
          </cell>
          <cell r="CZ251">
            <v>0</v>
          </cell>
          <cell r="DA251">
            <v>0</v>
          </cell>
          <cell r="DB251">
            <v>0</v>
          </cell>
          <cell r="DC251">
            <v>0</v>
          </cell>
          <cell r="DD251">
            <v>0</v>
          </cell>
          <cell r="DE251">
            <v>-9447</v>
          </cell>
          <cell r="DF251">
            <v>315815</v>
          </cell>
          <cell r="DG251">
            <v>225390</v>
          </cell>
          <cell r="DH251">
            <v>0</v>
          </cell>
          <cell r="DI251">
            <v>-9447</v>
          </cell>
          <cell r="DJ251">
            <v>0</v>
          </cell>
          <cell r="DK251">
            <v>154327</v>
          </cell>
          <cell r="DL251">
            <v>0</v>
          </cell>
          <cell r="DM251">
            <v>0</v>
          </cell>
          <cell r="DN251">
            <v>68250</v>
          </cell>
          <cell r="DO251">
            <v>6141</v>
          </cell>
          <cell r="DP251">
            <v>13714</v>
          </cell>
          <cell r="DQ251">
            <v>0</v>
          </cell>
          <cell r="DR251">
            <v>59695</v>
          </cell>
          <cell r="DS251">
            <v>11033</v>
          </cell>
          <cell r="DT251">
            <v>11995</v>
          </cell>
          <cell r="DU251">
            <v>0</v>
          </cell>
          <cell r="DV251">
            <v>195905</v>
          </cell>
          <cell r="DW251">
            <v>749214</v>
          </cell>
          <cell r="DX251">
            <v>-550201</v>
          </cell>
          <cell r="DY251">
            <v>-87418</v>
          </cell>
          <cell r="DZ251">
            <v>0</v>
          </cell>
          <cell r="EA251">
            <v>2547</v>
          </cell>
          <cell r="EB251">
            <v>0</v>
          </cell>
          <cell r="EC251">
            <v>0</v>
          </cell>
          <cell r="ED251">
            <v>0</v>
          </cell>
          <cell r="EE251">
            <v>11722</v>
          </cell>
          <cell r="EF251">
            <v>0</v>
          </cell>
          <cell r="EG251">
            <v>0</v>
          </cell>
          <cell r="EH251">
            <v>108407</v>
          </cell>
          <cell r="EI251">
            <v>2352</v>
          </cell>
          <cell r="EJ251">
            <v>21784</v>
          </cell>
          <cell r="EK251">
            <v>0</v>
          </cell>
          <cell r="EL251">
            <v>40661</v>
          </cell>
          <cell r="EM251">
            <v>2228</v>
          </cell>
          <cell r="EN251">
            <v>8170</v>
          </cell>
          <cell r="EO251">
            <v>0</v>
          </cell>
          <cell r="EP251">
            <v>32671</v>
          </cell>
          <cell r="EQ251">
            <v>9000</v>
          </cell>
          <cell r="ER251">
            <v>6565</v>
          </cell>
          <cell r="ES251">
            <v>0</v>
          </cell>
          <cell r="ET251">
            <v>0</v>
          </cell>
          <cell r="EU251">
            <v>0</v>
          </cell>
          <cell r="EV251">
            <v>0</v>
          </cell>
          <cell r="EW251">
            <v>0</v>
          </cell>
          <cell r="EX251">
            <v>0</v>
          </cell>
          <cell r="EY251">
            <v>60</v>
          </cell>
          <cell r="EZ251">
            <v>0</v>
          </cell>
          <cell r="FA251">
            <v>0</v>
          </cell>
          <cell r="FB251">
            <v>0</v>
          </cell>
          <cell r="FC251">
            <v>0</v>
          </cell>
          <cell r="FD251">
            <v>0</v>
          </cell>
          <cell r="FE251">
            <v>0</v>
          </cell>
          <cell r="FF251">
            <v>0</v>
          </cell>
          <cell r="FG251">
            <v>11947</v>
          </cell>
          <cell r="FH251">
            <v>0</v>
          </cell>
          <cell r="FI251">
            <v>0</v>
          </cell>
          <cell r="FJ251">
            <v>0</v>
          </cell>
          <cell r="FK251">
            <v>85237</v>
          </cell>
          <cell r="FL251">
            <v>0</v>
          </cell>
          <cell r="FM251">
            <v>0</v>
          </cell>
          <cell r="FN251">
            <v>0</v>
          </cell>
          <cell r="FO251">
            <v>16432</v>
          </cell>
          <cell r="FP251">
            <v>0</v>
          </cell>
          <cell r="FQ251">
            <v>0</v>
          </cell>
          <cell r="FR251">
            <v>0</v>
          </cell>
          <cell r="FS251">
            <v>0</v>
          </cell>
          <cell r="FT251">
            <v>121658</v>
          </cell>
          <cell r="FU251">
            <v>0</v>
          </cell>
          <cell r="FV251">
            <v>184414</v>
          </cell>
          <cell r="FW251">
            <v>0</v>
          </cell>
          <cell r="FX251">
            <v>-112065</v>
          </cell>
          <cell r="FY251">
            <v>0</v>
          </cell>
          <cell r="FZ251">
            <v>166574</v>
          </cell>
          <cell r="GA251">
            <v>0</v>
          </cell>
          <cell r="GB251">
            <v>49812</v>
          </cell>
          <cell r="GC251">
            <v>0</v>
          </cell>
          <cell r="GD251">
            <v>0</v>
          </cell>
          <cell r="GE251">
            <v>0</v>
          </cell>
          <cell r="GF251">
            <v>36239</v>
          </cell>
          <cell r="GG251">
            <v>0</v>
          </cell>
          <cell r="GH251">
            <v>0</v>
          </cell>
          <cell r="GI251">
            <v>0</v>
          </cell>
          <cell r="GJ251">
            <v>46230</v>
          </cell>
          <cell r="GK251">
            <v>0</v>
          </cell>
          <cell r="GL251">
            <v>0</v>
          </cell>
          <cell r="GM251">
            <v>0</v>
          </cell>
          <cell r="GN251">
            <v>0</v>
          </cell>
          <cell r="GO251">
            <v>0</v>
          </cell>
          <cell r="GP251">
            <v>0</v>
          </cell>
          <cell r="GQ251">
            <v>0</v>
          </cell>
          <cell r="GR251">
            <v>0</v>
          </cell>
          <cell r="GS251">
            <v>0</v>
          </cell>
          <cell r="GT251">
            <v>0</v>
          </cell>
          <cell r="GU251">
            <v>56641</v>
          </cell>
          <cell r="GV251">
            <v>-35122</v>
          </cell>
          <cell r="GW251">
            <v>0</v>
          </cell>
          <cell r="GX251">
            <v>350988</v>
          </cell>
          <cell r="GY251">
            <v>56641</v>
          </cell>
          <cell r="GZ251">
            <v>106752</v>
          </cell>
          <cell r="HA251">
            <v>0</v>
          </cell>
          <cell r="HB251">
            <v>506548</v>
          </cell>
          <cell r="HC251">
            <v>0</v>
          </cell>
          <cell r="HD251">
            <v>-145070</v>
          </cell>
          <cell r="HE251">
            <v>0</v>
          </cell>
          <cell r="HF251">
            <v>116827</v>
          </cell>
          <cell r="HG251">
            <v>0</v>
          </cell>
          <cell r="HH251">
            <v>98142</v>
          </cell>
          <cell r="HI251">
            <v>0</v>
          </cell>
          <cell r="HJ251">
            <v>734400</v>
          </cell>
          <cell r="HK251">
            <v>0</v>
          </cell>
          <cell r="HL251">
            <v>-91455</v>
          </cell>
          <cell r="HM251">
            <v>0</v>
          </cell>
          <cell r="HN251">
            <v>0</v>
          </cell>
          <cell r="HO251">
            <v>0</v>
          </cell>
          <cell r="HP251">
            <v>107673</v>
          </cell>
          <cell r="HQ251">
            <v>0</v>
          </cell>
          <cell r="HR251">
            <v>0</v>
          </cell>
          <cell r="HS251">
            <v>0</v>
          </cell>
          <cell r="HT251">
            <v>137362</v>
          </cell>
          <cell r="HU251">
            <v>0</v>
          </cell>
          <cell r="HV251">
            <v>0</v>
          </cell>
          <cell r="HW251">
            <v>0</v>
          </cell>
          <cell r="HX251">
            <v>0</v>
          </cell>
          <cell r="HY251">
            <v>0</v>
          </cell>
          <cell r="HZ251">
            <v>0</v>
          </cell>
          <cell r="IA251">
            <v>0</v>
          </cell>
          <cell r="IB251">
            <v>0</v>
          </cell>
          <cell r="IC251">
            <v>0</v>
          </cell>
          <cell r="ID251">
            <v>0</v>
          </cell>
          <cell r="IE251">
            <v>32957</v>
          </cell>
          <cell r="IF251">
            <v>30981</v>
          </cell>
          <cell r="IG251">
            <v>0</v>
          </cell>
          <cell r="IH251">
            <v>1357775</v>
          </cell>
          <cell r="II251">
            <v>32957</v>
          </cell>
          <cell r="IJ251">
            <v>137633</v>
          </cell>
          <cell r="IK251">
            <v>0</v>
          </cell>
        </row>
        <row r="252">
          <cell r="A252" t="str">
            <v>78247817</v>
          </cell>
          <cell r="B252" t="str">
            <v>2001</v>
          </cell>
          <cell r="C252">
            <v>37431</v>
          </cell>
          <cell r="D252" t="str">
            <v>16:51:16</v>
          </cell>
          <cell r="E252" t="str">
            <v>NURSING CENTER AT OAK SUMMIT</v>
          </cell>
          <cell r="F252">
            <v>0</v>
          </cell>
          <cell r="G252">
            <v>639794</v>
          </cell>
          <cell r="H252">
            <v>-22267</v>
          </cell>
          <cell r="I252">
            <v>-344579</v>
          </cell>
          <cell r="J252">
            <v>86768</v>
          </cell>
          <cell r="K252">
            <v>328014</v>
          </cell>
          <cell r="L252">
            <v>-6535</v>
          </cell>
          <cell r="M252">
            <v>-4773</v>
          </cell>
          <cell r="N252">
            <v>130762</v>
          </cell>
          <cell r="O252">
            <v>100397</v>
          </cell>
          <cell r="P252">
            <v>14259</v>
          </cell>
          <cell r="Q252">
            <v>0</v>
          </cell>
          <cell r="R252">
            <v>394423</v>
          </cell>
          <cell r="S252">
            <v>353701</v>
          </cell>
          <cell r="T252">
            <v>43143</v>
          </cell>
          <cell r="U252">
            <v>-33407</v>
          </cell>
          <cell r="V252">
            <v>0</v>
          </cell>
          <cell r="W252">
            <v>0</v>
          </cell>
          <cell r="X252">
            <v>197729</v>
          </cell>
          <cell r="Y252">
            <v>0</v>
          </cell>
          <cell r="Z252">
            <v>0</v>
          </cell>
          <cell r="AA252">
            <v>0</v>
          </cell>
          <cell r="AB252">
            <v>0</v>
          </cell>
          <cell r="AC252">
            <v>0</v>
          </cell>
          <cell r="AD252">
            <v>0</v>
          </cell>
          <cell r="AE252">
            <v>0</v>
          </cell>
          <cell r="AF252">
            <v>0</v>
          </cell>
          <cell r="AG252">
            <v>0</v>
          </cell>
          <cell r="AH252">
            <v>85268</v>
          </cell>
          <cell r="AI252">
            <v>0</v>
          </cell>
          <cell r="AJ252">
            <v>0</v>
          </cell>
          <cell r="AK252">
            <v>0</v>
          </cell>
          <cell r="AL252">
            <v>161615</v>
          </cell>
          <cell r="AM252">
            <v>0</v>
          </cell>
          <cell r="AN252">
            <v>0</v>
          </cell>
          <cell r="AO252">
            <v>0</v>
          </cell>
          <cell r="AP252">
            <v>0</v>
          </cell>
          <cell r="AQ252">
            <v>0</v>
          </cell>
          <cell r="AR252">
            <v>0</v>
          </cell>
          <cell r="AS252">
            <v>0</v>
          </cell>
          <cell r="AT252">
            <v>0</v>
          </cell>
          <cell r="AU252">
            <v>14913</v>
          </cell>
          <cell r="AV252">
            <v>4605</v>
          </cell>
          <cell r="AW252">
            <v>0</v>
          </cell>
          <cell r="AX252">
            <v>0</v>
          </cell>
          <cell r="AY252">
            <v>0</v>
          </cell>
          <cell r="AZ252">
            <v>66455</v>
          </cell>
          <cell r="BA252">
            <v>0</v>
          </cell>
          <cell r="BB252">
            <v>0</v>
          </cell>
          <cell r="BC252">
            <v>1192</v>
          </cell>
          <cell r="BD252">
            <v>0</v>
          </cell>
          <cell r="BE252">
            <v>0</v>
          </cell>
          <cell r="BF252">
            <v>0</v>
          </cell>
          <cell r="BG252">
            <v>219942</v>
          </cell>
          <cell r="BH252">
            <v>0</v>
          </cell>
          <cell r="BI252">
            <v>0</v>
          </cell>
          <cell r="BJ252">
            <v>0</v>
          </cell>
          <cell r="BK252">
            <v>74745</v>
          </cell>
          <cell r="BL252">
            <v>0</v>
          </cell>
          <cell r="BM252">
            <v>0</v>
          </cell>
          <cell r="BN252">
            <v>0</v>
          </cell>
          <cell r="BO252">
            <v>508</v>
          </cell>
          <cell r="BP252">
            <v>0</v>
          </cell>
          <cell r="BQ252">
            <v>0</v>
          </cell>
          <cell r="BR252">
            <v>0</v>
          </cell>
          <cell r="BS252">
            <v>0</v>
          </cell>
          <cell r="BT252">
            <v>0</v>
          </cell>
          <cell r="BU252">
            <v>0</v>
          </cell>
          <cell r="BV252">
            <v>0</v>
          </cell>
          <cell r="BW252">
            <v>8891</v>
          </cell>
          <cell r="BX252">
            <v>0</v>
          </cell>
          <cell r="BY252">
            <v>0</v>
          </cell>
          <cell r="BZ252">
            <v>0</v>
          </cell>
          <cell r="CA252">
            <v>0</v>
          </cell>
          <cell r="CB252">
            <v>24277</v>
          </cell>
          <cell r="CC252">
            <v>0</v>
          </cell>
          <cell r="CD252">
            <v>0</v>
          </cell>
          <cell r="CE252">
            <v>0</v>
          </cell>
          <cell r="CF252">
            <v>0</v>
          </cell>
          <cell r="CG252">
            <v>0</v>
          </cell>
          <cell r="CH252">
            <v>0</v>
          </cell>
          <cell r="CI252">
            <v>2200</v>
          </cell>
          <cell r="CJ252">
            <v>0</v>
          </cell>
          <cell r="CK252">
            <v>0</v>
          </cell>
          <cell r="CL252">
            <v>0</v>
          </cell>
          <cell r="CM252">
            <v>248877</v>
          </cell>
          <cell r="CN252">
            <v>-238263</v>
          </cell>
          <cell r="CO252">
            <v>0</v>
          </cell>
          <cell r="CP252">
            <v>0</v>
          </cell>
          <cell r="CQ252">
            <v>2106</v>
          </cell>
          <cell r="CR252">
            <v>0</v>
          </cell>
          <cell r="CS252">
            <v>0</v>
          </cell>
          <cell r="CT252">
            <v>0</v>
          </cell>
          <cell r="CU252">
            <v>0</v>
          </cell>
          <cell r="CV252">
            <v>14048</v>
          </cell>
          <cell r="CW252">
            <v>0</v>
          </cell>
          <cell r="CX252">
            <v>0</v>
          </cell>
          <cell r="CY252">
            <v>0</v>
          </cell>
          <cell r="CZ252">
            <v>0</v>
          </cell>
          <cell r="DA252">
            <v>0</v>
          </cell>
          <cell r="DB252">
            <v>0</v>
          </cell>
          <cell r="DC252">
            <v>0</v>
          </cell>
          <cell r="DD252">
            <v>0</v>
          </cell>
          <cell r="DE252">
            <v>0</v>
          </cell>
          <cell r="DF252">
            <v>246883</v>
          </cell>
          <cell r="DG252">
            <v>573374</v>
          </cell>
          <cell r="DH252">
            <v>68851</v>
          </cell>
          <cell r="DI252">
            <v>0</v>
          </cell>
          <cell r="DJ252">
            <v>48759</v>
          </cell>
          <cell r="DK252">
            <v>42767</v>
          </cell>
          <cell r="DL252">
            <v>5284</v>
          </cell>
          <cell r="DM252">
            <v>0</v>
          </cell>
          <cell r="DN252">
            <v>92293</v>
          </cell>
          <cell r="DO252">
            <v>7036</v>
          </cell>
          <cell r="DP252">
            <v>10464</v>
          </cell>
          <cell r="DQ252">
            <v>0</v>
          </cell>
          <cell r="DR252">
            <v>63839</v>
          </cell>
          <cell r="DS252">
            <v>16676</v>
          </cell>
          <cell r="DT252">
            <v>7374</v>
          </cell>
          <cell r="DU252">
            <v>0</v>
          </cell>
          <cell r="DV252">
            <v>135759</v>
          </cell>
          <cell r="DW252">
            <v>1019417</v>
          </cell>
          <cell r="DX252">
            <v>-548315</v>
          </cell>
          <cell r="DY252">
            <v>71331</v>
          </cell>
          <cell r="DZ252">
            <v>0</v>
          </cell>
          <cell r="EA252">
            <v>622</v>
          </cell>
          <cell r="EB252">
            <v>0</v>
          </cell>
          <cell r="EC252">
            <v>0</v>
          </cell>
          <cell r="ED252">
            <v>0</v>
          </cell>
          <cell r="EE252">
            <v>17803</v>
          </cell>
          <cell r="EF252">
            <v>0</v>
          </cell>
          <cell r="EG252">
            <v>0</v>
          </cell>
          <cell r="EH252">
            <v>0</v>
          </cell>
          <cell r="EI252">
            <v>128881</v>
          </cell>
          <cell r="EJ252">
            <v>0</v>
          </cell>
          <cell r="EK252">
            <v>0</v>
          </cell>
          <cell r="EL252">
            <v>0</v>
          </cell>
          <cell r="EM252">
            <v>91279</v>
          </cell>
          <cell r="EN252">
            <v>0</v>
          </cell>
          <cell r="EO252">
            <v>0</v>
          </cell>
          <cell r="EP252">
            <v>0</v>
          </cell>
          <cell r="EQ252">
            <v>11009</v>
          </cell>
          <cell r="ER252">
            <v>0</v>
          </cell>
          <cell r="ES252">
            <v>0</v>
          </cell>
          <cell r="ET252">
            <v>0</v>
          </cell>
          <cell r="EU252">
            <v>178282</v>
          </cell>
          <cell r="EV252">
            <v>8219</v>
          </cell>
          <cell r="EW252">
            <v>0</v>
          </cell>
          <cell r="EX252">
            <v>0</v>
          </cell>
          <cell r="EY252">
            <v>89705</v>
          </cell>
          <cell r="EZ252">
            <v>0</v>
          </cell>
          <cell r="FA252">
            <v>0</v>
          </cell>
          <cell r="FB252">
            <v>0</v>
          </cell>
          <cell r="FC252">
            <v>124940</v>
          </cell>
          <cell r="FD252">
            <v>0</v>
          </cell>
          <cell r="FE252">
            <v>0</v>
          </cell>
          <cell r="FF252">
            <v>0</v>
          </cell>
          <cell r="FG252">
            <v>89216</v>
          </cell>
          <cell r="FH252">
            <v>0</v>
          </cell>
          <cell r="FI252">
            <v>0</v>
          </cell>
          <cell r="FJ252">
            <v>0</v>
          </cell>
          <cell r="FK252">
            <v>38864</v>
          </cell>
          <cell r="FL252">
            <v>0</v>
          </cell>
          <cell r="FM252">
            <v>0</v>
          </cell>
          <cell r="FN252">
            <v>0</v>
          </cell>
          <cell r="FO252">
            <v>37572</v>
          </cell>
          <cell r="FP252">
            <v>0</v>
          </cell>
          <cell r="FQ252">
            <v>0</v>
          </cell>
          <cell r="FR252">
            <v>195531</v>
          </cell>
          <cell r="FS252">
            <v>0</v>
          </cell>
          <cell r="FT252">
            <v>0</v>
          </cell>
          <cell r="FU252">
            <v>0</v>
          </cell>
          <cell r="FV252">
            <v>378367</v>
          </cell>
          <cell r="FW252">
            <v>0</v>
          </cell>
          <cell r="FX252">
            <v>0</v>
          </cell>
          <cell r="FY252">
            <v>0</v>
          </cell>
          <cell r="FZ252">
            <v>627536</v>
          </cell>
          <cell r="GA252">
            <v>0</v>
          </cell>
          <cell r="GB252">
            <v>0</v>
          </cell>
          <cell r="GC252">
            <v>0</v>
          </cell>
          <cell r="GD252">
            <v>0</v>
          </cell>
          <cell r="GE252">
            <v>88266</v>
          </cell>
          <cell r="GF252">
            <v>6717</v>
          </cell>
          <cell r="GG252">
            <v>0</v>
          </cell>
          <cell r="GH252">
            <v>0</v>
          </cell>
          <cell r="GI252">
            <v>0</v>
          </cell>
          <cell r="GJ252">
            <v>126142</v>
          </cell>
          <cell r="GK252">
            <v>0</v>
          </cell>
          <cell r="GL252">
            <v>0</v>
          </cell>
          <cell r="GM252">
            <v>0</v>
          </cell>
          <cell r="GN252">
            <v>0</v>
          </cell>
          <cell r="GO252">
            <v>0</v>
          </cell>
          <cell r="GP252">
            <v>0</v>
          </cell>
          <cell r="GQ252">
            <v>0</v>
          </cell>
          <cell r="GR252">
            <v>0</v>
          </cell>
          <cell r="GS252">
            <v>0</v>
          </cell>
          <cell r="GT252">
            <v>0</v>
          </cell>
          <cell r="GU252">
            <v>228311</v>
          </cell>
          <cell r="GV252">
            <v>0</v>
          </cell>
          <cell r="GW252">
            <v>0</v>
          </cell>
          <cell r="GX252">
            <v>1201434</v>
          </cell>
          <cell r="GY252">
            <v>316577</v>
          </cell>
          <cell r="GZ252">
            <v>132859</v>
          </cell>
          <cell r="HA252">
            <v>0</v>
          </cell>
          <cell r="HB252">
            <v>290571</v>
          </cell>
          <cell r="HC252">
            <v>0</v>
          </cell>
          <cell r="HD252">
            <v>0</v>
          </cell>
          <cell r="HE252">
            <v>0</v>
          </cell>
          <cell r="HF252">
            <v>758144</v>
          </cell>
          <cell r="HG252">
            <v>0</v>
          </cell>
          <cell r="HH252">
            <v>0</v>
          </cell>
          <cell r="HI252">
            <v>0</v>
          </cell>
          <cell r="HJ252">
            <v>1014083</v>
          </cell>
          <cell r="HK252">
            <v>0</v>
          </cell>
          <cell r="HL252">
            <v>0</v>
          </cell>
          <cell r="HM252">
            <v>0</v>
          </cell>
          <cell r="HN252">
            <v>0</v>
          </cell>
          <cell r="HO252">
            <v>157596</v>
          </cell>
          <cell r="HP252">
            <v>5485</v>
          </cell>
          <cell r="HQ252">
            <v>0</v>
          </cell>
          <cell r="HR252">
            <v>0</v>
          </cell>
          <cell r="HS252">
            <v>0</v>
          </cell>
          <cell r="HT252">
            <v>216579</v>
          </cell>
          <cell r="HU252">
            <v>0</v>
          </cell>
          <cell r="HV252">
            <v>0</v>
          </cell>
          <cell r="HW252">
            <v>0</v>
          </cell>
          <cell r="HX252">
            <v>0</v>
          </cell>
          <cell r="HY252">
            <v>0</v>
          </cell>
          <cell r="HZ252">
            <v>0</v>
          </cell>
          <cell r="IA252">
            <v>0</v>
          </cell>
          <cell r="IB252">
            <v>0</v>
          </cell>
          <cell r="IC252">
            <v>0</v>
          </cell>
          <cell r="ID252">
            <v>0</v>
          </cell>
          <cell r="IE252">
            <v>486665</v>
          </cell>
          <cell r="IF252">
            <v>0</v>
          </cell>
          <cell r="IG252">
            <v>0</v>
          </cell>
          <cell r="IH252">
            <v>2062798</v>
          </cell>
          <cell r="II252">
            <v>644261</v>
          </cell>
          <cell r="IJ252">
            <v>222064</v>
          </cell>
          <cell r="IK252">
            <v>0</v>
          </cell>
        </row>
        <row r="253">
          <cell r="A253" t="str">
            <v>49621624</v>
          </cell>
          <cell r="B253" t="str">
            <v>2001</v>
          </cell>
          <cell r="C253">
            <v>37510</v>
          </cell>
          <cell r="D253" t="str">
            <v>13:12:51</v>
          </cell>
          <cell r="E253" t="str">
            <v>Oak Grove Healthcare Center</v>
          </cell>
          <cell r="F253">
            <v>0</v>
          </cell>
          <cell r="G253">
            <v>428835</v>
          </cell>
          <cell r="H253">
            <v>18690</v>
          </cell>
          <cell r="I253">
            <v>-10319</v>
          </cell>
          <cell r="J253">
            <v>30306</v>
          </cell>
          <cell r="K253">
            <v>139454</v>
          </cell>
          <cell r="L253">
            <v>-1351</v>
          </cell>
          <cell r="M253">
            <v>0</v>
          </cell>
          <cell r="N253">
            <v>82870</v>
          </cell>
          <cell r="O253">
            <v>16337</v>
          </cell>
          <cell r="P253">
            <v>2965</v>
          </cell>
          <cell r="Q253">
            <v>0</v>
          </cell>
          <cell r="R253">
            <v>106590</v>
          </cell>
          <cell r="S253">
            <v>143893</v>
          </cell>
          <cell r="T253">
            <v>4284</v>
          </cell>
          <cell r="U253">
            <v>0</v>
          </cell>
          <cell r="V253">
            <v>118521</v>
          </cell>
          <cell r="W253">
            <v>0</v>
          </cell>
          <cell r="X253">
            <v>11597</v>
          </cell>
          <cell r="Y253">
            <v>0</v>
          </cell>
          <cell r="Z253">
            <v>83964</v>
          </cell>
          <cell r="AA253">
            <v>0</v>
          </cell>
          <cell r="AB253">
            <v>6843</v>
          </cell>
          <cell r="AC253">
            <v>0</v>
          </cell>
          <cell r="AD253">
            <v>336883</v>
          </cell>
          <cell r="AE253">
            <v>0</v>
          </cell>
          <cell r="AF253">
            <v>21770</v>
          </cell>
          <cell r="AG253">
            <v>0</v>
          </cell>
          <cell r="AH253">
            <v>359474</v>
          </cell>
          <cell r="AI253">
            <v>0</v>
          </cell>
          <cell r="AJ253">
            <v>23284</v>
          </cell>
          <cell r="AK253">
            <v>0</v>
          </cell>
          <cell r="AL253">
            <v>20379</v>
          </cell>
          <cell r="AM253">
            <v>0</v>
          </cell>
          <cell r="AN253">
            <v>0</v>
          </cell>
          <cell r="AO253">
            <v>0</v>
          </cell>
          <cell r="AP253">
            <v>0</v>
          </cell>
          <cell r="AQ253">
            <v>0</v>
          </cell>
          <cell r="AR253">
            <v>0</v>
          </cell>
          <cell r="AS253">
            <v>0</v>
          </cell>
          <cell r="AT253">
            <v>0</v>
          </cell>
          <cell r="AU253">
            <v>84299</v>
          </cell>
          <cell r="AV253">
            <v>0</v>
          </cell>
          <cell r="AW253">
            <v>0</v>
          </cell>
          <cell r="AX253">
            <v>0</v>
          </cell>
          <cell r="AY253">
            <v>4299</v>
          </cell>
          <cell r="AZ253">
            <v>107228</v>
          </cell>
          <cell r="BA253">
            <v>0</v>
          </cell>
          <cell r="BB253">
            <v>0</v>
          </cell>
          <cell r="BC253">
            <v>629</v>
          </cell>
          <cell r="BD253">
            <v>826</v>
          </cell>
          <cell r="BE253">
            <v>0</v>
          </cell>
          <cell r="BF253">
            <v>0</v>
          </cell>
          <cell r="BG253">
            <v>25689</v>
          </cell>
          <cell r="BH253">
            <v>0</v>
          </cell>
          <cell r="BI253">
            <v>6144</v>
          </cell>
          <cell r="BJ253">
            <v>0</v>
          </cell>
          <cell r="BK253">
            <v>6320</v>
          </cell>
          <cell r="BL253">
            <v>0</v>
          </cell>
          <cell r="BM253">
            <v>0</v>
          </cell>
          <cell r="BN253">
            <v>0</v>
          </cell>
          <cell r="BO253">
            <v>3018</v>
          </cell>
          <cell r="BP253">
            <v>0</v>
          </cell>
          <cell r="BQ253">
            <v>0</v>
          </cell>
          <cell r="BR253">
            <v>0</v>
          </cell>
          <cell r="BS253">
            <v>0</v>
          </cell>
          <cell r="BT253">
            <v>0</v>
          </cell>
          <cell r="BU253">
            <v>0</v>
          </cell>
          <cell r="BV253">
            <v>0</v>
          </cell>
          <cell r="BW253">
            <v>0</v>
          </cell>
          <cell r="BX253">
            <v>0</v>
          </cell>
          <cell r="BY253">
            <v>0</v>
          </cell>
          <cell r="BZ253">
            <v>0</v>
          </cell>
          <cell r="CA253">
            <v>30000</v>
          </cell>
          <cell r="CB253">
            <v>0</v>
          </cell>
          <cell r="CC253">
            <v>0</v>
          </cell>
          <cell r="CD253">
            <v>0</v>
          </cell>
          <cell r="CE253">
            <v>4313</v>
          </cell>
          <cell r="CF253">
            <v>0</v>
          </cell>
          <cell r="CG253">
            <v>0</v>
          </cell>
          <cell r="CH253">
            <v>0</v>
          </cell>
          <cell r="CI253">
            <v>0</v>
          </cell>
          <cell r="CJ253">
            <v>0</v>
          </cell>
          <cell r="CK253">
            <v>0</v>
          </cell>
          <cell r="CL253">
            <v>0</v>
          </cell>
          <cell r="CM253">
            <v>1924</v>
          </cell>
          <cell r="CN253">
            <v>21034</v>
          </cell>
          <cell r="CO253">
            <v>0</v>
          </cell>
          <cell r="CP253">
            <v>0</v>
          </cell>
          <cell r="CQ253">
            <v>64253</v>
          </cell>
          <cell r="CR253">
            <v>-63494</v>
          </cell>
          <cell r="CS253">
            <v>0</v>
          </cell>
          <cell r="CT253">
            <v>0</v>
          </cell>
          <cell r="CU253">
            <v>0</v>
          </cell>
          <cell r="CV253">
            <v>2101</v>
          </cell>
          <cell r="CW253">
            <v>0</v>
          </cell>
          <cell r="CX253">
            <v>0</v>
          </cell>
          <cell r="CY253">
            <v>0</v>
          </cell>
          <cell r="CZ253">
            <v>2475</v>
          </cell>
          <cell r="DA253">
            <v>0</v>
          </cell>
          <cell r="DB253">
            <v>0</v>
          </cell>
          <cell r="DC253">
            <v>0</v>
          </cell>
          <cell r="DD253">
            <v>0</v>
          </cell>
          <cell r="DE253">
            <v>0</v>
          </cell>
          <cell r="DF253">
            <v>919221</v>
          </cell>
          <cell r="DG253">
            <v>224744</v>
          </cell>
          <cell r="DH253">
            <v>133664</v>
          </cell>
          <cell r="DI253">
            <v>6144</v>
          </cell>
          <cell r="DJ253">
            <v>33465</v>
          </cell>
          <cell r="DK253">
            <v>7471</v>
          </cell>
          <cell r="DL253">
            <v>24287</v>
          </cell>
          <cell r="DM253">
            <v>0</v>
          </cell>
          <cell r="DN253">
            <v>26312</v>
          </cell>
          <cell r="DO253">
            <v>3101</v>
          </cell>
          <cell r="DP253">
            <v>82</v>
          </cell>
          <cell r="DQ253">
            <v>0</v>
          </cell>
          <cell r="DR253">
            <v>19886</v>
          </cell>
          <cell r="DS253">
            <v>3544</v>
          </cell>
          <cell r="DT253">
            <v>-718</v>
          </cell>
          <cell r="DU253">
            <v>0</v>
          </cell>
          <cell r="DV253">
            <v>124298</v>
          </cell>
          <cell r="DW253">
            <v>492292</v>
          </cell>
          <cell r="DX253">
            <v>-177567</v>
          </cell>
          <cell r="DY253">
            <v>-90285</v>
          </cell>
          <cell r="DZ253">
            <v>0</v>
          </cell>
          <cell r="EA253">
            <v>690</v>
          </cell>
          <cell r="EB253">
            <v>0</v>
          </cell>
          <cell r="EC253">
            <v>0</v>
          </cell>
          <cell r="ED253">
            <v>0</v>
          </cell>
          <cell r="EE253">
            <v>33523</v>
          </cell>
          <cell r="EF253">
            <v>0</v>
          </cell>
          <cell r="EG253">
            <v>0</v>
          </cell>
          <cell r="EH253">
            <v>0</v>
          </cell>
          <cell r="EI253">
            <v>97962</v>
          </cell>
          <cell r="EJ253">
            <v>0</v>
          </cell>
          <cell r="EK253">
            <v>-29730</v>
          </cell>
          <cell r="EL253">
            <v>0</v>
          </cell>
          <cell r="EM253">
            <v>77969</v>
          </cell>
          <cell r="EN253">
            <v>0</v>
          </cell>
          <cell r="EO253">
            <v>-18495</v>
          </cell>
          <cell r="EP253">
            <v>0</v>
          </cell>
          <cell r="EQ253">
            <v>6298</v>
          </cell>
          <cell r="ER253">
            <v>0</v>
          </cell>
          <cell r="ES253">
            <v>-1983</v>
          </cell>
          <cell r="ET253">
            <v>0</v>
          </cell>
          <cell r="EU253">
            <v>0</v>
          </cell>
          <cell r="EV253">
            <v>0</v>
          </cell>
          <cell r="EW253">
            <v>0</v>
          </cell>
          <cell r="EX253">
            <v>0</v>
          </cell>
          <cell r="EY253">
            <v>0</v>
          </cell>
          <cell r="EZ253">
            <v>0</v>
          </cell>
          <cell r="FA253">
            <v>0</v>
          </cell>
          <cell r="FB253">
            <v>0</v>
          </cell>
          <cell r="FC253">
            <v>19238</v>
          </cell>
          <cell r="FD253">
            <v>-4336</v>
          </cell>
          <cell r="FE253">
            <v>-2723</v>
          </cell>
          <cell r="FF253">
            <v>0</v>
          </cell>
          <cell r="FG253">
            <v>13080</v>
          </cell>
          <cell r="FH253">
            <v>0</v>
          </cell>
          <cell r="FI253">
            <v>-6411</v>
          </cell>
          <cell r="FJ253">
            <v>0</v>
          </cell>
          <cell r="FK253">
            <v>0</v>
          </cell>
          <cell r="FL253">
            <v>0</v>
          </cell>
          <cell r="FM253">
            <v>0</v>
          </cell>
          <cell r="FN253">
            <v>0</v>
          </cell>
          <cell r="FO253">
            <v>7874</v>
          </cell>
          <cell r="FP253">
            <v>0</v>
          </cell>
          <cell r="FQ253">
            <v>0</v>
          </cell>
          <cell r="FR253">
            <v>0</v>
          </cell>
          <cell r="FS253">
            <v>0</v>
          </cell>
          <cell r="FT253">
            <v>0</v>
          </cell>
          <cell r="FU253">
            <v>0</v>
          </cell>
          <cell r="FV253">
            <v>0</v>
          </cell>
          <cell r="FW253">
            <v>0</v>
          </cell>
          <cell r="FX253">
            <v>0</v>
          </cell>
          <cell r="FY253">
            <v>0</v>
          </cell>
          <cell r="FZ253">
            <v>0</v>
          </cell>
          <cell r="GA253">
            <v>0</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row>
        <row r="254">
          <cell r="A254" t="str">
            <v>62191758</v>
          </cell>
          <cell r="B254" t="str">
            <v>2001</v>
          </cell>
          <cell r="C254">
            <v>37474</v>
          </cell>
          <cell r="D254" t="str">
            <v>14:18:57</v>
          </cell>
          <cell r="E254" t="str">
            <v>OCEAN TRAIL CONVALESCENT CENTER, INC.</v>
          </cell>
          <cell r="F254">
            <v>0</v>
          </cell>
          <cell r="G254">
            <v>324711</v>
          </cell>
          <cell r="H254">
            <v>0</v>
          </cell>
          <cell r="I254">
            <v>-48494</v>
          </cell>
          <cell r="J254">
            <v>26957</v>
          </cell>
          <cell r="K254">
            <v>200070</v>
          </cell>
          <cell r="L254">
            <v>0</v>
          </cell>
          <cell r="M254">
            <v>13256</v>
          </cell>
          <cell r="N254">
            <v>90009</v>
          </cell>
          <cell r="O254">
            <v>43421</v>
          </cell>
          <cell r="P254">
            <v>-3319</v>
          </cell>
          <cell r="Q254">
            <v>-455</v>
          </cell>
          <cell r="R254">
            <v>168756</v>
          </cell>
          <cell r="S254">
            <v>164488</v>
          </cell>
          <cell r="T254">
            <v>0</v>
          </cell>
          <cell r="U254">
            <v>-3500</v>
          </cell>
          <cell r="V254">
            <v>51013</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4119</v>
          </cell>
          <cell r="AV254">
            <v>0</v>
          </cell>
          <cell r="AW254">
            <v>0</v>
          </cell>
          <cell r="AX254">
            <v>0</v>
          </cell>
          <cell r="AY254">
            <v>3675</v>
          </cell>
          <cell r="AZ254">
            <v>0</v>
          </cell>
          <cell r="BA254">
            <v>0</v>
          </cell>
          <cell r="BB254">
            <v>0</v>
          </cell>
          <cell r="BC254">
            <v>139</v>
          </cell>
          <cell r="BD254">
            <v>0</v>
          </cell>
          <cell r="BE254">
            <v>0</v>
          </cell>
          <cell r="BF254">
            <v>0</v>
          </cell>
          <cell r="BG254">
            <v>91836</v>
          </cell>
          <cell r="BH254">
            <v>0</v>
          </cell>
          <cell r="BI254">
            <v>-1863</v>
          </cell>
          <cell r="BJ254">
            <v>0</v>
          </cell>
          <cell r="BK254">
            <v>5993</v>
          </cell>
          <cell r="BL254">
            <v>0</v>
          </cell>
          <cell r="BM254">
            <v>0</v>
          </cell>
          <cell r="BN254">
            <v>0</v>
          </cell>
          <cell r="BO254">
            <v>1830</v>
          </cell>
          <cell r="BP254">
            <v>0</v>
          </cell>
          <cell r="BQ254">
            <v>159</v>
          </cell>
          <cell r="BR254">
            <v>0</v>
          </cell>
          <cell r="BS254">
            <v>1904</v>
          </cell>
          <cell r="BT254">
            <v>0</v>
          </cell>
          <cell r="BU254">
            <v>0</v>
          </cell>
          <cell r="BV254">
            <v>0</v>
          </cell>
          <cell r="BW254">
            <v>0</v>
          </cell>
          <cell r="BX254">
            <v>0</v>
          </cell>
          <cell r="BY254">
            <v>0</v>
          </cell>
          <cell r="BZ254">
            <v>0</v>
          </cell>
          <cell r="CA254">
            <v>11400</v>
          </cell>
          <cell r="CB254">
            <v>0</v>
          </cell>
          <cell r="CC254">
            <v>0</v>
          </cell>
          <cell r="CD254">
            <v>0</v>
          </cell>
          <cell r="CE254">
            <v>2625</v>
          </cell>
          <cell r="CF254">
            <v>0</v>
          </cell>
          <cell r="CG254">
            <v>0</v>
          </cell>
          <cell r="CH254">
            <v>0</v>
          </cell>
          <cell r="CI254">
            <v>7800</v>
          </cell>
          <cell r="CJ254">
            <v>0</v>
          </cell>
          <cell r="CK254">
            <v>0</v>
          </cell>
          <cell r="CL254">
            <v>0</v>
          </cell>
          <cell r="CM254">
            <v>1370</v>
          </cell>
          <cell r="CN254">
            <v>0</v>
          </cell>
          <cell r="CO254">
            <v>0</v>
          </cell>
          <cell r="CP254">
            <v>0</v>
          </cell>
          <cell r="CQ254">
            <v>1650</v>
          </cell>
          <cell r="CR254">
            <v>0</v>
          </cell>
          <cell r="CS254">
            <v>9016</v>
          </cell>
          <cell r="CT254">
            <v>0</v>
          </cell>
          <cell r="CU254">
            <v>2289</v>
          </cell>
          <cell r="CV254">
            <v>0</v>
          </cell>
          <cell r="CW254">
            <v>0</v>
          </cell>
          <cell r="CX254">
            <v>0</v>
          </cell>
          <cell r="CY254">
            <v>0</v>
          </cell>
          <cell r="CZ254">
            <v>0</v>
          </cell>
          <cell r="DA254">
            <v>0</v>
          </cell>
          <cell r="DB254">
            <v>0</v>
          </cell>
          <cell r="DC254">
            <v>0</v>
          </cell>
          <cell r="DD254">
            <v>0</v>
          </cell>
          <cell r="DE254">
            <v>-24</v>
          </cell>
          <cell r="DF254">
            <v>51013</v>
          </cell>
          <cell r="DG254">
            <v>136630</v>
          </cell>
          <cell r="DH254">
            <v>0</v>
          </cell>
          <cell r="DI254">
            <v>7288</v>
          </cell>
          <cell r="DJ254">
            <v>41022</v>
          </cell>
          <cell r="DK254">
            <v>24786</v>
          </cell>
          <cell r="DL254">
            <v>0</v>
          </cell>
          <cell r="DM254">
            <v>-453</v>
          </cell>
          <cell r="DN254">
            <v>25521</v>
          </cell>
          <cell r="DO254">
            <v>4084</v>
          </cell>
          <cell r="DP254">
            <v>0</v>
          </cell>
          <cell r="DQ254">
            <v>0</v>
          </cell>
          <cell r="DR254">
            <v>37339</v>
          </cell>
          <cell r="DS254">
            <v>14574</v>
          </cell>
          <cell r="DT254">
            <v>-6104</v>
          </cell>
          <cell r="DU254">
            <v>184</v>
          </cell>
          <cell r="DV254">
            <v>94981</v>
          </cell>
          <cell r="DW254">
            <v>236056</v>
          </cell>
          <cell r="DX254">
            <v>0</v>
          </cell>
          <cell r="DY254">
            <v>-76368</v>
          </cell>
          <cell r="DZ254">
            <v>0</v>
          </cell>
          <cell r="EA254">
            <v>0</v>
          </cell>
          <cell r="EB254">
            <v>208</v>
          </cell>
          <cell r="EC254">
            <v>0</v>
          </cell>
          <cell r="ED254">
            <v>0</v>
          </cell>
          <cell r="EE254">
            <v>7294</v>
          </cell>
          <cell r="EF254">
            <v>-208</v>
          </cell>
          <cell r="EG254">
            <v>0</v>
          </cell>
          <cell r="EH254">
            <v>0</v>
          </cell>
          <cell r="EI254">
            <v>88254</v>
          </cell>
          <cell r="EJ254">
            <v>0</v>
          </cell>
          <cell r="EK254">
            <v>0</v>
          </cell>
          <cell r="EL254">
            <v>0</v>
          </cell>
          <cell r="EM254">
            <v>34338</v>
          </cell>
          <cell r="EN254">
            <v>0</v>
          </cell>
          <cell r="EO254">
            <v>0</v>
          </cell>
          <cell r="EP254">
            <v>0</v>
          </cell>
          <cell r="EQ254">
            <v>17921</v>
          </cell>
          <cell r="ER254">
            <v>0</v>
          </cell>
          <cell r="ES254">
            <v>0</v>
          </cell>
          <cell r="ET254">
            <v>0</v>
          </cell>
          <cell r="EU254">
            <v>0</v>
          </cell>
          <cell r="EV254">
            <v>0</v>
          </cell>
          <cell r="EW254">
            <v>0</v>
          </cell>
          <cell r="EX254">
            <v>0</v>
          </cell>
          <cell r="EY254">
            <v>0</v>
          </cell>
          <cell r="EZ254">
            <v>0</v>
          </cell>
          <cell r="FA254">
            <v>0</v>
          </cell>
          <cell r="FB254">
            <v>0</v>
          </cell>
          <cell r="FC254">
            <v>36956</v>
          </cell>
          <cell r="FD254">
            <v>0</v>
          </cell>
          <cell r="FE254">
            <v>-1084</v>
          </cell>
          <cell r="FF254">
            <v>0</v>
          </cell>
          <cell r="FG254">
            <v>0</v>
          </cell>
          <cell r="FH254">
            <v>0</v>
          </cell>
          <cell r="FI254">
            <v>0</v>
          </cell>
          <cell r="FJ254">
            <v>0</v>
          </cell>
          <cell r="FK254">
            <v>6991</v>
          </cell>
          <cell r="FL254">
            <v>0</v>
          </cell>
          <cell r="FM254">
            <v>-167</v>
          </cell>
          <cell r="FN254">
            <v>2053</v>
          </cell>
          <cell r="FO254">
            <v>2178</v>
          </cell>
          <cell r="FP254">
            <v>0</v>
          </cell>
          <cell r="FQ254">
            <v>0</v>
          </cell>
          <cell r="FR254">
            <v>56228</v>
          </cell>
          <cell r="FS254">
            <v>0</v>
          </cell>
          <cell r="FT254">
            <v>0</v>
          </cell>
          <cell r="FU254">
            <v>0</v>
          </cell>
          <cell r="FV254">
            <v>192193</v>
          </cell>
          <cell r="FW254">
            <v>0</v>
          </cell>
          <cell r="FX254">
            <v>0</v>
          </cell>
          <cell r="FY254">
            <v>0</v>
          </cell>
          <cell r="FZ254">
            <v>321460</v>
          </cell>
          <cell r="GA254">
            <v>0</v>
          </cell>
          <cell r="GB254">
            <v>0</v>
          </cell>
          <cell r="GC254">
            <v>0</v>
          </cell>
          <cell r="GD254">
            <v>0</v>
          </cell>
          <cell r="GE254">
            <v>45257</v>
          </cell>
          <cell r="GF254">
            <v>0</v>
          </cell>
          <cell r="GG254">
            <v>0</v>
          </cell>
          <cell r="GH254">
            <v>0</v>
          </cell>
          <cell r="GI254">
            <v>66270</v>
          </cell>
          <cell r="GJ254">
            <v>0</v>
          </cell>
          <cell r="GK254">
            <v>0</v>
          </cell>
          <cell r="GL254">
            <v>0</v>
          </cell>
          <cell r="GM254">
            <v>147</v>
          </cell>
          <cell r="GN254">
            <v>0</v>
          </cell>
          <cell r="GO254">
            <v>0</v>
          </cell>
          <cell r="GP254">
            <v>0</v>
          </cell>
          <cell r="GQ254">
            <v>0</v>
          </cell>
          <cell r="GR254">
            <v>0</v>
          </cell>
          <cell r="GS254">
            <v>0</v>
          </cell>
          <cell r="GT254">
            <v>0</v>
          </cell>
          <cell r="GU254">
            <v>0</v>
          </cell>
          <cell r="GV254">
            <v>0</v>
          </cell>
          <cell r="GW254">
            <v>0</v>
          </cell>
          <cell r="GX254">
            <v>569881</v>
          </cell>
          <cell r="GY254">
            <v>111674</v>
          </cell>
          <cell r="GZ254">
            <v>0</v>
          </cell>
          <cell r="HA254">
            <v>0</v>
          </cell>
          <cell r="HB254">
            <v>38114</v>
          </cell>
          <cell r="HC254">
            <v>0</v>
          </cell>
          <cell r="HD254">
            <v>0</v>
          </cell>
          <cell r="HE254">
            <v>0</v>
          </cell>
          <cell r="HF254">
            <v>58016</v>
          </cell>
          <cell r="HG254">
            <v>0</v>
          </cell>
          <cell r="HH254">
            <v>0</v>
          </cell>
          <cell r="HI254">
            <v>0</v>
          </cell>
          <cell r="HJ254">
            <v>156885</v>
          </cell>
          <cell r="HK254">
            <v>0</v>
          </cell>
          <cell r="HL254">
            <v>0</v>
          </cell>
          <cell r="HM254">
            <v>0</v>
          </cell>
          <cell r="HN254">
            <v>0</v>
          </cell>
          <cell r="HO254">
            <v>20134</v>
          </cell>
          <cell r="HP254">
            <v>0</v>
          </cell>
          <cell r="HQ254">
            <v>0</v>
          </cell>
          <cell r="HR254">
            <v>0</v>
          </cell>
          <cell r="HS254">
            <v>13804</v>
          </cell>
          <cell r="HT254">
            <v>0</v>
          </cell>
          <cell r="HU254">
            <v>0</v>
          </cell>
          <cell r="HV254">
            <v>0</v>
          </cell>
          <cell r="HW254">
            <v>30</v>
          </cell>
          <cell r="HX254">
            <v>0</v>
          </cell>
          <cell r="HY254">
            <v>0</v>
          </cell>
          <cell r="HZ254">
            <v>0</v>
          </cell>
          <cell r="IA254">
            <v>0</v>
          </cell>
          <cell r="IB254">
            <v>0</v>
          </cell>
          <cell r="IC254">
            <v>0</v>
          </cell>
          <cell r="ID254">
            <v>0</v>
          </cell>
          <cell r="IE254">
            <v>1609</v>
          </cell>
          <cell r="IF254">
            <v>0</v>
          </cell>
          <cell r="IG254">
            <v>0</v>
          </cell>
          <cell r="IH254">
            <v>253015</v>
          </cell>
          <cell r="II254">
            <v>35577</v>
          </cell>
          <cell r="IJ254">
            <v>0</v>
          </cell>
          <cell r="IK254">
            <v>0</v>
          </cell>
        </row>
        <row r="255">
          <cell r="A255" t="str">
            <v>49093639</v>
          </cell>
          <cell r="B255" t="str">
            <v>2001</v>
          </cell>
          <cell r="C255">
            <v>37426</v>
          </cell>
          <cell r="D255" t="str">
            <v>15:22:39</v>
          </cell>
          <cell r="E255" t="str">
            <v>Oxford Manor</v>
          </cell>
          <cell r="F255">
            <v>0</v>
          </cell>
          <cell r="G255">
            <v>681231</v>
          </cell>
          <cell r="H255">
            <v>0</v>
          </cell>
          <cell r="I255">
            <v>-90300</v>
          </cell>
          <cell r="J255">
            <v>46560</v>
          </cell>
          <cell r="K255">
            <v>190028</v>
          </cell>
          <cell r="L255">
            <v>-4205</v>
          </cell>
          <cell r="M255">
            <v>-1951</v>
          </cell>
          <cell r="N255">
            <v>199470</v>
          </cell>
          <cell r="O255">
            <v>69214</v>
          </cell>
          <cell r="P255">
            <v>0</v>
          </cell>
          <cell r="Q255">
            <v>0</v>
          </cell>
          <cell r="R255">
            <v>337754</v>
          </cell>
          <cell r="S255">
            <v>386046</v>
          </cell>
          <cell r="T255">
            <v>0</v>
          </cell>
          <cell r="U255">
            <v>0</v>
          </cell>
          <cell r="V255">
            <v>100452</v>
          </cell>
          <cell r="W255">
            <v>0</v>
          </cell>
          <cell r="X255">
            <v>0</v>
          </cell>
          <cell r="Y255">
            <v>0</v>
          </cell>
          <cell r="Z255">
            <v>0</v>
          </cell>
          <cell r="AA255">
            <v>0</v>
          </cell>
          <cell r="AB255">
            <v>0</v>
          </cell>
          <cell r="AC255">
            <v>19359</v>
          </cell>
          <cell r="AD255">
            <v>0</v>
          </cell>
          <cell r="AE255">
            <v>0</v>
          </cell>
          <cell r="AF255">
            <v>0</v>
          </cell>
          <cell r="AG255">
            <v>0</v>
          </cell>
          <cell r="AH255">
            <v>0</v>
          </cell>
          <cell r="AI255">
            <v>0</v>
          </cell>
          <cell r="AJ255">
            <v>0</v>
          </cell>
          <cell r="AK255">
            <v>0</v>
          </cell>
          <cell r="AL255">
            <v>46022</v>
          </cell>
          <cell r="AM255">
            <v>0</v>
          </cell>
          <cell r="AN255">
            <v>0</v>
          </cell>
          <cell r="AO255">
            <v>0</v>
          </cell>
          <cell r="AP255">
            <v>0</v>
          </cell>
          <cell r="AQ255">
            <v>0</v>
          </cell>
          <cell r="AR255">
            <v>0</v>
          </cell>
          <cell r="AS255">
            <v>0</v>
          </cell>
          <cell r="AT255">
            <v>0</v>
          </cell>
          <cell r="AU255">
            <v>14834</v>
          </cell>
          <cell r="AV255">
            <v>0</v>
          </cell>
          <cell r="AW255">
            <v>1481</v>
          </cell>
          <cell r="AX255">
            <v>0</v>
          </cell>
          <cell r="AY255">
            <v>12983</v>
          </cell>
          <cell r="AZ255">
            <v>0</v>
          </cell>
          <cell r="BA255">
            <v>239</v>
          </cell>
          <cell r="BB255">
            <v>0</v>
          </cell>
          <cell r="BC255">
            <v>761</v>
          </cell>
          <cell r="BD255">
            <v>0</v>
          </cell>
          <cell r="BE255">
            <v>6839</v>
          </cell>
          <cell r="BF255">
            <v>0</v>
          </cell>
          <cell r="BG255">
            <v>0</v>
          </cell>
          <cell r="BH255">
            <v>0</v>
          </cell>
          <cell r="BI255">
            <v>0</v>
          </cell>
          <cell r="BJ255">
            <v>0</v>
          </cell>
          <cell r="BK255">
            <v>966</v>
          </cell>
          <cell r="BL255">
            <v>0</v>
          </cell>
          <cell r="BM255">
            <v>0</v>
          </cell>
          <cell r="BN255">
            <v>0</v>
          </cell>
          <cell r="BO255">
            <v>36910</v>
          </cell>
          <cell r="BP255">
            <v>0</v>
          </cell>
          <cell r="BQ255">
            <v>0</v>
          </cell>
          <cell r="BR255">
            <v>0</v>
          </cell>
          <cell r="BS255">
            <v>0</v>
          </cell>
          <cell r="BT255">
            <v>0</v>
          </cell>
          <cell r="BU255">
            <v>0</v>
          </cell>
          <cell r="BV255">
            <v>0</v>
          </cell>
          <cell r="BW255">
            <v>0</v>
          </cell>
          <cell r="BX255">
            <v>0</v>
          </cell>
          <cell r="BY255">
            <v>0</v>
          </cell>
          <cell r="BZ255">
            <v>0</v>
          </cell>
          <cell r="CA255">
            <v>9800</v>
          </cell>
          <cell r="CB255">
            <v>0</v>
          </cell>
          <cell r="CC255">
            <v>0</v>
          </cell>
          <cell r="CD255">
            <v>0</v>
          </cell>
          <cell r="CE255">
            <v>8000</v>
          </cell>
          <cell r="CF255">
            <v>0</v>
          </cell>
          <cell r="CG255">
            <v>0</v>
          </cell>
          <cell r="CH255">
            <v>0</v>
          </cell>
          <cell r="CI255">
            <v>4400</v>
          </cell>
          <cell r="CJ255">
            <v>0</v>
          </cell>
          <cell r="CK255">
            <v>0</v>
          </cell>
          <cell r="CL255">
            <v>0</v>
          </cell>
          <cell r="CM255">
            <v>603</v>
          </cell>
          <cell r="CN255">
            <v>0</v>
          </cell>
          <cell r="CO255">
            <v>0</v>
          </cell>
          <cell r="CP255">
            <v>0</v>
          </cell>
          <cell r="CQ255">
            <v>692</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-675</v>
          </cell>
          <cell r="DF255">
            <v>146474</v>
          </cell>
          <cell r="DG255">
            <v>89949</v>
          </cell>
          <cell r="DH255">
            <v>0</v>
          </cell>
          <cell r="DI255">
            <v>27243</v>
          </cell>
          <cell r="DJ255">
            <v>68095</v>
          </cell>
          <cell r="DK255">
            <v>43218</v>
          </cell>
          <cell r="DL255">
            <v>0</v>
          </cell>
          <cell r="DM255">
            <v>0</v>
          </cell>
          <cell r="DN255">
            <v>55299</v>
          </cell>
          <cell r="DO255">
            <v>20515</v>
          </cell>
          <cell r="DP255">
            <v>0</v>
          </cell>
          <cell r="DQ255">
            <v>0</v>
          </cell>
          <cell r="DR255">
            <v>59035</v>
          </cell>
          <cell r="DS255">
            <v>10480</v>
          </cell>
          <cell r="DT255">
            <v>0</v>
          </cell>
          <cell r="DU255">
            <v>0</v>
          </cell>
          <cell r="DV255">
            <v>180519</v>
          </cell>
          <cell r="DW255">
            <v>387992</v>
          </cell>
          <cell r="DX255">
            <v>0</v>
          </cell>
          <cell r="DY255">
            <v>-153550</v>
          </cell>
          <cell r="DZ255">
            <v>0</v>
          </cell>
          <cell r="EA255">
            <v>4178</v>
          </cell>
          <cell r="EB255">
            <v>0</v>
          </cell>
          <cell r="EC255">
            <v>0</v>
          </cell>
          <cell r="ED255">
            <v>0</v>
          </cell>
          <cell r="EE255">
            <v>20186</v>
          </cell>
          <cell r="EF255">
            <v>0</v>
          </cell>
          <cell r="EG255">
            <v>0</v>
          </cell>
          <cell r="EH255">
            <v>0</v>
          </cell>
          <cell r="EI255">
            <v>152923</v>
          </cell>
          <cell r="EJ255">
            <v>0</v>
          </cell>
          <cell r="EK255">
            <v>0</v>
          </cell>
          <cell r="EL255">
            <v>0</v>
          </cell>
          <cell r="EM255">
            <v>98175</v>
          </cell>
          <cell r="EN255">
            <v>0</v>
          </cell>
          <cell r="EO255">
            <v>0</v>
          </cell>
          <cell r="EP255">
            <v>0</v>
          </cell>
          <cell r="EQ255">
            <v>32755</v>
          </cell>
          <cell r="ER255">
            <v>0</v>
          </cell>
          <cell r="ES255">
            <v>0</v>
          </cell>
          <cell r="ET255">
            <v>0</v>
          </cell>
          <cell r="EU255">
            <v>4045</v>
          </cell>
          <cell r="EV255">
            <v>0</v>
          </cell>
          <cell r="EW255">
            <v>0</v>
          </cell>
          <cell r="EX255">
            <v>0</v>
          </cell>
          <cell r="EY255">
            <v>0</v>
          </cell>
          <cell r="EZ255">
            <v>0</v>
          </cell>
          <cell r="FA255">
            <v>0</v>
          </cell>
          <cell r="FB255">
            <v>0</v>
          </cell>
          <cell r="FC255">
            <v>194560</v>
          </cell>
          <cell r="FD255">
            <v>-109024</v>
          </cell>
          <cell r="FE255">
            <v>0</v>
          </cell>
          <cell r="FF255">
            <v>0</v>
          </cell>
          <cell r="FG255">
            <v>0</v>
          </cell>
          <cell r="FH255">
            <v>0</v>
          </cell>
          <cell r="FI255">
            <v>0</v>
          </cell>
          <cell r="FJ255">
            <v>0</v>
          </cell>
          <cell r="FK255">
            <v>0</v>
          </cell>
          <cell r="FL255">
            <v>0</v>
          </cell>
          <cell r="FM255">
            <v>0</v>
          </cell>
          <cell r="FN255">
            <v>0</v>
          </cell>
          <cell r="FO255">
            <v>0</v>
          </cell>
          <cell r="FP255">
            <v>80865</v>
          </cell>
          <cell r="FQ255">
            <v>0</v>
          </cell>
          <cell r="FR255">
            <v>0</v>
          </cell>
          <cell r="FS255">
            <v>0</v>
          </cell>
          <cell r="FT255">
            <v>98669</v>
          </cell>
          <cell r="FU255">
            <v>0</v>
          </cell>
          <cell r="FV255">
            <v>0</v>
          </cell>
          <cell r="FW255">
            <v>0</v>
          </cell>
          <cell r="FX255">
            <v>327563</v>
          </cell>
          <cell r="FY255">
            <v>0</v>
          </cell>
          <cell r="FZ255">
            <v>0</v>
          </cell>
          <cell r="GA255">
            <v>0</v>
          </cell>
          <cell r="GB255">
            <v>691085</v>
          </cell>
          <cell r="GC255">
            <v>0</v>
          </cell>
          <cell r="GD255">
            <v>0</v>
          </cell>
          <cell r="GE255">
            <v>0</v>
          </cell>
          <cell r="GF255">
            <v>94778</v>
          </cell>
          <cell r="GG255">
            <v>0</v>
          </cell>
          <cell r="GH255">
            <v>0</v>
          </cell>
          <cell r="GI255">
            <v>0</v>
          </cell>
          <cell r="GJ255">
            <v>96015</v>
          </cell>
          <cell r="GK255">
            <v>0</v>
          </cell>
          <cell r="GL255">
            <v>0</v>
          </cell>
          <cell r="GM255">
            <v>0</v>
          </cell>
          <cell r="GN255">
            <v>0</v>
          </cell>
          <cell r="GO255">
            <v>0</v>
          </cell>
          <cell r="GP255">
            <v>0</v>
          </cell>
          <cell r="GQ255">
            <v>0</v>
          </cell>
          <cell r="GR255">
            <v>75548</v>
          </cell>
          <cell r="GS255">
            <v>0</v>
          </cell>
          <cell r="GT255">
            <v>0</v>
          </cell>
          <cell r="GU255">
            <v>63</v>
          </cell>
          <cell r="GV255">
            <v>2249</v>
          </cell>
          <cell r="GW255">
            <v>7861</v>
          </cell>
          <cell r="GX255">
            <v>0</v>
          </cell>
          <cell r="GY255">
            <v>63</v>
          </cell>
          <cell r="GZ255">
            <v>1385907</v>
          </cell>
          <cell r="HA255">
            <v>7861</v>
          </cell>
          <cell r="HB255">
            <v>199785</v>
          </cell>
          <cell r="HC255">
            <v>0</v>
          </cell>
          <cell r="HD255">
            <v>-99071</v>
          </cell>
          <cell r="HE255">
            <v>0</v>
          </cell>
          <cell r="HF255">
            <v>676322</v>
          </cell>
          <cell r="HG255">
            <v>0</v>
          </cell>
          <cell r="HH255">
            <v>-347786</v>
          </cell>
          <cell r="HI255">
            <v>0</v>
          </cell>
          <cell r="HJ255">
            <v>1536396</v>
          </cell>
          <cell r="HK255">
            <v>0</v>
          </cell>
          <cell r="HL255">
            <v>-830790</v>
          </cell>
          <cell r="HM255">
            <v>0</v>
          </cell>
          <cell r="HN255">
            <v>0</v>
          </cell>
          <cell r="HO255">
            <v>204980</v>
          </cell>
          <cell r="HP255">
            <v>-108714</v>
          </cell>
          <cell r="HQ255">
            <v>0</v>
          </cell>
          <cell r="HR255">
            <v>0</v>
          </cell>
          <cell r="HS255">
            <v>207440</v>
          </cell>
          <cell r="HT255">
            <v>-109918</v>
          </cell>
          <cell r="HU255">
            <v>0</v>
          </cell>
          <cell r="HV255">
            <v>0</v>
          </cell>
          <cell r="HW255">
            <v>0</v>
          </cell>
          <cell r="HX255">
            <v>0</v>
          </cell>
          <cell r="HY255">
            <v>0</v>
          </cell>
          <cell r="HZ255">
            <v>0</v>
          </cell>
          <cell r="IA255">
            <v>0</v>
          </cell>
          <cell r="IB255">
            <v>33476</v>
          </cell>
          <cell r="IC255">
            <v>0</v>
          </cell>
          <cell r="ID255">
            <v>0</v>
          </cell>
          <cell r="IE255">
            <v>4895</v>
          </cell>
          <cell r="IF255">
            <v>-2546</v>
          </cell>
          <cell r="IG255">
            <v>8024</v>
          </cell>
          <cell r="IH255">
            <v>2412503</v>
          </cell>
          <cell r="II255">
            <v>417315</v>
          </cell>
          <cell r="IJ255">
            <v>-1465349</v>
          </cell>
          <cell r="IK255">
            <v>8024</v>
          </cell>
        </row>
        <row r="256">
          <cell r="A256" t="str">
            <v>66977884</v>
          </cell>
          <cell r="B256" t="str">
            <v>2001</v>
          </cell>
          <cell r="C256">
            <v>37438</v>
          </cell>
          <cell r="D256" t="str">
            <v>11:46:05</v>
          </cell>
          <cell r="E256" t="str">
            <v>PARDEE CARE CENTER</v>
          </cell>
          <cell r="F256">
            <v>0</v>
          </cell>
          <cell r="G256">
            <v>206609</v>
          </cell>
          <cell r="H256">
            <v>0</v>
          </cell>
          <cell r="I256">
            <v>929</v>
          </cell>
          <cell r="J256">
            <v>59974</v>
          </cell>
          <cell r="K256">
            <v>188071</v>
          </cell>
          <cell r="L256">
            <v>0</v>
          </cell>
          <cell r="M256">
            <v>22533</v>
          </cell>
          <cell r="N256">
            <v>258405</v>
          </cell>
          <cell r="O256">
            <v>28739</v>
          </cell>
          <cell r="P256">
            <v>0</v>
          </cell>
          <cell r="Q256">
            <v>37542</v>
          </cell>
          <cell r="R256">
            <v>315275</v>
          </cell>
          <cell r="S256">
            <v>203192</v>
          </cell>
          <cell r="T256">
            <v>0</v>
          </cell>
          <cell r="U256">
            <v>58785</v>
          </cell>
          <cell r="V256">
            <v>117607</v>
          </cell>
          <cell r="W256">
            <v>0</v>
          </cell>
          <cell r="X256">
            <v>0</v>
          </cell>
          <cell r="Y256">
            <v>0</v>
          </cell>
          <cell r="Z256">
            <v>28571</v>
          </cell>
          <cell r="AA256">
            <v>0</v>
          </cell>
          <cell r="AB256">
            <v>0</v>
          </cell>
          <cell r="AC256">
            <v>0</v>
          </cell>
          <cell r="AD256">
            <v>0</v>
          </cell>
          <cell r="AE256">
            <v>0</v>
          </cell>
          <cell r="AF256">
            <v>0</v>
          </cell>
          <cell r="AG256">
            <v>0</v>
          </cell>
          <cell r="AH256">
            <v>41941</v>
          </cell>
          <cell r="AI256">
            <v>0</v>
          </cell>
          <cell r="AJ256">
            <v>0</v>
          </cell>
          <cell r="AK256">
            <v>0</v>
          </cell>
          <cell r="AL256">
            <v>70573</v>
          </cell>
          <cell r="AM256">
            <v>0</v>
          </cell>
          <cell r="AN256">
            <v>0</v>
          </cell>
          <cell r="AO256">
            <v>0</v>
          </cell>
          <cell r="AP256">
            <v>0</v>
          </cell>
          <cell r="AQ256">
            <v>0</v>
          </cell>
          <cell r="AR256">
            <v>0</v>
          </cell>
          <cell r="AS256">
            <v>0</v>
          </cell>
          <cell r="AT256">
            <v>0</v>
          </cell>
          <cell r="AU256">
            <v>0</v>
          </cell>
          <cell r="AV256">
            <v>0</v>
          </cell>
          <cell r="AW256">
            <v>21013</v>
          </cell>
          <cell r="AX256">
            <v>0</v>
          </cell>
          <cell r="AY256">
            <v>0</v>
          </cell>
          <cell r="AZ256">
            <v>0</v>
          </cell>
          <cell r="BA256">
            <v>50666</v>
          </cell>
          <cell r="BB256">
            <v>0</v>
          </cell>
          <cell r="BC256">
            <v>2893</v>
          </cell>
          <cell r="BD256">
            <v>0</v>
          </cell>
          <cell r="BE256">
            <v>0</v>
          </cell>
          <cell r="BF256">
            <v>0</v>
          </cell>
          <cell r="BG256">
            <v>26713</v>
          </cell>
          <cell r="BH256">
            <v>0</v>
          </cell>
          <cell r="BI256">
            <v>0</v>
          </cell>
          <cell r="BJ256">
            <v>0</v>
          </cell>
          <cell r="BK256">
            <v>19885</v>
          </cell>
          <cell r="BL256">
            <v>0</v>
          </cell>
          <cell r="BM256">
            <v>0</v>
          </cell>
          <cell r="BN256">
            <v>0</v>
          </cell>
          <cell r="BO256">
            <v>1837</v>
          </cell>
          <cell r="BP256">
            <v>0</v>
          </cell>
          <cell r="BQ256">
            <v>0</v>
          </cell>
          <cell r="BR256">
            <v>0</v>
          </cell>
          <cell r="BS256">
            <v>0</v>
          </cell>
          <cell r="BT256">
            <v>0</v>
          </cell>
          <cell r="BU256">
            <v>0</v>
          </cell>
          <cell r="BV256">
            <v>0</v>
          </cell>
          <cell r="BW256">
            <v>0</v>
          </cell>
          <cell r="BX256">
            <v>0</v>
          </cell>
          <cell r="BY256">
            <v>0</v>
          </cell>
          <cell r="BZ256">
            <v>0</v>
          </cell>
          <cell r="CA256">
            <v>24571</v>
          </cell>
          <cell r="CB256">
            <v>0</v>
          </cell>
          <cell r="CC256">
            <v>0</v>
          </cell>
          <cell r="CD256">
            <v>0</v>
          </cell>
          <cell r="CE256">
            <v>0</v>
          </cell>
          <cell r="CF256">
            <v>0</v>
          </cell>
          <cell r="CG256">
            <v>0</v>
          </cell>
          <cell r="CH256">
            <v>0</v>
          </cell>
          <cell r="CI256">
            <v>0</v>
          </cell>
          <cell r="CJ256">
            <v>0</v>
          </cell>
          <cell r="CK256">
            <v>0</v>
          </cell>
          <cell r="CL256">
            <v>0</v>
          </cell>
          <cell r="CM256">
            <v>3482</v>
          </cell>
          <cell r="CN256">
            <v>0</v>
          </cell>
          <cell r="CO256">
            <v>0</v>
          </cell>
          <cell r="CP256">
            <v>0</v>
          </cell>
          <cell r="CQ256">
            <v>2971</v>
          </cell>
          <cell r="CR256">
            <v>0</v>
          </cell>
          <cell r="CS256">
            <v>0</v>
          </cell>
          <cell r="CT256">
            <v>0</v>
          </cell>
          <cell r="CU256">
            <v>0</v>
          </cell>
          <cell r="CV256">
            <v>0</v>
          </cell>
          <cell r="CW256">
            <v>0</v>
          </cell>
          <cell r="CX256">
            <v>0</v>
          </cell>
          <cell r="CY256">
            <v>8267</v>
          </cell>
          <cell r="CZ256">
            <v>0</v>
          </cell>
          <cell r="DA256">
            <v>0</v>
          </cell>
          <cell r="DB256">
            <v>0</v>
          </cell>
          <cell r="DC256">
            <v>0</v>
          </cell>
          <cell r="DD256">
            <v>0</v>
          </cell>
          <cell r="DE256">
            <v>0</v>
          </cell>
          <cell r="DF256">
            <v>258692</v>
          </cell>
          <cell r="DG256">
            <v>90619</v>
          </cell>
          <cell r="DH256">
            <v>0</v>
          </cell>
          <cell r="DI256">
            <v>71679</v>
          </cell>
          <cell r="DJ256">
            <v>0</v>
          </cell>
          <cell r="DK256">
            <v>148522</v>
          </cell>
          <cell r="DL256">
            <v>0</v>
          </cell>
          <cell r="DM256">
            <v>0</v>
          </cell>
          <cell r="DN256">
            <v>96564</v>
          </cell>
          <cell r="DO256">
            <v>3001</v>
          </cell>
          <cell r="DP256">
            <v>0</v>
          </cell>
          <cell r="DQ256">
            <v>24435</v>
          </cell>
          <cell r="DR256">
            <v>45443</v>
          </cell>
          <cell r="DS256">
            <v>8593</v>
          </cell>
          <cell r="DT256">
            <v>0</v>
          </cell>
          <cell r="DU256">
            <v>11499</v>
          </cell>
          <cell r="DV256">
            <v>207784</v>
          </cell>
          <cell r="DW256">
            <v>380107</v>
          </cell>
          <cell r="DX256">
            <v>0</v>
          </cell>
          <cell r="DY256">
            <v>171862</v>
          </cell>
          <cell r="DZ256">
            <v>0</v>
          </cell>
          <cell r="EA256">
            <v>181</v>
          </cell>
          <cell r="EB256">
            <v>0</v>
          </cell>
          <cell r="EC256">
            <v>0</v>
          </cell>
          <cell r="ED256">
            <v>0</v>
          </cell>
          <cell r="EE256">
            <v>36867</v>
          </cell>
          <cell r="EF256">
            <v>0</v>
          </cell>
          <cell r="EG256">
            <v>-23948</v>
          </cell>
          <cell r="EH256">
            <v>121126</v>
          </cell>
          <cell r="EI256">
            <v>1807</v>
          </cell>
          <cell r="EJ256">
            <v>0</v>
          </cell>
          <cell r="EK256">
            <v>30650</v>
          </cell>
          <cell r="EL256">
            <v>38037</v>
          </cell>
          <cell r="EM256">
            <v>1653</v>
          </cell>
          <cell r="EN256">
            <v>0</v>
          </cell>
          <cell r="EO256">
            <v>9626</v>
          </cell>
          <cell r="EP256">
            <v>2297</v>
          </cell>
          <cell r="EQ256">
            <v>0</v>
          </cell>
          <cell r="ER256">
            <v>0</v>
          </cell>
          <cell r="ES256">
            <v>581</v>
          </cell>
          <cell r="ET256">
            <v>0</v>
          </cell>
          <cell r="EU256">
            <v>33942</v>
          </cell>
          <cell r="EV256">
            <v>0</v>
          </cell>
          <cell r="EW256">
            <v>0</v>
          </cell>
          <cell r="EX256">
            <v>0</v>
          </cell>
          <cell r="EY256">
            <v>0</v>
          </cell>
          <cell r="EZ256">
            <v>0</v>
          </cell>
          <cell r="FA256">
            <v>0</v>
          </cell>
          <cell r="FB256">
            <v>0</v>
          </cell>
          <cell r="FC256">
            <v>18350</v>
          </cell>
          <cell r="FD256">
            <v>0</v>
          </cell>
          <cell r="FE256">
            <v>0</v>
          </cell>
          <cell r="FF256">
            <v>0</v>
          </cell>
          <cell r="FG256">
            <v>0</v>
          </cell>
          <cell r="FH256">
            <v>0</v>
          </cell>
          <cell r="FI256">
            <v>0</v>
          </cell>
          <cell r="FJ256">
            <v>0</v>
          </cell>
          <cell r="FK256">
            <v>0</v>
          </cell>
          <cell r="FL256">
            <v>0</v>
          </cell>
          <cell r="FM256">
            <v>0</v>
          </cell>
          <cell r="FN256">
            <v>0</v>
          </cell>
          <cell r="FO256">
            <v>35817</v>
          </cell>
          <cell r="FP256">
            <v>0</v>
          </cell>
          <cell r="FQ256">
            <v>0</v>
          </cell>
          <cell r="FR256">
            <v>115206</v>
          </cell>
          <cell r="FS256">
            <v>0</v>
          </cell>
          <cell r="FT256">
            <v>0</v>
          </cell>
          <cell r="FU256">
            <v>0</v>
          </cell>
          <cell r="FV256">
            <v>287239</v>
          </cell>
          <cell r="FW256">
            <v>0</v>
          </cell>
          <cell r="FX256">
            <v>0</v>
          </cell>
          <cell r="FY256">
            <v>0</v>
          </cell>
          <cell r="FZ256">
            <v>542654</v>
          </cell>
          <cell r="GA256">
            <v>0</v>
          </cell>
          <cell r="GB256">
            <v>0</v>
          </cell>
          <cell r="GC256">
            <v>0</v>
          </cell>
          <cell r="GD256">
            <v>0</v>
          </cell>
          <cell r="GE256">
            <v>0</v>
          </cell>
          <cell r="GF256">
            <v>0</v>
          </cell>
          <cell r="GG256">
            <v>70110</v>
          </cell>
          <cell r="GH256">
            <v>0</v>
          </cell>
          <cell r="GI256">
            <v>0</v>
          </cell>
          <cell r="GJ256">
            <v>0</v>
          </cell>
          <cell r="GK256">
            <v>169046</v>
          </cell>
          <cell r="GL256">
            <v>0</v>
          </cell>
          <cell r="GM256">
            <v>1192</v>
          </cell>
          <cell r="GN256">
            <v>0</v>
          </cell>
          <cell r="GO256">
            <v>-585</v>
          </cell>
          <cell r="GP256">
            <v>0</v>
          </cell>
          <cell r="GQ256">
            <v>26379</v>
          </cell>
          <cell r="GR256">
            <v>0</v>
          </cell>
          <cell r="GS256">
            <v>0</v>
          </cell>
          <cell r="GT256">
            <v>0</v>
          </cell>
          <cell r="GU256">
            <v>198091</v>
          </cell>
          <cell r="GV256">
            <v>0</v>
          </cell>
          <cell r="GW256">
            <v>-798</v>
          </cell>
          <cell r="GX256">
            <v>945099</v>
          </cell>
          <cell r="GY256">
            <v>225662</v>
          </cell>
          <cell r="GZ256">
            <v>0</v>
          </cell>
          <cell r="HA256">
            <v>237773</v>
          </cell>
          <cell r="HB256">
            <v>376360</v>
          </cell>
          <cell r="HC256">
            <v>0</v>
          </cell>
          <cell r="HD256">
            <v>0</v>
          </cell>
          <cell r="HE256">
            <v>0</v>
          </cell>
          <cell r="HF256">
            <v>275858</v>
          </cell>
          <cell r="HG256">
            <v>0</v>
          </cell>
          <cell r="HH256">
            <v>0</v>
          </cell>
          <cell r="HI256">
            <v>0</v>
          </cell>
          <cell r="HJ256">
            <v>508515</v>
          </cell>
          <cell r="HK256">
            <v>0</v>
          </cell>
          <cell r="HL256">
            <v>0</v>
          </cell>
          <cell r="HM256">
            <v>0</v>
          </cell>
          <cell r="HN256">
            <v>0</v>
          </cell>
          <cell r="HO256">
            <v>0</v>
          </cell>
          <cell r="HP256">
            <v>0</v>
          </cell>
          <cell r="HQ256">
            <v>86105</v>
          </cell>
          <cell r="HR256">
            <v>0</v>
          </cell>
          <cell r="HS256">
            <v>0</v>
          </cell>
          <cell r="HT256">
            <v>0</v>
          </cell>
          <cell r="HU256">
            <v>207615</v>
          </cell>
          <cell r="HV256">
            <v>0</v>
          </cell>
          <cell r="HW256">
            <v>1747</v>
          </cell>
          <cell r="HX256">
            <v>0</v>
          </cell>
          <cell r="HY256">
            <v>0</v>
          </cell>
          <cell r="HZ256">
            <v>0</v>
          </cell>
          <cell r="IA256">
            <v>0</v>
          </cell>
          <cell r="IB256">
            <v>0</v>
          </cell>
          <cell r="IC256">
            <v>0</v>
          </cell>
          <cell r="ID256">
            <v>0</v>
          </cell>
          <cell r="IE256">
            <v>274247</v>
          </cell>
          <cell r="IF256">
            <v>0</v>
          </cell>
          <cell r="IG256">
            <v>0</v>
          </cell>
          <cell r="IH256">
            <v>1160733</v>
          </cell>
          <cell r="II256">
            <v>275994</v>
          </cell>
          <cell r="IJ256">
            <v>0</v>
          </cell>
          <cell r="IK256">
            <v>293720</v>
          </cell>
        </row>
        <row r="257">
          <cell r="A257" t="str">
            <v>55789281</v>
          </cell>
          <cell r="B257" t="str">
            <v>2001</v>
          </cell>
          <cell r="C257">
            <v>37448</v>
          </cell>
          <cell r="D257" t="str">
            <v>09:26:39</v>
          </cell>
          <cell r="E257" t="str">
            <v>PARK RIDGE LIVING CENTER</v>
          </cell>
          <cell r="F257">
            <v>0</v>
          </cell>
          <cell r="G257">
            <v>102947</v>
          </cell>
          <cell r="H257">
            <v>-6626</v>
          </cell>
          <cell r="I257">
            <v>-1908</v>
          </cell>
          <cell r="J257">
            <v>11093</v>
          </cell>
          <cell r="K257">
            <v>70988</v>
          </cell>
          <cell r="L257">
            <v>1711</v>
          </cell>
          <cell r="M257">
            <v>-389</v>
          </cell>
          <cell r="N257">
            <v>73816</v>
          </cell>
          <cell r="O257">
            <v>11779</v>
          </cell>
          <cell r="P257">
            <v>11389</v>
          </cell>
          <cell r="Q257">
            <v>0</v>
          </cell>
          <cell r="R257">
            <v>114232</v>
          </cell>
          <cell r="S257">
            <v>100007</v>
          </cell>
          <cell r="T257">
            <v>17625</v>
          </cell>
          <cell r="U257">
            <v>-6275</v>
          </cell>
          <cell r="V257">
            <v>52649</v>
          </cell>
          <cell r="W257">
            <v>0</v>
          </cell>
          <cell r="X257">
            <v>0</v>
          </cell>
          <cell r="Y257">
            <v>0</v>
          </cell>
          <cell r="Z257">
            <v>43933</v>
          </cell>
          <cell r="AA257">
            <v>0</v>
          </cell>
          <cell r="AB257">
            <v>0</v>
          </cell>
          <cell r="AC257">
            <v>0</v>
          </cell>
          <cell r="AD257">
            <v>0</v>
          </cell>
          <cell r="AE257">
            <v>0</v>
          </cell>
          <cell r="AF257">
            <v>0</v>
          </cell>
          <cell r="AG257">
            <v>0</v>
          </cell>
          <cell r="AH257">
            <v>0</v>
          </cell>
          <cell r="AI257">
            <v>0</v>
          </cell>
          <cell r="AJ257">
            <v>0</v>
          </cell>
          <cell r="AK257">
            <v>0</v>
          </cell>
          <cell r="AL257">
            <v>24018</v>
          </cell>
          <cell r="AM257">
            <v>0</v>
          </cell>
          <cell r="AN257">
            <v>0</v>
          </cell>
          <cell r="AO257">
            <v>0</v>
          </cell>
          <cell r="AP257">
            <v>0</v>
          </cell>
          <cell r="AQ257">
            <v>0</v>
          </cell>
          <cell r="AR257">
            <v>0</v>
          </cell>
          <cell r="AS257">
            <v>0</v>
          </cell>
          <cell r="AT257">
            <v>0</v>
          </cell>
          <cell r="AU257">
            <v>0</v>
          </cell>
          <cell r="AV257">
            <v>8993</v>
          </cell>
          <cell r="AW257">
            <v>0</v>
          </cell>
          <cell r="AX257">
            <v>0</v>
          </cell>
          <cell r="AY257">
            <v>0</v>
          </cell>
          <cell r="AZ257">
            <v>9614</v>
          </cell>
          <cell r="BA257">
            <v>0</v>
          </cell>
          <cell r="BB257">
            <v>0</v>
          </cell>
          <cell r="BC257">
            <v>1040</v>
          </cell>
          <cell r="BD257">
            <v>0</v>
          </cell>
          <cell r="BE257">
            <v>0</v>
          </cell>
          <cell r="BF257">
            <v>0</v>
          </cell>
          <cell r="BG257">
            <v>0</v>
          </cell>
          <cell r="BH257">
            <v>0</v>
          </cell>
          <cell r="BI257">
            <v>0</v>
          </cell>
          <cell r="BJ257">
            <v>0</v>
          </cell>
          <cell r="BK257">
            <v>0</v>
          </cell>
          <cell r="BL257">
            <v>0</v>
          </cell>
          <cell r="BM257">
            <v>0</v>
          </cell>
          <cell r="BN257">
            <v>0</v>
          </cell>
          <cell r="BO257">
            <v>40</v>
          </cell>
          <cell r="BP257">
            <v>0</v>
          </cell>
          <cell r="BQ257">
            <v>0</v>
          </cell>
          <cell r="BR257">
            <v>0</v>
          </cell>
          <cell r="BS257">
            <v>0</v>
          </cell>
          <cell r="BT257">
            <v>0</v>
          </cell>
          <cell r="BU257">
            <v>0</v>
          </cell>
          <cell r="BV257">
            <v>0</v>
          </cell>
          <cell r="BW257">
            <v>0</v>
          </cell>
          <cell r="BX257">
            <v>0</v>
          </cell>
          <cell r="BY257">
            <v>0</v>
          </cell>
          <cell r="BZ257">
            <v>0</v>
          </cell>
          <cell r="CA257">
            <v>9450</v>
          </cell>
          <cell r="CB257">
            <v>0</v>
          </cell>
          <cell r="CC257">
            <v>0</v>
          </cell>
          <cell r="CD257">
            <v>0</v>
          </cell>
          <cell r="CE257">
            <v>2412</v>
          </cell>
          <cell r="CF257">
            <v>0</v>
          </cell>
          <cell r="CG257">
            <v>0</v>
          </cell>
          <cell r="CH257">
            <v>0</v>
          </cell>
          <cell r="CI257">
            <v>0</v>
          </cell>
          <cell r="CJ257">
            <v>0</v>
          </cell>
          <cell r="CK257">
            <v>0</v>
          </cell>
          <cell r="CL257">
            <v>0</v>
          </cell>
          <cell r="CM257">
            <v>410</v>
          </cell>
          <cell r="CN257">
            <v>0</v>
          </cell>
          <cell r="CO257">
            <v>0</v>
          </cell>
          <cell r="CP257">
            <v>0</v>
          </cell>
          <cell r="CQ257">
            <v>99</v>
          </cell>
          <cell r="CR257">
            <v>0</v>
          </cell>
          <cell r="CS257">
            <v>0</v>
          </cell>
          <cell r="CT257">
            <v>0</v>
          </cell>
          <cell r="CU257">
            <v>0</v>
          </cell>
          <cell r="CV257">
            <v>4491</v>
          </cell>
          <cell r="CW257">
            <v>0</v>
          </cell>
          <cell r="CX257">
            <v>0</v>
          </cell>
          <cell r="CY257">
            <v>0</v>
          </cell>
          <cell r="CZ257">
            <v>0</v>
          </cell>
          <cell r="DA257">
            <v>0</v>
          </cell>
          <cell r="DB257">
            <v>0</v>
          </cell>
          <cell r="DC257">
            <v>0</v>
          </cell>
          <cell r="DD257">
            <v>0</v>
          </cell>
          <cell r="DE257">
            <v>0</v>
          </cell>
          <cell r="DF257">
            <v>120600</v>
          </cell>
          <cell r="DG257">
            <v>13451</v>
          </cell>
          <cell r="DH257">
            <v>23098</v>
          </cell>
          <cell r="DI257">
            <v>0</v>
          </cell>
          <cell r="DJ257">
            <v>5683</v>
          </cell>
          <cell r="DK257">
            <v>52875</v>
          </cell>
          <cell r="DL257">
            <v>805</v>
          </cell>
          <cell r="DM257">
            <v>0</v>
          </cell>
          <cell r="DN257">
            <v>33711</v>
          </cell>
          <cell r="DO257">
            <v>847</v>
          </cell>
          <cell r="DP257">
            <v>5201</v>
          </cell>
          <cell r="DQ257">
            <v>0</v>
          </cell>
          <cell r="DR257">
            <v>22499</v>
          </cell>
          <cell r="DS257">
            <v>33145</v>
          </cell>
          <cell r="DT257">
            <v>3471</v>
          </cell>
          <cell r="DU257">
            <v>0</v>
          </cell>
          <cell r="DV257">
            <v>117321</v>
          </cell>
          <cell r="DW257">
            <v>453993</v>
          </cell>
          <cell r="DX257">
            <v>-212626</v>
          </cell>
          <cell r="DY257">
            <v>-31361</v>
          </cell>
          <cell r="DZ257">
            <v>0</v>
          </cell>
          <cell r="EA257">
            <v>3714</v>
          </cell>
          <cell r="EB257">
            <v>0</v>
          </cell>
          <cell r="EC257">
            <v>0</v>
          </cell>
          <cell r="ED257">
            <v>0</v>
          </cell>
          <cell r="EE257">
            <v>11008</v>
          </cell>
          <cell r="EF257">
            <v>0</v>
          </cell>
          <cell r="EG257">
            <v>0</v>
          </cell>
          <cell r="EH257">
            <v>0</v>
          </cell>
          <cell r="EI257">
            <v>81576</v>
          </cell>
          <cell r="EJ257">
            <v>0</v>
          </cell>
          <cell r="EK257">
            <v>0</v>
          </cell>
          <cell r="EL257">
            <v>0</v>
          </cell>
          <cell r="EM257">
            <v>64385</v>
          </cell>
          <cell r="EN257">
            <v>0</v>
          </cell>
          <cell r="EO257">
            <v>0</v>
          </cell>
          <cell r="EP257">
            <v>0</v>
          </cell>
          <cell r="EQ257">
            <v>21728</v>
          </cell>
          <cell r="ER257">
            <v>0</v>
          </cell>
          <cell r="ES257">
            <v>0</v>
          </cell>
          <cell r="ET257">
            <v>187577</v>
          </cell>
          <cell r="EU257">
            <v>39202</v>
          </cell>
          <cell r="EV257">
            <v>28940</v>
          </cell>
          <cell r="EW257">
            <v>0</v>
          </cell>
          <cell r="EX257">
            <v>0</v>
          </cell>
          <cell r="EY257">
            <v>0</v>
          </cell>
          <cell r="EZ257">
            <v>0</v>
          </cell>
          <cell r="FA257">
            <v>0</v>
          </cell>
          <cell r="FB257">
            <v>0</v>
          </cell>
          <cell r="FC257">
            <v>80906</v>
          </cell>
          <cell r="FD257">
            <v>0</v>
          </cell>
          <cell r="FE257">
            <v>0</v>
          </cell>
          <cell r="FF257">
            <v>0</v>
          </cell>
          <cell r="FG257">
            <v>0</v>
          </cell>
          <cell r="FH257">
            <v>0</v>
          </cell>
          <cell r="FI257">
            <v>0</v>
          </cell>
          <cell r="FJ257">
            <v>0</v>
          </cell>
          <cell r="FK257">
            <v>74259</v>
          </cell>
          <cell r="FL257">
            <v>2135</v>
          </cell>
          <cell r="FM257">
            <v>0</v>
          </cell>
          <cell r="FN257">
            <v>0</v>
          </cell>
          <cell r="FO257">
            <v>16136</v>
          </cell>
          <cell r="FP257">
            <v>0</v>
          </cell>
          <cell r="FQ257">
            <v>0</v>
          </cell>
          <cell r="FR257">
            <v>0</v>
          </cell>
          <cell r="FS257">
            <v>0</v>
          </cell>
          <cell r="FT257">
            <v>30982</v>
          </cell>
          <cell r="FU257">
            <v>0</v>
          </cell>
          <cell r="FV257">
            <v>0</v>
          </cell>
          <cell r="FW257">
            <v>0</v>
          </cell>
          <cell r="FX257">
            <v>46557</v>
          </cell>
          <cell r="FY257">
            <v>0</v>
          </cell>
          <cell r="FZ257">
            <v>0</v>
          </cell>
          <cell r="GA257">
            <v>0</v>
          </cell>
          <cell r="GB257">
            <v>78327</v>
          </cell>
          <cell r="GC257">
            <v>0</v>
          </cell>
          <cell r="GD257">
            <v>0</v>
          </cell>
          <cell r="GE257">
            <v>0</v>
          </cell>
          <cell r="GF257">
            <v>11623</v>
          </cell>
          <cell r="GG257">
            <v>0</v>
          </cell>
          <cell r="GH257">
            <v>0</v>
          </cell>
          <cell r="GI257">
            <v>0</v>
          </cell>
          <cell r="GJ257">
            <v>12424</v>
          </cell>
          <cell r="GK257">
            <v>0</v>
          </cell>
          <cell r="GL257">
            <v>0</v>
          </cell>
          <cell r="GM257">
            <v>0</v>
          </cell>
          <cell r="GN257">
            <v>704</v>
          </cell>
          <cell r="GO257">
            <v>0</v>
          </cell>
          <cell r="GP257">
            <v>0</v>
          </cell>
          <cell r="GQ257">
            <v>0</v>
          </cell>
          <cell r="GR257">
            <v>4106</v>
          </cell>
          <cell r="GS257">
            <v>0</v>
          </cell>
          <cell r="GT257">
            <v>0</v>
          </cell>
          <cell r="GU257">
            <v>0</v>
          </cell>
          <cell r="GV257">
            <v>21258</v>
          </cell>
          <cell r="GW257">
            <v>0</v>
          </cell>
          <cell r="GX257">
            <v>0</v>
          </cell>
          <cell r="GY257">
            <v>0</v>
          </cell>
          <cell r="GZ257">
            <v>205981</v>
          </cell>
          <cell r="HA257">
            <v>0</v>
          </cell>
          <cell r="HB257">
            <v>160884</v>
          </cell>
          <cell r="HC257">
            <v>0</v>
          </cell>
          <cell r="HD257">
            <v>-90397</v>
          </cell>
          <cell r="HE257">
            <v>0</v>
          </cell>
          <cell r="HF257">
            <v>241764</v>
          </cell>
          <cell r="HG257">
            <v>0</v>
          </cell>
          <cell r="HH257">
            <v>-135841</v>
          </cell>
          <cell r="HI257">
            <v>0</v>
          </cell>
          <cell r="HJ257">
            <v>406743</v>
          </cell>
          <cell r="HK257">
            <v>0</v>
          </cell>
          <cell r="HL257">
            <v>-228538</v>
          </cell>
          <cell r="HM257">
            <v>0</v>
          </cell>
          <cell r="HN257">
            <v>0</v>
          </cell>
          <cell r="HO257">
            <v>0</v>
          </cell>
          <cell r="HP257">
            <v>26445</v>
          </cell>
          <cell r="HQ257">
            <v>0</v>
          </cell>
          <cell r="HR257">
            <v>0</v>
          </cell>
          <cell r="HS257">
            <v>0</v>
          </cell>
          <cell r="HT257">
            <v>28267</v>
          </cell>
          <cell r="HU257">
            <v>0</v>
          </cell>
          <cell r="HV257">
            <v>0</v>
          </cell>
          <cell r="HW257">
            <v>3655</v>
          </cell>
          <cell r="HX257">
            <v>-2054</v>
          </cell>
          <cell r="HY257">
            <v>0</v>
          </cell>
          <cell r="HZ257">
            <v>0</v>
          </cell>
          <cell r="IA257">
            <v>21523</v>
          </cell>
          <cell r="IB257">
            <v>-11980</v>
          </cell>
          <cell r="IC257">
            <v>0</v>
          </cell>
          <cell r="ID257">
            <v>0</v>
          </cell>
          <cell r="IE257">
            <v>110191</v>
          </cell>
          <cell r="IF257">
            <v>-62025</v>
          </cell>
          <cell r="IG257">
            <v>0</v>
          </cell>
          <cell r="IH257">
            <v>809391</v>
          </cell>
          <cell r="II257">
            <v>135369</v>
          </cell>
          <cell r="IJ257">
            <v>-476123</v>
          </cell>
          <cell r="IK257">
            <v>0</v>
          </cell>
        </row>
        <row r="258">
          <cell r="A258" t="str">
            <v>49734580</v>
          </cell>
          <cell r="B258" t="str">
            <v>2001</v>
          </cell>
          <cell r="C258">
            <v>37432</v>
          </cell>
          <cell r="D258" t="str">
            <v>16:18:59</v>
          </cell>
          <cell r="E258" t="str">
            <v>Parrish Nursing Center, Inc.</v>
          </cell>
          <cell r="F258">
            <v>0</v>
          </cell>
          <cell r="G258">
            <v>354423</v>
          </cell>
          <cell r="H258">
            <v>-6472</v>
          </cell>
          <cell r="I258">
            <v>-181392</v>
          </cell>
          <cell r="J258">
            <v>41694</v>
          </cell>
          <cell r="K258">
            <v>190318</v>
          </cell>
          <cell r="L258">
            <v>957</v>
          </cell>
          <cell r="M258">
            <v>-4486</v>
          </cell>
          <cell r="N258">
            <v>0</v>
          </cell>
          <cell r="O258">
            <v>223018</v>
          </cell>
          <cell r="P258">
            <v>0</v>
          </cell>
          <cell r="Q258">
            <v>883</v>
          </cell>
          <cell r="R258">
            <v>167621</v>
          </cell>
          <cell r="S258">
            <v>226728</v>
          </cell>
          <cell r="T258">
            <v>5119</v>
          </cell>
          <cell r="U258">
            <v>-94</v>
          </cell>
          <cell r="V258">
            <v>198901</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57776</v>
          </cell>
          <cell r="AM258">
            <v>0</v>
          </cell>
          <cell r="AN258">
            <v>12591</v>
          </cell>
          <cell r="AO258">
            <v>0</v>
          </cell>
          <cell r="AP258">
            <v>0</v>
          </cell>
          <cell r="AQ258">
            <v>0</v>
          </cell>
          <cell r="AR258">
            <v>0</v>
          </cell>
          <cell r="AS258">
            <v>0</v>
          </cell>
          <cell r="AT258">
            <v>0</v>
          </cell>
          <cell r="AU258">
            <v>0</v>
          </cell>
          <cell r="AV258">
            <v>18354</v>
          </cell>
          <cell r="AW258">
            <v>0</v>
          </cell>
          <cell r="AX258">
            <v>0</v>
          </cell>
          <cell r="AY258">
            <v>45253</v>
          </cell>
          <cell r="AZ258">
            <v>-13907</v>
          </cell>
          <cell r="BA258">
            <v>0</v>
          </cell>
          <cell r="BB258">
            <v>0</v>
          </cell>
          <cell r="BC258">
            <v>11806</v>
          </cell>
          <cell r="BD258">
            <v>0</v>
          </cell>
          <cell r="BE258">
            <v>0</v>
          </cell>
          <cell r="BF258">
            <v>0</v>
          </cell>
          <cell r="BG258">
            <v>108115</v>
          </cell>
          <cell r="BH258">
            <v>0</v>
          </cell>
          <cell r="BI258">
            <v>0</v>
          </cell>
          <cell r="BJ258">
            <v>0</v>
          </cell>
          <cell r="BK258">
            <v>42813</v>
          </cell>
          <cell r="BL258">
            <v>0</v>
          </cell>
          <cell r="BM258">
            <v>0</v>
          </cell>
          <cell r="BN258">
            <v>0</v>
          </cell>
          <cell r="BO258">
            <v>1036</v>
          </cell>
          <cell r="BP258">
            <v>0</v>
          </cell>
          <cell r="BQ258">
            <v>0</v>
          </cell>
          <cell r="BR258">
            <v>0</v>
          </cell>
          <cell r="BS258">
            <v>0</v>
          </cell>
          <cell r="BT258">
            <v>0</v>
          </cell>
          <cell r="BU258">
            <v>0</v>
          </cell>
          <cell r="BV258">
            <v>0</v>
          </cell>
          <cell r="BW258">
            <v>0</v>
          </cell>
          <cell r="BX258">
            <v>0</v>
          </cell>
          <cell r="BY258">
            <v>0</v>
          </cell>
          <cell r="BZ258">
            <v>0</v>
          </cell>
          <cell r="CA258">
            <v>10080</v>
          </cell>
          <cell r="CB258">
            <v>0</v>
          </cell>
          <cell r="CC258">
            <v>0</v>
          </cell>
          <cell r="CD258">
            <v>0</v>
          </cell>
          <cell r="CE258">
            <v>2424</v>
          </cell>
          <cell r="CF258">
            <v>0</v>
          </cell>
          <cell r="CG258">
            <v>0</v>
          </cell>
          <cell r="CH258">
            <v>0</v>
          </cell>
          <cell r="CI258">
            <v>6920</v>
          </cell>
          <cell r="CJ258">
            <v>0</v>
          </cell>
          <cell r="CK258">
            <v>0</v>
          </cell>
          <cell r="CL258">
            <v>0</v>
          </cell>
          <cell r="CM258">
            <v>15190</v>
          </cell>
          <cell r="CN258">
            <v>0</v>
          </cell>
          <cell r="CO258">
            <v>0</v>
          </cell>
          <cell r="CP258">
            <v>0</v>
          </cell>
          <cell r="CQ258">
            <v>23517</v>
          </cell>
          <cell r="CR258">
            <v>0</v>
          </cell>
          <cell r="CS258">
            <v>2726</v>
          </cell>
          <cell r="CT258">
            <v>0</v>
          </cell>
          <cell r="CU258">
            <v>0</v>
          </cell>
          <cell r="CV258">
            <v>6472</v>
          </cell>
          <cell r="CW258">
            <v>0</v>
          </cell>
          <cell r="CX258">
            <v>0</v>
          </cell>
          <cell r="CY258">
            <v>0</v>
          </cell>
          <cell r="CZ258">
            <v>0</v>
          </cell>
          <cell r="DA258">
            <v>0</v>
          </cell>
          <cell r="DB258">
            <v>0</v>
          </cell>
          <cell r="DC258">
            <v>0</v>
          </cell>
          <cell r="DD258">
            <v>0</v>
          </cell>
          <cell r="DE258">
            <v>0</v>
          </cell>
          <cell r="DF258">
            <v>256677</v>
          </cell>
          <cell r="DG258">
            <v>267154</v>
          </cell>
          <cell r="DH258">
            <v>23510</v>
          </cell>
          <cell r="DI258">
            <v>2726</v>
          </cell>
          <cell r="DJ258">
            <v>0</v>
          </cell>
          <cell r="DK258">
            <v>165375</v>
          </cell>
          <cell r="DL258">
            <v>0</v>
          </cell>
          <cell r="DM258">
            <v>0</v>
          </cell>
          <cell r="DN258">
            <v>29002</v>
          </cell>
          <cell r="DO258">
            <v>21184</v>
          </cell>
          <cell r="DP258">
            <v>-5964</v>
          </cell>
          <cell r="DQ258">
            <v>4</v>
          </cell>
          <cell r="DR258">
            <v>38748</v>
          </cell>
          <cell r="DS258">
            <v>2286</v>
          </cell>
          <cell r="DT258">
            <v>8308</v>
          </cell>
          <cell r="DU258">
            <v>0</v>
          </cell>
          <cell r="DV258">
            <v>124397</v>
          </cell>
          <cell r="DW258">
            <v>458882</v>
          </cell>
          <cell r="DX258">
            <v>-63936</v>
          </cell>
          <cell r="DY258">
            <v>-104676</v>
          </cell>
          <cell r="DZ258">
            <v>0</v>
          </cell>
          <cell r="EA258">
            <v>900</v>
          </cell>
          <cell r="EB258">
            <v>6309</v>
          </cell>
          <cell r="EC258">
            <v>0</v>
          </cell>
          <cell r="ED258">
            <v>0</v>
          </cell>
          <cell r="EE258">
            <v>6309</v>
          </cell>
          <cell r="EF258">
            <v>-6309</v>
          </cell>
          <cell r="EG258">
            <v>0</v>
          </cell>
          <cell r="EH258">
            <v>0</v>
          </cell>
          <cell r="EI258">
            <v>43139</v>
          </cell>
          <cell r="EJ258">
            <v>0</v>
          </cell>
          <cell r="EK258">
            <v>0</v>
          </cell>
          <cell r="EL258">
            <v>0</v>
          </cell>
          <cell r="EM258">
            <v>15778</v>
          </cell>
          <cell r="EN258">
            <v>0</v>
          </cell>
          <cell r="EO258">
            <v>0</v>
          </cell>
          <cell r="EP258">
            <v>0</v>
          </cell>
          <cell r="EQ258">
            <v>3196</v>
          </cell>
          <cell r="ER258">
            <v>0</v>
          </cell>
          <cell r="ES258">
            <v>0</v>
          </cell>
          <cell r="ET258">
            <v>0</v>
          </cell>
          <cell r="EU258">
            <v>7701</v>
          </cell>
          <cell r="EV258">
            <v>0</v>
          </cell>
          <cell r="EW258">
            <v>0</v>
          </cell>
          <cell r="EX258">
            <v>0</v>
          </cell>
          <cell r="EY258">
            <v>0</v>
          </cell>
          <cell r="EZ258">
            <v>0</v>
          </cell>
          <cell r="FA258">
            <v>0</v>
          </cell>
          <cell r="FB258">
            <v>0</v>
          </cell>
          <cell r="FC258">
            <v>61104</v>
          </cell>
          <cell r="FD258">
            <v>0</v>
          </cell>
          <cell r="FE258">
            <v>0</v>
          </cell>
          <cell r="FF258">
            <v>0</v>
          </cell>
          <cell r="FG258">
            <v>59594</v>
          </cell>
          <cell r="FH258">
            <v>0</v>
          </cell>
          <cell r="FI258">
            <v>0</v>
          </cell>
          <cell r="FJ258">
            <v>0</v>
          </cell>
          <cell r="FK258">
            <v>30560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383530</v>
          </cell>
          <cell r="GC258">
            <v>0</v>
          </cell>
          <cell r="GD258">
            <v>0</v>
          </cell>
          <cell r="GE258">
            <v>0</v>
          </cell>
          <cell r="GF258">
            <v>30371</v>
          </cell>
          <cell r="GG258">
            <v>0</v>
          </cell>
          <cell r="GH258">
            <v>0</v>
          </cell>
          <cell r="GI258">
            <v>0</v>
          </cell>
          <cell r="GJ258">
            <v>51868</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465769</v>
          </cell>
          <cell r="HA258">
            <v>0</v>
          </cell>
          <cell r="HB258">
            <v>85951</v>
          </cell>
          <cell r="HC258">
            <v>0</v>
          </cell>
          <cell r="HD258">
            <v>0</v>
          </cell>
          <cell r="HE258">
            <v>0</v>
          </cell>
          <cell r="HF258">
            <v>585291</v>
          </cell>
          <cell r="HG258">
            <v>0</v>
          </cell>
          <cell r="HH258">
            <v>0</v>
          </cell>
          <cell r="HI258">
            <v>0</v>
          </cell>
          <cell r="HJ258">
            <v>746173</v>
          </cell>
          <cell r="HK258">
            <v>0</v>
          </cell>
          <cell r="HL258">
            <v>-383530</v>
          </cell>
          <cell r="HM258">
            <v>0</v>
          </cell>
          <cell r="HN258">
            <v>0</v>
          </cell>
          <cell r="HO258">
            <v>0</v>
          </cell>
          <cell r="HP258">
            <v>81869</v>
          </cell>
          <cell r="HQ258">
            <v>0</v>
          </cell>
          <cell r="HR258">
            <v>0</v>
          </cell>
          <cell r="HS258">
            <v>265451</v>
          </cell>
          <cell r="HT258">
            <v>-125630</v>
          </cell>
          <cell r="HU258">
            <v>0</v>
          </cell>
          <cell r="HV258">
            <v>0</v>
          </cell>
          <cell r="HW258">
            <v>0</v>
          </cell>
          <cell r="HX258">
            <v>0</v>
          </cell>
          <cell r="HY258">
            <v>0</v>
          </cell>
          <cell r="HZ258">
            <v>0</v>
          </cell>
          <cell r="IA258">
            <v>0</v>
          </cell>
          <cell r="IB258">
            <v>0</v>
          </cell>
          <cell r="IC258">
            <v>0</v>
          </cell>
          <cell r="ID258">
            <v>0</v>
          </cell>
          <cell r="IE258">
            <v>174042</v>
          </cell>
          <cell r="IF258">
            <v>0</v>
          </cell>
          <cell r="IG258">
            <v>0</v>
          </cell>
          <cell r="IH258">
            <v>1417415</v>
          </cell>
          <cell r="II258">
            <v>439493</v>
          </cell>
          <cell r="IJ258">
            <v>-427291</v>
          </cell>
          <cell r="IK258">
            <v>0</v>
          </cell>
        </row>
        <row r="259">
          <cell r="A259" t="str">
            <v>43765327</v>
          </cell>
          <cell r="B259" t="str">
            <v>2001</v>
          </cell>
          <cell r="C259">
            <v>37433</v>
          </cell>
          <cell r="D259" t="str">
            <v>13:48:33</v>
          </cell>
          <cell r="E259" t="str">
            <v>PELLCARE OF HICKORY</v>
          </cell>
          <cell r="F259">
            <v>0</v>
          </cell>
          <cell r="G259">
            <v>291435</v>
          </cell>
          <cell r="H259">
            <v>0</v>
          </cell>
          <cell r="I259">
            <v>0</v>
          </cell>
          <cell r="J259">
            <v>0</v>
          </cell>
          <cell r="K259">
            <v>239821</v>
          </cell>
          <cell r="L259">
            <v>0</v>
          </cell>
          <cell r="M259">
            <v>-88</v>
          </cell>
          <cell r="N259">
            <v>169845</v>
          </cell>
          <cell r="O259">
            <v>54456</v>
          </cell>
          <cell r="P259">
            <v>4261</v>
          </cell>
          <cell r="Q259">
            <v>0</v>
          </cell>
          <cell r="R259">
            <v>212172</v>
          </cell>
          <cell r="S259">
            <v>279173</v>
          </cell>
          <cell r="T259">
            <v>5324</v>
          </cell>
          <cell r="U259">
            <v>0</v>
          </cell>
          <cell r="V259">
            <v>79278</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48652</v>
          </cell>
          <cell r="AM259">
            <v>0</v>
          </cell>
          <cell r="AN259">
            <v>0</v>
          </cell>
          <cell r="AO259">
            <v>0</v>
          </cell>
          <cell r="AP259">
            <v>4722</v>
          </cell>
          <cell r="AQ259">
            <v>0</v>
          </cell>
          <cell r="AR259">
            <v>0</v>
          </cell>
          <cell r="AS259">
            <v>0</v>
          </cell>
          <cell r="AT259">
            <v>0</v>
          </cell>
          <cell r="AU259">
            <v>12314</v>
          </cell>
          <cell r="AV259">
            <v>0</v>
          </cell>
          <cell r="AW259">
            <v>0</v>
          </cell>
          <cell r="AX259">
            <v>0</v>
          </cell>
          <cell r="AY259">
            <v>8230</v>
          </cell>
          <cell r="AZ259">
            <v>2279</v>
          </cell>
          <cell r="BA259">
            <v>0</v>
          </cell>
          <cell r="BB259">
            <v>0</v>
          </cell>
          <cell r="BC259">
            <v>1180</v>
          </cell>
          <cell r="BD259">
            <v>0</v>
          </cell>
          <cell r="BE259">
            <v>0</v>
          </cell>
          <cell r="BF259">
            <v>0</v>
          </cell>
          <cell r="BG259">
            <v>84586</v>
          </cell>
          <cell r="BH259">
            <v>0</v>
          </cell>
          <cell r="BI259">
            <v>0</v>
          </cell>
          <cell r="BJ259">
            <v>0</v>
          </cell>
          <cell r="BK259">
            <v>19545</v>
          </cell>
          <cell r="BL259">
            <v>0</v>
          </cell>
          <cell r="BM259">
            <v>0</v>
          </cell>
          <cell r="BN259">
            <v>0</v>
          </cell>
          <cell r="BO259">
            <v>8873</v>
          </cell>
          <cell r="BP259">
            <v>0</v>
          </cell>
          <cell r="BQ259">
            <v>0</v>
          </cell>
          <cell r="BR259">
            <v>0</v>
          </cell>
          <cell r="BS259">
            <v>4</v>
          </cell>
          <cell r="BT259">
            <v>0</v>
          </cell>
          <cell r="BU259">
            <v>0</v>
          </cell>
          <cell r="BV259">
            <v>0</v>
          </cell>
          <cell r="BW259">
            <v>0</v>
          </cell>
          <cell r="BX259">
            <v>0</v>
          </cell>
          <cell r="BY259">
            <v>0</v>
          </cell>
          <cell r="BZ259">
            <v>0</v>
          </cell>
          <cell r="CA259">
            <v>11400</v>
          </cell>
          <cell r="CB259">
            <v>0</v>
          </cell>
          <cell r="CC259">
            <v>0</v>
          </cell>
          <cell r="CD259">
            <v>0</v>
          </cell>
          <cell r="CE259">
            <v>2800</v>
          </cell>
          <cell r="CF259">
            <v>0</v>
          </cell>
          <cell r="CG259">
            <v>0</v>
          </cell>
          <cell r="CH259">
            <v>0</v>
          </cell>
          <cell r="CI259">
            <v>2600</v>
          </cell>
          <cell r="CJ259">
            <v>0</v>
          </cell>
          <cell r="CK259">
            <v>0</v>
          </cell>
          <cell r="CL259">
            <v>0</v>
          </cell>
          <cell r="CM259">
            <v>132259</v>
          </cell>
          <cell r="CN259">
            <v>0</v>
          </cell>
          <cell r="CO259">
            <v>0</v>
          </cell>
          <cell r="CP259">
            <v>0</v>
          </cell>
          <cell r="CQ259">
            <v>3027</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132652</v>
          </cell>
          <cell r="DG259">
            <v>286818</v>
          </cell>
          <cell r="DH259">
            <v>2279</v>
          </cell>
          <cell r="DI259">
            <v>0</v>
          </cell>
          <cell r="DJ259">
            <v>64824</v>
          </cell>
          <cell r="DK259">
            <v>30078</v>
          </cell>
          <cell r="DL259">
            <v>1626</v>
          </cell>
          <cell r="DM259">
            <v>0</v>
          </cell>
          <cell r="DN259">
            <v>28157</v>
          </cell>
          <cell r="DO259">
            <v>6301</v>
          </cell>
          <cell r="DP259">
            <v>706</v>
          </cell>
          <cell r="DQ259">
            <v>0</v>
          </cell>
          <cell r="DR259">
            <v>41715</v>
          </cell>
          <cell r="DS259">
            <v>12227</v>
          </cell>
          <cell r="DT259">
            <v>1046</v>
          </cell>
          <cell r="DU259">
            <v>0</v>
          </cell>
          <cell r="DV259">
            <v>148004</v>
          </cell>
          <cell r="DW259">
            <v>143578</v>
          </cell>
          <cell r="DX259">
            <v>-52729</v>
          </cell>
          <cell r="DY259">
            <v>44190</v>
          </cell>
          <cell r="DZ259">
            <v>0</v>
          </cell>
          <cell r="EA259">
            <v>75</v>
          </cell>
          <cell r="EB259">
            <v>0</v>
          </cell>
          <cell r="EC259">
            <v>0</v>
          </cell>
          <cell r="ED259">
            <v>0</v>
          </cell>
          <cell r="EE259">
            <v>5749</v>
          </cell>
          <cell r="EF259">
            <v>0</v>
          </cell>
          <cell r="EG259">
            <v>0</v>
          </cell>
          <cell r="EH259">
            <v>0</v>
          </cell>
          <cell r="EI259">
            <v>162671</v>
          </cell>
          <cell r="EJ259">
            <v>0</v>
          </cell>
          <cell r="EK259">
            <v>0</v>
          </cell>
          <cell r="EL259">
            <v>0</v>
          </cell>
          <cell r="EM259">
            <v>79898</v>
          </cell>
          <cell r="EN259">
            <v>0</v>
          </cell>
          <cell r="EO259">
            <v>0</v>
          </cell>
          <cell r="EP259">
            <v>0</v>
          </cell>
          <cell r="EQ259">
            <v>34456</v>
          </cell>
          <cell r="ER259">
            <v>0</v>
          </cell>
          <cell r="ES259">
            <v>0</v>
          </cell>
          <cell r="ET259">
            <v>0</v>
          </cell>
          <cell r="EU259">
            <v>3632</v>
          </cell>
          <cell r="EV259">
            <v>0</v>
          </cell>
          <cell r="EW259">
            <v>0</v>
          </cell>
          <cell r="EX259">
            <v>0</v>
          </cell>
          <cell r="EY259">
            <v>2630</v>
          </cell>
          <cell r="EZ259">
            <v>0</v>
          </cell>
          <cell r="FA259">
            <v>0</v>
          </cell>
          <cell r="FB259">
            <v>0</v>
          </cell>
          <cell r="FC259">
            <v>28849</v>
          </cell>
          <cell r="FD259">
            <v>0</v>
          </cell>
          <cell r="FE259">
            <v>0</v>
          </cell>
          <cell r="FF259">
            <v>0</v>
          </cell>
          <cell r="FG259">
            <v>0</v>
          </cell>
          <cell r="FH259">
            <v>0</v>
          </cell>
          <cell r="FI259">
            <v>0</v>
          </cell>
          <cell r="FJ259">
            <v>0</v>
          </cell>
          <cell r="FK259">
            <v>4737</v>
          </cell>
          <cell r="FL259">
            <v>0</v>
          </cell>
          <cell r="FM259">
            <v>0</v>
          </cell>
          <cell r="FN259">
            <v>0</v>
          </cell>
          <cell r="FO259">
            <v>17314</v>
          </cell>
          <cell r="FP259">
            <v>0</v>
          </cell>
          <cell r="FQ259">
            <v>0</v>
          </cell>
          <cell r="FR259">
            <v>51055</v>
          </cell>
          <cell r="FS259">
            <v>0</v>
          </cell>
          <cell r="FT259">
            <v>0</v>
          </cell>
          <cell r="FU259">
            <v>0</v>
          </cell>
          <cell r="FV259">
            <v>253294</v>
          </cell>
          <cell r="FW259">
            <v>0</v>
          </cell>
          <cell r="FX259">
            <v>0</v>
          </cell>
          <cell r="FY259">
            <v>0</v>
          </cell>
          <cell r="FZ259">
            <v>347685</v>
          </cell>
          <cell r="GA259">
            <v>0</v>
          </cell>
          <cell r="GB259">
            <v>0</v>
          </cell>
          <cell r="GC259">
            <v>0</v>
          </cell>
          <cell r="GD259">
            <v>0</v>
          </cell>
          <cell r="GE259">
            <v>48008</v>
          </cell>
          <cell r="GF259">
            <v>0</v>
          </cell>
          <cell r="GG259">
            <v>0</v>
          </cell>
          <cell r="GH259">
            <v>0</v>
          </cell>
          <cell r="GI259">
            <v>20509</v>
          </cell>
          <cell r="GJ259">
            <v>9416</v>
          </cell>
          <cell r="GK259">
            <v>0</v>
          </cell>
          <cell r="GL259">
            <v>0</v>
          </cell>
          <cell r="GM259">
            <v>0</v>
          </cell>
          <cell r="GN259">
            <v>0</v>
          </cell>
          <cell r="GO259">
            <v>0</v>
          </cell>
          <cell r="GP259">
            <v>0</v>
          </cell>
          <cell r="GQ259">
            <v>17346</v>
          </cell>
          <cell r="GR259">
            <v>0</v>
          </cell>
          <cell r="GS259">
            <v>0</v>
          </cell>
          <cell r="GT259">
            <v>0</v>
          </cell>
          <cell r="GU259">
            <v>0</v>
          </cell>
          <cell r="GV259">
            <v>0</v>
          </cell>
          <cell r="GW259">
            <v>0</v>
          </cell>
          <cell r="GX259">
            <v>652034</v>
          </cell>
          <cell r="GY259">
            <v>85863</v>
          </cell>
          <cell r="GZ259">
            <v>9416</v>
          </cell>
          <cell r="HA259">
            <v>0</v>
          </cell>
          <cell r="HB259">
            <v>196413</v>
          </cell>
          <cell r="HC259">
            <v>0</v>
          </cell>
          <cell r="HD259">
            <v>0</v>
          </cell>
          <cell r="HE259">
            <v>0</v>
          </cell>
          <cell r="HF259">
            <v>253751</v>
          </cell>
          <cell r="HG259">
            <v>0</v>
          </cell>
          <cell r="HH259">
            <v>0</v>
          </cell>
          <cell r="HI259">
            <v>0</v>
          </cell>
          <cell r="HJ259">
            <v>391952</v>
          </cell>
          <cell r="HK259">
            <v>0</v>
          </cell>
          <cell r="HL259">
            <v>0</v>
          </cell>
          <cell r="HM259">
            <v>0</v>
          </cell>
          <cell r="HN259">
            <v>0</v>
          </cell>
          <cell r="HO259">
            <v>68644</v>
          </cell>
          <cell r="HP259">
            <v>0</v>
          </cell>
          <cell r="HQ259">
            <v>0</v>
          </cell>
          <cell r="HR259">
            <v>0</v>
          </cell>
          <cell r="HS259">
            <v>39785</v>
          </cell>
          <cell r="HT259">
            <v>28071</v>
          </cell>
          <cell r="HU259">
            <v>0</v>
          </cell>
          <cell r="HV259">
            <v>0</v>
          </cell>
          <cell r="HW259">
            <v>117</v>
          </cell>
          <cell r="HX259">
            <v>0</v>
          </cell>
          <cell r="HY259">
            <v>0</v>
          </cell>
          <cell r="HZ259">
            <v>0</v>
          </cell>
          <cell r="IA259">
            <v>28985</v>
          </cell>
          <cell r="IB259">
            <v>0</v>
          </cell>
          <cell r="IC259">
            <v>0</v>
          </cell>
          <cell r="ID259">
            <v>0</v>
          </cell>
          <cell r="IE259">
            <v>0</v>
          </cell>
          <cell r="IF259">
            <v>0</v>
          </cell>
          <cell r="IG259">
            <v>0</v>
          </cell>
          <cell r="IH259">
            <v>842116</v>
          </cell>
          <cell r="II259">
            <v>137531</v>
          </cell>
          <cell r="IJ259">
            <v>28071</v>
          </cell>
          <cell r="IK259">
            <v>0</v>
          </cell>
        </row>
        <row r="260">
          <cell r="A260" t="str">
            <v>65156259</v>
          </cell>
          <cell r="B260" t="str">
            <v>2001</v>
          </cell>
          <cell r="C260">
            <v>37435</v>
          </cell>
          <cell r="D260" t="str">
            <v>13:06:00</v>
          </cell>
          <cell r="E260" t="str">
            <v>PELLCARE OF WINSTON-SALEM</v>
          </cell>
          <cell r="F260">
            <v>0</v>
          </cell>
          <cell r="G260">
            <v>574452</v>
          </cell>
          <cell r="H260">
            <v>0</v>
          </cell>
          <cell r="I260">
            <v>0</v>
          </cell>
          <cell r="J260">
            <v>31954</v>
          </cell>
          <cell r="K260">
            <v>204647</v>
          </cell>
          <cell r="L260">
            <v>857</v>
          </cell>
          <cell r="M260">
            <v>-216</v>
          </cell>
          <cell r="N260">
            <v>113756</v>
          </cell>
          <cell r="O260">
            <v>44680</v>
          </cell>
          <cell r="P260">
            <v>3051</v>
          </cell>
          <cell r="Q260">
            <v>0</v>
          </cell>
          <cell r="R260">
            <v>185877</v>
          </cell>
          <cell r="S260">
            <v>270162</v>
          </cell>
          <cell r="T260">
            <v>4985</v>
          </cell>
          <cell r="U260">
            <v>0</v>
          </cell>
          <cell r="V260">
            <v>62425</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86605</v>
          </cell>
          <cell r="AM260">
            <v>0</v>
          </cell>
          <cell r="AN260">
            <v>0</v>
          </cell>
          <cell r="AO260">
            <v>0</v>
          </cell>
          <cell r="AP260">
            <v>221</v>
          </cell>
          <cell r="AQ260">
            <v>0</v>
          </cell>
          <cell r="AR260">
            <v>0</v>
          </cell>
          <cell r="AS260">
            <v>0</v>
          </cell>
          <cell r="AT260">
            <v>0</v>
          </cell>
          <cell r="AU260">
            <v>12592</v>
          </cell>
          <cell r="AV260">
            <v>0</v>
          </cell>
          <cell r="AW260">
            <v>0</v>
          </cell>
          <cell r="AX260">
            <v>0</v>
          </cell>
          <cell r="AY260">
            <v>12247</v>
          </cell>
          <cell r="AZ260">
            <v>2109</v>
          </cell>
          <cell r="BA260">
            <v>0</v>
          </cell>
          <cell r="BB260">
            <v>0</v>
          </cell>
          <cell r="BC260">
            <v>1072</v>
          </cell>
          <cell r="BD260">
            <v>0</v>
          </cell>
          <cell r="BE260">
            <v>0</v>
          </cell>
          <cell r="BF260">
            <v>0</v>
          </cell>
          <cell r="BG260">
            <v>37393</v>
          </cell>
          <cell r="BH260">
            <v>0</v>
          </cell>
          <cell r="BI260">
            <v>0</v>
          </cell>
          <cell r="BJ260">
            <v>0</v>
          </cell>
          <cell r="BK260">
            <v>6624</v>
          </cell>
          <cell r="BL260">
            <v>0</v>
          </cell>
          <cell r="BM260">
            <v>0</v>
          </cell>
          <cell r="BN260">
            <v>0</v>
          </cell>
          <cell r="BO260">
            <v>11931</v>
          </cell>
          <cell r="BP260">
            <v>0</v>
          </cell>
          <cell r="BQ260">
            <v>0</v>
          </cell>
          <cell r="BR260">
            <v>0</v>
          </cell>
          <cell r="BS260">
            <v>19386</v>
          </cell>
          <cell r="BT260">
            <v>0</v>
          </cell>
          <cell r="BU260">
            <v>0</v>
          </cell>
          <cell r="BV260">
            <v>0</v>
          </cell>
          <cell r="BW260">
            <v>0</v>
          </cell>
          <cell r="BX260">
            <v>0</v>
          </cell>
          <cell r="BY260">
            <v>0</v>
          </cell>
          <cell r="BZ260">
            <v>0</v>
          </cell>
          <cell r="CA260">
            <v>18000</v>
          </cell>
          <cell r="CB260">
            <v>0</v>
          </cell>
          <cell r="CC260">
            <v>0</v>
          </cell>
          <cell r="CD260">
            <v>0</v>
          </cell>
          <cell r="CE260">
            <v>3800</v>
          </cell>
          <cell r="CF260">
            <v>0</v>
          </cell>
          <cell r="CG260">
            <v>0</v>
          </cell>
          <cell r="CH260">
            <v>0</v>
          </cell>
          <cell r="CI260">
            <v>3725</v>
          </cell>
          <cell r="CJ260">
            <v>0</v>
          </cell>
          <cell r="CK260">
            <v>0</v>
          </cell>
          <cell r="CL260">
            <v>0</v>
          </cell>
          <cell r="CM260">
            <v>10715</v>
          </cell>
          <cell r="CN260">
            <v>0</v>
          </cell>
          <cell r="CO260">
            <v>0</v>
          </cell>
          <cell r="CP260">
            <v>0</v>
          </cell>
          <cell r="CQ260">
            <v>1171</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149251</v>
          </cell>
          <cell r="DG260">
            <v>138656</v>
          </cell>
          <cell r="DH260">
            <v>2109</v>
          </cell>
          <cell r="DI260">
            <v>0</v>
          </cell>
          <cell r="DJ260">
            <v>114911</v>
          </cell>
          <cell r="DK260">
            <v>43079</v>
          </cell>
          <cell r="DL260">
            <v>3081</v>
          </cell>
          <cell r="DM260">
            <v>0</v>
          </cell>
          <cell r="DN260">
            <v>37168</v>
          </cell>
          <cell r="DO260">
            <v>7144</v>
          </cell>
          <cell r="DP260">
            <v>997</v>
          </cell>
          <cell r="DQ260">
            <v>0</v>
          </cell>
          <cell r="DR260">
            <v>51459</v>
          </cell>
          <cell r="DS260">
            <v>14836</v>
          </cell>
          <cell r="DT260">
            <v>1380</v>
          </cell>
          <cell r="DU260">
            <v>0</v>
          </cell>
          <cell r="DV260">
            <v>199527</v>
          </cell>
          <cell r="DW260">
            <v>238825</v>
          </cell>
          <cell r="DX260">
            <v>-63749</v>
          </cell>
          <cell r="DY260">
            <v>38395</v>
          </cell>
          <cell r="DZ260">
            <v>0</v>
          </cell>
          <cell r="EA260">
            <v>0</v>
          </cell>
          <cell r="EB260">
            <v>0</v>
          </cell>
          <cell r="EC260">
            <v>0</v>
          </cell>
          <cell r="ED260">
            <v>0</v>
          </cell>
          <cell r="EE260">
            <v>1993</v>
          </cell>
          <cell r="EF260">
            <v>0</v>
          </cell>
          <cell r="EG260">
            <v>0</v>
          </cell>
          <cell r="EH260">
            <v>0</v>
          </cell>
          <cell r="EI260">
            <v>11493</v>
          </cell>
          <cell r="EJ260">
            <v>0</v>
          </cell>
          <cell r="EK260">
            <v>0</v>
          </cell>
          <cell r="EL260">
            <v>0</v>
          </cell>
          <cell r="EM260">
            <v>2792</v>
          </cell>
          <cell r="EN260">
            <v>0</v>
          </cell>
          <cell r="EO260">
            <v>0</v>
          </cell>
          <cell r="EP260">
            <v>0</v>
          </cell>
          <cell r="EQ260">
            <v>26</v>
          </cell>
          <cell r="ER260">
            <v>0</v>
          </cell>
          <cell r="ES260">
            <v>0</v>
          </cell>
          <cell r="ET260">
            <v>0</v>
          </cell>
          <cell r="EU260">
            <v>2850</v>
          </cell>
          <cell r="EV260">
            <v>0</v>
          </cell>
          <cell r="EW260">
            <v>0</v>
          </cell>
          <cell r="EX260">
            <v>0</v>
          </cell>
          <cell r="EY260">
            <v>0</v>
          </cell>
          <cell r="EZ260">
            <v>0</v>
          </cell>
          <cell r="FA260">
            <v>0</v>
          </cell>
          <cell r="FB260">
            <v>0</v>
          </cell>
          <cell r="FC260">
            <v>22380</v>
          </cell>
          <cell r="FD260">
            <v>0</v>
          </cell>
          <cell r="FE260">
            <v>0</v>
          </cell>
          <cell r="FF260">
            <v>0</v>
          </cell>
          <cell r="FG260">
            <v>4549</v>
          </cell>
          <cell r="FH260">
            <v>0</v>
          </cell>
          <cell r="FI260">
            <v>0</v>
          </cell>
          <cell r="FJ260">
            <v>0</v>
          </cell>
          <cell r="FK260">
            <v>7899</v>
          </cell>
          <cell r="FL260">
            <v>0</v>
          </cell>
          <cell r="FM260">
            <v>0</v>
          </cell>
          <cell r="FN260">
            <v>21708</v>
          </cell>
          <cell r="FO260">
            <v>6494</v>
          </cell>
          <cell r="FP260">
            <v>582</v>
          </cell>
          <cell r="FQ260">
            <v>0</v>
          </cell>
          <cell r="FR260">
            <v>155041</v>
          </cell>
          <cell r="FS260">
            <v>0</v>
          </cell>
          <cell r="FT260">
            <v>0</v>
          </cell>
          <cell r="FU260">
            <v>0</v>
          </cell>
          <cell r="FV260">
            <v>344632</v>
          </cell>
          <cell r="FW260">
            <v>0</v>
          </cell>
          <cell r="FX260">
            <v>0</v>
          </cell>
          <cell r="FY260">
            <v>0</v>
          </cell>
          <cell r="FZ260">
            <v>539325</v>
          </cell>
          <cell r="GA260">
            <v>0</v>
          </cell>
          <cell r="GB260">
            <v>0</v>
          </cell>
          <cell r="GC260">
            <v>0</v>
          </cell>
          <cell r="GD260">
            <v>0</v>
          </cell>
          <cell r="GE260">
            <v>67163</v>
          </cell>
          <cell r="GF260">
            <v>0</v>
          </cell>
          <cell r="GG260">
            <v>0</v>
          </cell>
          <cell r="GH260">
            <v>0</v>
          </cell>
          <cell r="GI260">
            <v>34971</v>
          </cell>
          <cell r="GJ260">
            <v>17207</v>
          </cell>
          <cell r="GK260">
            <v>0</v>
          </cell>
          <cell r="GL260">
            <v>0</v>
          </cell>
          <cell r="GM260">
            <v>0</v>
          </cell>
          <cell r="GN260">
            <v>0</v>
          </cell>
          <cell r="GO260">
            <v>0</v>
          </cell>
          <cell r="GP260">
            <v>0</v>
          </cell>
          <cell r="GQ260">
            <v>26658</v>
          </cell>
          <cell r="GR260">
            <v>0</v>
          </cell>
          <cell r="GS260">
            <v>0</v>
          </cell>
          <cell r="GT260">
            <v>0</v>
          </cell>
          <cell r="GU260">
            <v>2520</v>
          </cell>
          <cell r="GV260">
            <v>0</v>
          </cell>
          <cell r="GW260">
            <v>0</v>
          </cell>
          <cell r="GX260">
            <v>1038998</v>
          </cell>
          <cell r="GY260">
            <v>131312</v>
          </cell>
          <cell r="GZ260">
            <v>17207</v>
          </cell>
          <cell r="HA260">
            <v>0</v>
          </cell>
          <cell r="HB260">
            <v>189794</v>
          </cell>
          <cell r="HC260">
            <v>0</v>
          </cell>
          <cell r="HD260">
            <v>0</v>
          </cell>
          <cell r="HE260">
            <v>0</v>
          </cell>
          <cell r="HF260">
            <v>200243</v>
          </cell>
          <cell r="HG260">
            <v>0</v>
          </cell>
          <cell r="HH260">
            <v>0</v>
          </cell>
          <cell r="HI260">
            <v>0</v>
          </cell>
          <cell r="HJ260">
            <v>312710</v>
          </cell>
          <cell r="HK260">
            <v>0</v>
          </cell>
          <cell r="HL260">
            <v>0</v>
          </cell>
          <cell r="HM260">
            <v>0</v>
          </cell>
          <cell r="HN260">
            <v>0</v>
          </cell>
          <cell r="HO260">
            <v>64846</v>
          </cell>
          <cell r="HP260">
            <v>0</v>
          </cell>
          <cell r="HQ260">
            <v>0</v>
          </cell>
          <cell r="HR260">
            <v>0</v>
          </cell>
          <cell r="HS260">
            <v>39103</v>
          </cell>
          <cell r="HT260">
            <v>29500</v>
          </cell>
          <cell r="HU260">
            <v>0</v>
          </cell>
          <cell r="HV260">
            <v>0</v>
          </cell>
          <cell r="HW260">
            <v>628</v>
          </cell>
          <cell r="HX260">
            <v>0</v>
          </cell>
          <cell r="HY260">
            <v>0</v>
          </cell>
          <cell r="HZ260">
            <v>0</v>
          </cell>
          <cell r="IA260">
            <v>28261</v>
          </cell>
          <cell r="IB260">
            <v>0</v>
          </cell>
          <cell r="IC260">
            <v>0</v>
          </cell>
          <cell r="ID260">
            <v>0</v>
          </cell>
          <cell r="IE260">
            <v>672</v>
          </cell>
          <cell r="IF260">
            <v>0</v>
          </cell>
          <cell r="IG260">
            <v>0</v>
          </cell>
          <cell r="IH260">
            <v>702747</v>
          </cell>
          <cell r="II260">
            <v>133510</v>
          </cell>
          <cell r="IJ260">
            <v>29500</v>
          </cell>
          <cell r="IK260">
            <v>0</v>
          </cell>
        </row>
        <row r="261">
          <cell r="A261" t="str">
            <v>59666810</v>
          </cell>
          <cell r="B261" t="str">
            <v>2001</v>
          </cell>
          <cell r="C261">
            <v>37550</v>
          </cell>
          <cell r="D261" t="str">
            <v>17:48:13</v>
          </cell>
          <cell r="E261" t="str">
            <v>PENICK VILLAGE</v>
          </cell>
          <cell r="F261">
            <v>0</v>
          </cell>
          <cell r="G261">
            <v>1076953</v>
          </cell>
          <cell r="H261">
            <v>0</v>
          </cell>
          <cell r="I261">
            <v>-53985</v>
          </cell>
          <cell r="J261">
            <v>136582</v>
          </cell>
          <cell r="K261">
            <v>898936</v>
          </cell>
          <cell r="L261">
            <v>-24929</v>
          </cell>
          <cell r="M261">
            <v>0</v>
          </cell>
          <cell r="N261">
            <v>446357</v>
          </cell>
          <cell r="O261">
            <v>192057</v>
          </cell>
          <cell r="P261">
            <v>-90965</v>
          </cell>
          <cell r="Q261">
            <v>0</v>
          </cell>
          <cell r="R261">
            <v>547600</v>
          </cell>
          <cell r="S261">
            <v>1186108</v>
          </cell>
          <cell r="T261">
            <v>9870</v>
          </cell>
          <cell r="U261">
            <v>-31077</v>
          </cell>
          <cell r="V261">
            <v>142945</v>
          </cell>
          <cell r="W261">
            <v>0</v>
          </cell>
          <cell r="X261">
            <v>-67106</v>
          </cell>
          <cell r="Y261">
            <v>0</v>
          </cell>
          <cell r="Z261">
            <v>233431</v>
          </cell>
          <cell r="AA261">
            <v>0</v>
          </cell>
          <cell r="AB261">
            <v>0</v>
          </cell>
          <cell r="AC261">
            <v>0</v>
          </cell>
          <cell r="AD261">
            <v>343187</v>
          </cell>
          <cell r="AE261">
            <v>0</v>
          </cell>
          <cell r="AF261">
            <v>0</v>
          </cell>
          <cell r="AG261">
            <v>0</v>
          </cell>
          <cell r="AH261">
            <v>576157</v>
          </cell>
          <cell r="AI261">
            <v>0</v>
          </cell>
          <cell r="AJ261">
            <v>0</v>
          </cell>
          <cell r="AK261">
            <v>0</v>
          </cell>
          <cell r="AL261">
            <v>71795</v>
          </cell>
          <cell r="AM261">
            <v>0</v>
          </cell>
          <cell r="AN261">
            <v>0</v>
          </cell>
          <cell r="AO261">
            <v>0</v>
          </cell>
          <cell r="AP261">
            <v>0</v>
          </cell>
          <cell r="AQ261">
            <v>0</v>
          </cell>
          <cell r="AR261">
            <v>22248</v>
          </cell>
          <cell r="AS261">
            <v>0</v>
          </cell>
          <cell r="AT261">
            <v>0</v>
          </cell>
          <cell r="AU261">
            <v>104647</v>
          </cell>
          <cell r="AV261">
            <v>-3432</v>
          </cell>
          <cell r="AW261">
            <v>0</v>
          </cell>
          <cell r="AX261">
            <v>0</v>
          </cell>
          <cell r="AY261">
            <v>233411</v>
          </cell>
          <cell r="AZ261">
            <v>23310</v>
          </cell>
          <cell r="BA261">
            <v>0</v>
          </cell>
          <cell r="BB261">
            <v>0</v>
          </cell>
          <cell r="BC261">
            <v>3981</v>
          </cell>
          <cell r="BD261">
            <v>-517</v>
          </cell>
          <cell r="BE261">
            <v>0</v>
          </cell>
          <cell r="BF261">
            <v>0</v>
          </cell>
          <cell r="BG261">
            <v>130397</v>
          </cell>
          <cell r="BH261">
            <v>-21135</v>
          </cell>
          <cell r="BI261">
            <v>0</v>
          </cell>
          <cell r="BJ261">
            <v>0</v>
          </cell>
          <cell r="BK261">
            <v>0</v>
          </cell>
          <cell r="BL261">
            <v>0</v>
          </cell>
          <cell r="BM261">
            <v>0</v>
          </cell>
          <cell r="BN261">
            <v>0</v>
          </cell>
          <cell r="BO261">
            <v>0</v>
          </cell>
          <cell r="BP261">
            <v>0</v>
          </cell>
          <cell r="BQ261">
            <v>0</v>
          </cell>
          <cell r="BR261">
            <v>0</v>
          </cell>
          <cell r="BS261">
            <v>5585</v>
          </cell>
          <cell r="BT261">
            <v>0</v>
          </cell>
          <cell r="BU261">
            <v>0</v>
          </cell>
          <cell r="BV261">
            <v>0</v>
          </cell>
          <cell r="BW261">
            <v>0</v>
          </cell>
          <cell r="BX261">
            <v>0</v>
          </cell>
          <cell r="BY261">
            <v>0</v>
          </cell>
          <cell r="BZ261">
            <v>0</v>
          </cell>
          <cell r="CA261">
            <v>0</v>
          </cell>
          <cell r="CB261">
            <v>12000</v>
          </cell>
          <cell r="CC261">
            <v>0</v>
          </cell>
          <cell r="CD261">
            <v>0</v>
          </cell>
          <cell r="CE261">
            <v>0</v>
          </cell>
          <cell r="CF261">
            <v>0</v>
          </cell>
          <cell r="CG261">
            <v>0</v>
          </cell>
          <cell r="CH261">
            <v>0</v>
          </cell>
          <cell r="CI261">
            <v>0</v>
          </cell>
          <cell r="CJ261">
            <v>0</v>
          </cell>
          <cell r="CK261">
            <v>0</v>
          </cell>
          <cell r="CL261">
            <v>0</v>
          </cell>
          <cell r="CM261">
            <v>151599</v>
          </cell>
          <cell r="CN261">
            <v>-12000</v>
          </cell>
          <cell r="CO261">
            <v>0</v>
          </cell>
          <cell r="CP261">
            <v>0</v>
          </cell>
          <cell r="CQ261">
            <v>4669</v>
          </cell>
          <cell r="CR261">
            <v>-1951</v>
          </cell>
          <cell r="CS261">
            <v>-620</v>
          </cell>
          <cell r="CT261">
            <v>0</v>
          </cell>
          <cell r="CU261">
            <v>0</v>
          </cell>
          <cell r="CV261">
            <v>0</v>
          </cell>
          <cell r="CW261">
            <v>0</v>
          </cell>
          <cell r="CX261">
            <v>0</v>
          </cell>
          <cell r="CY261">
            <v>0</v>
          </cell>
          <cell r="CZ261">
            <v>0</v>
          </cell>
          <cell r="DA261">
            <v>0</v>
          </cell>
          <cell r="DB261">
            <v>0</v>
          </cell>
          <cell r="DC261">
            <v>0</v>
          </cell>
          <cell r="DD261">
            <v>0</v>
          </cell>
          <cell r="DE261">
            <v>0</v>
          </cell>
          <cell r="DF261">
            <v>1367515</v>
          </cell>
          <cell r="DG261">
            <v>634289</v>
          </cell>
          <cell r="DH261">
            <v>-48583</v>
          </cell>
          <cell r="DI261">
            <v>-620</v>
          </cell>
          <cell r="DJ261">
            <v>0</v>
          </cell>
          <cell r="DK261">
            <v>6106</v>
          </cell>
          <cell r="DL261">
            <v>92535</v>
          </cell>
          <cell r="DM261">
            <v>0</v>
          </cell>
          <cell r="DN261">
            <v>0</v>
          </cell>
          <cell r="DO261">
            <v>0</v>
          </cell>
          <cell r="DP261">
            <v>0</v>
          </cell>
          <cell r="DQ261">
            <v>0</v>
          </cell>
          <cell r="DR261">
            <v>65292</v>
          </cell>
          <cell r="DS261">
            <v>24345</v>
          </cell>
          <cell r="DT261">
            <v>1450</v>
          </cell>
          <cell r="DU261">
            <v>0</v>
          </cell>
          <cell r="DV261">
            <v>628017</v>
          </cell>
          <cell r="DW261">
            <v>1143568</v>
          </cell>
          <cell r="DX261">
            <v>-76438</v>
          </cell>
          <cell r="DY261">
            <v>-439071</v>
          </cell>
          <cell r="DZ261">
            <v>0</v>
          </cell>
          <cell r="EA261">
            <v>0</v>
          </cell>
          <cell r="EB261">
            <v>0</v>
          </cell>
          <cell r="EC261">
            <v>0</v>
          </cell>
          <cell r="ED261">
            <v>0</v>
          </cell>
          <cell r="EE261">
            <v>0</v>
          </cell>
          <cell r="EF261">
            <v>0</v>
          </cell>
          <cell r="EG261">
            <v>0</v>
          </cell>
          <cell r="EH261">
            <v>0</v>
          </cell>
          <cell r="EI261">
            <v>42597</v>
          </cell>
          <cell r="EJ261">
            <v>0</v>
          </cell>
          <cell r="EK261">
            <v>0</v>
          </cell>
          <cell r="EL261">
            <v>0</v>
          </cell>
          <cell r="EM261">
            <v>0</v>
          </cell>
          <cell r="EN261">
            <v>0</v>
          </cell>
          <cell r="EO261">
            <v>0</v>
          </cell>
          <cell r="EP261">
            <v>0</v>
          </cell>
          <cell r="EQ261">
            <v>0</v>
          </cell>
          <cell r="ER261">
            <v>0</v>
          </cell>
          <cell r="ES261">
            <v>0</v>
          </cell>
          <cell r="ET261">
            <v>0</v>
          </cell>
          <cell r="EU261">
            <v>0</v>
          </cell>
          <cell r="EV261">
            <v>3102</v>
          </cell>
          <cell r="EW261">
            <v>0</v>
          </cell>
          <cell r="EX261">
            <v>0</v>
          </cell>
          <cell r="EY261">
            <v>0</v>
          </cell>
          <cell r="EZ261">
            <v>0</v>
          </cell>
          <cell r="FA261">
            <v>0</v>
          </cell>
          <cell r="FB261">
            <v>0</v>
          </cell>
          <cell r="FC261">
            <v>0</v>
          </cell>
          <cell r="FD261">
            <v>2451</v>
          </cell>
          <cell r="FE261">
            <v>0</v>
          </cell>
          <cell r="FF261">
            <v>0</v>
          </cell>
          <cell r="FG261">
            <v>0</v>
          </cell>
          <cell r="FH261">
            <v>0</v>
          </cell>
          <cell r="FI261">
            <v>0</v>
          </cell>
          <cell r="FJ261">
            <v>0</v>
          </cell>
          <cell r="FK261">
            <v>0</v>
          </cell>
          <cell r="FL261">
            <v>0</v>
          </cell>
          <cell r="FM261">
            <v>0</v>
          </cell>
          <cell r="FN261">
            <v>0</v>
          </cell>
          <cell r="FO261">
            <v>0</v>
          </cell>
          <cell r="FP261">
            <v>1951</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cell r="HA261">
            <v>0</v>
          </cell>
          <cell r="HB261">
            <v>0</v>
          </cell>
          <cell r="HC261">
            <v>0</v>
          </cell>
          <cell r="HD261">
            <v>0</v>
          </cell>
          <cell r="HE261">
            <v>0</v>
          </cell>
          <cell r="HF261">
            <v>0</v>
          </cell>
          <cell r="HG261">
            <v>0</v>
          </cell>
          <cell r="HH261">
            <v>0</v>
          </cell>
          <cell r="HI261">
            <v>0</v>
          </cell>
          <cell r="HJ261">
            <v>0</v>
          </cell>
          <cell r="HK261">
            <v>0</v>
          </cell>
          <cell r="HL261">
            <v>0</v>
          </cell>
          <cell r="HM261">
            <v>0</v>
          </cell>
          <cell r="HN261">
            <v>0</v>
          </cell>
          <cell r="HO261">
            <v>0</v>
          </cell>
          <cell r="HP261">
            <v>0</v>
          </cell>
          <cell r="HQ261">
            <v>0</v>
          </cell>
          <cell r="HR261">
            <v>0</v>
          </cell>
          <cell r="HS261">
            <v>0</v>
          </cell>
          <cell r="HT261">
            <v>0</v>
          </cell>
          <cell r="HU261">
            <v>0</v>
          </cell>
          <cell r="HV261">
            <v>0</v>
          </cell>
          <cell r="HW261">
            <v>0</v>
          </cell>
          <cell r="HX261">
            <v>0</v>
          </cell>
          <cell r="HY261">
            <v>0</v>
          </cell>
          <cell r="HZ261">
            <v>0</v>
          </cell>
          <cell r="IA261">
            <v>0</v>
          </cell>
          <cell r="IB261">
            <v>0</v>
          </cell>
          <cell r="IC261">
            <v>0</v>
          </cell>
          <cell r="ID261">
            <v>0</v>
          </cell>
          <cell r="IE261">
            <v>0</v>
          </cell>
          <cell r="IF261">
            <v>0</v>
          </cell>
          <cell r="IG261">
            <v>0</v>
          </cell>
          <cell r="IH261">
            <v>0</v>
          </cell>
          <cell r="II261">
            <v>0</v>
          </cell>
          <cell r="IJ261">
            <v>0</v>
          </cell>
          <cell r="IK261">
            <v>0</v>
          </cell>
        </row>
        <row r="262">
          <cell r="A262" t="str">
            <v>11600001</v>
          </cell>
          <cell r="B262" t="str">
            <v>2001</v>
          </cell>
          <cell r="C262">
            <v>37525</v>
          </cell>
          <cell r="D262" t="str">
            <v>14:53:03</v>
          </cell>
          <cell r="E262" t="str">
            <v>Pettigrew Rehab &amp; HealthCare Center</v>
          </cell>
          <cell r="F262">
            <v>0</v>
          </cell>
          <cell r="G262">
            <v>583874</v>
          </cell>
          <cell r="H262">
            <v>-6565</v>
          </cell>
          <cell r="I262">
            <v>-418855</v>
          </cell>
          <cell r="J262">
            <v>23619</v>
          </cell>
          <cell r="K262">
            <v>130180</v>
          </cell>
          <cell r="L262">
            <v>125</v>
          </cell>
          <cell r="M262">
            <v>-841</v>
          </cell>
          <cell r="N262">
            <v>0</v>
          </cell>
          <cell r="O262">
            <v>127955</v>
          </cell>
          <cell r="P262">
            <v>74</v>
          </cell>
          <cell r="Q262">
            <v>0</v>
          </cell>
          <cell r="R262">
            <v>189745</v>
          </cell>
          <cell r="S262">
            <v>156336</v>
          </cell>
          <cell r="T262">
            <v>56207</v>
          </cell>
          <cell r="U262">
            <v>-26</v>
          </cell>
          <cell r="V262">
            <v>208151</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79774</v>
          </cell>
          <cell r="AM262">
            <v>0</v>
          </cell>
          <cell r="AN262">
            <v>0</v>
          </cell>
          <cell r="AO262">
            <v>0</v>
          </cell>
          <cell r="AP262">
            <v>0</v>
          </cell>
          <cell r="AQ262">
            <v>0</v>
          </cell>
          <cell r="AR262">
            <v>0</v>
          </cell>
          <cell r="AS262">
            <v>0</v>
          </cell>
          <cell r="AT262">
            <v>0</v>
          </cell>
          <cell r="AU262">
            <v>0</v>
          </cell>
          <cell r="AV262">
            <v>24091</v>
          </cell>
          <cell r="AW262">
            <v>0</v>
          </cell>
          <cell r="AX262">
            <v>0</v>
          </cell>
          <cell r="AY262">
            <v>0</v>
          </cell>
          <cell r="AZ262">
            <v>58550</v>
          </cell>
          <cell r="BA262">
            <v>0</v>
          </cell>
          <cell r="BB262">
            <v>0</v>
          </cell>
          <cell r="BC262">
            <v>0</v>
          </cell>
          <cell r="BD262">
            <v>0</v>
          </cell>
          <cell r="BE262">
            <v>0</v>
          </cell>
          <cell r="BF262">
            <v>0</v>
          </cell>
          <cell r="BG262">
            <v>88643</v>
          </cell>
          <cell r="BH262">
            <v>-23557</v>
          </cell>
          <cell r="BI262">
            <v>0</v>
          </cell>
          <cell r="BJ262">
            <v>0</v>
          </cell>
          <cell r="BK262">
            <v>0</v>
          </cell>
          <cell r="BL262">
            <v>0</v>
          </cell>
          <cell r="BM262">
            <v>0</v>
          </cell>
          <cell r="BN262">
            <v>0</v>
          </cell>
          <cell r="BO262">
            <v>694</v>
          </cell>
          <cell r="BP262">
            <v>0</v>
          </cell>
          <cell r="BQ262">
            <v>0</v>
          </cell>
          <cell r="BR262">
            <v>0</v>
          </cell>
          <cell r="BS262">
            <v>0</v>
          </cell>
          <cell r="BT262">
            <v>1241</v>
          </cell>
          <cell r="BU262">
            <v>0</v>
          </cell>
          <cell r="BV262">
            <v>0</v>
          </cell>
          <cell r="BW262">
            <v>0</v>
          </cell>
          <cell r="BX262">
            <v>0</v>
          </cell>
          <cell r="BY262">
            <v>0</v>
          </cell>
          <cell r="BZ262">
            <v>0</v>
          </cell>
          <cell r="CA262">
            <v>28700</v>
          </cell>
          <cell r="CB262">
            <v>0</v>
          </cell>
          <cell r="CC262">
            <v>0</v>
          </cell>
          <cell r="CD262">
            <v>0</v>
          </cell>
          <cell r="CE262">
            <v>9114</v>
          </cell>
          <cell r="CF262">
            <v>0</v>
          </cell>
          <cell r="CG262">
            <v>0</v>
          </cell>
          <cell r="CH262">
            <v>0</v>
          </cell>
          <cell r="CI262">
            <v>2800</v>
          </cell>
          <cell r="CJ262">
            <v>0</v>
          </cell>
          <cell r="CK262">
            <v>0</v>
          </cell>
          <cell r="CL262">
            <v>0</v>
          </cell>
          <cell r="CM262">
            <v>700</v>
          </cell>
          <cell r="CN262">
            <v>0</v>
          </cell>
          <cell r="CO262">
            <v>10145</v>
          </cell>
          <cell r="CP262">
            <v>0</v>
          </cell>
          <cell r="CQ262">
            <v>375</v>
          </cell>
          <cell r="CR262">
            <v>5754</v>
          </cell>
          <cell r="CS262">
            <v>0</v>
          </cell>
          <cell r="CT262">
            <v>0</v>
          </cell>
          <cell r="CU262">
            <v>0</v>
          </cell>
          <cell r="CV262">
            <v>6565</v>
          </cell>
          <cell r="CW262">
            <v>0</v>
          </cell>
          <cell r="CX262">
            <v>0</v>
          </cell>
          <cell r="CY262">
            <v>0</v>
          </cell>
          <cell r="CZ262">
            <v>0</v>
          </cell>
          <cell r="DA262">
            <v>0</v>
          </cell>
          <cell r="DB262">
            <v>0</v>
          </cell>
          <cell r="DC262">
            <v>0</v>
          </cell>
          <cell r="DD262">
            <v>0</v>
          </cell>
          <cell r="DE262">
            <v>0</v>
          </cell>
          <cell r="DF262">
            <v>287925</v>
          </cell>
          <cell r="DG262">
            <v>131026</v>
          </cell>
          <cell r="DH262">
            <v>72644</v>
          </cell>
          <cell r="DI262">
            <v>10145</v>
          </cell>
          <cell r="DJ262">
            <v>0</v>
          </cell>
          <cell r="DK262">
            <v>81419</v>
          </cell>
          <cell r="DL262">
            <v>872</v>
          </cell>
          <cell r="DM262">
            <v>8300</v>
          </cell>
          <cell r="DN262">
            <v>36322</v>
          </cell>
          <cell r="DO262">
            <v>0</v>
          </cell>
          <cell r="DP262">
            <v>10731</v>
          </cell>
          <cell r="DQ262">
            <v>0</v>
          </cell>
          <cell r="DR262">
            <v>21115</v>
          </cell>
          <cell r="DS262">
            <v>4369</v>
          </cell>
          <cell r="DT262">
            <v>6238</v>
          </cell>
          <cell r="DU262">
            <v>0</v>
          </cell>
          <cell r="DV262">
            <v>178222</v>
          </cell>
          <cell r="DW262">
            <v>1392114</v>
          </cell>
          <cell r="DX262">
            <v>-574601</v>
          </cell>
          <cell r="DY262">
            <v>-414094</v>
          </cell>
          <cell r="DZ262">
            <v>0</v>
          </cell>
          <cell r="EA262">
            <v>537</v>
          </cell>
          <cell r="EB262">
            <v>0</v>
          </cell>
          <cell r="EC262">
            <v>0</v>
          </cell>
          <cell r="ED262">
            <v>0</v>
          </cell>
          <cell r="EE262">
            <v>10586</v>
          </cell>
          <cell r="EF262">
            <v>0</v>
          </cell>
          <cell r="EG262">
            <v>0</v>
          </cell>
          <cell r="EH262">
            <v>80414</v>
          </cell>
          <cell r="EI262">
            <v>76047</v>
          </cell>
          <cell r="EJ262">
            <v>-47244</v>
          </cell>
          <cell r="EK262">
            <v>2288</v>
          </cell>
          <cell r="EL262">
            <v>56043</v>
          </cell>
          <cell r="EM262">
            <v>3667</v>
          </cell>
          <cell r="EN262">
            <v>65355</v>
          </cell>
          <cell r="EO262">
            <v>2548</v>
          </cell>
          <cell r="EP262">
            <v>15248</v>
          </cell>
          <cell r="EQ262">
            <v>3600</v>
          </cell>
          <cell r="ER262">
            <v>16370</v>
          </cell>
          <cell r="ES262">
            <v>680</v>
          </cell>
          <cell r="ET262">
            <v>0</v>
          </cell>
          <cell r="EU262">
            <v>3284</v>
          </cell>
          <cell r="EV262">
            <v>0</v>
          </cell>
          <cell r="EW262">
            <v>0</v>
          </cell>
          <cell r="EX262">
            <v>0</v>
          </cell>
          <cell r="EY262">
            <v>4548</v>
          </cell>
          <cell r="EZ262">
            <v>0</v>
          </cell>
          <cell r="FA262">
            <v>0</v>
          </cell>
          <cell r="FB262">
            <v>0</v>
          </cell>
          <cell r="FC262">
            <v>23460</v>
          </cell>
          <cell r="FD262">
            <v>0</v>
          </cell>
          <cell r="FE262">
            <v>0</v>
          </cell>
          <cell r="FF262">
            <v>0</v>
          </cell>
          <cell r="FG262">
            <v>24759</v>
          </cell>
          <cell r="FH262">
            <v>0</v>
          </cell>
          <cell r="FI262">
            <v>0</v>
          </cell>
          <cell r="FJ262">
            <v>0</v>
          </cell>
          <cell r="FK262">
            <v>73184</v>
          </cell>
          <cell r="FL262">
            <v>0</v>
          </cell>
          <cell r="FM262">
            <v>0</v>
          </cell>
          <cell r="FN262">
            <v>0</v>
          </cell>
          <cell r="FO262">
            <v>0</v>
          </cell>
          <cell r="FP262">
            <v>16694</v>
          </cell>
          <cell r="FQ262">
            <v>0</v>
          </cell>
          <cell r="FR262">
            <v>37615</v>
          </cell>
          <cell r="FS262">
            <v>0</v>
          </cell>
          <cell r="FT262">
            <v>0</v>
          </cell>
          <cell r="FU262">
            <v>0</v>
          </cell>
          <cell r="FV262">
            <v>42846</v>
          </cell>
          <cell r="FW262">
            <v>0</v>
          </cell>
          <cell r="FX262">
            <v>0</v>
          </cell>
          <cell r="FY262">
            <v>0</v>
          </cell>
          <cell r="FZ262">
            <v>151036</v>
          </cell>
          <cell r="GA262">
            <v>0</v>
          </cell>
          <cell r="GB262">
            <v>325014</v>
          </cell>
          <cell r="GC262">
            <v>0</v>
          </cell>
          <cell r="GD262">
            <v>0</v>
          </cell>
          <cell r="GE262">
            <v>0</v>
          </cell>
          <cell r="GF262">
            <v>46867</v>
          </cell>
          <cell r="GG262">
            <v>0</v>
          </cell>
          <cell r="GH262">
            <v>0</v>
          </cell>
          <cell r="GI262">
            <v>0</v>
          </cell>
          <cell r="GJ262">
            <v>117536</v>
          </cell>
          <cell r="GK262">
            <v>0</v>
          </cell>
          <cell r="GL262">
            <v>0</v>
          </cell>
          <cell r="GM262">
            <v>0</v>
          </cell>
          <cell r="GN262">
            <v>0</v>
          </cell>
          <cell r="GO262">
            <v>0</v>
          </cell>
          <cell r="GP262">
            <v>0</v>
          </cell>
          <cell r="GQ262">
            <v>0</v>
          </cell>
          <cell r="GR262">
            <v>11952</v>
          </cell>
          <cell r="GS262">
            <v>0</v>
          </cell>
          <cell r="GT262">
            <v>0</v>
          </cell>
          <cell r="GU262">
            <v>0</v>
          </cell>
          <cell r="GV262">
            <v>0</v>
          </cell>
          <cell r="GW262">
            <v>0</v>
          </cell>
          <cell r="GX262">
            <v>231497</v>
          </cell>
          <cell r="GY262">
            <v>0</v>
          </cell>
          <cell r="GZ262">
            <v>501369</v>
          </cell>
          <cell r="HA262">
            <v>0</v>
          </cell>
          <cell r="HB262">
            <v>304595</v>
          </cell>
          <cell r="HC262">
            <v>0</v>
          </cell>
          <cell r="HD262">
            <v>0</v>
          </cell>
          <cell r="HE262">
            <v>0</v>
          </cell>
          <cell r="HF262">
            <v>172050</v>
          </cell>
          <cell r="HG262">
            <v>0</v>
          </cell>
          <cell r="HH262">
            <v>0</v>
          </cell>
          <cell r="HI262">
            <v>0</v>
          </cell>
          <cell r="HJ262">
            <v>569633</v>
          </cell>
          <cell r="HK262">
            <v>0</v>
          </cell>
          <cell r="HL262">
            <v>-325014</v>
          </cell>
          <cell r="HM262">
            <v>0</v>
          </cell>
          <cell r="HN262">
            <v>0</v>
          </cell>
          <cell r="HO262">
            <v>0</v>
          </cell>
          <cell r="HP262">
            <v>60742</v>
          </cell>
          <cell r="HQ262">
            <v>0</v>
          </cell>
          <cell r="HR262">
            <v>0</v>
          </cell>
          <cell r="HS262">
            <v>0</v>
          </cell>
          <cell r="HT262">
            <v>152333</v>
          </cell>
          <cell r="HU262">
            <v>0</v>
          </cell>
          <cell r="HV262">
            <v>0</v>
          </cell>
          <cell r="HW262">
            <v>0</v>
          </cell>
          <cell r="HX262">
            <v>0</v>
          </cell>
          <cell r="HY262">
            <v>0</v>
          </cell>
          <cell r="HZ262">
            <v>0</v>
          </cell>
          <cell r="IA262">
            <v>0</v>
          </cell>
          <cell r="IB262">
            <v>21972</v>
          </cell>
          <cell r="IC262">
            <v>0</v>
          </cell>
          <cell r="ID262">
            <v>0</v>
          </cell>
          <cell r="IE262">
            <v>0</v>
          </cell>
          <cell r="IF262">
            <v>0</v>
          </cell>
          <cell r="IG262">
            <v>0</v>
          </cell>
          <cell r="IH262">
            <v>1046278</v>
          </cell>
          <cell r="II262">
            <v>0</v>
          </cell>
          <cell r="IJ262">
            <v>-89967</v>
          </cell>
          <cell r="IK262">
            <v>0</v>
          </cell>
        </row>
        <row r="263">
          <cell r="A263" t="str">
            <v>69810498</v>
          </cell>
          <cell r="B263" t="str">
            <v>2001</v>
          </cell>
          <cell r="C263">
            <v>37435</v>
          </cell>
          <cell r="D263" t="str">
            <v>14:06:06</v>
          </cell>
          <cell r="E263" t="str">
            <v>PINEHURST NURSING CENTER</v>
          </cell>
          <cell r="F263">
            <v>0</v>
          </cell>
          <cell r="G263">
            <v>479127</v>
          </cell>
          <cell r="H263">
            <v>-1096</v>
          </cell>
          <cell r="I263">
            <v>-19973</v>
          </cell>
          <cell r="J263">
            <v>53117</v>
          </cell>
          <cell r="K263">
            <v>198417</v>
          </cell>
          <cell r="L263">
            <v>0</v>
          </cell>
          <cell r="M263">
            <v>17990</v>
          </cell>
          <cell r="N263">
            <v>156047</v>
          </cell>
          <cell r="O263">
            <v>60193</v>
          </cell>
          <cell r="P263">
            <v>-1911</v>
          </cell>
          <cell r="Q263">
            <v>-622</v>
          </cell>
          <cell r="R263">
            <v>219961</v>
          </cell>
          <cell r="S263">
            <v>254396</v>
          </cell>
          <cell r="T263">
            <v>0</v>
          </cell>
          <cell r="U263">
            <v>-1298</v>
          </cell>
          <cell r="V263">
            <v>56250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4714</v>
          </cell>
          <cell r="AV263">
            <v>0</v>
          </cell>
          <cell r="AW263">
            <v>0</v>
          </cell>
          <cell r="AX263">
            <v>0</v>
          </cell>
          <cell r="AY263">
            <v>2968</v>
          </cell>
          <cell r="AZ263">
            <v>0</v>
          </cell>
          <cell r="BA263">
            <v>0</v>
          </cell>
          <cell r="BB263">
            <v>0</v>
          </cell>
          <cell r="BC263">
            <v>1150</v>
          </cell>
          <cell r="BD263">
            <v>0</v>
          </cell>
          <cell r="BE263">
            <v>0</v>
          </cell>
          <cell r="BF263">
            <v>0</v>
          </cell>
          <cell r="BG263">
            <v>100460</v>
          </cell>
          <cell r="BH263">
            <v>0</v>
          </cell>
          <cell r="BI263">
            <v>-1820</v>
          </cell>
          <cell r="BJ263">
            <v>0</v>
          </cell>
          <cell r="BK263">
            <v>17269</v>
          </cell>
          <cell r="BL263">
            <v>0</v>
          </cell>
          <cell r="BM263">
            <v>0</v>
          </cell>
          <cell r="BN263">
            <v>0</v>
          </cell>
          <cell r="BO263">
            <v>1491</v>
          </cell>
          <cell r="BP263">
            <v>0</v>
          </cell>
          <cell r="BQ263">
            <v>15</v>
          </cell>
          <cell r="BR263">
            <v>0</v>
          </cell>
          <cell r="BS263">
            <v>2156</v>
          </cell>
          <cell r="BT263">
            <v>0</v>
          </cell>
          <cell r="BU263">
            <v>0</v>
          </cell>
          <cell r="BV263">
            <v>0</v>
          </cell>
          <cell r="BW263">
            <v>0</v>
          </cell>
          <cell r="BX263">
            <v>0</v>
          </cell>
          <cell r="BY263">
            <v>0</v>
          </cell>
          <cell r="BZ263">
            <v>0</v>
          </cell>
          <cell r="CA263">
            <v>26400</v>
          </cell>
          <cell r="CB263">
            <v>0</v>
          </cell>
          <cell r="CC263">
            <v>0</v>
          </cell>
          <cell r="CD263">
            <v>0</v>
          </cell>
          <cell r="CE263">
            <v>4992</v>
          </cell>
          <cell r="CF263">
            <v>0</v>
          </cell>
          <cell r="CG263">
            <v>0</v>
          </cell>
          <cell r="CH263">
            <v>0</v>
          </cell>
          <cell r="CI263">
            <v>1575</v>
          </cell>
          <cell r="CJ263">
            <v>0</v>
          </cell>
          <cell r="CK263">
            <v>0</v>
          </cell>
          <cell r="CL263">
            <v>0</v>
          </cell>
          <cell r="CM263">
            <v>2658</v>
          </cell>
          <cell r="CN263">
            <v>0</v>
          </cell>
          <cell r="CO263">
            <v>0</v>
          </cell>
          <cell r="CP263">
            <v>0</v>
          </cell>
          <cell r="CQ263">
            <v>4008</v>
          </cell>
          <cell r="CR263">
            <v>0</v>
          </cell>
          <cell r="CS263">
            <v>18514</v>
          </cell>
          <cell r="CT263">
            <v>0</v>
          </cell>
          <cell r="CU263">
            <v>3974</v>
          </cell>
          <cell r="CV263">
            <v>1096</v>
          </cell>
          <cell r="CW263">
            <v>0</v>
          </cell>
          <cell r="CX263">
            <v>0</v>
          </cell>
          <cell r="CY263">
            <v>0</v>
          </cell>
          <cell r="CZ263">
            <v>0</v>
          </cell>
          <cell r="DA263">
            <v>0</v>
          </cell>
          <cell r="DB263">
            <v>0</v>
          </cell>
          <cell r="DC263">
            <v>0</v>
          </cell>
          <cell r="DD263">
            <v>0</v>
          </cell>
          <cell r="DE263">
            <v>0</v>
          </cell>
          <cell r="DF263">
            <v>56250</v>
          </cell>
          <cell r="DG263">
            <v>173815</v>
          </cell>
          <cell r="DH263">
            <v>1096</v>
          </cell>
          <cell r="DI263">
            <v>16709</v>
          </cell>
          <cell r="DJ263">
            <v>101502</v>
          </cell>
          <cell r="DK263">
            <v>35294</v>
          </cell>
          <cell r="DL263">
            <v>0</v>
          </cell>
          <cell r="DM263">
            <v>-476</v>
          </cell>
          <cell r="DN263">
            <v>27000</v>
          </cell>
          <cell r="DO263">
            <v>5109</v>
          </cell>
          <cell r="DP263">
            <v>0</v>
          </cell>
          <cell r="DQ263">
            <v>0</v>
          </cell>
          <cell r="DR263">
            <v>48390</v>
          </cell>
          <cell r="DS263">
            <v>11811</v>
          </cell>
          <cell r="DT263">
            <v>0</v>
          </cell>
          <cell r="DU263">
            <v>500</v>
          </cell>
          <cell r="DV263">
            <v>117182</v>
          </cell>
          <cell r="DW263">
            <v>335118</v>
          </cell>
          <cell r="DX263">
            <v>0</v>
          </cell>
          <cell r="DY263">
            <v>-105065</v>
          </cell>
          <cell r="DZ263">
            <v>0</v>
          </cell>
          <cell r="EA263">
            <v>0</v>
          </cell>
          <cell r="EB263">
            <v>0</v>
          </cell>
          <cell r="EC263">
            <v>0</v>
          </cell>
          <cell r="ED263">
            <v>0</v>
          </cell>
          <cell r="EE263">
            <v>0</v>
          </cell>
          <cell r="EF263">
            <v>0</v>
          </cell>
          <cell r="EG263">
            <v>0</v>
          </cell>
          <cell r="EH263">
            <v>3557</v>
          </cell>
          <cell r="EI263">
            <v>95065</v>
          </cell>
          <cell r="EJ263">
            <v>0</v>
          </cell>
          <cell r="EK263">
            <v>0</v>
          </cell>
          <cell r="EL263">
            <v>0</v>
          </cell>
          <cell r="EM263">
            <v>52582</v>
          </cell>
          <cell r="EN263">
            <v>0</v>
          </cell>
          <cell r="EO263">
            <v>0</v>
          </cell>
          <cell r="EP263">
            <v>0</v>
          </cell>
          <cell r="EQ263">
            <v>392</v>
          </cell>
          <cell r="ER263">
            <v>0</v>
          </cell>
          <cell r="ES263">
            <v>0</v>
          </cell>
          <cell r="ET263">
            <v>0</v>
          </cell>
          <cell r="EU263">
            <v>0</v>
          </cell>
          <cell r="EV263">
            <v>0</v>
          </cell>
          <cell r="EW263">
            <v>0</v>
          </cell>
          <cell r="EX263">
            <v>0</v>
          </cell>
          <cell r="EY263">
            <v>0</v>
          </cell>
          <cell r="EZ263">
            <v>0</v>
          </cell>
          <cell r="FA263">
            <v>0</v>
          </cell>
          <cell r="FB263">
            <v>0</v>
          </cell>
          <cell r="FC263">
            <v>100291</v>
          </cell>
          <cell r="FD263">
            <v>0</v>
          </cell>
          <cell r="FE263">
            <v>-3028</v>
          </cell>
          <cell r="FF263">
            <v>0</v>
          </cell>
          <cell r="FG263">
            <v>0</v>
          </cell>
          <cell r="FH263">
            <v>0</v>
          </cell>
          <cell r="FI263">
            <v>0</v>
          </cell>
          <cell r="FJ263">
            <v>0</v>
          </cell>
          <cell r="FK263">
            <v>407</v>
          </cell>
          <cell r="FL263">
            <v>0</v>
          </cell>
          <cell r="FM263">
            <v>-12</v>
          </cell>
          <cell r="FN263">
            <v>9256</v>
          </cell>
          <cell r="FO263">
            <v>13452</v>
          </cell>
          <cell r="FP263">
            <v>0</v>
          </cell>
          <cell r="FQ263">
            <v>1</v>
          </cell>
          <cell r="FR263">
            <v>167039</v>
          </cell>
          <cell r="FS263">
            <v>0</v>
          </cell>
          <cell r="FT263">
            <v>0</v>
          </cell>
          <cell r="FU263">
            <v>0</v>
          </cell>
          <cell r="FV263">
            <v>340696</v>
          </cell>
          <cell r="FW263">
            <v>0</v>
          </cell>
          <cell r="FX263">
            <v>0</v>
          </cell>
          <cell r="FY263">
            <v>0</v>
          </cell>
          <cell r="FZ263">
            <v>736766</v>
          </cell>
          <cell r="GA263">
            <v>0</v>
          </cell>
          <cell r="GB263">
            <v>0</v>
          </cell>
          <cell r="GC263">
            <v>0</v>
          </cell>
          <cell r="GD263">
            <v>0</v>
          </cell>
          <cell r="GE263">
            <v>104298</v>
          </cell>
          <cell r="GF263">
            <v>0</v>
          </cell>
          <cell r="GG263">
            <v>0</v>
          </cell>
          <cell r="GH263">
            <v>0</v>
          </cell>
          <cell r="GI263">
            <v>102307</v>
          </cell>
          <cell r="GJ263">
            <v>0</v>
          </cell>
          <cell r="GK263">
            <v>0</v>
          </cell>
          <cell r="GL263">
            <v>0</v>
          </cell>
          <cell r="GM263">
            <v>312</v>
          </cell>
          <cell r="GN263">
            <v>0</v>
          </cell>
          <cell r="GO263">
            <v>0</v>
          </cell>
          <cell r="GP263">
            <v>0</v>
          </cell>
          <cell r="GQ263">
            <v>0</v>
          </cell>
          <cell r="GR263">
            <v>0</v>
          </cell>
          <cell r="GS263">
            <v>0</v>
          </cell>
          <cell r="GT263">
            <v>0</v>
          </cell>
          <cell r="GU263">
            <v>169</v>
          </cell>
          <cell r="GV263">
            <v>0</v>
          </cell>
          <cell r="GW263">
            <v>0</v>
          </cell>
          <cell r="GX263">
            <v>1244501</v>
          </cell>
          <cell r="GY263">
            <v>207086</v>
          </cell>
          <cell r="GZ263">
            <v>0</v>
          </cell>
          <cell r="HA263">
            <v>0</v>
          </cell>
          <cell r="HB263">
            <v>80280</v>
          </cell>
          <cell r="HC263">
            <v>0</v>
          </cell>
          <cell r="HD263">
            <v>0</v>
          </cell>
          <cell r="HE263">
            <v>0</v>
          </cell>
          <cell r="HF263">
            <v>163740</v>
          </cell>
          <cell r="HG263">
            <v>0</v>
          </cell>
          <cell r="HH263">
            <v>0</v>
          </cell>
          <cell r="HI263">
            <v>0</v>
          </cell>
          <cell r="HJ263">
            <v>354096</v>
          </cell>
          <cell r="HK263">
            <v>0</v>
          </cell>
          <cell r="HL263">
            <v>0</v>
          </cell>
          <cell r="HM263">
            <v>0</v>
          </cell>
          <cell r="HN263">
            <v>0</v>
          </cell>
          <cell r="HO263">
            <v>50126</v>
          </cell>
          <cell r="HP263">
            <v>0</v>
          </cell>
          <cell r="HQ263">
            <v>0</v>
          </cell>
          <cell r="HR263">
            <v>0</v>
          </cell>
          <cell r="HS263">
            <v>49169</v>
          </cell>
          <cell r="HT263">
            <v>0</v>
          </cell>
          <cell r="HU263">
            <v>0</v>
          </cell>
          <cell r="HV263">
            <v>0</v>
          </cell>
          <cell r="HW263">
            <v>0</v>
          </cell>
          <cell r="HX263">
            <v>0</v>
          </cell>
          <cell r="HY263">
            <v>35</v>
          </cell>
          <cell r="HZ263">
            <v>0</v>
          </cell>
          <cell r="IA263">
            <v>0</v>
          </cell>
          <cell r="IB263">
            <v>0</v>
          </cell>
          <cell r="IC263">
            <v>0</v>
          </cell>
          <cell r="ID263">
            <v>0</v>
          </cell>
          <cell r="IE263">
            <v>340</v>
          </cell>
          <cell r="IF263">
            <v>0</v>
          </cell>
          <cell r="IG263">
            <v>0</v>
          </cell>
          <cell r="IH263">
            <v>598116</v>
          </cell>
          <cell r="II263">
            <v>99635</v>
          </cell>
          <cell r="IJ263">
            <v>0</v>
          </cell>
          <cell r="IK263">
            <v>35</v>
          </cell>
        </row>
        <row r="264">
          <cell r="A264" t="str">
            <v>43806108</v>
          </cell>
          <cell r="B264" t="str">
            <v>2001</v>
          </cell>
          <cell r="C264">
            <v>37504</v>
          </cell>
          <cell r="D264" t="str">
            <v>08:55:15</v>
          </cell>
          <cell r="E264" t="str">
            <v>Pinelake Health &amp; Rehab. Center</v>
          </cell>
          <cell r="F264">
            <v>0</v>
          </cell>
          <cell r="G264">
            <v>612972</v>
          </cell>
          <cell r="H264">
            <v>16558</v>
          </cell>
          <cell r="I264">
            <v>-11694</v>
          </cell>
          <cell r="J264">
            <v>30163</v>
          </cell>
          <cell r="K264">
            <v>168893</v>
          </cell>
          <cell r="L264">
            <v>921</v>
          </cell>
          <cell r="M264">
            <v>0</v>
          </cell>
          <cell r="N264">
            <v>113514</v>
          </cell>
          <cell r="O264">
            <v>31411</v>
          </cell>
          <cell r="P264">
            <v>2551</v>
          </cell>
          <cell r="Q264">
            <v>0</v>
          </cell>
          <cell r="R264">
            <v>155960</v>
          </cell>
          <cell r="S264">
            <v>179191</v>
          </cell>
          <cell r="T264">
            <v>14088</v>
          </cell>
          <cell r="U264">
            <v>0</v>
          </cell>
          <cell r="V264">
            <v>133850</v>
          </cell>
          <cell r="W264">
            <v>0</v>
          </cell>
          <cell r="X264">
            <v>9866</v>
          </cell>
          <cell r="Y264">
            <v>0</v>
          </cell>
          <cell r="Z264">
            <v>127486</v>
          </cell>
          <cell r="AA264">
            <v>0</v>
          </cell>
          <cell r="AB264">
            <v>8289</v>
          </cell>
          <cell r="AC264">
            <v>0</v>
          </cell>
          <cell r="AD264">
            <v>466068</v>
          </cell>
          <cell r="AE264">
            <v>0</v>
          </cell>
          <cell r="AF264">
            <v>30879</v>
          </cell>
          <cell r="AG264">
            <v>0</v>
          </cell>
          <cell r="AH264">
            <v>617953</v>
          </cell>
          <cell r="AI264">
            <v>0</v>
          </cell>
          <cell r="AJ264">
            <v>43665</v>
          </cell>
          <cell r="AK264">
            <v>0</v>
          </cell>
          <cell r="AL264">
            <v>34393</v>
          </cell>
          <cell r="AM264">
            <v>0</v>
          </cell>
          <cell r="AN264">
            <v>0</v>
          </cell>
          <cell r="AO264">
            <v>0</v>
          </cell>
          <cell r="AP264">
            <v>0</v>
          </cell>
          <cell r="AQ264">
            <v>0</v>
          </cell>
          <cell r="AR264">
            <v>0</v>
          </cell>
          <cell r="AS264">
            <v>0</v>
          </cell>
          <cell r="AT264">
            <v>0</v>
          </cell>
          <cell r="AU264">
            <v>124335</v>
          </cell>
          <cell r="AV264">
            <v>0</v>
          </cell>
          <cell r="AW264">
            <v>0</v>
          </cell>
          <cell r="AX264">
            <v>0</v>
          </cell>
          <cell r="AY264">
            <v>1313</v>
          </cell>
          <cell r="AZ264">
            <v>150408</v>
          </cell>
          <cell r="BA264">
            <v>0</v>
          </cell>
          <cell r="BB264">
            <v>0</v>
          </cell>
          <cell r="BC264">
            <v>689</v>
          </cell>
          <cell r="BD264">
            <v>1009</v>
          </cell>
          <cell r="BE264">
            <v>0</v>
          </cell>
          <cell r="BF264">
            <v>0</v>
          </cell>
          <cell r="BG264">
            <v>40631</v>
          </cell>
          <cell r="BH264">
            <v>0</v>
          </cell>
          <cell r="BI264">
            <v>31135</v>
          </cell>
          <cell r="BJ264">
            <v>0</v>
          </cell>
          <cell r="BK264">
            <v>11511</v>
          </cell>
          <cell r="BL264">
            <v>0</v>
          </cell>
          <cell r="BM264">
            <v>0</v>
          </cell>
          <cell r="BN264">
            <v>0</v>
          </cell>
          <cell r="BO264">
            <v>4187</v>
          </cell>
          <cell r="BP264">
            <v>0</v>
          </cell>
          <cell r="BQ264">
            <v>0</v>
          </cell>
          <cell r="BR264">
            <v>0</v>
          </cell>
          <cell r="BS264">
            <v>0</v>
          </cell>
          <cell r="BT264">
            <v>0</v>
          </cell>
          <cell r="BU264">
            <v>0</v>
          </cell>
          <cell r="BV264">
            <v>0</v>
          </cell>
          <cell r="BW264">
            <v>0</v>
          </cell>
          <cell r="BX264">
            <v>0</v>
          </cell>
          <cell r="BY264">
            <v>0</v>
          </cell>
          <cell r="BZ264">
            <v>0</v>
          </cell>
          <cell r="CA264">
            <v>23232</v>
          </cell>
          <cell r="CB264">
            <v>0</v>
          </cell>
          <cell r="CC264">
            <v>0</v>
          </cell>
          <cell r="CD264">
            <v>0</v>
          </cell>
          <cell r="CE264">
            <v>5964</v>
          </cell>
          <cell r="CF264">
            <v>0</v>
          </cell>
          <cell r="CG264">
            <v>0</v>
          </cell>
          <cell r="CH264">
            <v>0</v>
          </cell>
          <cell r="CI264">
            <v>0</v>
          </cell>
          <cell r="CJ264">
            <v>0</v>
          </cell>
          <cell r="CK264">
            <v>0</v>
          </cell>
          <cell r="CL264">
            <v>0</v>
          </cell>
          <cell r="CM264">
            <v>2134</v>
          </cell>
          <cell r="CN264">
            <v>36490</v>
          </cell>
          <cell r="CO264">
            <v>0</v>
          </cell>
          <cell r="CP264">
            <v>0</v>
          </cell>
          <cell r="CQ264">
            <v>100347</v>
          </cell>
          <cell r="CR264">
            <v>-92699</v>
          </cell>
          <cell r="CS264">
            <v>0</v>
          </cell>
          <cell r="CT264">
            <v>0</v>
          </cell>
          <cell r="CU264">
            <v>0</v>
          </cell>
          <cell r="CV264">
            <v>0</v>
          </cell>
          <cell r="CW264">
            <v>0</v>
          </cell>
          <cell r="CX264">
            <v>0</v>
          </cell>
          <cell r="CY264">
            <v>0</v>
          </cell>
          <cell r="CZ264">
            <v>375</v>
          </cell>
          <cell r="DA264">
            <v>0</v>
          </cell>
          <cell r="DB264">
            <v>0</v>
          </cell>
          <cell r="DC264">
            <v>0</v>
          </cell>
          <cell r="DD264">
            <v>0</v>
          </cell>
          <cell r="DE264">
            <v>0</v>
          </cell>
          <cell r="DF264">
            <v>1379750</v>
          </cell>
          <cell r="DG264">
            <v>314343</v>
          </cell>
          <cell r="DH264">
            <v>188282</v>
          </cell>
          <cell r="DI264">
            <v>31135</v>
          </cell>
          <cell r="DJ264">
            <v>37748</v>
          </cell>
          <cell r="DK264">
            <v>9630</v>
          </cell>
          <cell r="DL264">
            <v>2185</v>
          </cell>
          <cell r="DM264">
            <v>0</v>
          </cell>
          <cell r="DN264">
            <v>39404</v>
          </cell>
          <cell r="DO264">
            <v>3053</v>
          </cell>
          <cell r="DP264">
            <v>14780</v>
          </cell>
          <cell r="DQ264">
            <v>0</v>
          </cell>
          <cell r="DR264">
            <v>40237</v>
          </cell>
          <cell r="DS264">
            <v>5941</v>
          </cell>
          <cell r="DT264">
            <v>1418</v>
          </cell>
          <cell r="DU264">
            <v>0</v>
          </cell>
          <cell r="DV264">
            <v>110959</v>
          </cell>
          <cell r="DW264">
            <v>634690</v>
          </cell>
          <cell r="DX264">
            <v>-240048</v>
          </cell>
          <cell r="DY264">
            <v>-52918</v>
          </cell>
          <cell r="DZ264">
            <v>0</v>
          </cell>
          <cell r="EA264">
            <v>0</v>
          </cell>
          <cell r="EB264">
            <v>0</v>
          </cell>
          <cell r="EC264">
            <v>0</v>
          </cell>
          <cell r="ED264">
            <v>0</v>
          </cell>
          <cell r="EE264">
            <v>4142</v>
          </cell>
          <cell r="EF264">
            <v>0</v>
          </cell>
          <cell r="EG264">
            <v>0</v>
          </cell>
          <cell r="EH264">
            <v>0</v>
          </cell>
          <cell r="EI264">
            <v>217181</v>
          </cell>
          <cell r="EJ264">
            <v>0</v>
          </cell>
          <cell r="EK264">
            <v>-57953</v>
          </cell>
          <cell r="EL264">
            <v>0</v>
          </cell>
          <cell r="EM264">
            <v>150941</v>
          </cell>
          <cell r="EN264">
            <v>0</v>
          </cell>
          <cell r="EO264">
            <v>-39966</v>
          </cell>
          <cell r="EP264">
            <v>0</v>
          </cell>
          <cell r="EQ264">
            <v>7317</v>
          </cell>
          <cell r="ER264">
            <v>0</v>
          </cell>
          <cell r="ES264">
            <v>-1980</v>
          </cell>
          <cell r="ET264">
            <v>0</v>
          </cell>
          <cell r="EU264">
            <v>0</v>
          </cell>
          <cell r="EV264">
            <v>0</v>
          </cell>
          <cell r="EW264">
            <v>0</v>
          </cell>
          <cell r="EX264">
            <v>0</v>
          </cell>
          <cell r="EY264">
            <v>0</v>
          </cell>
          <cell r="EZ264">
            <v>0</v>
          </cell>
          <cell r="FA264">
            <v>0</v>
          </cell>
          <cell r="FB264">
            <v>0</v>
          </cell>
          <cell r="FC264">
            <v>18551</v>
          </cell>
          <cell r="FD264">
            <v>-735</v>
          </cell>
          <cell r="FE264">
            <v>-200</v>
          </cell>
          <cell r="FF264">
            <v>0</v>
          </cell>
          <cell r="FG264">
            <v>2640</v>
          </cell>
          <cell r="FH264">
            <v>0</v>
          </cell>
          <cell r="FI264">
            <v>-44</v>
          </cell>
          <cell r="FJ264">
            <v>0</v>
          </cell>
          <cell r="FK264">
            <v>174</v>
          </cell>
          <cell r="FL264">
            <v>0</v>
          </cell>
          <cell r="FM264">
            <v>0</v>
          </cell>
          <cell r="FN264">
            <v>0</v>
          </cell>
          <cell r="FO264">
            <v>1550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cell r="HA264">
            <v>0</v>
          </cell>
          <cell r="HB264">
            <v>0</v>
          </cell>
          <cell r="HC264">
            <v>0</v>
          </cell>
          <cell r="HD264">
            <v>0</v>
          </cell>
          <cell r="HE264">
            <v>0</v>
          </cell>
          <cell r="HF264">
            <v>0</v>
          </cell>
          <cell r="HG264">
            <v>0</v>
          </cell>
          <cell r="HH264">
            <v>0</v>
          </cell>
          <cell r="HI264">
            <v>0</v>
          </cell>
          <cell r="HJ264">
            <v>0</v>
          </cell>
          <cell r="HK264">
            <v>0</v>
          </cell>
          <cell r="HL264">
            <v>0</v>
          </cell>
          <cell r="HM264">
            <v>0</v>
          </cell>
          <cell r="HN264">
            <v>0</v>
          </cell>
          <cell r="HO264">
            <v>0</v>
          </cell>
          <cell r="HP264">
            <v>0</v>
          </cell>
          <cell r="HQ264">
            <v>0</v>
          </cell>
          <cell r="HR264">
            <v>0</v>
          </cell>
          <cell r="HS264">
            <v>0</v>
          </cell>
          <cell r="HT264">
            <v>0</v>
          </cell>
          <cell r="HU264">
            <v>0</v>
          </cell>
          <cell r="HV264">
            <v>0</v>
          </cell>
          <cell r="HW264">
            <v>0</v>
          </cell>
          <cell r="HX264">
            <v>0</v>
          </cell>
          <cell r="HY264">
            <v>0</v>
          </cell>
          <cell r="HZ264">
            <v>0</v>
          </cell>
          <cell r="IA264">
            <v>0</v>
          </cell>
          <cell r="IB264">
            <v>0</v>
          </cell>
          <cell r="IC264">
            <v>0</v>
          </cell>
          <cell r="ID264">
            <v>0</v>
          </cell>
          <cell r="IE264">
            <v>0</v>
          </cell>
          <cell r="IF264">
            <v>0</v>
          </cell>
          <cell r="IG264">
            <v>0</v>
          </cell>
          <cell r="IH264">
            <v>0</v>
          </cell>
          <cell r="II264">
            <v>0</v>
          </cell>
          <cell r="IJ264">
            <v>0</v>
          </cell>
          <cell r="IK264">
            <v>0</v>
          </cell>
        </row>
        <row r="265">
          <cell r="A265" t="str">
            <v>72414142</v>
          </cell>
          <cell r="B265" t="str">
            <v>2001</v>
          </cell>
          <cell r="C265">
            <v>37392</v>
          </cell>
          <cell r="D265" t="str">
            <v>13:59:27</v>
          </cell>
          <cell r="E265" t="str">
            <v>PISGAH MANOR, INC.</v>
          </cell>
          <cell r="F265">
            <v>0</v>
          </cell>
          <cell r="G265">
            <v>155083</v>
          </cell>
          <cell r="H265">
            <v>15982</v>
          </cell>
          <cell r="I265">
            <v>-35046</v>
          </cell>
          <cell r="J265">
            <v>78965</v>
          </cell>
          <cell r="K265">
            <v>207001</v>
          </cell>
          <cell r="L265">
            <v>16582</v>
          </cell>
          <cell r="M265">
            <v>-243</v>
          </cell>
          <cell r="N265">
            <v>232564</v>
          </cell>
          <cell r="O265">
            <v>22807</v>
          </cell>
          <cell r="P265">
            <v>48836</v>
          </cell>
          <cell r="Q265">
            <v>0</v>
          </cell>
          <cell r="R265">
            <v>296209</v>
          </cell>
          <cell r="S265">
            <v>270792</v>
          </cell>
          <cell r="T265">
            <v>62201</v>
          </cell>
          <cell r="U265">
            <v>-14019</v>
          </cell>
          <cell r="V265">
            <v>126862</v>
          </cell>
          <cell r="W265">
            <v>0</v>
          </cell>
          <cell r="X265">
            <v>0</v>
          </cell>
          <cell r="Y265">
            <v>0</v>
          </cell>
          <cell r="Z265">
            <v>413564</v>
          </cell>
          <cell r="AA265">
            <v>0</v>
          </cell>
          <cell r="AB265">
            <v>0</v>
          </cell>
          <cell r="AC265">
            <v>0</v>
          </cell>
          <cell r="AD265">
            <v>410853</v>
          </cell>
          <cell r="AE265">
            <v>0</v>
          </cell>
          <cell r="AF265">
            <v>0</v>
          </cell>
          <cell r="AG265">
            <v>0</v>
          </cell>
          <cell r="AH265">
            <v>1101460</v>
          </cell>
          <cell r="AI265">
            <v>0</v>
          </cell>
          <cell r="AJ265">
            <v>0</v>
          </cell>
          <cell r="AK265">
            <v>0</v>
          </cell>
          <cell r="AL265">
            <v>25877</v>
          </cell>
          <cell r="AM265">
            <v>0</v>
          </cell>
          <cell r="AN265">
            <v>0</v>
          </cell>
          <cell r="AO265">
            <v>0</v>
          </cell>
          <cell r="AP265">
            <v>0</v>
          </cell>
          <cell r="AQ265">
            <v>0</v>
          </cell>
          <cell r="AR265">
            <v>0</v>
          </cell>
          <cell r="AS265">
            <v>0</v>
          </cell>
          <cell r="AT265">
            <v>0</v>
          </cell>
          <cell r="AU265">
            <v>0</v>
          </cell>
          <cell r="AV265">
            <v>154957</v>
          </cell>
          <cell r="AW265">
            <v>0</v>
          </cell>
          <cell r="AX265">
            <v>0</v>
          </cell>
          <cell r="AY265">
            <v>0</v>
          </cell>
          <cell r="AZ265">
            <v>281529</v>
          </cell>
          <cell r="BA265">
            <v>0</v>
          </cell>
          <cell r="BB265">
            <v>0</v>
          </cell>
          <cell r="BC265">
            <v>4107</v>
          </cell>
          <cell r="BD265">
            <v>0</v>
          </cell>
          <cell r="BE265">
            <v>-1491</v>
          </cell>
          <cell r="BF265">
            <v>0</v>
          </cell>
          <cell r="BG265">
            <v>106793</v>
          </cell>
          <cell r="BH265">
            <v>-46344</v>
          </cell>
          <cell r="BI265">
            <v>0</v>
          </cell>
          <cell r="BJ265">
            <v>0</v>
          </cell>
          <cell r="BK265">
            <v>14152</v>
          </cell>
          <cell r="BL265">
            <v>0</v>
          </cell>
          <cell r="BM265">
            <v>0</v>
          </cell>
          <cell r="BN265">
            <v>0</v>
          </cell>
          <cell r="BO265">
            <v>2117</v>
          </cell>
          <cell r="BP265">
            <v>0</v>
          </cell>
          <cell r="BQ265">
            <v>0</v>
          </cell>
          <cell r="BR265">
            <v>0</v>
          </cell>
          <cell r="BS265">
            <v>0</v>
          </cell>
          <cell r="BT265">
            <v>0</v>
          </cell>
          <cell r="BU265">
            <v>0</v>
          </cell>
          <cell r="BV265">
            <v>0</v>
          </cell>
          <cell r="BW265">
            <v>658</v>
          </cell>
          <cell r="BX265">
            <v>0</v>
          </cell>
          <cell r="BY265">
            <v>0</v>
          </cell>
          <cell r="BZ265">
            <v>0</v>
          </cell>
          <cell r="CA265">
            <v>34100</v>
          </cell>
          <cell r="CB265">
            <v>0</v>
          </cell>
          <cell r="CC265">
            <v>0</v>
          </cell>
          <cell r="CD265">
            <v>0</v>
          </cell>
          <cell r="CE265">
            <v>4559</v>
          </cell>
          <cell r="CF265">
            <v>0</v>
          </cell>
          <cell r="CG265">
            <v>0</v>
          </cell>
          <cell r="CH265">
            <v>0</v>
          </cell>
          <cell r="CI265">
            <v>100</v>
          </cell>
          <cell r="CJ265">
            <v>0</v>
          </cell>
          <cell r="CK265">
            <v>0</v>
          </cell>
          <cell r="CL265">
            <v>0</v>
          </cell>
          <cell r="CM265">
            <v>1136</v>
          </cell>
          <cell r="CN265">
            <v>0</v>
          </cell>
          <cell r="CO265">
            <v>0</v>
          </cell>
          <cell r="CP265">
            <v>0</v>
          </cell>
          <cell r="CQ265">
            <v>6742</v>
          </cell>
          <cell r="CR265">
            <v>0</v>
          </cell>
          <cell r="CS265">
            <v>0</v>
          </cell>
          <cell r="CT265">
            <v>0</v>
          </cell>
          <cell r="CU265">
            <v>0</v>
          </cell>
          <cell r="CV265">
            <v>1805</v>
          </cell>
          <cell r="CW265">
            <v>0</v>
          </cell>
          <cell r="CX265">
            <v>0</v>
          </cell>
          <cell r="CY265">
            <v>0</v>
          </cell>
          <cell r="CZ265">
            <v>0</v>
          </cell>
          <cell r="DA265">
            <v>0</v>
          </cell>
          <cell r="DB265">
            <v>0</v>
          </cell>
          <cell r="DC265">
            <v>0</v>
          </cell>
          <cell r="DD265">
            <v>0</v>
          </cell>
          <cell r="DE265">
            <v>0</v>
          </cell>
          <cell r="DF265">
            <v>2078616</v>
          </cell>
          <cell r="DG265">
            <v>174464</v>
          </cell>
          <cell r="DH265">
            <v>391947</v>
          </cell>
          <cell r="DI265">
            <v>-1491</v>
          </cell>
          <cell r="DJ265">
            <v>51850</v>
          </cell>
          <cell r="DK265">
            <v>28008</v>
          </cell>
          <cell r="DL265">
            <v>10888</v>
          </cell>
          <cell r="DM265">
            <v>0</v>
          </cell>
          <cell r="DN265">
            <v>27548</v>
          </cell>
          <cell r="DO265">
            <v>690</v>
          </cell>
          <cell r="DP265">
            <v>5785</v>
          </cell>
          <cell r="DQ265">
            <v>0</v>
          </cell>
          <cell r="DR265">
            <v>75415</v>
          </cell>
          <cell r="DS265">
            <v>7634</v>
          </cell>
          <cell r="DT265">
            <v>15836</v>
          </cell>
          <cell r="DU265">
            <v>0</v>
          </cell>
          <cell r="DV265">
            <v>209475</v>
          </cell>
          <cell r="DW265">
            <v>1023896</v>
          </cell>
          <cell r="DX265">
            <v>-614418</v>
          </cell>
          <cell r="DY265">
            <v>-152735</v>
          </cell>
          <cell r="DZ265">
            <v>0</v>
          </cell>
          <cell r="EA265">
            <v>1658</v>
          </cell>
          <cell r="EB265">
            <v>0</v>
          </cell>
          <cell r="EC265">
            <v>0</v>
          </cell>
          <cell r="ED265">
            <v>0</v>
          </cell>
          <cell r="EE265">
            <v>4384</v>
          </cell>
          <cell r="EF265">
            <v>0</v>
          </cell>
          <cell r="EG265">
            <v>0</v>
          </cell>
          <cell r="EH265">
            <v>0</v>
          </cell>
          <cell r="EI265">
            <v>98414</v>
          </cell>
          <cell r="EJ265">
            <v>0</v>
          </cell>
          <cell r="EK265">
            <v>0</v>
          </cell>
          <cell r="EL265">
            <v>0</v>
          </cell>
          <cell r="EM265">
            <v>54040</v>
          </cell>
          <cell r="EN265">
            <v>0</v>
          </cell>
          <cell r="EO265">
            <v>0</v>
          </cell>
          <cell r="EP265">
            <v>0</v>
          </cell>
          <cell r="EQ265">
            <v>34027</v>
          </cell>
          <cell r="ER265">
            <v>0</v>
          </cell>
          <cell r="ES265">
            <v>0</v>
          </cell>
          <cell r="ET265">
            <v>0</v>
          </cell>
          <cell r="EU265">
            <v>0</v>
          </cell>
          <cell r="EV265">
            <v>0</v>
          </cell>
          <cell r="EW265">
            <v>0</v>
          </cell>
          <cell r="EX265">
            <v>0</v>
          </cell>
          <cell r="EY265">
            <v>0</v>
          </cell>
          <cell r="EZ265">
            <v>0</v>
          </cell>
          <cell r="FA265">
            <v>0</v>
          </cell>
          <cell r="FB265">
            <v>0</v>
          </cell>
          <cell r="FC265">
            <v>0</v>
          </cell>
          <cell r="FD265">
            <v>46344</v>
          </cell>
          <cell r="FE265">
            <v>0</v>
          </cell>
          <cell r="FF265">
            <v>0</v>
          </cell>
          <cell r="FG265">
            <v>2904</v>
          </cell>
          <cell r="FH265">
            <v>0</v>
          </cell>
          <cell r="FI265">
            <v>0</v>
          </cell>
          <cell r="FJ265">
            <v>0</v>
          </cell>
          <cell r="FK265">
            <v>16071</v>
          </cell>
          <cell r="FL265">
            <v>0</v>
          </cell>
          <cell r="FM265">
            <v>0</v>
          </cell>
          <cell r="FN265">
            <v>78</v>
          </cell>
          <cell r="FO265">
            <v>1781</v>
          </cell>
          <cell r="FP265">
            <v>17</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cell r="HA265">
            <v>0</v>
          </cell>
          <cell r="HB265">
            <v>0</v>
          </cell>
          <cell r="HC265">
            <v>0</v>
          </cell>
          <cell r="HD265">
            <v>0</v>
          </cell>
          <cell r="HE265">
            <v>0</v>
          </cell>
          <cell r="HF265">
            <v>0</v>
          </cell>
          <cell r="HG265">
            <v>0</v>
          </cell>
          <cell r="HH265">
            <v>0</v>
          </cell>
          <cell r="HI265">
            <v>0</v>
          </cell>
          <cell r="HJ265">
            <v>0</v>
          </cell>
          <cell r="HK265">
            <v>0</v>
          </cell>
          <cell r="HL265">
            <v>0</v>
          </cell>
          <cell r="HM265">
            <v>0</v>
          </cell>
          <cell r="HN265">
            <v>0</v>
          </cell>
          <cell r="HO265">
            <v>0</v>
          </cell>
          <cell r="HP265">
            <v>0</v>
          </cell>
          <cell r="HQ265">
            <v>0</v>
          </cell>
          <cell r="HR265">
            <v>0</v>
          </cell>
          <cell r="HS265">
            <v>0</v>
          </cell>
          <cell r="HT265">
            <v>0</v>
          </cell>
          <cell r="HU265">
            <v>0</v>
          </cell>
          <cell r="HV265">
            <v>0</v>
          </cell>
          <cell r="HW265">
            <v>0</v>
          </cell>
          <cell r="HX265">
            <v>0</v>
          </cell>
          <cell r="HY265">
            <v>0</v>
          </cell>
          <cell r="HZ265">
            <v>0</v>
          </cell>
          <cell r="IA265">
            <v>0</v>
          </cell>
          <cell r="IB265">
            <v>0</v>
          </cell>
          <cell r="IC265">
            <v>0</v>
          </cell>
          <cell r="ID265">
            <v>0</v>
          </cell>
          <cell r="IE265">
            <v>0</v>
          </cell>
          <cell r="IF265">
            <v>0</v>
          </cell>
          <cell r="IG265">
            <v>0</v>
          </cell>
          <cell r="IH265">
            <v>0</v>
          </cell>
          <cell r="II265">
            <v>0</v>
          </cell>
          <cell r="IJ265">
            <v>0</v>
          </cell>
          <cell r="IK265">
            <v>0</v>
          </cell>
        </row>
        <row r="266">
          <cell r="A266" t="str">
            <v>57356928</v>
          </cell>
          <cell r="B266" t="str">
            <v>2001</v>
          </cell>
          <cell r="C266">
            <v>37421</v>
          </cell>
          <cell r="D266" t="str">
            <v>10:14:48</v>
          </cell>
          <cell r="E266" t="str">
            <v>PLUMBEE NURSING CENTER</v>
          </cell>
          <cell r="F266">
            <v>0</v>
          </cell>
          <cell r="G266">
            <v>657278</v>
          </cell>
          <cell r="H266">
            <v>-6366</v>
          </cell>
          <cell r="I266">
            <v>350</v>
          </cell>
          <cell r="J266">
            <v>27996</v>
          </cell>
          <cell r="K266">
            <v>148740</v>
          </cell>
          <cell r="L266">
            <v>5646</v>
          </cell>
          <cell r="M266">
            <v>-598</v>
          </cell>
          <cell r="N266">
            <v>193126</v>
          </cell>
          <cell r="O266">
            <v>32131</v>
          </cell>
          <cell r="P266">
            <v>38964</v>
          </cell>
          <cell r="Q266">
            <v>0</v>
          </cell>
          <cell r="R266">
            <v>167317</v>
          </cell>
          <cell r="S266">
            <v>177454</v>
          </cell>
          <cell r="T266">
            <v>21292</v>
          </cell>
          <cell r="U266">
            <v>-16743</v>
          </cell>
          <cell r="V266">
            <v>0</v>
          </cell>
          <cell r="W266">
            <v>0</v>
          </cell>
          <cell r="X266">
            <v>51168</v>
          </cell>
          <cell r="Y266">
            <v>0</v>
          </cell>
          <cell r="Z266">
            <v>126389</v>
          </cell>
          <cell r="AA266">
            <v>0</v>
          </cell>
          <cell r="AB266">
            <v>-51168</v>
          </cell>
          <cell r="AC266">
            <v>0</v>
          </cell>
          <cell r="AD266">
            <v>32697</v>
          </cell>
          <cell r="AE266">
            <v>0</v>
          </cell>
          <cell r="AF266">
            <v>0</v>
          </cell>
          <cell r="AG266">
            <v>0</v>
          </cell>
          <cell r="AH266">
            <v>20392</v>
          </cell>
          <cell r="AI266">
            <v>0</v>
          </cell>
          <cell r="AJ266">
            <v>0</v>
          </cell>
          <cell r="AK266">
            <v>0</v>
          </cell>
          <cell r="AL266">
            <v>27349</v>
          </cell>
          <cell r="AM266">
            <v>0</v>
          </cell>
          <cell r="AN266">
            <v>0</v>
          </cell>
          <cell r="AO266">
            <v>0</v>
          </cell>
          <cell r="AP266">
            <v>0</v>
          </cell>
          <cell r="AQ266">
            <v>0</v>
          </cell>
          <cell r="AR266">
            <v>0</v>
          </cell>
          <cell r="AS266">
            <v>0</v>
          </cell>
          <cell r="AT266">
            <v>0</v>
          </cell>
          <cell r="AU266">
            <v>207169</v>
          </cell>
          <cell r="AV266">
            <v>-191335</v>
          </cell>
          <cell r="AW266">
            <v>0</v>
          </cell>
          <cell r="AX266">
            <v>0</v>
          </cell>
          <cell r="AY266">
            <v>345882</v>
          </cell>
          <cell r="AZ266">
            <v>-299249</v>
          </cell>
          <cell r="BA266">
            <v>610</v>
          </cell>
          <cell r="BB266">
            <v>0</v>
          </cell>
          <cell r="BC266">
            <v>4425</v>
          </cell>
          <cell r="BD266">
            <v>0</v>
          </cell>
          <cell r="BE266">
            <v>0</v>
          </cell>
          <cell r="BF266">
            <v>0</v>
          </cell>
          <cell r="BG266">
            <v>94528</v>
          </cell>
          <cell r="BH266">
            <v>0</v>
          </cell>
          <cell r="BI266">
            <v>0</v>
          </cell>
          <cell r="BJ266">
            <v>0</v>
          </cell>
          <cell r="BK266">
            <v>13747</v>
          </cell>
          <cell r="BL266">
            <v>0</v>
          </cell>
          <cell r="BM266">
            <v>0</v>
          </cell>
          <cell r="BN266">
            <v>0</v>
          </cell>
          <cell r="BO266">
            <v>6116</v>
          </cell>
          <cell r="BP266">
            <v>0</v>
          </cell>
          <cell r="BQ266">
            <v>0</v>
          </cell>
          <cell r="BR266">
            <v>0</v>
          </cell>
          <cell r="BS266">
            <v>0</v>
          </cell>
          <cell r="BT266">
            <v>0</v>
          </cell>
          <cell r="BU266">
            <v>0</v>
          </cell>
          <cell r="BV266">
            <v>0</v>
          </cell>
          <cell r="BW266">
            <v>2559</v>
          </cell>
          <cell r="BX266">
            <v>0</v>
          </cell>
          <cell r="BY266">
            <v>0</v>
          </cell>
          <cell r="BZ266">
            <v>0</v>
          </cell>
          <cell r="CA266">
            <v>27000</v>
          </cell>
          <cell r="CB266">
            <v>0</v>
          </cell>
          <cell r="CC266">
            <v>0</v>
          </cell>
          <cell r="CD266">
            <v>0</v>
          </cell>
          <cell r="CE266">
            <v>3724</v>
          </cell>
          <cell r="CF266">
            <v>0</v>
          </cell>
          <cell r="CG266">
            <v>0</v>
          </cell>
          <cell r="CH266">
            <v>0</v>
          </cell>
          <cell r="CI266">
            <v>121</v>
          </cell>
          <cell r="CJ266">
            <v>0</v>
          </cell>
          <cell r="CK266">
            <v>0</v>
          </cell>
          <cell r="CL266">
            <v>0</v>
          </cell>
          <cell r="CM266">
            <v>6081</v>
          </cell>
          <cell r="CN266">
            <v>0</v>
          </cell>
          <cell r="CO266">
            <v>0</v>
          </cell>
          <cell r="CP266">
            <v>0</v>
          </cell>
          <cell r="CQ266">
            <v>210</v>
          </cell>
          <cell r="CR266">
            <v>0</v>
          </cell>
          <cell r="CS266">
            <v>20742</v>
          </cell>
          <cell r="CT266">
            <v>0</v>
          </cell>
          <cell r="CU266">
            <v>0</v>
          </cell>
          <cell r="CV266">
            <v>1345</v>
          </cell>
          <cell r="CW266">
            <v>0</v>
          </cell>
          <cell r="CX266">
            <v>0</v>
          </cell>
          <cell r="CY266">
            <v>994</v>
          </cell>
          <cell r="CZ266">
            <v>0</v>
          </cell>
          <cell r="DA266">
            <v>0</v>
          </cell>
          <cell r="DB266">
            <v>0</v>
          </cell>
          <cell r="DC266">
            <v>0</v>
          </cell>
          <cell r="DD266">
            <v>0</v>
          </cell>
          <cell r="DE266">
            <v>0</v>
          </cell>
          <cell r="DF266">
            <v>206827</v>
          </cell>
          <cell r="DG266">
            <v>712556</v>
          </cell>
          <cell r="DH266">
            <v>-489239</v>
          </cell>
          <cell r="DI266">
            <v>21352</v>
          </cell>
          <cell r="DJ266">
            <v>20176</v>
          </cell>
          <cell r="DK266">
            <v>111867</v>
          </cell>
          <cell r="DL266">
            <v>4070</v>
          </cell>
          <cell r="DM266">
            <v>-39</v>
          </cell>
          <cell r="DN266">
            <v>67523</v>
          </cell>
          <cell r="DO266">
            <v>2684</v>
          </cell>
          <cell r="DP266">
            <v>13629</v>
          </cell>
          <cell r="DQ266">
            <v>0</v>
          </cell>
          <cell r="DR266">
            <v>38141</v>
          </cell>
          <cell r="DS266">
            <v>9762</v>
          </cell>
          <cell r="DT266">
            <v>7693</v>
          </cell>
          <cell r="DU266">
            <v>6</v>
          </cell>
          <cell r="DV266">
            <v>127576</v>
          </cell>
          <cell r="DW266">
            <v>273909</v>
          </cell>
          <cell r="DX266">
            <v>20252</v>
          </cell>
          <cell r="DY266">
            <v>111150</v>
          </cell>
          <cell r="DZ266">
            <v>0</v>
          </cell>
          <cell r="EA266">
            <v>30550</v>
          </cell>
          <cell r="EB266">
            <v>0</v>
          </cell>
          <cell r="EC266">
            <v>0</v>
          </cell>
          <cell r="ED266">
            <v>0</v>
          </cell>
          <cell r="EE266">
            <v>11873</v>
          </cell>
          <cell r="EF266">
            <v>2129</v>
          </cell>
          <cell r="EG266">
            <v>0</v>
          </cell>
          <cell r="EH266">
            <v>41688</v>
          </cell>
          <cell r="EI266">
            <v>-2689</v>
          </cell>
          <cell r="EJ266">
            <v>10773</v>
          </cell>
          <cell r="EK266">
            <v>215</v>
          </cell>
          <cell r="EL266">
            <v>27770</v>
          </cell>
          <cell r="EM266">
            <v>1322</v>
          </cell>
          <cell r="EN266">
            <v>8490</v>
          </cell>
          <cell r="EO266">
            <v>117</v>
          </cell>
          <cell r="EP266">
            <v>175</v>
          </cell>
          <cell r="EQ266">
            <v>11203</v>
          </cell>
          <cell r="ER266">
            <v>10</v>
          </cell>
          <cell r="ES266">
            <v>53</v>
          </cell>
          <cell r="ET266">
            <v>0</v>
          </cell>
          <cell r="EU266">
            <v>1515</v>
          </cell>
          <cell r="EV266">
            <v>0</v>
          </cell>
          <cell r="EW266">
            <v>0</v>
          </cell>
          <cell r="EX266">
            <v>0</v>
          </cell>
          <cell r="EY266">
            <v>2120</v>
          </cell>
          <cell r="EZ266">
            <v>0</v>
          </cell>
          <cell r="FA266">
            <v>0</v>
          </cell>
          <cell r="FB266">
            <v>0</v>
          </cell>
          <cell r="FC266">
            <v>42154</v>
          </cell>
          <cell r="FD266">
            <v>-2129</v>
          </cell>
          <cell r="FE266">
            <v>0</v>
          </cell>
          <cell r="FF266">
            <v>0</v>
          </cell>
          <cell r="FG266">
            <v>0</v>
          </cell>
          <cell r="FH266">
            <v>0</v>
          </cell>
          <cell r="FI266">
            <v>0</v>
          </cell>
          <cell r="FJ266">
            <v>0</v>
          </cell>
          <cell r="FK266">
            <v>0</v>
          </cell>
          <cell r="FL266">
            <v>5021</v>
          </cell>
          <cell r="FM266">
            <v>0</v>
          </cell>
          <cell r="FN266">
            <v>13755</v>
          </cell>
          <cell r="FO266">
            <v>1607</v>
          </cell>
          <cell r="FP266">
            <v>2776</v>
          </cell>
          <cell r="FQ266">
            <v>0</v>
          </cell>
          <cell r="FR266">
            <v>181877</v>
          </cell>
          <cell r="FS266">
            <v>0</v>
          </cell>
          <cell r="FT266">
            <v>-68123</v>
          </cell>
          <cell r="FU266">
            <v>0</v>
          </cell>
          <cell r="FV266">
            <v>513669</v>
          </cell>
          <cell r="FW266">
            <v>0</v>
          </cell>
          <cell r="FX266">
            <v>-198470</v>
          </cell>
          <cell r="FY266">
            <v>471</v>
          </cell>
          <cell r="FZ266">
            <v>942384</v>
          </cell>
          <cell r="GA266">
            <v>0</v>
          </cell>
          <cell r="GB266">
            <v>-540051</v>
          </cell>
          <cell r="GC266">
            <v>-24</v>
          </cell>
          <cell r="GD266">
            <v>0</v>
          </cell>
          <cell r="GE266">
            <v>0</v>
          </cell>
          <cell r="GF266">
            <v>67541</v>
          </cell>
          <cell r="GG266">
            <v>0</v>
          </cell>
          <cell r="GH266">
            <v>0</v>
          </cell>
          <cell r="GI266">
            <v>0</v>
          </cell>
          <cell r="GJ266">
            <v>107152</v>
          </cell>
          <cell r="GK266">
            <v>12</v>
          </cell>
          <cell r="GL266">
            <v>0</v>
          </cell>
          <cell r="GM266">
            <v>0</v>
          </cell>
          <cell r="GN266">
            <v>0</v>
          </cell>
          <cell r="GO266">
            <v>0</v>
          </cell>
          <cell r="GP266">
            <v>0</v>
          </cell>
          <cell r="GQ266">
            <v>0</v>
          </cell>
          <cell r="GR266">
            <v>0</v>
          </cell>
          <cell r="GS266">
            <v>0</v>
          </cell>
          <cell r="GT266">
            <v>0</v>
          </cell>
          <cell r="GU266">
            <v>0</v>
          </cell>
          <cell r="GV266">
            <v>8715</v>
          </cell>
          <cell r="GW266">
            <v>0</v>
          </cell>
          <cell r="GX266">
            <v>1637930</v>
          </cell>
          <cell r="GY266">
            <v>0</v>
          </cell>
          <cell r="GZ266">
            <v>-623236</v>
          </cell>
          <cell r="HA266">
            <v>459</v>
          </cell>
          <cell r="HB266">
            <v>8444</v>
          </cell>
          <cell r="HC266">
            <v>0</v>
          </cell>
          <cell r="HD266">
            <v>86200</v>
          </cell>
          <cell r="HE266">
            <v>0</v>
          </cell>
          <cell r="HF266">
            <v>9875</v>
          </cell>
          <cell r="HG266">
            <v>0</v>
          </cell>
          <cell r="HH266">
            <v>242125</v>
          </cell>
          <cell r="HI266">
            <v>0</v>
          </cell>
          <cell r="HJ266">
            <v>18460</v>
          </cell>
          <cell r="HK266">
            <v>0</v>
          </cell>
          <cell r="HL266">
            <v>443466</v>
          </cell>
          <cell r="HM266">
            <v>0</v>
          </cell>
          <cell r="HN266">
            <v>0</v>
          </cell>
          <cell r="HO266">
            <v>0</v>
          </cell>
          <cell r="HP266">
            <v>63051</v>
          </cell>
          <cell r="HQ266">
            <v>0</v>
          </cell>
          <cell r="HR266">
            <v>0</v>
          </cell>
          <cell r="HS266">
            <v>0</v>
          </cell>
          <cell r="HT266">
            <v>100032</v>
          </cell>
          <cell r="HU266">
            <v>0</v>
          </cell>
          <cell r="HV266">
            <v>0</v>
          </cell>
          <cell r="HW266">
            <v>0</v>
          </cell>
          <cell r="HX266">
            <v>0</v>
          </cell>
          <cell r="HY266">
            <v>0</v>
          </cell>
          <cell r="HZ266">
            <v>0</v>
          </cell>
          <cell r="IA266">
            <v>0</v>
          </cell>
          <cell r="IB266">
            <v>0</v>
          </cell>
          <cell r="IC266">
            <v>0</v>
          </cell>
          <cell r="ID266">
            <v>0</v>
          </cell>
          <cell r="IE266">
            <v>0</v>
          </cell>
          <cell r="IF266">
            <v>3468</v>
          </cell>
          <cell r="IG266">
            <v>0</v>
          </cell>
          <cell r="IH266">
            <v>36779</v>
          </cell>
          <cell r="II266">
            <v>0</v>
          </cell>
          <cell r="IJ266">
            <v>938342</v>
          </cell>
          <cell r="IK266">
            <v>0</v>
          </cell>
        </row>
        <row r="267">
          <cell r="A267" t="str">
            <v>57101686</v>
          </cell>
          <cell r="B267" t="str">
            <v>2001</v>
          </cell>
          <cell r="C267">
            <v>37547</v>
          </cell>
          <cell r="D267" t="str">
            <v>13:03:57</v>
          </cell>
          <cell r="E267" t="str">
            <v>Premier Living and Rehab Center</v>
          </cell>
          <cell r="F267">
            <v>0</v>
          </cell>
          <cell r="G267">
            <v>462876</v>
          </cell>
          <cell r="H267">
            <v>-467</v>
          </cell>
          <cell r="I267">
            <v>0</v>
          </cell>
          <cell r="J267">
            <v>34859</v>
          </cell>
          <cell r="K267">
            <v>121458</v>
          </cell>
          <cell r="L267">
            <v>5823</v>
          </cell>
          <cell r="M267">
            <v>0</v>
          </cell>
          <cell r="N267">
            <v>111335</v>
          </cell>
          <cell r="O267">
            <v>28180</v>
          </cell>
          <cell r="P267">
            <v>18597</v>
          </cell>
          <cell r="Q267">
            <v>0</v>
          </cell>
          <cell r="R267">
            <v>137100</v>
          </cell>
          <cell r="S267">
            <v>158549</v>
          </cell>
          <cell r="T267">
            <v>22900</v>
          </cell>
          <cell r="U267">
            <v>-1066</v>
          </cell>
          <cell r="V267">
            <v>118060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53504</v>
          </cell>
          <cell r="AM267">
            <v>0</v>
          </cell>
          <cell r="AN267">
            <v>0</v>
          </cell>
          <cell r="AO267">
            <v>0</v>
          </cell>
          <cell r="AP267">
            <v>0</v>
          </cell>
          <cell r="AQ267">
            <v>0</v>
          </cell>
          <cell r="AR267">
            <v>0</v>
          </cell>
          <cell r="AS267">
            <v>0</v>
          </cell>
          <cell r="AT267">
            <v>0</v>
          </cell>
          <cell r="AU267">
            <v>0</v>
          </cell>
          <cell r="AV267">
            <v>15029</v>
          </cell>
          <cell r="AW267">
            <v>0</v>
          </cell>
          <cell r="AX267">
            <v>0</v>
          </cell>
          <cell r="AY267">
            <v>2559</v>
          </cell>
          <cell r="AZ267">
            <v>13628</v>
          </cell>
          <cell r="BA267">
            <v>0</v>
          </cell>
          <cell r="BB267">
            <v>0</v>
          </cell>
          <cell r="BC267">
            <v>9855</v>
          </cell>
          <cell r="BD267">
            <v>0</v>
          </cell>
          <cell r="BE267">
            <v>0</v>
          </cell>
          <cell r="BF267">
            <v>0</v>
          </cell>
          <cell r="BG267">
            <v>117249</v>
          </cell>
          <cell r="BH267">
            <v>0</v>
          </cell>
          <cell r="BI267">
            <v>0</v>
          </cell>
          <cell r="BJ267">
            <v>0</v>
          </cell>
          <cell r="BK267">
            <v>12350</v>
          </cell>
          <cell r="BL267">
            <v>0</v>
          </cell>
          <cell r="BM267">
            <v>0</v>
          </cell>
          <cell r="BN267">
            <v>0</v>
          </cell>
          <cell r="BO267">
            <v>627</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8946</v>
          </cell>
          <cell r="CF267">
            <v>0</v>
          </cell>
          <cell r="CG267">
            <v>0</v>
          </cell>
          <cell r="CH267">
            <v>0</v>
          </cell>
          <cell r="CI267">
            <v>0</v>
          </cell>
          <cell r="CJ267">
            <v>0</v>
          </cell>
          <cell r="CK267">
            <v>0</v>
          </cell>
          <cell r="CL267">
            <v>0</v>
          </cell>
          <cell r="CM267">
            <v>188589</v>
          </cell>
          <cell r="CN267">
            <v>0</v>
          </cell>
          <cell r="CO267">
            <v>0</v>
          </cell>
          <cell r="CP267">
            <v>0</v>
          </cell>
          <cell r="CQ267">
            <v>3857</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171564</v>
          </cell>
          <cell r="DG267">
            <v>344032</v>
          </cell>
          <cell r="DH267">
            <v>28657</v>
          </cell>
          <cell r="DI267">
            <v>0</v>
          </cell>
          <cell r="DJ267">
            <v>34363</v>
          </cell>
          <cell r="DK267">
            <v>8100</v>
          </cell>
          <cell r="DL267">
            <v>5740</v>
          </cell>
          <cell r="DM267">
            <v>0</v>
          </cell>
          <cell r="DN267">
            <v>22044</v>
          </cell>
          <cell r="DO267">
            <v>328</v>
          </cell>
          <cell r="DP267">
            <v>3682</v>
          </cell>
          <cell r="DQ267">
            <v>0</v>
          </cell>
          <cell r="DR267">
            <v>24462</v>
          </cell>
          <cell r="DS267">
            <v>3315</v>
          </cell>
          <cell r="DT267">
            <v>4086</v>
          </cell>
          <cell r="DU267">
            <v>0</v>
          </cell>
          <cell r="DV267">
            <v>154746</v>
          </cell>
          <cell r="DW267">
            <v>707177</v>
          </cell>
          <cell r="DX267">
            <v>-349676</v>
          </cell>
          <cell r="DY267">
            <v>-82711</v>
          </cell>
          <cell r="DZ267">
            <v>0</v>
          </cell>
          <cell r="EA267">
            <v>354</v>
          </cell>
          <cell r="EB267">
            <v>0</v>
          </cell>
          <cell r="EC267">
            <v>0</v>
          </cell>
          <cell r="ED267">
            <v>0</v>
          </cell>
          <cell r="EE267">
            <v>2272</v>
          </cell>
          <cell r="EF267">
            <v>0</v>
          </cell>
          <cell r="EG267">
            <v>0</v>
          </cell>
          <cell r="EH267">
            <v>74901</v>
          </cell>
          <cell r="EI267">
            <v>14988</v>
          </cell>
          <cell r="EJ267">
            <v>12511</v>
          </cell>
          <cell r="EK267">
            <v>0</v>
          </cell>
          <cell r="EL267">
            <v>75234</v>
          </cell>
          <cell r="EM267">
            <v>0</v>
          </cell>
          <cell r="EN267">
            <v>12567</v>
          </cell>
          <cell r="EO267">
            <v>0</v>
          </cell>
          <cell r="EP267">
            <v>5833</v>
          </cell>
          <cell r="EQ267">
            <v>0</v>
          </cell>
          <cell r="ER267">
            <v>974</v>
          </cell>
          <cell r="ES267">
            <v>0</v>
          </cell>
          <cell r="ET267">
            <v>0</v>
          </cell>
          <cell r="EU267">
            <v>18793</v>
          </cell>
          <cell r="EV267">
            <v>0</v>
          </cell>
          <cell r="EW267">
            <v>0</v>
          </cell>
          <cell r="EX267">
            <v>0</v>
          </cell>
          <cell r="EY267">
            <v>12392</v>
          </cell>
          <cell r="EZ267">
            <v>0</v>
          </cell>
          <cell r="FA267">
            <v>0</v>
          </cell>
          <cell r="FB267">
            <v>0</v>
          </cell>
          <cell r="FC267">
            <v>0</v>
          </cell>
          <cell r="FD267">
            <v>0</v>
          </cell>
          <cell r="FE267">
            <v>0</v>
          </cell>
          <cell r="FF267">
            <v>0</v>
          </cell>
          <cell r="FG267">
            <v>0</v>
          </cell>
          <cell r="FH267">
            <v>0</v>
          </cell>
          <cell r="FI267">
            <v>0</v>
          </cell>
          <cell r="FJ267">
            <v>0</v>
          </cell>
          <cell r="FK267">
            <v>0</v>
          </cell>
          <cell r="FL267">
            <v>0</v>
          </cell>
          <cell r="FM267">
            <v>0</v>
          </cell>
          <cell r="FN267">
            <v>29595</v>
          </cell>
          <cell r="FO267">
            <v>0</v>
          </cell>
          <cell r="FP267">
            <v>9481</v>
          </cell>
          <cell r="FQ267">
            <v>0</v>
          </cell>
          <cell r="FR267">
            <v>54232</v>
          </cell>
          <cell r="FS267">
            <v>0</v>
          </cell>
          <cell r="FT267">
            <v>0</v>
          </cell>
          <cell r="FU267">
            <v>0</v>
          </cell>
          <cell r="FV267">
            <v>112079</v>
          </cell>
          <cell r="FW267">
            <v>0</v>
          </cell>
          <cell r="FX267">
            <v>0</v>
          </cell>
          <cell r="FY267">
            <v>0</v>
          </cell>
          <cell r="FZ267">
            <v>175809</v>
          </cell>
          <cell r="GA267">
            <v>0</v>
          </cell>
          <cell r="GB267">
            <v>0</v>
          </cell>
          <cell r="GC267">
            <v>0</v>
          </cell>
          <cell r="GD267">
            <v>0</v>
          </cell>
          <cell r="GE267">
            <v>0</v>
          </cell>
          <cell r="GF267">
            <v>29970</v>
          </cell>
          <cell r="GG267">
            <v>0</v>
          </cell>
          <cell r="GH267">
            <v>0</v>
          </cell>
          <cell r="GI267">
            <v>0</v>
          </cell>
          <cell r="GJ267">
            <v>27175</v>
          </cell>
          <cell r="GK267">
            <v>0</v>
          </cell>
          <cell r="GL267">
            <v>0</v>
          </cell>
          <cell r="GM267">
            <v>0</v>
          </cell>
          <cell r="GN267">
            <v>0</v>
          </cell>
          <cell r="GO267">
            <v>0</v>
          </cell>
          <cell r="GP267">
            <v>0</v>
          </cell>
          <cell r="GQ267">
            <v>0</v>
          </cell>
          <cell r="GR267">
            <v>0</v>
          </cell>
          <cell r="GS267">
            <v>0</v>
          </cell>
          <cell r="GT267">
            <v>0</v>
          </cell>
          <cell r="GU267">
            <v>0</v>
          </cell>
          <cell r="GV267">
            <v>0</v>
          </cell>
          <cell r="GW267">
            <v>0</v>
          </cell>
          <cell r="GX267">
            <v>342120</v>
          </cell>
          <cell r="GY267">
            <v>0</v>
          </cell>
          <cell r="GZ267">
            <v>57145</v>
          </cell>
          <cell r="HA267">
            <v>0</v>
          </cell>
          <cell r="HB267">
            <v>188071</v>
          </cell>
          <cell r="HC267">
            <v>0</v>
          </cell>
          <cell r="HD267">
            <v>0</v>
          </cell>
          <cell r="HE267">
            <v>0</v>
          </cell>
          <cell r="HF267">
            <v>333771</v>
          </cell>
          <cell r="HG267">
            <v>0</v>
          </cell>
          <cell r="HH267">
            <v>0</v>
          </cell>
          <cell r="HI267">
            <v>0</v>
          </cell>
          <cell r="HJ267">
            <v>470004</v>
          </cell>
          <cell r="HK267">
            <v>0</v>
          </cell>
          <cell r="HL267">
            <v>0</v>
          </cell>
          <cell r="HM267">
            <v>0</v>
          </cell>
          <cell r="HN267">
            <v>0</v>
          </cell>
          <cell r="HO267">
            <v>0</v>
          </cell>
          <cell r="HP267">
            <v>86886</v>
          </cell>
          <cell r="HQ267">
            <v>0</v>
          </cell>
          <cell r="HR267">
            <v>0</v>
          </cell>
          <cell r="HS267">
            <v>0</v>
          </cell>
          <cell r="HT267">
            <v>78785</v>
          </cell>
          <cell r="HU267">
            <v>0</v>
          </cell>
          <cell r="HV267">
            <v>0</v>
          </cell>
          <cell r="HW267">
            <v>0</v>
          </cell>
          <cell r="HX267">
            <v>0</v>
          </cell>
          <cell r="HY267">
            <v>0</v>
          </cell>
          <cell r="HZ267">
            <v>0</v>
          </cell>
          <cell r="IA267">
            <v>0</v>
          </cell>
          <cell r="IB267">
            <v>0</v>
          </cell>
          <cell r="IC267">
            <v>0</v>
          </cell>
          <cell r="ID267">
            <v>0</v>
          </cell>
          <cell r="IE267">
            <v>0</v>
          </cell>
          <cell r="IF267">
            <v>0</v>
          </cell>
          <cell r="IG267">
            <v>0</v>
          </cell>
          <cell r="IH267">
            <v>991846</v>
          </cell>
          <cell r="II267">
            <v>0</v>
          </cell>
          <cell r="IJ267">
            <v>165671</v>
          </cell>
          <cell r="IK267">
            <v>0</v>
          </cell>
        </row>
        <row r="268">
          <cell r="A268" t="str">
            <v>44599553</v>
          </cell>
          <cell r="B268" t="str">
            <v>2001</v>
          </cell>
          <cell r="C268">
            <v>37543</v>
          </cell>
          <cell r="D268" t="str">
            <v>15:43:03</v>
          </cell>
          <cell r="E268" t="str">
            <v>PREMIER LIVING HEALTH CARE CENTER</v>
          </cell>
          <cell r="F268">
            <v>0</v>
          </cell>
          <cell r="G268">
            <v>71647</v>
          </cell>
          <cell r="H268">
            <v>-110</v>
          </cell>
          <cell r="I268">
            <v>8767</v>
          </cell>
          <cell r="J268">
            <v>11727</v>
          </cell>
          <cell r="K268">
            <v>73394</v>
          </cell>
          <cell r="L268">
            <v>-3395</v>
          </cell>
          <cell r="M268">
            <v>-1081</v>
          </cell>
          <cell r="N268">
            <v>57587</v>
          </cell>
          <cell r="O268">
            <v>7339</v>
          </cell>
          <cell r="P268">
            <v>15229</v>
          </cell>
          <cell r="Q268">
            <v>0</v>
          </cell>
          <cell r="R268">
            <v>71072</v>
          </cell>
          <cell r="S268">
            <v>82149</v>
          </cell>
          <cell r="T268">
            <v>13121</v>
          </cell>
          <cell r="U268">
            <v>0</v>
          </cell>
          <cell r="V268">
            <v>34437</v>
          </cell>
          <cell r="W268">
            <v>0</v>
          </cell>
          <cell r="X268">
            <v>0</v>
          </cell>
          <cell r="Y268">
            <v>0</v>
          </cell>
          <cell r="Z268">
            <v>15480</v>
          </cell>
          <cell r="AA268">
            <v>0</v>
          </cell>
          <cell r="AB268">
            <v>0</v>
          </cell>
          <cell r="AC268">
            <v>0</v>
          </cell>
          <cell r="AD268">
            <v>0</v>
          </cell>
          <cell r="AE268">
            <v>0</v>
          </cell>
          <cell r="AF268">
            <v>0</v>
          </cell>
          <cell r="AG268">
            <v>0</v>
          </cell>
          <cell r="AH268">
            <v>80531</v>
          </cell>
          <cell r="AI268">
            <v>0</v>
          </cell>
          <cell r="AJ268">
            <v>0</v>
          </cell>
          <cell r="AK268">
            <v>0</v>
          </cell>
          <cell r="AL268">
            <v>24217</v>
          </cell>
          <cell r="AM268">
            <v>0</v>
          </cell>
          <cell r="AN268">
            <v>0</v>
          </cell>
          <cell r="AO268">
            <v>0</v>
          </cell>
          <cell r="AP268">
            <v>0</v>
          </cell>
          <cell r="AQ268">
            <v>0</v>
          </cell>
          <cell r="AR268">
            <v>0</v>
          </cell>
          <cell r="AS268">
            <v>0</v>
          </cell>
          <cell r="AT268">
            <v>0</v>
          </cell>
          <cell r="AU268">
            <v>0</v>
          </cell>
          <cell r="AV268">
            <v>12781</v>
          </cell>
          <cell r="AW268">
            <v>0</v>
          </cell>
          <cell r="AX268">
            <v>0</v>
          </cell>
          <cell r="AY268">
            <v>0</v>
          </cell>
          <cell r="AZ268">
            <v>15773</v>
          </cell>
          <cell r="BA268">
            <v>0</v>
          </cell>
          <cell r="BB268">
            <v>0</v>
          </cell>
          <cell r="BC268">
            <v>1331</v>
          </cell>
          <cell r="BD268">
            <v>0</v>
          </cell>
          <cell r="BE268">
            <v>0</v>
          </cell>
          <cell r="BF268">
            <v>0</v>
          </cell>
          <cell r="BG268">
            <v>41537</v>
          </cell>
          <cell r="BH268">
            <v>0</v>
          </cell>
          <cell r="BI268">
            <v>0</v>
          </cell>
          <cell r="BJ268">
            <v>0</v>
          </cell>
          <cell r="BK268">
            <v>0</v>
          </cell>
          <cell r="BL268">
            <v>0</v>
          </cell>
          <cell r="BM268">
            <v>0</v>
          </cell>
          <cell r="BN268">
            <v>0</v>
          </cell>
          <cell r="BO268">
            <v>5841</v>
          </cell>
          <cell r="BP268">
            <v>0</v>
          </cell>
          <cell r="BQ268">
            <v>0</v>
          </cell>
          <cell r="BR268">
            <v>0</v>
          </cell>
          <cell r="BS268">
            <v>2723</v>
          </cell>
          <cell r="BT268">
            <v>0</v>
          </cell>
          <cell r="BU268">
            <v>0</v>
          </cell>
          <cell r="BV268">
            <v>0</v>
          </cell>
          <cell r="BW268">
            <v>0</v>
          </cell>
          <cell r="BX268">
            <v>0</v>
          </cell>
          <cell r="BY268">
            <v>0</v>
          </cell>
          <cell r="BZ268">
            <v>0</v>
          </cell>
          <cell r="CA268">
            <v>2800</v>
          </cell>
          <cell r="CB268">
            <v>0</v>
          </cell>
          <cell r="CC268">
            <v>0</v>
          </cell>
          <cell r="CD268">
            <v>0</v>
          </cell>
          <cell r="CE268">
            <v>5112</v>
          </cell>
          <cell r="CF268">
            <v>0</v>
          </cell>
          <cell r="CG268">
            <v>0</v>
          </cell>
          <cell r="CH268">
            <v>0</v>
          </cell>
          <cell r="CI268">
            <v>600</v>
          </cell>
          <cell r="CJ268">
            <v>0</v>
          </cell>
          <cell r="CK268">
            <v>0</v>
          </cell>
          <cell r="CL268">
            <v>0</v>
          </cell>
          <cell r="CM268">
            <v>2143</v>
          </cell>
          <cell r="CN268">
            <v>0</v>
          </cell>
          <cell r="CO268">
            <v>0</v>
          </cell>
          <cell r="CP268">
            <v>0</v>
          </cell>
          <cell r="CQ268">
            <v>1860</v>
          </cell>
          <cell r="CR268">
            <v>0</v>
          </cell>
          <cell r="CS268">
            <v>0</v>
          </cell>
          <cell r="CT268">
            <v>0</v>
          </cell>
          <cell r="CU268">
            <v>0</v>
          </cell>
          <cell r="CV268">
            <v>110</v>
          </cell>
          <cell r="CW268">
            <v>0</v>
          </cell>
          <cell r="CX268">
            <v>0</v>
          </cell>
          <cell r="CY268">
            <v>0</v>
          </cell>
          <cell r="CZ268">
            <v>0</v>
          </cell>
          <cell r="DA268">
            <v>0</v>
          </cell>
          <cell r="DB268">
            <v>0</v>
          </cell>
          <cell r="DC268">
            <v>0</v>
          </cell>
          <cell r="DD268">
            <v>0</v>
          </cell>
          <cell r="DE268">
            <v>0</v>
          </cell>
          <cell r="DF268">
            <v>154665</v>
          </cell>
          <cell r="DG268">
            <v>63947</v>
          </cell>
          <cell r="DH268">
            <v>28664</v>
          </cell>
          <cell r="DI268">
            <v>0</v>
          </cell>
          <cell r="DJ268">
            <v>17695</v>
          </cell>
          <cell r="DK268">
            <v>5008</v>
          </cell>
          <cell r="DL268">
            <v>3267</v>
          </cell>
          <cell r="DM268">
            <v>0</v>
          </cell>
          <cell r="DN268">
            <v>17425</v>
          </cell>
          <cell r="DO268">
            <v>0</v>
          </cell>
          <cell r="DP268">
            <v>6518</v>
          </cell>
          <cell r="DQ268">
            <v>0</v>
          </cell>
          <cell r="DR268">
            <v>12818</v>
          </cell>
          <cell r="DS268">
            <v>1674</v>
          </cell>
          <cell r="DT268">
            <v>2366</v>
          </cell>
          <cell r="DU268">
            <v>0</v>
          </cell>
          <cell r="DV268">
            <v>92397</v>
          </cell>
          <cell r="DW268">
            <v>323590</v>
          </cell>
          <cell r="DX268">
            <v>-193549</v>
          </cell>
          <cell r="DY268">
            <v>49054</v>
          </cell>
          <cell r="DZ268">
            <v>0</v>
          </cell>
          <cell r="EA268">
            <v>1532</v>
          </cell>
          <cell r="EB268">
            <v>0</v>
          </cell>
          <cell r="EC268">
            <v>0</v>
          </cell>
          <cell r="ED268">
            <v>0</v>
          </cell>
          <cell r="EE268">
            <v>635</v>
          </cell>
          <cell r="EF268">
            <v>0</v>
          </cell>
          <cell r="EG268">
            <v>0</v>
          </cell>
          <cell r="EH268">
            <v>22389</v>
          </cell>
          <cell r="EI268">
            <v>357</v>
          </cell>
          <cell r="EJ268">
            <v>4133</v>
          </cell>
          <cell r="EK268">
            <v>0</v>
          </cell>
          <cell r="EL268">
            <v>25617</v>
          </cell>
          <cell r="EM268">
            <v>680</v>
          </cell>
          <cell r="EN268">
            <v>4729</v>
          </cell>
          <cell r="EO268">
            <v>0</v>
          </cell>
          <cell r="EP268">
            <v>4259</v>
          </cell>
          <cell r="EQ268">
            <v>590</v>
          </cell>
          <cell r="ER268">
            <v>786</v>
          </cell>
          <cell r="ES268">
            <v>0</v>
          </cell>
          <cell r="ET268">
            <v>0</v>
          </cell>
          <cell r="EU268">
            <v>12425</v>
          </cell>
          <cell r="EV268">
            <v>0</v>
          </cell>
          <cell r="EW268">
            <v>-708</v>
          </cell>
          <cell r="EX268">
            <v>0</v>
          </cell>
          <cell r="EY268">
            <v>30391</v>
          </cell>
          <cell r="EZ268">
            <v>0</v>
          </cell>
          <cell r="FA268">
            <v>0</v>
          </cell>
          <cell r="FB268">
            <v>0</v>
          </cell>
          <cell r="FC268">
            <v>9516</v>
          </cell>
          <cell r="FD268">
            <v>0</v>
          </cell>
          <cell r="FE268">
            <v>0</v>
          </cell>
          <cell r="FF268">
            <v>0</v>
          </cell>
          <cell r="FG268">
            <v>0</v>
          </cell>
          <cell r="FH268">
            <v>0</v>
          </cell>
          <cell r="FI268">
            <v>0</v>
          </cell>
          <cell r="FJ268">
            <v>0</v>
          </cell>
          <cell r="FK268">
            <v>0</v>
          </cell>
          <cell r="FL268">
            <v>0</v>
          </cell>
          <cell r="FM268">
            <v>0</v>
          </cell>
          <cell r="FN268">
            <v>0</v>
          </cell>
          <cell r="FO268">
            <v>0</v>
          </cell>
          <cell r="FP268">
            <v>10267</v>
          </cell>
          <cell r="FQ268">
            <v>0</v>
          </cell>
          <cell r="FR268">
            <v>6725</v>
          </cell>
          <cell r="FS268">
            <v>0</v>
          </cell>
          <cell r="FT268">
            <v>0</v>
          </cell>
          <cell r="FU268">
            <v>0</v>
          </cell>
          <cell r="FV268">
            <v>69348</v>
          </cell>
          <cell r="FW268">
            <v>0</v>
          </cell>
          <cell r="FX268">
            <v>0</v>
          </cell>
          <cell r="FY268">
            <v>0</v>
          </cell>
          <cell r="FZ268">
            <v>89779</v>
          </cell>
          <cell r="GA268">
            <v>0</v>
          </cell>
          <cell r="GB268">
            <v>-3221</v>
          </cell>
          <cell r="GC268">
            <v>0</v>
          </cell>
          <cell r="GD268">
            <v>0</v>
          </cell>
          <cell r="GE268">
            <v>0</v>
          </cell>
          <cell r="GF268">
            <v>13439</v>
          </cell>
          <cell r="GG268">
            <v>0</v>
          </cell>
          <cell r="GH268">
            <v>0</v>
          </cell>
          <cell r="GI268">
            <v>0</v>
          </cell>
          <cell r="GJ268">
            <v>16585</v>
          </cell>
          <cell r="GK268">
            <v>0</v>
          </cell>
          <cell r="GL268">
            <v>0</v>
          </cell>
          <cell r="GM268">
            <v>0</v>
          </cell>
          <cell r="GN268">
            <v>0</v>
          </cell>
          <cell r="GO268">
            <v>0</v>
          </cell>
          <cell r="GP268">
            <v>0</v>
          </cell>
          <cell r="GQ268">
            <v>0</v>
          </cell>
          <cell r="GR268">
            <v>0</v>
          </cell>
          <cell r="GS268">
            <v>0</v>
          </cell>
          <cell r="GT268">
            <v>0</v>
          </cell>
          <cell r="GU268">
            <v>15865</v>
          </cell>
          <cell r="GV268">
            <v>0</v>
          </cell>
          <cell r="GW268">
            <v>0</v>
          </cell>
          <cell r="GX268">
            <v>165852</v>
          </cell>
          <cell r="GY268">
            <v>15865</v>
          </cell>
          <cell r="GZ268">
            <v>26803</v>
          </cell>
          <cell r="HA268">
            <v>0</v>
          </cell>
          <cell r="HB268">
            <v>93013</v>
          </cell>
          <cell r="HC268">
            <v>0</v>
          </cell>
          <cell r="HD268">
            <v>0</v>
          </cell>
          <cell r="HE268">
            <v>0</v>
          </cell>
          <cell r="HF268">
            <v>115827</v>
          </cell>
          <cell r="HG268">
            <v>0</v>
          </cell>
          <cell r="HH268">
            <v>0</v>
          </cell>
          <cell r="HI268">
            <v>0</v>
          </cell>
          <cell r="HJ268">
            <v>244498</v>
          </cell>
          <cell r="HK268">
            <v>0</v>
          </cell>
          <cell r="HL268">
            <v>-6593</v>
          </cell>
          <cell r="HM268">
            <v>0</v>
          </cell>
          <cell r="HN268">
            <v>0</v>
          </cell>
          <cell r="HO268">
            <v>0</v>
          </cell>
          <cell r="HP268">
            <v>36917</v>
          </cell>
          <cell r="HQ268">
            <v>0</v>
          </cell>
          <cell r="HR268">
            <v>0</v>
          </cell>
          <cell r="HS268">
            <v>0</v>
          </cell>
          <cell r="HT268">
            <v>45559</v>
          </cell>
          <cell r="HU268">
            <v>0</v>
          </cell>
          <cell r="HV268">
            <v>0</v>
          </cell>
          <cell r="HW268">
            <v>0</v>
          </cell>
          <cell r="HX268">
            <v>0</v>
          </cell>
          <cell r="HY268">
            <v>0</v>
          </cell>
          <cell r="HZ268">
            <v>0</v>
          </cell>
          <cell r="IA268">
            <v>0</v>
          </cell>
          <cell r="IB268">
            <v>0</v>
          </cell>
          <cell r="IC268">
            <v>0</v>
          </cell>
          <cell r="ID268">
            <v>0</v>
          </cell>
          <cell r="IE268">
            <v>82855</v>
          </cell>
          <cell r="IF268">
            <v>0</v>
          </cell>
          <cell r="IG268">
            <v>0</v>
          </cell>
          <cell r="IH268">
            <v>453338</v>
          </cell>
          <cell r="II268">
            <v>82855</v>
          </cell>
          <cell r="IJ268">
            <v>75883</v>
          </cell>
          <cell r="IK268">
            <v>0</v>
          </cell>
        </row>
        <row r="269">
          <cell r="A269" t="str">
            <v>43283046</v>
          </cell>
          <cell r="B269" t="str">
            <v>2001</v>
          </cell>
          <cell r="C269">
            <v>37419</v>
          </cell>
          <cell r="D269" t="str">
            <v>11:20:44</v>
          </cell>
          <cell r="E269" t="str">
            <v>PRESBYTERIAN HOME OF HAWFIELD, INC</v>
          </cell>
          <cell r="F269">
            <v>0</v>
          </cell>
          <cell r="G269">
            <v>264008</v>
          </cell>
          <cell r="H269">
            <v>-42513</v>
          </cell>
          <cell r="I269">
            <v>-14014</v>
          </cell>
          <cell r="J269">
            <v>61795</v>
          </cell>
          <cell r="K269">
            <v>248057</v>
          </cell>
          <cell r="L269">
            <v>-821</v>
          </cell>
          <cell r="M269">
            <v>0</v>
          </cell>
          <cell r="N269">
            <v>180513</v>
          </cell>
          <cell r="O269">
            <v>107430</v>
          </cell>
          <cell r="P269">
            <v>0</v>
          </cell>
          <cell r="Q269">
            <v>0</v>
          </cell>
          <cell r="R269">
            <v>560884</v>
          </cell>
          <cell r="S269">
            <v>604132</v>
          </cell>
          <cell r="T269">
            <v>-227165</v>
          </cell>
          <cell r="U269">
            <v>-4835</v>
          </cell>
          <cell r="V269">
            <v>74184</v>
          </cell>
          <cell r="W269">
            <v>0</v>
          </cell>
          <cell r="X269">
            <v>0</v>
          </cell>
          <cell r="Y269">
            <v>0</v>
          </cell>
          <cell r="Z269">
            <v>0</v>
          </cell>
          <cell r="AA269">
            <v>0</v>
          </cell>
          <cell r="AB269">
            <v>0</v>
          </cell>
          <cell r="AC269">
            <v>0</v>
          </cell>
          <cell r="AD269">
            <v>0</v>
          </cell>
          <cell r="AE269">
            <v>0</v>
          </cell>
          <cell r="AF269">
            <v>0</v>
          </cell>
          <cell r="AG269">
            <v>0</v>
          </cell>
          <cell r="AH269">
            <v>24247</v>
          </cell>
          <cell r="AI269">
            <v>0</v>
          </cell>
          <cell r="AJ269">
            <v>-18185</v>
          </cell>
          <cell r="AK269">
            <v>0</v>
          </cell>
          <cell r="AL269">
            <v>0</v>
          </cell>
          <cell r="AM269">
            <v>0</v>
          </cell>
          <cell r="AN269">
            <v>0</v>
          </cell>
          <cell r="AO269">
            <v>0</v>
          </cell>
          <cell r="AP269">
            <v>0</v>
          </cell>
          <cell r="AQ269">
            <v>0</v>
          </cell>
          <cell r="AR269">
            <v>0</v>
          </cell>
          <cell r="AS269">
            <v>0</v>
          </cell>
          <cell r="AT269">
            <v>0</v>
          </cell>
          <cell r="AU269">
            <v>58515</v>
          </cell>
          <cell r="AV269">
            <v>-4337</v>
          </cell>
          <cell r="AW269">
            <v>0</v>
          </cell>
          <cell r="AX269">
            <v>0</v>
          </cell>
          <cell r="AY269">
            <v>0</v>
          </cell>
          <cell r="AZ269">
            <v>0</v>
          </cell>
          <cell r="BA269">
            <v>0</v>
          </cell>
          <cell r="BB269">
            <v>0</v>
          </cell>
          <cell r="BC269">
            <v>1447</v>
          </cell>
          <cell r="BD269">
            <v>-885</v>
          </cell>
          <cell r="BE269">
            <v>-562</v>
          </cell>
          <cell r="BF269">
            <v>0</v>
          </cell>
          <cell r="BG269">
            <v>6879</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2562</v>
          </cell>
          <cell r="CF269">
            <v>0</v>
          </cell>
          <cell r="CG269">
            <v>0</v>
          </cell>
          <cell r="CH269">
            <v>0</v>
          </cell>
          <cell r="CI269">
            <v>7200</v>
          </cell>
          <cell r="CJ269">
            <v>0</v>
          </cell>
          <cell r="CK269">
            <v>0</v>
          </cell>
          <cell r="CL269">
            <v>0</v>
          </cell>
          <cell r="CM269">
            <v>8096</v>
          </cell>
          <cell r="CN269">
            <v>0</v>
          </cell>
          <cell r="CO269">
            <v>0</v>
          </cell>
          <cell r="CP269">
            <v>0</v>
          </cell>
          <cell r="CQ269">
            <v>0</v>
          </cell>
          <cell r="CR269">
            <v>0</v>
          </cell>
          <cell r="CS269">
            <v>0</v>
          </cell>
          <cell r="CT269">
            <v>0</v>
          </cell>
          <cell r="CU269">
            <v>16879</v>
          </cell>
          <cell r="CV269">
            <v>0</v>
          </cell>
          <cell r="CW269">
            <v>0</v>
          </cell>
          <cell r="CX269">
            <v>0</v>
          </cell>
          <cell r="CY269">
            <v>0</v>
          </cell>
          <cell r="CZ269">
            <v>0</v>
          </cell>
          <cell r="DA269">
            <v>0</v>
          </cell>
          <cell r="DB269">
            <v>0</v>
          </cell>
          <cell r="DC269">
            <v>0</v>
          </cell>
          <cell r="DD269">
            <v>0</v>
          </cell>
          <cell r="DE269">
            <v>-2381</v>
          </cell>
          <cell r="DF269">
            <v>98431</v>
          </cell>
          <cell r="DG269">
            <v>101578</v>
          </cell>
          <cell r="DH269">
            <v>-23407</v>
          </cell>
          <cell r="DI269">
            <v>-2943</v>
          </cell>
          <cell r="DJ269">
            <v>46910</v>
          </cell>
          <cell r="DK269">
            <v>30191</v>
          </cell>
          <cell r="DL269">
            <v>0</v>
          </cell>
          <cell r="DM269">
            <v>0</v>
          </cell>
          <cell r="DN269">
            <v>43254</v>
          </cell>
          <cell r="DO269">
            <v>21334</v>
          </cell>
          <cell r="DP269">
            <v>0</v>
          </cell>
          <cell r="DQ269">
            <v>0</v>
          </cell>
          <cell r="DR269">
            <v>56123</v>
          </cell>
          <cell r="DS269">
            <v>36555</v>
          </cell>
          <cell r="DT269">
            <v>0</v>
          </cell>
          <cell r="DU269">
            <v>-632</v>
          </cell>
          <cell r="DV269">
            <v>206673</v>
          </cell>
          <cell r="DW269">
            <v>175530</v>
          </cell>
          <cell r="DX269">
            <v>0</v>
          </cell>
          <cell r="DY269">
            <v>-24173</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22962</v>
          </cell>
          <cell r="EV269">
            <v>0</v>
          </cell>
          <cell r="EW269">
            <v>0</v>
          </cell>
          <cell r="EX269">
            <v>0</v>
          </cell>
          <cell r="EY269">
            <v>0</v>
          </cell>
          <cell r="EZ269">
            <v>0</v>
          </cell>
          <cell r="FA269">
            <v>0</v>
          </cell>
          <cell r="FB269">
            <v>0</v>
          </cell>
          <cell r="FC269">
            <v>133252</v>
          </cell>
          <cell r="FD269">
            <v>0</v>
          </cell>
          <cell r="FE269">
            <v>0</v>
          </cell>
          <cell r="FF269">
            <v>0</v>
          </cell>
          <cell r="FG269">
            <v>0</v>
          </cell>
          <cell r="FH269">
            <v>0</v>
          </cell>
          <cell r="FI269">
            <v>0</v>
          </cell>
          <cell r="FJ269">
            <v>0</v>
          </cell>
          <cell r="FK269">
            <v>0</v>
          </cell>
          <cell r="FL269">
            <v>0</v>
          </cell>
          <cell r="FM269">
            <v>0</v>
          </cell>
          <cell r="FN269">
            <v>0</v>
          </cell>
          <cell r="FO269">
            <v>1559</v>
          </cell>
          <cell r="FP269">
            <v>25472</v>
          </cell>
          <cell r="FQ269">
            <v>0</v>
          </cell>
          <cell r="FR269">
            <v>188078</v>
          </cell>
          <cell r="FS269">
            <v>0</v>
          </cell>
          <cell r="FT269">
            <v>0</v>
          </cell>
          <cell r="FU269">
            <v>0</v>
          </cell>
          <cell r="FV269">
            <v>161906</v>
          </cell>
          <cell r="FW269">
            <v>0</v>
          </cell>
          <cell r="FX269">
            <v>0</v>
          </cell>
          <cell r="FY269">
            <v>0</v>
          </cell>
          <cell r="FZ269">
            <v>566735</v>
          </cell>
          <cell r="GA269">
            <v>0</v>
          </cell>
          <cell r="GB269">
            <v>145708</v>
          </cell>
          <cell r="GC269">
            <v>0</v>
          </cell>
          <cell r="GD269">
            <v>0</v>
          </cell>
          <cell r="GE269">
            <v>309550</v>
          </cell>
          <cell r="GF269">
            <v>36254</v>
          </cell>
          <cell r="GG269">
            <v>0</v>
          </cell>
          <cell r="GH269">
            <v>0</v>
          </cell>
          <cell r="GI269">
            <v>0</v>
          </cell>
          <cell r="GJ269">
            <v>0</v>
          </cell>
          <cell r="GK269">
            <v>0</v>
          </cell>
          <cell r="GL269">
            <v>0</v>
          </cell>
          <cell r="GM269">
            <v>518</v>
          </cell>
          <cell r="GN269">
            <v>0</v>
          </cell>
          <cell r="GO269">
            <v>0</v>
          </cell>
          <cell r="GP269">
            <v>0</v>
          </cell>
          <cell r="GQ269">
            <v>71777</v>
          </cell>
          <cell r="GR269">
            <v>0</v>
          </cell>
          <cell r="GS269">
            <v>0</v>
          </cell>
          <cell r="GT269">
            <v>0</v>
          </cell>
          <cell r="GU269">
            <v>231120</v>
          </cell>
          <cell r="GV269">
            <v>0</v>
          </cell>
          <cell r="GW269">
            <v>0</v>
          </cell>
          <cell r="GX269">
            <v>916719</v>
          </cell>
          <cell r="GY269">
            <v>612965</v>
          </cell>
          <cell r="GZ269">
            <v>181962</v>
          </cell>
          <cell r="HA269">
            <v>0</v>
          </cell>
          <cell r="HB269">
            <v>51594</v>
          </cell>
          <cell r="HC269">
            <v>0</v>
          </cell>
          <cell r="HD269">
            <v>0</v>
          </cell>
          <cell r="HE269">
            <v>0</v>
          </cell>
          <cell r="HF269">
            <v>83470</v>
          </cell>
          <cell r="HG269">
            <v>0</v>
          </cell>
          <cell r="HH269">
            <v>0</v>
          </cell>
          <cell r="HI269">
            <v>0</v>
          </cell>
          <cell r="HJ269">
            <v>189286</v>
          </cell>
          <cell r="HK269">
            <v>0</v>
          </cell>
          <cell r="HL269">
            <v>36197</v>
          </cell>
          <cell r="HM269">
            <v>0</v>
          </cell>
          <cell r="HN269">
            <v>0</v>
          </cell>
          <cell r="HO269">
            <v>63153</v>
          </cell>
          <cell r="HP269">
            <v>9006</v>
          </cell>
          <cell r="HQ269">
            <v>0</v>
          </cell>
          <cell r="HR269">
            <v>0</v>
          </cell>
          <cell r="HS269">
            <v>0</v>
          </cell>
          <cell r="HT269">
            <v>0</v>
          </cell>
          <cell r="HU269">
            <v>0</v>
          </cell>
          <cell r="HV269">
            <v>0</v>
          </cell>
          <cell r="HW269">
            <v>517</v>
          </cell>
          <cell r="HX269">
            <v>0</v>
          </cell>
          <cell r="HY269">
            <v>0</v>
          </cell>
          <cell r="HZ269">
            <v>0</v>
          </cell>
          <cell r="IA269">
            <v>20160</v>
          </cell>
          <cell r="IB269">
            <v>0</v>
          </cell>
          <cell r="IC269">
            <v>0</v>
          </cell>
          <cell r="ID269">
            <v>0</v>
          </cell>
          <cell r="IE269">
            <v>62828</v>
          </cell>
          <cell r="IF269">
            <v>0</v>
          </cell>
          <cell r="IG269">
            <v>0</v>
          </cell>
          <cell r="IH269">
            <v>324350</v>
          </cell>
          <cell r="II269">
            <v>146658</v>
          </cell>
          <cell r="IJ269">
            <v>45203</v>
          </cell>
          <cell r="IK269">
            <v>0</v>
          </cell>
        </row>
        <row r="270">
          <cell r="A270" t="str">
            <v>45667405</v>
          </cell>
          <cell r="B270" t="str">
            <v>2001</v>
          </cell>
          <cell r="C270">
            <v>37399</v>
          </cell>
          <cell r="D270" t="str">
            <v>10:59:31</v>
          </cell>
          <cell r="E270" t="str">
            <v>PRESBYTERIAN HOME OF HIGH POINT</v>
          </cell>
          <cell r="F270">
            <v>0</v>
          </cell>
          <cell r="G270">
            <v>662121</v>
          </cell>
          <cell r="H270">
            <v>0</v>
          </cell>
          <cell r="I270">
            <v>-105117</v>
          </cell>
          <cell r="J270">
            <v>309672</v>
          </cell>
          <cell r="K270">
            <v>873339</v>
          </cell>
          <cell r="L270">
            <v>0</v>
          </cell>
          <cell r="M270">
            <v>0</v>
          </cell>
          <cell r="N270">
            <v>443875</v>
          </cell>
          <cell r="O270">
            <v>175200</v>
          </cell>
          <cell r="P270">
            <v>0</v>
          </cell>
          <cell r="Q270">
            <v>0</v>
          </cell>
          <cell r="R270">
            <v>841761</v>
          </cell>
          <cell r="S270">
            <v>817818</v>
          </cell>
          <cell r="T270">
            <v>0</v>
          </cell>
          <cell r="U270">
            <v>-37534</v>
          </cell>
          <cell r="V270">
            <v>67403</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29209</v>
          </cell>
          <cell r="AM270">
            <v>0</v>
          </cell>
          <cell r="AN270">
            <v>0</v>
          </cell>
          <cell r="AO270">
            <v>0</v>
          </cell>
          <cell r="AP270">
            <v>0</v>
          </cell>
          <cell r="AQ270">
            <v>0</v>
          </cell>
          <cell r="AR270">
            <v>0</v>
          </cell>
          <cell r="AS270">
            <v>0</v>
          </cell>
          <cell r="AT270">
            <v>0</v>
          </cell>
          <cell r="AU270">
            <v>6819</v>
          </cell>
          <cell r="AV270">
            <v>0</v>
          </cell>
          <cell r="AW270">
            <v>0</v>
          </cell>
          <cell r="AX270">
            <v>0</v>
          </cell>
          <cell r="AY270">
            <v>11587</v>
          </cell>
          <cell r="AZ270">
            <v>0</v>
          </cell>
          <cell r="BA270">
            <v>0</v>
          </cell>
          <cell r="BB270">
            <v>0</v>
          </cell>
          <cell r="BC270">
            <v>68</v>
          </cell>
          <cell r="BD270">
            <v>0</v>
          </cell>
          <cell r="BE270">
            <v>0</v>
          </cell>
          <cell r="BF270">
            <v>0</v>
          </cell>
          <cell r="BG270">
            <v>3316</v>
          </cell>
          <cell r="BH270">
            <v>0</v>
          </cell>
          <cell r="BI270">
            <v>0</v>
          </cell>
          <cell r="BJ270">
            <v>0</v>
          </cell>
          <cell r="BK270">
            <v>11450</v>
          </cell>
          <cell r="BL270">
            <v>0</v>
          </cell>
          <cell r="BM270">
            <v>0</v>
          </cell>
          <cell r="BN270">
            <v>0</v>
          </cell>
          <cell r="BO270">
            <v>5441</v>
          </cell>
          <cell r="BP270">
            <v>0</v>
          </cell>
          <cell r="BQ270">
            <v>0</v>
          </cell>
          <cell r="BR270">
            <v>0</v>
          </cell>
          <cell r="BS270">
            <v>8016</v>
          </cell>
          <cell r="BT270">
            <v>0</v>
          </cell>
          <cell r="BU270">
            <v>0</v>
          </cell>
          <cell r="BV270">
            <v>0</v>
          </cell>
          <cell r="BW270">
            <v>0</v>
          </cell>
          <cell r="BX270">
            <v>0</v>
          </cell>
          <cell r="BY270">
            <v>0</v>
          </cell>
          <cell r="BZ270">
            <v>0</v>
          </cell>
          <cell r="CA270">
            <v>25800</v>
          </cell>
          <cell r="CB270">
            <v>0</v>
          </cell>
          <cell r="CC270">
            <v>0</v>
          </cell>
          <cell r="CD270">
            <v>0</v>
          </cell>
          <cell r="CE270">
            <v>18568</v>
          </cell>
          <cell r="CF270">
            <v>0</v>
          </cell>
          <cell r="CG270">
            <v>0</v>
          </cell>
          <cell r="CH270">
            <v>0</v>
          </cell>
          <cell r="CI270">
            <v>0</v>
          </cell>
          <cell r="CJ270">
            <v>0</v>
          </cell>
          <cell r="CK270">
            <v>0</v>
          </cell>
          <cell r="CL270">
            <v>0</v>
          </cell>
          <cell r="CM270">
            <v>4571</v>
          </cell>
          <cell r="CN270">
            <v>0</v>
          </cell>
          <cell r="CO270">
            <v>0</v>
          </cell>
          <cell r="CP270">
            <v>0</v>
          </cell>
          <cell r="CQ270">
            <v>216</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96612</v>
          </cell>
          <cell r="DG270">
            <v>95852</v>
          </cell>
          <cell r="DH270">
            <v>0</v>
          </cell>
          <cell r="DI270">
            <v>0</v>
          </cell>
          <cell r="DJ270">
            <v>68061</v>
          </cell>
          <cell r="DK270">
            <v>51495</v>
          </cell>
          <cell r="DL270">
            <v>0</v>
          </cell>
          <cell r="DM270">
            <v>0</v>
          </cell>
          <cell r="DN270">
            <v>169118</v>
          </cell>
          <cell r="DO270">
            <v>46169</v>
          </cell>
          <cell r="DP270">
            <v>0</v>
          </cell>
          <cell r="DQ270">
            <v>0</v>
          </cell>
          <cell r="DR270">
            <v>0</v>
          </cell>
          <cell r="DS270">
            <v>2948</v>
          </cell>
          <cell r="DT270">
            <v>0</v>
          </cell>
          <cell r="DU270">
            <v>0</v>
          </cell>
          <cell r="DV270">
            <v>521069</v>
          </cell>
          <cell r="DW270">
            <v>609643</v>
          </cell>
          <cell r="DX270">
            <v>0</v>
          </cell>
          <cell r="DY270">
            <v>-61571</v>
          </cell>
          <cell r="DZ270">
            <v>0</v>
          </cell>
          <cell r="EA270">
            <v>371</v>
          </cell>
          <cell r="EB270">
            <v>0</v>
          </cell>
          <cell r="EC270">
            <v>0</v>
          </cell>
          <cell r="ED270">
            <v>0</v>
          </cell>
          <cell r="EE270">
            <v>1208</v>
          </cell>
          <cell r="EF270">
            <v>0</v>
          </cell>
          <cell r="EG270">
            <v>0</v>
          </cell>
          <cell r="EH270">
            <v>0</v>
          </cell>
          <cell r="EI270">
            <v>39523</v>
          </cell>
          <cell r="EJ270">
            <v>0</v>
          </cell>
          <cell r="EK270">
            <v>0</v>
          </cell>
          <cell r="EL270">
            <v>0</v>
          </cell>
          <cell r="EM270">
            <v>18861</v>
          </cell>
          <cell r="EN270">
            <v>0</v>
          </cell>
          <cell r="EO270">
            <v>0</v>
          </cell>
          <cell r="EP270">
            <v>0</v>
          </cell>
          <cell r="EQ270">
            <v>662</v>
          </cell>
          <cell r="ER270">
            <v>0</v>
          </cell>
          <cell r="ES270">
            <v>0</v>
          </cell>
          <cell r="ET270">
            <v>0</v>
          </cell>
          <cell r="EU270">
            <v>538</v>
          </cell>
          <cell r="EV270">
            <v>0</v>
          </cell>
          <cell r="EW270">
            <v>0</v>
          </cell>
          <cell r="EX270">
            <v>0</v>
          </cell>
          <cell r="EY270">
            <v>0</v>
          </cell>
          <cell r="EZ270">
            <v>0</v>
          </cell>
          <cell r="FA270">
            <v>0</v>
          </cell>
          <cell r="FB270">
            <v>0</v>
          </cell>
          <cell r="FC270">
            <v>4110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414341</v>
          </cell>
          <cell r="FS270">
            <v>0</v>
          </cell>
          <cell r="FT270">
            <v>0</v>
          </cell>
          <cell r="FU270">
            <v>0</v>
          </cell>
          <cell r="FV270">
            <v>124008</v>
          </cell>
          <cell r="FW270">
            <v>0</v>
          </cell>
          <cell r="FX270">
            <v>0</v>
          </cell>
          <cell r="FY270">
            <v>0</v>
          </cell>
          <cell r="FZ270">
            <v>406138</v>
          </cell>
          <cell r="GA270">
            <v>0</v>
          </cell>
          <cell r="GB270">
            <v>0</v>
          </cell>
          <cell r="GC270">
            <v>0</v>
          </cell>
          <cell r="GD270">
            <v>0</v>
          </cell>
          <cell r="GE270">
            <v>65548</v>
          </cell>
          <cell r="GF270">
            <v>0</v>
          </cell>
          <cell r="GG270">
            <v>0</v>
          </cell>
          <cell r="GH270">
            <v>0</v>
          </cell>
          <cell r="GI270">
            <v>129460</v>
          </cell>
          <cell r="GJ270">
            <v>0</v>
          </cell>
          <cell r="GK270">
            <v>0</v>
          </cell>
          <cell r="GL270">
            <v>0</v>
          </cell>
          <cell r="GM270">
            <v>933</v>
          </cell>
          <cell r="GN270">
            <v>0</v>
          </cell>
          <cell r="GO270">
            <v>0</v>
          </cell>
          <cell r="GP270">
            <v>0</v>
          </cell>
          <cell r="GQ270">
            <v>45823</v>
          </cell>
          <cell r="GR270">
            <v>0</v>
          </cell>
          <cell r="GS270">
            <v>0</v>
          </cell>
          <cell r="GT270">
            <v>0</v>
          </cell>
          <cell r="GU270">
            <v>231</v>
          </cell>
          <cell r="GV270">
            <v>0</v>
          </cell>
          <cell r="GW270">
            <v>0</v>
          </cell>
          <cell r="GX270">
            <v>944487</v>
          </cell>
          <cell r="GY270">
            <v>241995</v>
          </cell>
          <cell r="GZ270">
            <v>0</v>
          </cell>
          <cell r="HA270">
            <v>0</v>
          </cell>
          <cell r="HB270">
            <v>360128</v>
          </cell>
          <cell r="HC270">
            <v>0</v>
          </cell>
          <cell r="HD270">
            <v>0</v>
          </cell>
          <cell r="HE270">
            <v>0</v>
          </cell>
          <cell r="HF270">
            <v>107782</v>
          </cell>
          <cell r="HG270">
            <v>0</v>
          </cell>
          <cell r="HH270">
            <v>0</v>
          </cell>
          <cell r="HI270">
            <v>0</v>
          </cell>
          <cell r="HJ270">
            <v>352998</v>
          </cell>
          <cell r="HK270">
            <v>0</v>
          </cell>
          <cell r="HL270">
            <v>0</v>
          </cell>
          <cell r="HM270">
            <v>0</v>
          </cell>
          <cell r="HN270">
            <v>0</v>
          </cell>
          <cell r="HO270">
            <v>56973</v>
          </cell>
          <cell r="HP270">
            <v>0</v>
          </cell>
          <cell r="HQ270">
            <v>0</v>
          </cell>
          <cell r="HR270">
            <v>0</v>
          </cell>
          <cell r="HS270">
            <v>112521</v>
          </cell>
          <cell r="HT270">
            <v>0</v>
          </cell>
          <cell r="HU270">
            <v>0</v>
          </cell>
          <cell r="HV270">
            <v>0</v>
          </cell>
          <cell r="HW270">
            <v>810</v>
          </cell>
          <cell r="HX270">
            <v>0</v>
          </cell>
          <cell r="HY270">
            <v>0</v>
          </cell>
          <cell r="HZ270">
            <v>0</v>
          </cell>
          <cell r="IA270">
            <v>39871</v>
          </cell>
          <cell r="IB270">
            <v>0</v>
          </cell>
          <cell r="IC270">
            <v>0</v>
          </cell>
          <cell r="ID270">
            <v>0</v>
          </cell>
          <cell r="IE270">
            <v>0</v>
          </cell>
          <cell r="IF270">
            <v>0</v>
          </cell>
          <cell r="IG270">
            <v>0</v>
          </cell>
          <cell r="IH270">
            <v>820908</v>
          </cell>
          <cell r="II270">
            <v>210175</v>
          </cell>
          <cell r="IJ270">
            <v>0</v>
          </cell>
          <cell r="IK270">
            <v>0</v>
          </cell>
        </row>
        <row r="271">
          <cell r="A271" t="str">
            <v>83181096</v>
          </cell>
          <cell r="B271" t="str">
            <v>2001</v>
          </cell>
          <cell r="C271">
            <v>37376</v>
          </cell>
          <cell r="D271" t="str">
            <v>09:35:19</v>
          </cell>
          <cell r="E271" t="str">
            <v>PRESBYTERIAN WESLEY CARE CENTER</v>
          </cell>
          <cell r="F271">
            <v>0</v>
          </cell>
          <cell r="G271">
            <v>1504134</v>
          </cell>
          <cell r="H271">
            <v>0</v>
          </cell>
          <cell r="I271">
            <v>371700</v>
          </cell>
          <cell r="J271">
            <v>131480</v>
          </cell>
          <cell r="K271">
            <v>607123</v>
          </cell>
          <cell r="L271">
            <v>0</v>
          </cell>
          <cell r="M271">
            <v>0</v>
          </cell>
          <cell r="N271">
            <v>173103</v>
          </cell>
          <cell r="O271">
            <v>407040</v>
          </cell>
          <cell r="P271">
            <v>0</v>
          </cell>
          <cell r="Q271">
            <v>0</v>
          </cell>
          <cell r="R271">
            <v>117549</v>
          </cell>
          <cell r="S271">
            <v>963577</v>
          </cell>
          <cell r="T271">
            <v>0</v>
          </cell>
          <cell r="U271">
            <v>0</v>
          </cell>
          <cell r="V271">
            <v>519925</v>
          </cell>
          <cell r="W271">
            <v>0</v>
          </cell>
          <cell r="X271">
            <v>8750</v>
          </cell>
          <cell r="Y271">
            <v>-8750</v>
          </cell>
          <cell r="Z271">
            <v>0</v>
          </cell>
          <cell r="AA271">
            <v>0</v>
          </cell>
          <cell r="AB271">
            <v>0</v>
          </cell>
          <cell r="AC271">
            <v>0</v>
          </cell>
          <cell r="AD271">
            <v>6194818</v>
          </cell>
          <cell r="AE271">
            <v>0</v>
          </cell>
          <cell r="AF271">
            <v>0</v>
          </cell>
          <cell r="AG271">
            <v>0</v>
          </cell>
          <cell r="AH271">
            <v>0</v>
          </cell>
          <cell r="AI271">
            <v>0</v>
          </cell>
          <cell r="AJ271">
            <v>0</v>
          </cell>
          <cell r="AK271">
            <v>0</v>
          </cell>
          <cell r="AL271">
            <v>160530</v>
          </cell>
          <cell r="AM271">
            <v>0</v>
          </cell>
          <cell r="AN271">
            <v>0</v>
          </cell>
          <cell r="AO271">
            <v>0</v>
          </cell>
          <cell r="AP271">
            <v>0</v>
          </cell>
          <cell r="AQ271">
            <v>0</v>
          </cell>
          <cell r="AR271">
            <v>0</v>
          </cell>
          <cell r="AS271">
            <v>0</v>
          </cell>
          <cell r="AT271">
            <v>0</v>
          </cell>
          <cell r="AU271">
            <v>509025</v>
          </cell>
          <cell r="AV271">
            <v>0</v>
          </cell>
          <cell r="AW271">
            <v>0</v>
          </cell>
          <cell r="AX271">
            <v>0</v>
          </cell>
          <cell r="AY271">
            <v>627065</v>
          </cell>
          <cell r="AZ271">
            <v>0</v>
          </cell>
          <cell r="BA271">
            <v>0</v>
          </cell>
          <cell r="BB271">
            <v>0</v>
          </cell>
          <cell r="BC271">
            <v>3876</v>
          </cell>
          <cell r="BD271">
            <v>0</v>
          </cell>
          <cell r="BE271">
            <v>0</v>
          </cell>
          <cell r="BF271">
            <v>0</v>
          </cell>
          <cell r="BG271">
            <v>448942</v>
          </cell>
          <cell r="BH271">
            <v>0</v>
          </cell>
          <cell r="BI271">
            <v>0</v>
          </cell>
          <cell r="BJ271">
            <v>0</v>
          </cell>
          <cell r="BK271">
            <v>0</v>
          </cell>
          <cell r="BL271">
            <v>0</v>
          </cell>
          <cell r="BM271">
            <v>0</v>
          </cell>
          <cell r="BN271">
            <v>0</v>
          </cell>
          <cell r="BO271">
            <v>35282</v>
          </cell>
          <cell r="BP271">
            <v>0</v>
          </cell>
          <cell r="BQ271">
            <v>0</v>
          </cell>
          <cell r="BR271">
            <v>0</v>
          </cell>
          <cell r="BS271">
            <v>0</v>
          </cell>
          <cell r="BT271">
            <v>0</v>
          </cell>
          <cell r="BU271">
            <v>0</v>
          </cell>
          <cell r="BV271">
            <v>0</v>
          </cell>
          <cell r="BW271">
            <v>0</v>
          </cell>
          <cell r="BX271">
            <v>0</v>
          </cell>
          <cell r="BY271">
            <v>0</v>
          </cell>
          <cell r="BZ271">
            <v>0</v>
          </cell>
          <cell r="CA271">
            <v>32200</v>
          </cell>
          <cell r="CB271">
            <v>0</v>
          </cell>
          <cell r="CC271">
            <v>0</v>
          </cell>
          <cell r="CD271">
            <v>0</v>
          </cell>
          <cell r="CE271">
            <v>0</v>
          </cell>
          <cell r="CF271">
            <v>0</v>
          </cell>
          <cell r="CG271">
            <v>0</v>
          </cell>
          <cell r="CH271">
            <v>0</v>
          </cell>
          <cell r="CI271">
            <v>0</v>
          </cell>
          <cell r="CJ271">
            <v>0</v>
          </cell>
          <cell r="CK271">
            <v>0</v>
          </cell>
          <cell r="CL271">
            <v>0</v>
          </cell>
          <cell r="CM271">
            <v>815251</v>
          </cell>
          <cell r="CN271">
            <v>-8750</v>
          </cell>
          <cell r="CO271">
            <v>0</v>
          </cell>
          <cell r="CP271">
            <v>0</v>
          </cell>
          <cell r="CQ271">
            <v>19659</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6875273</v>
          </cell>
          <cell r="DG271">
            <v>2491300</v>
          </cell>
          <cell r="DH271">
            <v>0</v>
          </cell>
          <cell r="DI271">
            <v>-8750</v>
          </cell>
          <cell r="DJ271">
            <v>0</v>
          </cell>
          <cell r="DK271">
            <v>111457</v>
          </cell>
          <cell r="DL271">
            <v>0</v>
          </cell>
          <cell r="DM271">
            <v>0</v>
          </cell>
          <cell r="DN271">
            <v>212359</v>
          </cell>
          <cell r="DO271">
            <v>39062</v>
          </cell>
          <cell r="DP271">
            <v>0</v>
          </cell>
          <cell r="DQ271">
            <v>0</v>
          </cell>
          <cell r="DR271">
            <v>185018</v>
          </cell>
          <cell r="DS271">
            <v>44224</v>
          </cell>
          <cell r="DT271">
            <v>0</v>
          </cell>
          <cell r="DU271">
            <v>-48029</v>
          </cell>
          <cell r="DV271">
            <v>321035</v>
          </cell>
          <cell r="DW271">
            <v>971801</v>
          </cell>
          <cell r="DX271">
            <v>0</v>
          </cell>
          <cell r="DY271">
            <v>840937</v>
          </cell>
          <cell r="DZ271">
            <v>0</v>
          </cell>
          <cell r="EA271">
            <v>5925</v>
          </cell>
          <cell r="EB271">
            <v>0</v>
          </cell>
          <cell r="EC271">
            <v>0</v>
          </cell>
          <cell r="ED271">
            <v>0</v>
          </cell>
          <cell r="EE271">
            <v>37229</v>
          </cell>
          <cell r="EF271">
            <v>0</v>
          </cell>
          <cell r="EG271">
            <v>0</v>
          </cell>
          <cell r="EH271">
            <v>550351</v>
          </cell>
          <cell r="EI271">
            <v>83102</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4440</v>
          </cell>
          <cell r="FH271">
            <v>0</v>
          </cell>
          <cell r="FI271">
            <v>0</v>
          </cell>
          <cell r="FJ271">
            <v>0</v>
          </cell>
          <cell r="FK271">
            <v>99206</v>
          </cell>
          <cell r="FL271">
            <v>0</v>
          </cell>
          <cell r="FM271">
            <v>0</v>
          </cell>
          <cell r="FN271">
            <v>0</v>
          </cell>
          <cell r="FO271">
            <v>26679</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cell r="HA271">
            <v>0</v>
          </cell>
          <cell r="HB271">
            <v>0</v>
          </cell>
          <cell r="HC271">
            <v>0</v>
          </cell>
          <cell r="HD271">
            <v>0</v>
          </cell>
          <cell r="HE271">
            <v>0</v>
          </cell>
          <cell r="HF271">
            <v>0</v>
          </cell>
          <cell r="HG271">
            <v>0</v>
          </cell>
          <cell r="HH271">
            <v>0</v>
          </cell>
          <cell r="HI271">
            <v>0</v>
          </cell>
          <cell r="HJ271">
            <v>0</v>
          </cell>
          <cell r="HK271">
            <v>0</v>
          </cell>
          <cell r="HL271">
            <v>0</v>
          </cell>
          <cell r="HM271">
            <v>0</v>
          </cell>
          <cell r="HN271">
            <v>0</v>
          </cell>
          <cell r="HO271">
            <v>0</v>
          </cell>
          <cell r="HP271">
            <v>0</v>
          </cell>
          <cell r="HQ271">
            <v>0</v>
          </cell>
          <cell r="HR271">
            <v>0</v>
          </cell>
          <cell r="HS271">
            <v>0</v>
          </cell>
          <cell r="HT271">
            <v>0</v>
          </cell>
          <cell r="HU271">
            <v>0</v>
          </cell>
          <cell r="HV271">
            <v>0</v>
          </cell>
          <cell r="HW271">
            <v>0</v>
          </cell>
          <cell r="HX271">
            <v>0</v>
          </cell>
          <cell r="HY271">
            <v>0</v>
          </cell>
          <cell r="HZ271">
            <v>0</v>
          </cell>
          <cell r="IA271">
            <v>0</v>
          </cell>
          <cell r="IB271">
            <v>0</v>
          </cell>
          <cell r="IC271">
            <v>0</v>
          </cell>
          <cell r="ID271">
            <v>0</v>
          </cell>
          <cell r="IE271">
            <v>0</v>
          </cell>
          <cell r="IF271">
            <v>0</v>
          </cell>
          <cell r="IG271">
            <v>0</v>
          </cell>
          <cell r="IH271">
            <v>0</v>
          </cell>
          <cell r="II271">
            <v>0</v>
          </cell>
          <cell r="IJ271">
            <v>0</v>
          </cell>
          <cell r="IK271">
            <v>0</v>
          </cell>
        </row>
        <row r="272">
          <cell r="A272" t="str">
            <v>14300001</v>
          </cell>
          <cell r="B272" t="str">
            <v>2001</v>
          </cell>
          <cell r="C272">
            <v>37515</v>
          </cell>
          <cell r="D272" t="str">
            <v>15:52:35</v>
          </cell>
          <cell r="E272" t="str">
            <v>Raleigh Rehab &amp; HealthCare Center</v>
          </cell>
          <cell r="F272">
            <v>0</v>
          </cell>
          <cell r="G272">
            <v>1014334</v>
          </cell>
          <cell r="H272">
            <v>-6791</v>
          </cell>
          <cell r="I272">
            <v>-804694</v>
          </cell>
          <cell r="J272">
            <v>64841</v>
          </cell>
          <cell r="K272">
            <v>270604</v>
          </cell>
          <cell r="L272">
            <v>11783</v>
          </cell>
          <cell r="M272">
            <v>-1680</v>
          </cell>
          <cell r="N272">
            <v>0</v>
          </cell>
          <cell r="O272">
            <v>168376</v>
          </cell>
          <cell r="P272">
            <v>0</v>
          </cell>
          <cell r="Q272">
            <v>0</v>
          </cell>
          <cell r="R272">
            <v>295207</v>
          </cell>
          <cell r="S272">
            <v>211913</v>
          </cell>
          <cell r="T272">
            <v>83207</v>
          </cell>
          <cell r="U272">
            <v>-1319</v>
          </cell>
          <cell r="V272">
            <v>180420</v>
          </cell>
          <cell r="W272">
            <v>0</v>
          </cell>
          <cell r="X272">
            <v>0</v>
          </cell>
          <cell r="Y272">
            <v>0</v>
          </cell>
          <cell r="Z272">
            <v>0</v>
          </cell>
          <cell r="AA272">
            <v>0</v>
          </cell>
          <cell r="AB272">
            <v>0</v>
          </cell>
          <cell r="AC272">
            <v>0</v>
          </cell>
          <cell r="AD272">
            <v>0</v>
          </cell>
          <cell r="AE272">
            <v>0</v>
          </cell>
          <cell r="AF272">
            <v>0</v>
          </cell>
          <cell r="AG272">
            <v>0</v>
          </cell>
          <cell r="AH272">
            <v>-41</v>
          </cell>
          <cell r="AI272">
            <v>0</v>
          </cell>
          <cell r="AJ272">
            <v>0</v>
          </cell>
          <cell r="AK272">
            <v>0</v>
          </cell>
          <cell r="AL272">
            <v>93071</v>
          </cell>
          <cell r="AM272">
            <v>0</v>
          </cell>
          <cell r="AN272">
            <v>0</v>
          </cell>
          <cell r="AO272">
            <v>0</v>
          </cell>
          <cell r="AP272">
            <v>0</v>
          </cell>
          <cell r="AQ272">
            <v>0</v>
          </cell>
          <cell r="AR272">
            <v>0</v>
          </cell>
          <cell r="AS272">
            <v>0</v>
          </cell>
          <cell r="AT272">
            <v>0</v>
          </cell>
          <cell r="AU272">
            <v>0</v>
          </cell>
          <cell r="AV272">
            <v>22402</v>
          </cell>
          <cell r="AW272">
            <v>0</v>
          </cell>
          <cell r="AX272">
            <v>0</v>
          </cell>
          <cell r="AY272">
            <v>0</v>
          </cell>
          <cell r="AZ272">
            <v>51250</v>
          </cell>
          <cell r="BA272">
            <v>0</v>
          </cell>
          <cell r="BB272">
            <v>0</v>
          </cell>
          <cell r="BC272">
            <v>0</v>
          </cell>
          <cell r="BD272">
            <v>0</v>
          </cell>
          <cell r="BE272">
            <v>0</v>
          </cell>
          <cell r="BF272">
            <v>0</v>
          </cell>
          <cell r="BG272">
            <v>104883</v>
          </cell>
          <cell r="BH272">
            <v>-27676</v>
          </cell>
          <cell r="BI272">
            <v>0</v>
          </cell>
          <cell r="BJ272">
            <v>0</v>
          </cell>
          <cell r="BK272">
            <v>0</v>
          </cell>
          <cell r="BL272">
            <v>0</v>
          </cell>
          <cell r="BM272">
            <v>0</v>
          </cell>
          <cell r="BN272">
            <v>0</v>
          </cell>
          <cell r="BO272">
            <v>313</v>
          </cell>
          <cell r="BP272">
            <v>0</v>
          </cell>
          <cell r="BQ272">
            <v>0</v>
          </cell>
          <cell r="BR272">
            <v>0</v>
          </cell>
          <cell r="BS272">
            <v>0</v>
          </cell>
          <cell r="BT272">
            <v>1428</v>
          </cell>
          <cell r="BU272">
            <v>0</v>
          </cell>
          <cell r="BV272">
            <v>0</v>
          </cell>
          <cell r="BW272">
            <v>0</v>
          </cell>
          <cell r="BX272">
            <v>0</v>
          </cell>
          <cell r="BY272">
            <v>0</v>
          </cell>
          <cell r="BZ272">
            <v>0</v>
          </cell>
          <cell r="CA272">
            <v>20400</v>
          </cell>
          <cell r="CB272">
            <v>0</v>
          </cell>
          <cell r="CC272">
            <v>0</v>
          </cell>
          <cell r="CD272">
            <v>0</v>
          </cell>
          <cell r="CE272">
            <v>17676</v>
          </cell>
          <cell r="CF272">
            <v>0</v>
          </cell>
          <cell r="CG272">
            <v>0</v>
          </cell>
          <cell r="CH272">
            <v>0</v>
          </cell>
          <cell r="CI272">
            <v>1940</v>
          </cell>
          <cell r="CJ272">
            <v>0</v>
          </cell>
          <cell r="CK272">
            <v>0</v>
          </cell>
          <cell r="CL272">
            <v>0</v>
          </cell>
          <cell r="CM272">
            <v>0</v>
          </cell>
          <cell r="CN272">
            <v>0</v>
          </cell>
          <cell r="CO272">
            <v>0</v>
          </cell>
          <cell r="CP272">
            <v>0</v>
          </cell>
          <cell r="CQ272">
            <v>7200</v>
          </cell>
          <cell r="CR272">
            <v>2069</v>
          </cell>
          <cell r="CS272">
            <v>-286</v>
          </cell>
          <cell r="CT272">
            <v>0</v>
          </cell>
          <cell r="CU272">
            <v>0</v>
          </cell>
          <cell r="CV272">
            <v>5692</v>
          </cell>
          <cell r="CW272">
            <v>0</v>
          </cell>
          <cell r="CX272">
            <v>0</v>
          </cell>
          <cell r="CY272">
            <v>0</v>
          </cell>
          <cell r="CZ272">
            <v>0</v>
          </cell>
          <cell r="DA272">
            <v>0</v>
          </cell>
          <cell r="DB272">
            <v>0</v>
          </cell>
          <cell r="DC272">
            <v>0</v>
          </cell>
          <cell r="DD272">
            <v>0</v>
          </cell>
          <cell r="DE272">
            <v>0</v>
          </cell>
          <cell r="DF272">
            <v>273450</v>
          </cell>
          <cell r="DG272">
            <v>152412</v>
          </cell>
          <cell r="DH272">
            <v>55165</v>
          </cell>
          <cell r="DI272">
            <v>-286</v>
          </cell>
          <cell r="DJ272">
            <v>0</v>
          </cell>
          <cell r="DK272">
            <v>139676</v>
          </cell>
          <cell r="DL272">
            <v>4424</v>
          </cell>
          <cell r="DM272">
            <v>0</v>
          </cell>
          <cell r="DN272">
            <v>32254</v>
          </cell>
          <cell r="DO272">
            <v>85</v>
          </cell>
          <cell r="DP272">
            <v>9090</v>
          </cell>
          <cell r="DQ272">
            <v>0</v>
          </cell>
          <cell r="DR272">
            <v>32112</v>
          </cell>
          <cell r="DS272">
            <v>6212</v>
          </cell>
          <cell r="DT272">
            <v>10150</v>
          </cell>
          <cell r="DU272">
            <v>0</v>
          </cell>
          <cell r="DV272">
            <v>296160</v>
          </cell>
          <cell r="DW272">
            <v>1842339</v>
          </cell>
          <cell r="DX272">
            <v>-787512</v>
          </cell>
          <cell r="DY272">
            <v>-361592</v>
          </cell>
          <cell r="DZ272">
            <v>0</v>
          </cell>
          <cell r="EA272">
            <v>5885</v>
          </cell>
          <cell r="EB272">
            <v>0</v>
          </cell>
          <cell r="EC272">
            <v>0</v>
          </cell>
          <cell r="ED272">
            <v>0</v>
          </cell>
          <cell r="EE272">
            <v>12432</v>
          </cell>
          <cell r="EF272">
            <v>4189</v>
          </cell>
          <cell r="EG272">
            <v>0</v>
          </cell>
          <cell r="EH272">
            <v>81786</v>
          </cell>
          <cell r="EI272">
            <v>81902</v>
          </cell>
          <cell r="EJ272">
            <v>-32129</v>
          </cell>
          <cell r="EK272">
            <v>654</v>
          </cell>
          <cell r="EL272">
            <v>65522</v>
          </cell>
          <cell r="EM272">
            <v>1870</v>
          </cell>
          <cell r="EN272">
            <v>44125</v>
          </cell>
          <cell r="EO272">
            <v>654</v>
          </cell>
          <cell r="EP272">
            <v>11632</v>
          </cell>
          <cell r="EQ272">
            <v>2500</v>
          </cell>
          <cell r="ER272">
            <v>10392</v>
          </cell>
          <cell r="ES272">
            <v>117</v>
          </cell>
          <cell r="ET272">
            <v>0</v>
          </cell>
          <cell r="EU272">
            <v>3787</v>
          </cell>
          <cell r="EV272">
            <v>0</v>
          </cell>
          <cell r="EW272">
            <v>0</v>
          </cell>
          <cell r="EX272">
            <v>0</v>
          </cell>
          <cell r="EY272">
            <v>6187</v>
          </cell>
          <cell r="EZ272">
            <v>0</v>
          </cell>
          <cell r="FA272">
            <v>0</v>
          </cell>
          <cell r="FB272">
            <v>0</v>
          </cell>
          <cell r="FC272">
            <v>34996</v>
          </cell>
          <cell r="FD272">
            <v>-4189</v>
          </cell>
          <cell r="FE272">
            <v>0</v>
          </cell>
          <cell r="FF272">
            <v>0</v>
          </cell>
          <cell r="FG272">
            <v>52493</v>
          </cell>
          <cell r="FH272">
            <v>0</v>
          </cell>
          <cell r="FI272">
            <v>0</v>
          </cell>
          <cell r="FJ272">
            <v>0</v>
          </cell>
          <cell r="FK272">
            <v>30049</v>
          </cell>
          <cell r="FL272">
            <v>0</v>
          </cell>
          <cell r="FM272">
            <v>0</v>
          </cell>
          <cell r="FN272">
            <v>0</v>
          </cell>
          <cell r="FO272">
            <v>0</v>
          </cell>
          <cell r="FP272">
            <v>34467</v>
          </cell>
          <cell r="FQ272">
            <v>0</v>
          </cell>
          <cell r="FR272">
            <v>15615</v>
          </cell>
          <cell r="FS272">
            <v>0</v>
          </cell>
          <cell r="FT272">
            <v>0</v>
          </cell>
          <cell r="FU272">
            <v>0</v>
          </cell>
          <cell r="FV272">
            <v>110498</v>
          </cell>
          <cell r="FW272">
            <v>0</v>
          </cell>
          <cell r="FX272">
            <v>0</v>
          </cell>
          <cell r="FY272">
            <v>0</v>
          </cell>
          <cell r="FZ272">
            <v>375686</v>
          </cell>
          <cell r="GA272">
            <v>0</v>
          </cell>
          <cell r="GB272">
            <v>32254</v>
          </cell>
          <cell r="GC272">
            <v>0</v>
          </cell>
          <cell r="GD272">
            <v>0</v>
          </cell>
          <cell r="GE272">
            <v>0</v>
          </cell>
          <cell r="GF272">
            <v>44195</v>
          </cell>
          <cell r="GG272">
            <v>0</v>
          </cell>
          <cell r="GH272">
            <v>0</v>
          </cell>
          <cell r="GI272">
            <v>0</v>
          </cell>
          <cell r="GJ272">
            <v>106332</v>
          </cell>
          <cell r="GK272">
            <v>0</v>
          </cell>
          <cell r="GL272">
            <v>0</v>
          </cell>
          <cell r="GM272">
            <v>0</v>
          </cell>
          <cell r="GN272">
            <v>0</v>
          </cell>
          <cell r="GO272">
            <v>0</v>
          </cell>
          <cell r="GP272">
            <v>0</v>
          </cell>
          <cell r="GQ272">
            <v>0</v>
          </cell>
          <cell r="GR272">
            <v>13773</v>
          </cell>
          <cell r="GS272">
            <v>0</v>
          </cell>
          <cell r="GT272">
            <v>0</v>
          </cell>
          <cell r="GU272">
            <v>0</v>
          </cell>
          <cell r="GV272">
            <v>0</v>
          </cell>
          <cell r="GW272">
            <v>0</v>
          </cell>
          <cell r="GX272">
            <v>501799</v>
          </cell>
          <cell r="GY272">
            <v>0</v>
          </cell>
          <cell r="GZ272">
            <v>196554</v>
          </cell>
          <cell r="HA272">
            <v>0</v>
          </cell>
          <cell r="HB272">
            <v>429732</v>
          </cell>
          <cell r="HC272">
            <v>0</v>
          </cell>
          <cell r="HD272">
            <v>0</v>
          </cell>
          <cell r="HE272">
            <v>0</v>
          </cell>
          <cell r="HF272">
            <v>409892</v>
          </cell>
          <cell r="HG272">
            <v>0</v>
          </cell>
          <cell r="HH272">
            <v>0</v>
          </cell>
          <cell r="HI272">
            <v>0</v>
          </cell>
          <cell r="HJ272">
            <v>657070</v>
          </cell>
          <cell r="HK272">
            <v>0</v>
          </cell>
          <cell r="HL272">
            <v>-32254</v>
          </cell>
          <cell r="HM272">
            <v>0</v>
          </cell>
          <cell r="HN272">
            <v>0</v>
          </cell>
          <cell r="HO272">
            <v>0</v>
          </cell>
          <cell r="HP272">
            <v>121188</v>
          </cell>
          <cell r="HQ272">
            <v>0</v>
          </cell>
          <cell r="HR272">
            <v>0</v>
          </cell>
          <cell r="HS272">
            <v>0</v>
          </cell>
          <cell r="HT272">
            <v>293466</v>
          </cell>
          <cell r="HU272">
            <v>0</v>
          </cell>
          <cell r="HV272">
            <v>0</v>
          </cell>
          <cell r="HW272">
            <v>0</v>
          </cell>
          <cell r="HX272">
            <v>0</v>
          </cell>
          <cell r="HY272">
            <v>0</v>
          </cell>
          <cell r="HZ272">
            <v>0</v>
          </cell>
          <cell r="IA272">
            <v>0</v>
          </cell>
          <cell r="IB272">
            <v>23105</v>
          </cell>
          <cell r="IC272">
            <v>0</v>
          </cell>
          <cell r="ID272">
            <v>0</v>
          </cell>
          <cell r="IE272">
            <v>51758</v>
          </cell>
          <cell r="IF272">
            <v>0</v>
          </cell>
          <cell r="IG272">
            <v>0</v>
          </cell>
          <cell r="IH272">
            <v>1496694</v>
          </cell>
          <cell r="II272">
            <v>51758</v>
          </cell>
          <cell r="IJ272">
            <v>405505</v>
          </cell>
          <cell r="IK272">
            <v>0</v>
          </cell>
        </row>
        <row r="273">
          <cell r="A273" t="str">
            <v>56672404</v>
          </cell>
          <cell r="B273" t="str">
            <v>2001</v>
          </cell>
          <cell r="C273">
            <v>37427</v>
          </cell>
          <cell r="D273" t="str">
            <v>13:07:45</v>
          </cell>
          <cell r="E273" t="str">
            <v>Rehab &amp; Health Care Center @ Village Grn</v>
          </cell>
          <cell r="F273">
            <v>0</v>
          </cell>
          <cell r="G273">
            <v>676268</v>
          </cell>
          <cell r="H273">
            <v>-43159</v>
          </cell>
          <cell r="I273">
            <v>76148</v>
          </cell>
          <cell r="J273">
            <v>36959</v>
          </cell>
          <cell r="K273">
            <v>395417</v>
          </cell>
          <cell r="L273">
            <v>379</v>
          </cell>
          <cell r="M273">
            <v>-9165</v>
          </cell>
          <cell r="N273">
            <v>261032</v>
          </cell>
          <cell r="O273">
            <v>87752</v>
          </cell>
          <cell r="P273">
            <v>2676</v>
          </cell>
          <cell r="Q273">
            <v>-2368</v>
          </cell>
          <cell r="R273">
            <v>315978</v>
          </cell>
          <cell r="S273">
            <v>451067</v>
          </cell>
          <cell r="T273">
            <v>3240</v>
          </cell>
          <cell r="U273">
            <v>-1496</v>
          </cell>
          <cell r="V273">
            <v>99863</v>
          </cell>
          <cell r="W273">
            <v>0</v>
          </cell>
          <cell r="X273">
            <v>0</v>
          </cell>
          <cell r="Y273">
            <v>0</v>
          </cell>
          <cell r="Z273">
            <v>327859</v>
          </cell>
          <cell r="AA273">
            <v>0</v>
          </cell>
          <cell r="AB273">
            <v>0</v>
          </cell>
          <cell r="AC273">
            <v>0</v>
          </cell>
          <cell r="AD273">
            <v>964554</v>
          </cell>
          <cell r="AE273">
            <v>0</v>
          </cell>
          <cell r="AF273">
            <v>0</v>
          </cell>
          <cell r="AG273">
            <v>0</v>
          </cell>
          <cell r="AH273">
            <v>1452565</v>
          </cell>
          <cell r="AI273">
            <v>0</v>
          </cell>
          <cell r="AJ273">
            <v>0</v>
          </cell>
          <cell r="AK273">
            <v>-21103</v>
          </cell>
          <cell r="AL273">
            <v>192090</v>
          </cell>
          <cell r="AM273">
            <v>0</v>
          </cell>
          <cell r="AN273">
            <v>0</v>
          </cell>
          <cell r="AO273">
            <v>0</v>
          </cell>
          <cell r="AP273">
            <v>0</v>
          </cell>
          <cell r="AQ273">
            <v>0</v>
          </cell>
          <cell r="AR273">
            <v>0</v>
          </cell>
          <cell r="AS273">
            <v>0</v>
          </cell>
          <cell r="AT273">
            <v>0</v>
          </cell>
          <cell r="AU273">
            <v>283788</v>
          </cell>
          <cell r="AV273">
            <v>0</v>
          </cell>
          <cell r="AW273">
            <v>0</v>
          </cell>
          <cell r="AX273">
            <v>0</v>
          </cell>
          <cell r="AY273">
            <v>205889</v>
          </cell>
          <cell r="AZ273">
            <v>31139</v>
          </cell>
          <cell r="BA273">
            <v>0</v>
          </cell>
          <cell r="BB273">
            <v>0</v>
          </cell>
          <cell r="BC273">
            <v>4798</v>
          </cell>
          <cell r="BD273">
            <v>0</v>
          </cell>
          <cell r="BE273">
            <v>0</v>
          </cell>
          <cell r="BF273">
            <v>0</v>
          </cell>
          <cell r="BG273">
            <v>53448</v>
          </cell>
          <cell r="BH273">
            <v>0</v>
          </cell>
          <cell r="BI273">
            <v>0</v>
          </cell>
          <cell r="BJ273">
            <v>0</v>
          </cell>
          <cell r="BK273">
            <v>47316</v>
          </cell>
          <cell r="BL273">
            <v>0</v>
          </cell>
          <cell r="BM273">
            <v>0</v>
          </cell>
          <cell r="BN273">
            <v>0</v>
          </cell>
          <cell r="BO273">
            <v>12102</v>
          </cell>
          <cell r="BP273">
            <v>0</v>
          </cell>
          <cell r="BQ273">
            <v>0</v>
          </cell>
          <cell r="BR273">
            <v>0</v>
          </cell>
          <cell r="BS273">
            <v>1647</v>
          </cell>
          <cell r="BT273">
            <v>0</v>
          </cell>
          <cell r="BU273">
            <v>0</v>
          </cell>
          <cell r="BV273">
            <v>0</v>
          </cell>
          <cell r="BW273">
            <v>0</v>
          </cell>
          <cell r="BX273">
            <v>0</v>
          </cell>
          <cell r="BY273">
            <v>0</v>
          </cell>
          <cell r="BZ273">
            <v>0</v>
          </cell>
          <cell r="CA273">
            <v>32425</v>
          </cell>
          <cell r="CB273">
            <v>-8425</v>
          </cell>
          <cell r="CC273">
            <v>0</v>
          </cell>
          <cell r="CD273">
            <v>0</v>
          </cell>
          <cell r="CE273">
            <v>0</v>
          </cell>
          <cell r="CF273">
            <v>0</v>
          </cell>
          <cell r="CG273">
            <v>0</v>
          </cell>
          <cell r="CH273">
            <v>0</v>
          </cell>
          <cell r="CI273">
            <v>0</v>
          </cell>
          <cell r="CJ273">
            <v>0</v>
          </cell>
          <cell r="CK273">
            <v>0</v>
          </cell>
          <cell r="CL273">
            <v>0</v>
          </cell>
          <cell r="CM273">
            <v>7069</v>
          </cell>
          <cell r="CN273">
            <v>8425</v>
          </cell>
          <cell r="CO273">
            <v>0</v>
          </cell>
          <cell r="CP273">
            <v>0</v>
          </cell>
          <cell r="CQ273">
            <v>0</v>
          </cell>
          <cell r="CR273">
            <v>0</v>
          </cell>
          <cell r="CS273">
            <v>0</v>
          </cell>
          <cell r="CT273">
            <v>0</v>
          </cell>
          <cell r="CU273">
            <v>0</v>
          </cell>
          <cell r="CV273">
            <v>0</v>
          </cell>
          <cell r="CW273">
            <v>0</v>
          </cell>
          <cell r="CX273">
            <v>0</v>
          </cell>
          <cell r="CY273">
            <v>15101</v>
          </cell>
          <cell r="CZ273">
            <v>0</v>
          </cell>
          <cell r="DA273">
            <v>0</v>
          </cell>
          <cell r="DB273">
            <v>0</v>
          </cell>
          <cell r="DC273">
            <v>-2631</v>
          </cell>
          <cell r="DD273">
            <v>0</v>
          </cell>
          <cell r="DE273">
            <v>0</v>
          </cell>
          <cell r="DF273">
            <v>3036931</v>
          </cell>
          <cell r="DG273">
            <v>660952</v>
          </cell>
          <cell r="DH273">
            <v>31139</v>
          </cell>
          <cell r="DI273">
            <v>-21103</v>
          </cell>
          <cell r="DJ273">
            <v>162854</v>
          </cell>
          <cell r="DK273">
            <v>74451</v>
          </cell>
          <cell r="DL273">
            <v>1670</v>
          </cell>
          <cell r="DM273">
            <v>-3576</v>
          </cell>
          <cell r="DN273">
            <v>92301</v>
          </cell>
          <cell r="DO273">
            <v>14634</v>
          </cell>
          <cell r="DP273">
            <v>946</v>
          </cell>
          <cell r="DQ273">
            <v>0</v>
          </cell>
          <cell r="DR273">
            <v>63468</v>
          </cell>
          <cell r="DS273">
            <v>20195</v>
          </cell>
          <cell r="DT273">
            <v>651</v>
          </cell>
          <cell r="DU273">
            <v>-746</v>
          </cell>
          <cell r="DV273">
            <v>192082</v>
          </cell>
          <cell r="DW273">
            <v>450498</v>
          </cell>
          <cell r="DX273">
            <v>1970</v>
          </cell>
          <cell r="DY273">
            <v>-137727</v>
          </cell>
          <cell r="DZ273">
            <v>0</v>
          </cell>
          <cell r="EA273">
            <v>0</v>
          </cell>
          <cell r="EB273">
            <v>0</v>
          </cell>
          <cell r="EC273">
            <v>0</v>
          </cell>
          <cell r="ED273">
            <v>0</v>
          </cell>
          <cell r="EE273">
            <v>11295</v>
          </cell>
          <cell r="EF273">
            <v>0</v>
          </cell>
          <cell r="EG273">
            <v>0</v>
          </cell>
          <cell r="EH273">
            <v>13467</v>
          </cell>
          <cell r="EI273">
            <v>197669</v>
          </cell>
          <cell r="EJ273">
            <v>138</v>
          </cell>
          <cell r="EK273">
            <v>-102</v>
          </cell>
          <cell r="EL273">
            <v>0</v>
          </cell>
          <cell r="EM273">
            <v>142160</v>
          </cell>
          <cell r="EN273">
            <v>0</v>
          </cell>
          <cell r="EO273">
            <v>0</v>
          </cell>
          <cell r="EP273">
            <v>0</v>
          </cell>
          <cell r="EQ273">
            <v>21469</v>
          </cell>
          <cell r="ER273">
            <v>0</v>
          </cell>
          <cell r="ES273">
            <v>0</v>
          </cell>
          <cell r="ET273">
            <v>0</v>
          </cell>
          <cell r="EU273">
            <v>28292</v>
          </cell>
          <cell r="EV273">
            <v>0</v>
          </cell>
          <cell r="EW273">
            <v>0</v>
          </cell>
          <cell r="EX273">
            <v>0</v>
          </cell>
          <cell r="EY273">
            <v>0</v>
          </cell>
          <cell r="EZ273">
            <v>0</v>
          </cell>
          <cell r="FA273">
            <v>0</v>
          </cell>
          <cell r="FB273">
            <v>0</v>
          </cell>
          <cell r="FC273">
            <v>121031</v>
          </cell>
          <cell r="FD273">
            <v>0</v>
          </cell>
          <cell r="FE273">
            <v>0</v>
          </cell>
          <cell r="FF273">
            <v>0</v>
          </cell>
          <cell r="FG273">
            <v>86680</v>
          </cell>
          <cell r="FH273">
            <v>0</v>
          </cell>
          <cell r="FI273">
            <v>0</v>
          </cell>
          <cell r="FJ273">
            <v>0</v>
          </cell>
          <cell r="FK273">
            <v>19258</v>
          </cell>
          <cell r="FL273">
            <v>0</v>
          </cell>
          <cell r="FM273">
            <v>0</v>
          </cell>
          <cell r="FN273">
            <v>34161</v>
          </cell>
          <cell r="FO273">
            <v>18078</v>
          </cell>
          <cell r="FP273">
            <v>350</v>
          </cell>
          <cell r="FQ273">
            <v>-9146</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cell r="HA273">
            <v>0</v>
          </cell>
          <cell r="HB273">
            <v>0</v>
          </cell>
          <cell r="HC273">
            <v>0</v>
          </cell>
          <cell r="HD273">
            <v>0</v>
          </cell>
          <cell r="HE273">
            <v>0</v>
          </cell>
          <cell r="HF273">
            <v>0</v>
          </cell>
          <cell r="HG273">
            <v>0</v>
          </cell>
          <cell r="HH273">
            <v>0</v>
          </cell>
          <cell r="HI273">
            <v>0</v>
          </cell>
          <cell r="HJ273">
            <v>0</v>
          </cell>
          <cell r="HK273">
            <v>0</v>
          </cell>
          <cell r="HL273">
            <v>0</v>
          </cell>
          <cell r="HM273">
            <v>0</v>
          </cell>
          <cell r="HN273">
            <v>0</v>
          </cell>
          <cell r="HO273">
            <v>0</v>
          </cell>
          <cell r="HP273">
            <v>0</v>
          </cell>
          <cell r="HQ273">
            <v>0</v>
          </cell>
          <cell r="HR273">
            <v>0</v>
          </cell>
          <cell r="HS273">
            <v>0</v>
          </cell>
          <cell r="HT273">
            <v>0</v>
          </cell>
          <cell r="HU273">
            <v>0</v>
          </cell>
          <cell r="HV273">
            <v>0</v>
          </cell>
          <cell r="HW273">
            <v>0</v>
          </cell>
          <cell r="HX273">
            <v>0</v>
          </cell>
          <cell r="HY273">
            <v>0</v>
          </cell>
          <cell r="HZ273">
            <v>0</v>
          </cell>
          <cell r="IA273">
            <v>0</v>
          </cell>
          <cell r="IB273">
            <v>0</v>
          </cell>
          <cell r="IC273">
            <v>0</v>
          </cell>
          <cell r="ID273">
            <v>0</v>
          </cell>
          <cell r="IE273">
            <v>0</v>
          </cell>
          <cell r="IF273">
            <v>0</v>
          </cell>
          <cell r="IG273">
            <v>0</v>
          </cell>
          <cell r="IH273">
            <v>0</v>
          </cell>
          <cell r="II273">
            <v>0</v>
          </cell>
          <cell r="IJ273">
            <v>0</v>
          </cell>
          <cell r="IK273">
            <v>0</v>
          </cell>
        </row>
        <row r="274">
          <cell r="A274" t="str">
            <v>19300001</v>
          </cell>
          <cell r="B274" t="str">
            <v>2001</v>
          </cell>
          <cell r="C274">
            <v>37530</v>
          </cell>
          <cell r="D274" t="str">
            <v>08:32:47</v>
          </cell>
          <cell r="E274" t="str">
            <v>Rehab &amp; HealthCare Center of Alamance</v>
          </cell>
          <cell r="F274">
            <v>0</v>
          </cell>
          <cell r="G274">
            <v>367669</v>
          </cell>
          <cell r="H274">
            <v>-7522</v>
          </cell>
          <cell r="I274">
            <v>-13425</v>
          </cell>
          <cell r="J274">
            <v>56813</v>
          </cell>
          <cell r="K274">
            <v>182802</v>
          </cell>
          <cell r="L274">
            <v>12261</v>
          </cell>
          <cell r="M274">
            <v>0</v>
          </cell>
          <cell r="N274">
            <v>115831</v>
          </cell>
          <cell r="O274">
            <v>11373</v>
          </cell>
          <cell r="P274">
            <v>33225</v>
          </cell>
          <cell r="Q274">
            <v>0</v>
          </cell>
          <cell r="R274">
            <v>160372</v>
          </cell>
          <cell r="S274">
            <v>176005</v>
          </cell>
          <cell r="T274">
            <v>46001</v>
          </cell>
          <cell r="U274">
            <v>-3661</v>
          </cell>
          <cell r="V274">
            <v>153748</v>
          </cell>
          <cell r="W274">
            <v>0</v>
          </cell>
          <cell r="X274">
            <v>0</v>
          </cell>
          <cell r="Y274">
            <v>0</v>
          </cell>
          <cell r="Z274">
            <v>0</v>
          </cell>
          <cell r="AA274">
            <v>0</v>
          </cell>
          <cell r="AB274">
            <v>0</v>
          </cell>
          <cell r="AC274">
            <v>0</v>
          </cell>
          <cell r="AD274">
            <v>0</v>
          </cell>
          <cell r="AE274">
            <v>0</v>
          </cell>
          <cell r="AF274">
            <v>0</v>
          </cell>
          <cell r="AG274">
            <v>0</v>
          </cell>
          <cell r="AH274">
            <v>16343</v>
          </cell>
          <cell r="AI274">
            <v>0</v>
          </cell>
          <cell r="AJ274">
            <v>0</v>
          </cell>
          <cell r="AK274">
            <v>0</v>
          </cell>
          <cell r="AL274">
            <v>66885</v>
          </cell>
          <cell r="AM274">
            <v>0</v>
          </cell>
          <cell r="AN274">
            <v>0</v>
          </cell>
          <cell r="AO274">
            <v>0</v>
          </cell>
          <cell r="AP274">
            <v>0</v>
          </cell>
          <cell r="AQ274">
            <v>0</v>
          </cell>
          <cell r="AR274">
            <v>0</v>
          </cell>
          <cell r="AS274">
            <v>0</v>
          </cell>
          <cell r="AT274">
            <v>0</v>
          </cell>
          <cell r="AU274">
            <v>0</v>
          </cell>
          <cell r="AV274">
            <v>19733</v>
          </cell>
          <cell r="AW274">
            <v>0</v>
          </cell>
          <cell r="AX274">
            <v>0</v>
          </cell>
          <cell r="AY274">
            <v>0</v>
          </cell>
          <cell r="AZ274">
            <v>46461</v>
          </cell>
          <cell r="BA274">
            <v>0</v>
          </cell>
          <cell r="BB274">
            <v>0</v>
          </cell>
          <cell r="BC274">
            <v>0</v>
          </cell>
          <cell r="BD274">
            <v>0</v>
          </cell>
          <cell r="BE274">
            <v>0</v>
          </cell>
          <cell r="BF274">
            <v>0</v>
          </cell>
          <cell r="BG274">
            <v>84509</v>
          </cell>
          <cell r="BH274">
            <v>-18698</v>
          </cell>
          <cell r="BI274">
            <v>0</v>
          </cell>
          <cell r="BJ274">
            <v>0</v>
          </cell>
          <cell r="BK274">
            <v>0</v>
          </cell>
          <cell r="BL274">
            <v>0</v>
          </cell>
          <cell r="BM274">
            <v>0</v>
          </cell>
          <cell r="BN274">
            <v>0</v>
          </cell>
          <cell r="BO274">
            <v>225</v>
          </cell>
          <cell r="BP274">
            <v>0</v>
          </cell>
          <cell r="BQ274">
            <v>0</v>
          </cell>
          <cell r="BR274">
            <v>0</v>
          </cell>
          <cell r="BS274">
            <v>0</v>
          </cell>
          <cell r="BT274">
            <v>2536</v>
          </cell>
          <cell r="BU274">
            <v>0</v>
          </cell>
          <cell r="BV274">
            <v>0</v>
          </cell>
          <cell r="BW274">
            <v>0</v>
          </cell>
          <cell r="BX274">
            <v>0</v>
          </cell>
          <cell r="BY274">
            <v>0</v>
          </cell>
          <cell r="BZ274">
            <v>0</v>
          </cell>
          <cell r="CA274">
            <v>19875</v>
          </cell>
          <cell r="CB274">
            <v>0</v>
          </cell>
          <cell r="CC274">
            <v>0</v>
          </cell>
          <cell r="CD274">
            <v>0</v>
          </cell>
          <cell r="CE274">
            <v>8523</v>
          </cell>
          <cell r="CF274">
            <v>0</v>
          </cell>
          <cell r="CG274">
            <v>0</v>
          </cell>
          <cell r="CH274">
            <v>0</v>
          </cell>
          <cell r="CI274">
            <v>1900</v>
          </cell>
          <cell r="CJ274">
            <v>0</v>
          </cell>
          <cell r="CK274">
            <v>0</v>
          </cell>
          <cell r="CL274">
            <v>0</v>
          </cell>
          <cell r="CM274">
            <v>-125</v>
          </cell>
          <cell r="CN274">
            <v>0</v>
          </cell>
          <cell r="CO274">
            <v>1959</v>
          </cell>
          <cell r="CP274">
            <v>0</v>
          </cell>
          <cell r="CQ274">
            <v>551</v>
          </cell>
          <cell r="CR274">
            <v>4534</v>
          </cell>
          <cell r="CS274">
            <v>-10</v>
          </cell>
          <cell r="CT274">
            <v>0</v>
          </cell>
          <cell r="CU274">
            <v>0</v>
          </cell>
          <cell r="CV274">
            <v>2161</v>
          </cell>
          <cell r="CW274">
            <v>0</v>
          </cell>
          <cell r="CX274">
            <v>0</v>
          </cell>
          <cell r="CY274">
            <v>0</v>
          </cell>
          <cell r="CZ274">
            <v>0</v>
          </cell>
          <cell r="DA274">
            <v>0</v>
          </cell>
          <cell r="DB274">
            <v>0</v>
          </cell>
          <cell r="DC274">
            <v>0</v>
          </cell>
          <cell r="DD274">
            <v>0</v>
          </cell>
          <cell r="DE274">
            <v>0</v>
          </cell>
          <cell r="DF274">
            <v>236976</v>
          </cell>
          <cell r="DG274">
            <v>115458</v>
          </cell>
          <cell r="DH274">
            <v>56727</v>
          </cell>
          <cell r="DI274">
            <v>1949</v>
          </cell>
          <cell r="DJ274">
            <v>43591</v>
          </cell>
          <cell r="DK274">
            <v>14619</v>
          </cell>
          <cell r="DL274">
            <v>12504</v>
          </cell>
          <cell r="DM274">
            <v>0</v>
          </cell>
          <cell r="DN274">
            <v>29298</v>
          </cell>
          <cell r="DO274">
            <v>175</v>
          </cell>
          <cell r="DP274">
            <v>8403</v>
          </cell>
          <cell r="DQ274">
            <v>0</v>
          </cell>
          <cell r="DR274">
            <v>34494</v>
          </cell>
          <cell r="DS274">
            <v>6269</v>
          </cell>
          <cell r="DT274">
            <v>9999</v>
          </cell>
          <cell r="DU274">
            <v>0</v>
          </cell>
          <cell r="DV274">
            <v>186460</v>
          </cell>
          <cell r="DW274">
            <v>1612200</v>
          </cell>
          <cell r="DX274">
            <v>-624285</v>
          </cell>
          <cell r="DY274">
            <v>-587259</v>
          </cell>
          <cell r="DZ274">
            <v>0</v>
          </cell>
          <cell r="EA274">
            <v>2157</v>
          </cell>
          <cell r="EB274">
            <v>0</v>
          </cell>
          <cell r="EC274">
            <v>0</v>
          </cell>
          <cell r="ED274">
            <v>0</v>
          </cell>
          <cell r="EE274">
            <v>6778</v>
          </cell>
          <cell r="EF274">
            <v>0</v>
          </cell>
          <cell r="EG274">
            <v>0</v>
          </cell>
          <cell r="EH274">
            <v>83605</v>
          </cell>
          <cell r="EI274">
            <v>65788</v>
          </cell>
          <cell r="EJ274">
            <v>-44125</v>
          </cell>
          <cell r="EK274">
            <v>927</v>
          </cell>
          <cell r="EL274">
            <v>24815</v>
          </cell>
          <cell r="EM274">
            <v>8</v>
          </cell>
          <cell r="EN274">
            <v>44414</v>
          </cell>
          <cell r="EO274">
            <v>637</v>
          </cell>
          <cell r="EP274">
            <v>24926</v>
          </cell>
          <cell r="EQ274">
            <v>308</v>
          </cell>
          <cell r="ER274">
            <v>26936</v>
          </cell>
          <cell r="ES274">
            <v>534</v>
          </cell>
          <cell r="ET274">
            <v>0</v>
          </cell>
          <cell r="EU274">
            <v>462</v>
          </cell>
          <cell r="EV274">
            <v>0</v>
          </cell>
          <cell r="EW274">
            <v>0</v>
          </cell>
          <cell r="EX274">
            <v>0</v>
          </cell>
          <cell r="EY274">
            <v>1323</v>
          </cell>
          <cell r="EZ274">
            <v>0</v>
          </cell>
          <cell r="FA274">
            <v>0</v>
          </cell>
          <cell r="FB274">
            <v>0</v>
          </cell>
          <cell r="FC274">
            <v>25307</v>
          </cell>
          <cell r="FD274">
            <v>0</v>
          </cell>
          <cell r="FE274">
            <v>0</v>
          </cell>
          <cell r="FF274">
            <v>0</v>
          </cell>
          <cell r="FG274">
            <v>14695</v>
          </cell>
          <cell r="FH274">
            <v>0</v>
          </cell>
          <cell r="FI274">
            <v>0</v>
          </cell>
          <cell r="FJ274">
            <v>0</v>
          </cell>
          <cell r="FK274">
            <v>2738</v>
          </cell>
          <cell r="FL274">
            <v>4758</v>
          </cell>
          <cell r="FM274">
            <v>0</v>
          </cell>
          <cell r="FN274">
            <v>0</v>
          </cell>
          <cell r="FO274">
            <v>0</v>
          </cell>
          <cell r="FP274">
            <v>6006</v>
          </cell>
          <cell r="FQ274">
            <v>0</v>
          </cell>
          <cell r="FR274">
            <v>46513</v>
          </cell>
          <cell r="FS274">
            <v>0</v>
          </cell>
          <cell r="FT274">
            <v>0</v>
          </cell>
          <cell r="FU274">
            <v>0</v>
          </cell>
          <cell r="FV274">
            <v>274494</v>
          </cell>
          <cell r="FW274">
            <v>0</v>
          </cell>
          <cell r="FX274">
            <v>0</v>
          </cell>
          <cell r="FY274">
            <v>0</v>
          </cell>
          <cell r="FZ274">
            <v>345394</v>
          </cell>
          <cell r="GA274">
            <v>0</v>
          </cell>
          <cell r="GB274">
            <v>1288</v>
          </cell>
          <cell r="GC274">
            <v>0</v>
          </cell>
          <cell r="GD274">
            <v>0</v>
          </cell>
          <cell r="GE274">
            <v>0</v>
          </cell>
          <cell r="GF274">
            <v>55934</v>
          </cell>
          <cell r="GG274">
            <v>0</v>
          </cell>
          <cell r="GH274">
            <v>0</v>
          </cell>
          <cell r="GI274">
            <v>0</v>
          </cell>
          <cell r="GJ274">
            <v>135591</v>
          </cell>
          <cell r="GK274">
            <v>0</v>
          </cell>
          <cell r="GL274">
            <v>0</v>
          </cell>
          <cell r="GM274">
            <v>0</v>
          </cell>
          <cell r="GN274">
            <v>0</v>
          </cell>
          <cell r="GO274">
            <v>0</v>
          </cell>
          <cell r="GP274">
            <v>0</v>
          </cell>
          <cell r="GQ274">
            <v>0</v>
          </cell>
          <cell r="GR274">
            <v>15079</v>
          </cell>
          <cell r="GS274">
            <v>0</v>
          </cell>
          <cell r="GT274">
            <v>0</v>
          </cell>
          <cell r="GU274">
            <v>0</v>
          </cell>
          <cell r="GV274">
            <v>0</v>
          </cell>
          <cell r="GW274">
            <v>0</v>
          </cell>
          <cell r="GX274">
            <v>666401</v>
          </cell>
          <cell r="GY274">
            <v>0</v>
          </cell>
          <cell r="GZ274">
            <v>207892</v>
          </cell>
          <cell r="HA274">
            <v>0</v>
          </cell>
          <cell r="HB274">
            <v>211732</v>
          </cell>
          <cell r="HC274">
            <v>0</v>
          </cell>
          <cell r="HD274">
            <v>0</v>
          </cell>
          <cell r="HE274">
            <v>0</v>
          </cell>
          <cell r="HF274">
            <v>132978</v>
          </cell>
          <cell r="HG274">
            <v>0</v>
          </cell>
          <cell r="HH274">
            <v>0</v>
          </cell>
          <cell r="HI274">
            <v>0</v>
          </cell>
          <cell r="HJ274">
            <v>399193</v>
          </cell>
          <cell r="HK274">
            <v>0</v>
          </cell>
          <cell r="HL274">
            <v>-1288</v>
          </cell>
          <cell r="HM274">
            <v>0</v>
          </cell>
          <cell r="HN274">
            <v>0</v>
          </cell>
          <cell r="HO274">
            <v>0</v>
          </cell>
          <cell r="HP274">
            <v>62211</v>
          </cell>
          <cell r="HQ274">
            <v>0</v>
          </cell>
          <cell r="HR274">
            <v>0</v>
          </cell>
          <cell r="HS274">
            <v>0</v>
          </cell>
          <cell r="HT274">
            <v>150806</v>
          </cell>
          <cell r="HU274">
            <v>0</v>
          </cell>
          <cell r="HV274">
            <v>0</v>
          </cell>
          <cell r="HW274">
            <v>0</v>
          </cell>
          <cell r="HX274">
            <v>0</v>
          </cell>
          <cell r="HY274">
            <v>0</v>
          </cell>
          <cell r="HZ274">
            <v>0</v>
          </cell>
          <cell r="IA274">
            <v>0</v>
          </cell>
          <cell r="IB274">
            <v>27345</v>
          </cell>
          <cell r="IC274">
            <v>0</v>
          </cell>
          <cell r="ID274">
            <v>0</v>
          </cell>
          <cell r="IE274">
            <v>0</v>
          </cell>
          <cell r="IF274">
            <v>0</v>
          </cell>
          <cell r="IG274">
            <v>0</v>
          </cell>
          <cell r="IH274">
            <v>743903</v>
          </cell>
          <cell r="II274">
            <v>0</v>
          </cell>
          <cell r="IJ274">
            <v>239074</v>
          </cell>
          <cell r="IK274">
            <v>0</v>
          </cell>
        </row>
        <row r="275">
          <cell r="A275" t="str">
            <v>72400001</v>
          </cell>
          <cell r="B275" t="str">
            <v>2001</v>
          </cell>
          <cell r="C275">
            <v>37533</v>
          </cell>
          <cell r="D275" t="str">
            <v>13:13:20</v>
          </cell>
          <cell r="E275" t="str">
            <v>Rehab &amp; HealthCare Center of Gastonia</v>
          </cell>
          <cell r="F275">
            <v>0</v>
          </cell>
          <cell r="G275">
            <v>739530</v>
          </cell>
          <cell r="H275">
            <v>-3502</v>
          </cell>
          <cell r="I275">
            <v>-548174</v>
          </cell>
          <cell r="J275">
            <v>37220</v>
          </cell>
          <cell r="K275">
            <v>198261</v>
          </cell>
          <cell r="L275">
            <v>1213</v>
          </cell>
          <cell r="M275">
            <v>0</v>
          </cell>
          <cell r="N275">
            <v>117838</v>
          </cell>
          <cell r="O275">
            <v>15798</v>
          </cell>
          <cell r="P275">
            <v>33303</v>
          </cell>
          <cell r="Q275">
            <v>0</v>
          </cell>
          <cell r="R275">
            <v>149934</v>
          </cell>
          <cell r="S275">
            <v>207027</v>
          </cell>
          <cell r="T275">
            <v>42374</v>
          </cell>
          <cell r="U275">
            <v>-3043</v>
          </cell>
          <cell r="V275">
            <v>178160</v>
          </cell>
          <cell r="W275">
            <v>0</v>
          </cell>
          <cell r="X275">
            <v>0</v>
          </cell>
          <cell r="Y275">
            <v>0</v>
          </cell>
          <cell r="Z275">
            <v>0</v>
          </cell>
          <cell r="AA275">
            <v>0</v>
          </cell>
          <cell r="AB275">
            <v>0</v>
          </cell>
          <cell r="AC275">
            <v>0</v>
          </cell>
          <cell r="AD275">
            <v>0</v>
          </cell>
          <cell r="AE275">
            <v>0</v>
          </cell>
          <cell r="AF275">
            <v>0</v>
          </cell>
          <cell r="AG275">
            <v>0</v>
          </cell>
          <cell r="AH275">
            <v>157</v>
          </cell>
          <cell r="AI275">
            <v>0</v>
          </cell>
          <cell r="AJ275">
            <v>0</v>
          </cell>
          <cell r="AK275">
            <v>0</v>
          </cell>
          <cell r="AL275">
            <v>58284</v>
          </cell>
          <cell r="AM275">
            <v>0</v>
          </cell>
          <cell r="AN275">
            <v>0</v>
          </cell>
          <cell r="AO275">
            <v>0</v>
          </cell>
          <cell r="AP275">
            <v>0</v>
          </cell>
          <cell r="AQ275">
            <v>0</v>
          </cell>
          <cell r="AR275">
            <v>0</v>
          </cell>
          <cell r="AS275">
            <v>0</v>
          </cell>
          <cell r="AT275">
            <v>0</v>
          </cell>
          <cell r="AU275">
            <v>0</v>
          </cell>
          <cell r="AV275">
            <v>19957</v>
          </cell>
          <cell r="AW275">
            <v>0</v>
          </cell>
          <cell r="AX275">
            <v>0</v>
          </cell>
          <cell r="AY275">
            <v>0</v>
          </cell>
          <cell r="AZ275">
            <v>43920</v>
          </cell>
          <cell r="BA275">
            <v>0</v>
          </cell>
          <cell r="BB275">
            <v>0</v>
          </cell>
          <cell r="BC275">
            <v>0</v>
          </cell>
          <cell r="BD275">
            <v>0</v>
          </cell>
          <cell r="BE275">
            <v>0</v>
          </cell>
          <cell r="BF275">
            <v>0</v>
          </cell>
          <cell r="BG275">
            <v>140857</v>
          </cell>
          <cell r="BH275">
            <v>-40844</v>
          </cell>
          <cell r="BI275">
            <v>0</v>
          </cell>
          <cell r="BJ275">
            <v>0</v>
          </cell>
          <cell r="BK275">
            <v>0</v>
          </cell>
          <cell r="BL275">
            <v>0</v>
          </cell>
          <cell r="BM275">
            <v>0</v>
          </cell>
          <cell r="BN275">
            <v>0</v>
          </cell>
          <cell r="BO275">
            <v>595</v>
          </cell>
          <cell r="BP275">
            <v>0</v>
          </cell>
          <cell r="BQ275">
            <v>0</v>
          </cell>
          <cell r="BR275">
            <v>0</v>
          </cell>
          <cell r="BS275">
            <v>0</v>
          </cell>
          <cell r="BT275">
            <v>3560</v>
          </cell>
          <cell r="BU275">
            <v>0</v>
          </cell>
          <cell r="BV275">
            <v>0</v>
          </cell>
          <cell r="BW275">
            <v>0</v>
          </cell>
          <cell r="BX275">
            <v>0</v>
          </cell>
          <cell r="BY275">
            <v>0</v>
          </cell>
          <cell r="BZ275">
            <v>0</v>
          </cell>
          <cell r="CA275">
            <v>24000</v>
          </cell>
          <cell r="CB275">
            <v>0</v>
          </cell>
          <cell r="CC275">
            <v>0</v>
          </cell>
          <cell r="CD275">
            <v>0</v>
          </cell>
          <cell r="CE275">
            <v>9560</v>
          </cell>
          <cell r="CF275">
            <v>0</v>
          </cell>
          <cell r="CG275">
            <v>0</v>
          </cell>
          <cell r="CH275">
            <v>0</v>
          </cell>
          <cell r="CI275">
            <v>4255</v>
          </cell>
          <cell r="CJ275">
            <v>0</v>
          </cell>
          <cell r="CK275">
            <v>0</v>
          </cell>
          <cell r="CL275">
            <v>0</v>
          </cell>
          <cell r="CM275">
            <v>0</v>
          </cell>
          <cell r="CN275">
            <v>0</v>
          </cell>
          <cell r="CO275">
            <v>15002</v>
          </cell>
          <cell r="CP275">
            <v>0</v>
          </cell>
          <cell r="CQ275">
            <v>0</v>
          </cell>
          <cell r="CR275">
            <v>1604</v>
          </cell>
          <cell r="CS275">
            <v>-8</v>
          </cell>
          <cell r="CT275">
            <v>0</v>
          </cell>
          <cell r="CU275">
            <v>0</v>
          </cell>
          <cell r="CV275">
            <v>3502</v>
          </cell>
          <cell r="CW275">
            <v>0</v>
          </cell>
          <cell r="CX275">
            <v>0</v>
          </cell>
          <cell r="CY275">
            <v>0</v>
          </cell>
          <cell r="CZ275">
            <v>0</v>
          </cell>
          <cell r="DA275">
            <v>0</v>
          </cell>
          <cell r="DB275">
            <v>0</v>
          </cell>
          <cell r="DC275">
            <v>0</v>
          </cell>
          <cell r="DD275">
            <v>0</v>
          </cell>
          <cell r="DE275">
            <v>0</v>
          </cell>
          <cell r="DF275">
            <v>236601</v>
          </cell>
          <cell r="DG275">
            <v>179267</v>
          </cell>
          <cell r="DH275">
            <v>31699</v>
          </cell>
          <cell r="DI275">
            <v>14994</v>
          </cell>
          <cell r="DJ275">
            <v>31402</v>
          </cell>
          <cell r="DK275">
            <v>17941</v>
          </cell>
          <cell r="DL275">
            <v>9732</v>
          </cell>
          <cell r="DM275">
            <v>0</v>
          </cell>
          <cell r="DN275">
            <v>27800</v>
          </cell>
          <cell r="DO275">
            <v>3</v>
          </cell>
          <cell r="DP275">
            <v>7857</v>
          </cell>
          <cell r="DQ275">
            <v>0</v>
          </cell>
          <cell r="DR275">
            <v>32559</v>
          </cell>
          <cell r="DS275">
            <v>3824</v>
          </cell>
          <cell r="DT275">
            <v>9591</v>
          </cell>
          <cell r="DU275">
            <v>0</v>
          </cell>
          <cell r="DV275">
            <v>218907</v>
          </cell>
          <cell r="DW275">
            <v>1620309</v>
          </cell>
          <cell r="DX275">
            <v>-623499</v>
          </cell>
          <cell r="DY275">
            <v>-523835</v>
          </cell>
          <cell r="DZ275">
            <v>0</v>
          </cell>
          <cell r="EA275">
            <v>1495</v>
          </cell>
          <cell r="EB275">
            <v>0</v>
          </cell>
          <cell r="EC275">
            <v>0</v>
          </cell>
          <cell r="ED275">
            <v>0</v>
          </cell>
          <cell r="EE275">
            <v>14015</v>
          </cell>
          <cell r="EF275">
            <v>3496</v>
          </cell>
          <cell r="EG275">
            <v>0</v>
          </cell>
          <cell r="EH275">
            <v>77397</v>
          </cell>
          <cell r="EI275">
            <v>75996</v>
          </cell>
          <cell r="EJ275">
            <v>-48428</v>
          </cell>
          <cell r="EK275">
            <v>3497</v>
          </cell>
          <cell r="EL275">
            <v>38505</v>
          </cell>
          <cell r="EM275">
            <v>0</v>
          </cell>
          <cell r="EN275">
            <v>61314</v>
          </cell>
          <cell r="EO275">
            <v>3224</v>
          </cell>
          <cell r="EP275">
            <v>21800</v>
          </cell>
          <cell r="EQ275">
            <v>0</v>
          </cell>
          <cell r="ER275">
            <v>13896</v>
          </cell>
          <cell r="ES275">
            <v>1456</v>
          </cell>
          <cell r="ET275">
            <v>0</v>
          </cell>
          <cell r="EU275">
            <v>6951</v>
          </cell>
          <cell r="EV275">
            <v>0</v>
          </cell>
          <cell r="EW275">
            <v>0</v>
          </cell>
          <cell r="EX275">
            <v>0</v>
          </cell>
          <cell r="EY275">
            <v>4800</v>
          </cell>
          <cell r="EZ275">
            <v>0</v>
          </cell>
          <cell r="FA275">
            <v>0</v>
          </cell>
          <cell r="FB275">
            <v>0</v>
          </cell>
          <cell r="FC275">
            <v>14224</v>
          </cell>
          <cell r="FD275">
            <v>-3496</v>
          </cell>
          <cell r="FE275">
            <v>0</v>
          </cell>
          <cell r="FF275">
            <v>0</v>
          </cell>
          <cell r="FG275">
            <v>29386</v>
          </cell>
          <cell r="FH275">
            <v>0</v>
          </cell>
          <cell r="FI275">
            <v>0</v>
          </cell>
          <cell r="FJ275">
            <v>0</v>
          </cell>
          <cell r="FK275">
            <v>45478</v>
          </cell>
          <cell r="FL275">
            <v>6455</v>
          </cell>
          <cell r="FM275">
            <v>0</v>
          </cell>
          <cell r="FN275">
            <v>0</v>
          </cell>
          <cell r="FO275">
            <v>0</v>
          </cell>
          <cell r="FP275">
            <v>38889</v>
          </cell>
          <cell r="FQ275">
            <v>0</v>
          </cell>
          <cell r="FR275">
            <v>0</v>
          </cell>
          <cell r="FS275">
            <v>0</v>
          </cell>
          <cell r="FT275">
            <v>0</v>
          </cell>
          <cell r="FU275">
            <v>0</v>
          </cell>
          <cell r="FV275">
            <v>67357</v>
          </cell>
          <cell r="FW275">
            <v>0</v>
          </cell>
          <cell r="FX275">
            <v>0</v>
          </cell>
          <cell r="FY275">
            <v>0</v>
          </cell>
          <cell r="FZ275">
            <v>233602</v>
          </cell>
          <cell r="GA275">
            <v>0</v>
          </cell>
          <cell r="GB275">
            <v>6830</v>
          </cell>
          <cell r="GC275">
            <v>0</v>
          </cell>
          <cell r="GD275">
            <v>0</v>
          </cell>
          <cell r="GE275">
            <v>0</v>
          </cell>
          <cell r="GF275">
            <v>26227</v>
          </cell>
          <cell r="GG275">
            <v>0</v>
          </cell>
          <cell r="GH275">
            <v>0</v>
          </cell>
          <cell r="GI275">
            <v>0</v>
          </cell>
          <cell r="GJ275">
            <v>60758</v>
          </cell>
          <cell r="GK275">
            <v>0</v>
          </cell>
          <cell r="GL275">
            <v>0</v>
          </cell>
          <cell r="GM275">
            <v>0</v>
          </cell>
          <cell r="GN275">
            <v>0</v>
          </cell>
          <cell r="GO275">
            <v>0</v>
          </cell>
          <cell r="GP275">
            <v>0</v>
          </cell>
          <cell r="GQ275">
            <v>0</v>
          </cell>
          <cell r="GR275">
            <v>16600</v>
          </cell>
          <cell r="GS275">
            <v>0</v>
          </cell>
          <cell r="GT275">
            <v>0</v>
          </cell>
          <cell r="GU275">
            <v>0</v>
          </cell>
          <cell r="GV275">
            <v>0</v>
          </cell>
          <cell r="GW275">
            <v>0</v>
          </cell>
          <cell r="GX275">
            <v>300959</v>
          </cell>
          <cell r="GY275">
            <v>0</v>
          </cell>
          <cell r="GZ275">
            <v>110415</v>
          </cell>
          <cell r="HA275">
            <v>0</v>
          </cell>
          <cell r="HB275">
            <v>58195</v>
          </cell>
          <cell r="HC275">
            <v>0</v>
          </cell>
          <cell r="HD275">
            <v>0</v>
          </cell>
          <cell r="HE275">
            <v>0</v>
          </cell>
          <cell r="HF275">
            <v>614697</v>
          </cell>
          <cell r="HG275">
            <v>0</v>
          </cell>
          <cell r="HH275">
            <v>0</v>
          </cell>
          <cell r="HI275">
            <v>0</v>
          </cell>
          <cell r="HJ275">
            <v>514797</v>
          </cell>
          <cell r="HK275">
            <v>0</v>
          </cell>
          <cell r="HL275">
            <v>-6830</v>
          </cell>
          <cell r="HM275">
            <v>0</v>
          </cell>
          <cell r="HN275">
            <v>0</v>
          </cell>
          <cell r="HO275">
            <v>0</v>
          </cell>
          <cell r="HP275">
            <v>100622</v>
          </cell>
          <cell r="HQ275">
            <v>0</v>
          </cell>
          <cell r="HR275">
            <v>0</v>
          </cell>
          <cell r="HS275">
            <v>0</v>
          </cell>
          <cell r="HT275">
            <v>233104</v>
          </cell>
          <cell r="HU275">
            <v>0</v>
          </cell>
          <cell r="HV275">
            <v>0</v>
          </cell>
          <cell r="HW275">
            <v>0</v>
          </cell>
          <cell r="HX275">
            <v>0</v>
          </cell>
          <cell r="HY275">
            <v>0</v>
          </cell>
          <cell r="HZ275">
            <v>0</v>
          </cell>
          <cell r="IA275">
            <v>0</v>
          </cell>
          <cell r="IB275">
            <v>40951</v>
          </cell>
          <cell r="IC275">
            <v>0</v>
          </cell>
          <cell r="ID275">
            <v>0</v>
          </cell>
          <cell r="IE275">
            <v>0</v>
          </cell>
          <cell r="IF275">
            <v>0</v>
          </cell>
          <cell r="IG275">
            <v>0</v>
          </cell>
          <cell r="IH275">
            <v>1187689</v>
          </cell>
          <cell r="II275">
            <v>0</v>
          </cell>
          <cell r="IJ275">
            <v>367847</v>
          </cell>
          <cell r="IK275">
            <v>0</v>
          </cell>
        </row>
        <row r="276">
          <cell r="A276" t="str">
            <v>70700001</v>
          </cell>
          <cell r="B276" t="str">
            <v>2001</v>
          </cell>
          <cell r="C276">
            <v>37522</v>
          </cell>
          <cell r="D276" t="str">
            <v>10:17:57</v>
          </cell>
          <cell r="E276" t="str">
            <v>Rehab &amp; Nursing Center of Monroe</v>
          </cell>
          <cell r="F276">
            <v>0</v>
          </cell>
          <cell r="G276">
            <v>1148902</v>
          </cell>
          <cell r="H276">
            <v>-3945</v>
          </cell>
          <cell r="I276">
            <v>-930007</v>
          </cell>
          <cell r="J276">
            <v>62629</v>
          </cell>
          <cell r="K276">
            <v>220070</v>
          </cell>
          <cell r="L276">
            <v>15502</v>
          </cell>
          <cell r="M276">
            <v>0</v>
          </cell>
          <cell r="N276">
            <v>85183</v>
          </cell>
          <cell r="O276">
            <v>119545</v>
          </cell>
          <cell r="P276">
            <v>23923</v>
          </cell>
          <cell r="Q276">
            <v>0</v>
          </cell>
          <cell r="R276">
            <v>223460</v>
          </cell>
          <cell r="S276">
            <v>252328</v>
          </cell>
          <cell r="T276">
            <v>62757</v>
          </cell>
          <cell r="U276">
            <v>-4677</v>
          </cell>
          <cell r="V276">
            <v>197252</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58773</v>
          </cell>
          <cell r="AM276">
            <v>0</v>
          </cell>
          <cell r="AN276">
            <v>0</v>
          </cell>
          <cell r="AO276">
            <v>0</v>
          </cell>
          <cell r="AP276">
            <v>0</v>
          </cell>
          <cell r="AQ276">
            <v>0</v>
          </cell>
          <cell r="AR276">
            <v>0</v>
          </cell>
          <cell r="AS276">
            <v>0</v>
          </cell>
          <cell r="AT276">
            <v>0</v>
          </cell>
          <cell r="AU276">
            <v>0</v>
          </cell>
          <cell r="AV276">
            <v>21419</v>
          </cell>
          <cell r="AW276">
            <v>0</v>
          </cell>
          <cell r="AX276">
            <v>0</v>
          </cell>
          <cell r="AY276">
            <v>0</v>
          </cell>
          <cell r="AZ276">
            <v>48385</v>
          </cell>
          <cell r="BA276">
            <v>0</v>
          </cell>
          <cell r="BB276">
            <v>0</v>
          </cell>
          <cell r="BC276">
            <v>2605</v>
          </cell>
          <cell r="BD276">
            <v>0</v>
          </cell>
          <cell r="BE276">
            <v>0</v>
          </cell>
          <cell r="BF276">
            <v>0</v>
          </cell>
          <cell r="BG276">
            <v>94230</v>
          </cell>
          <cell r="BH276">
            <v>-21158</v>
          </cell>
          <cell r="BI276">
            <v>0</v>
          </cell>
          <cell r="BJ276">
            <v>0</v>
          </cell>
          <cell r="BK276">
            <v>0</v>
          </cell>
          <cell r="BL276">
            <v>0</v>
          </cell>
          <cell r="BM276">
            <v>0</v>
          </cell>
          <cell r="BN276">
            <v>0</v>
          </cell>
          <cell r="BO276">
            <v>1411</v>
          </cell>
          <cell r="BP276">
            <v>0</v>
          </cell>
          <cell r="BQ276">
            <v>0</v>
          </cell>
          <cell r="BR276">
            <v>0</v>
          </cell>
          <cell r="BS276">
            <v>0</v>
          </cell>
          <cell r="BT276">
            <v>12626</v>
          </cell>
          <cell r="BU276">
            <v>0</v>
          </cell>
          <cell r="BV276">
            <v>0</v>
          </cell>
          <cell r="BW276">
            <v>0</v>
          </cell>
          <cell r="BX276">
            <v>0</v>
          </cell>
          <cell r="BY276">
            <v>0</v>
          </cell>
          <cell r="BZ276">
            <v>0</v>
          </cell>
          <cell r="CA276">
            <v>20400</v>
          </cell>
          <cell r="CB276">
            <v>0</v>
          </cell>
          <cell r="CC276">
            <v>0</v>
          </cell>
          <cell r="CD276">
            <v>0</v>
          </cell>
          <cell r="CE276">
            <v>11825</v>
          </cell>
          <cell r="CF276">
            <v>0</v>
          </cell>
          <cell r="CG276">
            <v>0</v>
          </cell>
          <cell r="CH276">
            <v>0</v>
          </cell>
          <cell r="CI276">
            <v>650</v>
          </cell>
          <cell r="CJ276">
            <v>0</v>
          </cell>
          <cell r="CK276">
            <v>0</v>
          </cell>
          <cell r="CL276">
            <v>0</v>
          </cell>
          <cell r="CM276">
            <v>1665</v>
          </cell>
          <cell r="CN276">
            <v>0</v>
          </cell>
          <cell r="CO276">
            <v>1071</v>
          </cell>
          <cell r="CP276">
            <v>0</v>
          </cell>
          <cell r="CQ276">
            <v>39</v>
          </cell>
          <cell r="CR276">
            <v>2022</v>
          </cell>
          <cell r="CS276">
            <v>-92</v>
          </cell>
          <cell r="CT276">
            <v>0</v>
          </cell>
          <cell r="CU276">
            <v>0</v>
          </cell>
          <cell r="CV276">
            <v>3945</v>
          </cell>
          <cell r="CW276">
            <v>0</v>
          </cell>
          <cell r="CX276">
            <v>0</v>
          </cell>
          <cell r="CY276">
            <v>0</v>
          </cell>
          <cell r="CZ276">
            <v>0</v>
          </cell>
          <cell r="DA276">
            <v>0</v>
          </cell>
          <cell r="DB276">
            <v>0</v>
          </cell>
          <cell r="DC276">
            <v>0</v>
          </cell>
          <cell r="DD276">
            <v>0</v>
          </cell>
          <cell r="DE276">
            <v>0</v>
          </cell>
          <cell r="DF276">
            <v>256025</v>
          </cell>
          <cell r="DG276">
            <v>132825</v>
          </cell>
          <cell r="DH276">
            <v>67239</v>
          </cell>
          <cell r="DI276">
            <v>979</v>
          </cell>
          <cell r="DJ276">
            <v>29348</v>
          </cell>
          <cell r="DK276">
            <v>79312</v>
          </cell>
          <cell r="DL276">
            <v>8243</v>
          </cell>
          <cell r="DM276">
            <v>0</v>
          </cell>
          <cell r="DN276">
            <v>55087</v>
          </cell>
          <cell r="DO276">
            <v>103</v>
          </cell>
          <cell r="DP276">
            <v>15470</v>
          </cell>
          <cell r="DQ276">
            <v>0</v>
          </cell>
          <cell r="DR276">
            <v>36582</v>
          </cell>
          <cell r="DS276">
            <v>4295</v>
          </cell>
          <cell r="DT276">
            <v>10720</v>
          </cell>
          <cell r="DU276">
            <v>0</v>
          </cell>
          <cell r="DV276">
            <v>232629</v>
          </cell>
          <cell r="DW276">
            <v>1770885</v>
          </cell>
          <cell r="DX276">
            <v>-729379</v>
          </cell>
          <cell r="DY276">
            <v>-457724</v>
          </cell>
          <cell r="DZ276">
            <v>0</v>
          </cell>
          <cell r="EA276">
            <v>4094</v>
          </cell>
          <cell r="EB276">
            <v>0</v>
          </cell>
          <cell r="EC276">
            <v>0</v>
          </cell>
          <cell r="ED276">
            <v>0</v>
          </cell>
          <cell r="EE276">
            <v>12931</v>
          </cell>
          <cell r="EF276">
            <v>2739</v>
          </cell>
          <cell r="EG276">
            <v>0</v>
          </cell>
          <cell r="EH276">
            <v>111499</v>
          </cell>
          <cell r="EI276">
            <v>94538</v>
          </cell>
          <cell r="EJ276">
            <v>-58856</v>
          </cell>
          <cell r="EK276">
            <v>590</v>
          </cell>
          <cell r="EL276">
            <v>53945</v>
          </cell>
          <cell r="EM276">
            <v>1858</v>
          </cell>
          <cell r="EN276">
            <v>66647</v>
          </cell>
          <cell r="EO276">
            <v>446</v>
          </cell>
          <cell r="EP276">
            <v>24358</v>
          </cell>
          <cell r="EQ276">
            <v>155</v>
          </cell>
          <cell r="ER276">
            <v>28210</v>
          </cell>
          <cell r="ES276">
            <v>199</v>
          </cell>
          <cell r="ET276">
            <v>0</v>
          </cell>
          <cell r="EU276">
            <v>7227</v>
          </cell>
          <cell r="EV276">
            <v>0</v>
          </cell>
          <cell r="EW276">
            <v>0</v>
          </cell>
          <cell r="EX276">
            <v>0</v>
          </cell>
          <cell r="EY276">
            <v>7375</v>
          </cell>
          <cell r="EZ276">
            <v>0</v>
          </cell>
          <cell r="FA276">
            <v>0</v>
          </cell>
          <cell r="FB276">
            <v>0</v>
          </cell>
          <cell r="FC276">
            <v>39993</v>
          </cell>
          <cell r="FD276">
            <v>-2739</v>
          </cell>
          <cell r="FE276">
            <v>0</v>
          </cell>
          <cell r="FF276">
            <v>0</v>
          </cell>
          <cell r="FG276">
            <v>25157</v>
          </cell>
          <cell r="FH276">
            <v>0</v>
          </cell>
          <cell r="FI276">
            <v>0</v>
          </cell>
          <cell r="FJ276">
            <v>0</v>
          </cell>
          <cell r="FK276">
            <v>113375</v>
          </cell>
          <cell r="FL276">
            <v>65</v>
          </cell>
          <cell r="FM276">
            <v>0</v>
          </cell>
          <cell r="FN276">
            <v>0</v>
          </cell>
          <cell r="FO276">
            <v>0</v>
          </cell>
          <cell r="FP276">
            <v>38794</v>
          </cell>
          <cell r="FQ276">
            <v>0</v>
          </cell>
          <cell r="FR276">
            <v>15613</v>
          </cell>
          <cell r="FS276">
            <v>0</v>
          </cell>
          <cell r="FT276">
            <v>0</v>
          </cell>
          <cell r="FU276">
            <v>0</v>
          </cell>
          <cell r="FV276">
            <v>340260</v>
          </cell>
          <cell r="FW276">
            <v>0</v>
          </cell>
          <cell r="FX276">
            <v>0</v>
          </cell>
          <cell r="FY276">
            <v>0</v>
          </cell>
          <cell r="FZ276">
            <v>536597</v>
          </cell>
          <cell r="GA276">
            <v>0</v>
          </cell>
          <cell r="GB276">
            <v>-214449</v>
          </cell>
          <cell r="GC276">
            <v>0</v>
          </cell>
          <cell r="GD276">
            <v>0</v>
          </cell>
          <cell r="GE276">
            <v>0</v>
          </cell>
          <cell r="GF276">
            <v>57101</v>
          </cell>
          <cell r="GG276">
            <v>0</v>
          </cell>
          <cell r="GH276">
            <v>0</v>
          </cell>
          <cell r="GI276">
            <v>0</v>
          </cell>
          <cell r="GJ276">
            <v>133318</v>
          </cell>
          <cell r="GK276">
            <v>0</v>
          </cell>
          <cell r="GL276">
            <v>0</v>
          </cell>
          <cell r="GM276">
            <v>0</v>
          </cell>
          <cell r="GN276">
            <v>0</v>
          </cell>
          <cell r="GO276">
            <v>0</v>
          </cell>
          <cell r="GP276">
            <v>0</v>
          </cell>
          <cell r="GQ276">
            <v>0</v>
          </cell>
          <cell r="GR276">
            <v>16887</v>
          </cell>
          <cell r="GS276">
            <v>0</v>
          </cell>
          <cell r="GT276">
            <v>0</v>
          </cell>
          <cell r="GU276">
            <v>0</v>
          </cell>
          <cell r="GV276">
            <v>0</v>
          </cell>
          <cell r="GW276">
            <v>0</v>
          </cell>
          <cell r="GX276">
            <v>892470</v>
          </cell>
          <cell r="GY276">
            <v>0</v>
          </cell>
          <cell r="GZ276">
            <v>-7143</v>
          </cell>
          <cell r="HA276">
            <v>0</v>
          </cell>
          <cell r="HB276">
            <v>115672</v>
          </cell>
          <cell r="HC276">
            <v>0</v>
          </cell>
          <cell r="HD276">
            <v>0</v>
          </cell>
          <cell r="HE276">
            <v>0</v>
          </cell>
          <cell r="HF276">
            <v>337218</v>
          </cell>
          <cell r="HG276">
            <v>0</v>
          </cell>
          <cell r="HH276">
            <v>-46800</v>
          </cell>
          <cell r="HI276">
            <v>0</v>
          </cell>
          <cell r="HJ276">
            <v>369667</v>
          </cell>
          <cell r="HK276">
            <v>0</v>
          </cell>
          <cell r="HL276">
            <v>191049</v>
          </cell>
          <cell r="HM276">
            <v>0</v>
          </cell>
          <cell r="HN276">
            <v>0</v>
          </cell>
          <cell r="HO276">
            <v>0</v>
          </cell>
          <cell r="HP276">
            <v>81421</v>
          </cell>
          <cell r="HQ276">
            <v>0</v>
          </cell>
          <cell r="HR276">
            <v>0</v>
          </cell>
          <cell r="HS276">
            <v>0</v>
          </cell>
          <cell r="HT276">
            <v>190100</v>
          </cell>
          <cell r="HU276">
            <v>0</v>
          </cell>
          <cell r="HV276">
            <v>0</v>
          </cell>
          <cell r="HW276">
            <v>0</v>
          </cell>
          <cell r="HX276">
            <v>0</v>
          </cell>
          <cell r="HY276">
            <v>0</v>
          </cell>
          <cell r="HZ276">
            <v>0</v>
          </cell>
          <cell r="IA276">
            <v>0</v>
          </cell>
          <cell r="IB276">
            <v>51286</v>
          </cell>
          <cell r="IC276">
            <v>0</v>
          </cell>
          <cell r="ID276">
            <v>0</v>
          </cell>
          <cell r="IE276">
            <v>0</v>
          </cell>
          <cell r="IF276">
            <v>0</v>
          </cell>
          <cell r="IG276">
            <v>0</v>
          </cell>
          <cell r="IH276">
            <v>822557</v>
          </cell>
          <cell r="II276">
            <v>0</v>
          </cell>
          <cell r="IJ276">
            <v>467056</v>
          </cell>
          <cell r="IK276">
            <v>0</v>
          </cell>
        </row>
        <row r="277">
          <cell r="A277" t="str">
            <v>54503006</v>
          </cell>
          <cell r="B277" t="str">
            <v>2001</v>
          </cell>
          <cell r="C277">
            <v>37593</v>
          </cell>
          <cell r="D277" t="str">
            <v>14:58:20</v>
          </cell>
          <cell r="E277" t="str">
            <v>Reidsville Health Care &amp; Rehab</v>
          </cell>
          <cell r="F277">
            <v>0</v>
          </cell>
          <cell r="G277">
            <v>162606</v>
          </cell>
          <cell r="H277">
            <v>0</v>
          </cell>
          <cell r="I277">
            <v>0</v>
          </cell>
          <cell r="J277">
            <v>20541</v>
          </cell>
          <cell r="K277">
            <v>42866</v>
          </cell>
          <cell r="L277">
            <v>1034</v>
          </cell>
          <cell r="M277">
            <v>0</v>
          </cell>
          <cell r="N277">
            <v>31621</v>
          </cell>
          <cell r="O277">
            <v>9513</v>
          </cell>
          <cell r="P277">
            <v>1715</v>
          </cell>
          <cell r="Q277">
            <v>0</v>
          </cell>
          <cell r="R277">
            <v>56744</v>
          </cell>
          <cell r="S277">
            <v>84447</v>
          </cell>
          <cell r="T277">
            <v>1979</v>
          </cell>
          <cell r="U277">
            <v>-2729</v>
          </cell>
          <cell r="V277">
            <v>77530</v>
          </cell>
          <cell r="W277">
            <v>0</v>
          </cell>
          <cell r="X277">
            <v>-24077</v>
          </cell>
          <cell r="Y277">
            <v>0</v>
          </cell>
          <cell r="Z277">
            <v>0</v>
          </cell>
          <cell r="AA277">
            <v>0</v>
          </cell>
          <cell r="AB277">
            <v>24077</v>
          </cell>
          <cell r="AC277">
            <v>0</v>
          </cell>
          <cell r="AD277">
            <v>0</v>
          </cell>
          <cell r="AE277">
            <v>0</v>
          </cell>
          <cell r="AF277">
            <v>0</v>
          </cell>
          <cell r="AG277">
            <v>0</v>
          </cell>
          <cell r="AH277">
            <v>0</v>
          </cell>
          <cell r="AI277">
            <v>0</v>
          </cell>
          <cell r="AJ277">
            <v>0</v>
          </cell>
          <cell r="AK277">
            <v>0</v>
          </cell>
          <cell r="AL277">
            <v>17853</v>
          </cell>
          <cell r="AM277">
            <v>0</v>
          </cell>
          <cell r="AN277">
            <v>-10001</v>
          </cell>
          <cell r="AO277">
            <v>0</v>
          </cell>
          <cell r="AP277">
            <v>0</v>
          </cell>
          <cell r="AQ277">
            <v>0</v>
          </cell>
          <cell r="AR277">
            <v>0</v>
          </cell>
          <cell r="AS277">
            <v>0</v>
          </cell>
          <cell r="AT277">
            <v>0</v>
          </cell>
          <cell r="AU277">
            <v>7868</v>
          </cell>
          <cell r="AV277">
            <v>-765</v>
          </cell>
          <cell r="AW277">
            <v>0</v>
          </cell>
          <cell r="AX277">
            <v>0</v>
          </cell>
          <cell r="AY277">
            <v>11108</v>
          </cell>
          <cell r="AZ277">
            <v>3027</v>
          </cell>
          <cell r="BA277">
            <v>0</v>
          </cell>
          <cell r="BB277">
            <v>0</v>
          </cell>
          <cell r="BC277">
            <v>0</v>
          </cell>
          <cell r="BD277">
            <v>0</v>
          </cell>
          <cell r="BE277">
            <v>0</v>
          </cell>
          <cell r="BF277">
            <v>0</v>
          </cell>
          <cell r="BG277">
            <v>26522</v>
          </cell>
          <cell r="BH277">
            <v>0</v>
          </cell>
          <cell r="BI277">
            <v>-976</v>
          </cell>
          <cell r="BJ277">
            <v>0</v>
          </cell>
          <cell r="BK277">
            <v>3065</v>
          </cell>
          <cell r="BL277">
            <v>0</v>
          </cell>
          <cell r="BM277">
            <v>0</v>
          </cell>
          <cell r="BN277">
            <v>0</v>
          </cell>
          <cell r="BO277">
            <v>1767</v>
          </cell>
          <cell r="BP277">
            <v>0</v>
          </cell>
          <cell r="BQ277">
            <v>0</v>
          </cell>
          <cell r="BR277">
            <v>0</v>
          </cell>
          <cell r="BS277">
            <v>1039</v>
          </cell>
          <cell r="BT277">
            <v>0</v>
          </cell>
          <cell r="BU277">
            <v>0</v>
          </cell>
          <cell r="BV277">
            <v>0</v>
          </cell>
          <cell r="BW277">
            <v>0</v>
          </cell>
          <cell r="BX277">
            <v>0</v>
          </cell>
          <cell r="BY277">
            <v>0</v>
          </cell>
          <cell r="BZ277">
            <v>0</v>
          </cell>
          <cell r="CA277">
            <v>5000</v>
          </cell>
          <cell r="CB277">
            <v>0</v>
          </cell>
          <cell r="CC277">
            <v>0</v>
          </cell>
          <cell r="CD277">
            <v>0</v>
          </cell>
          <cell r="CE277">
            <v>1320</v>
          </cell>
          <cell r="CF277">
            <v>0</v>
          </cell>
          <cell r="CG277">
            <v>0</v>
          </cell>
          <cell r="CH277">
            <v>0</v>
          </cell>
          <cell r="CI277">
            <v>0</v>
          </cell>
          <cell r="CJ277">
            <v>0</v>
          </cell>
          <cell r="CK277">
            <v>0</v>
          </cell>
          <cell r="CL277">
            <v>0</v>
          </cell>
          <cell r="CM277">
            <v>0</v>
          </cell>
          <cell r="CN277">
            <v>0</v>
          </cell>
          <cell r="CO277">
            <v>0</v>
          </cell>
          <cell r="CP277">
            <v>0</v>
          </cell>
          <cell r="CQ277">
            <v>2784</v>
          </cell>
          <cell r="CR277">
            <v>0</v>
          </cell>
          <cell r="CS277">
            <v>-2784</v>
          </cell>
          <cell r="CT277">
            <v>0</v>
          </cell>
          <cell r="CU277">
            <v>0</v>
          </cell>
          <cell r="CV277">
            <v>0</v>
          </cell>
          <cell r="CW277">
            <v>0</v>
          </cell>
          <cell r="CX277">
            <v>0</v>
          </cell>
          <cell r="CY277">
            <v>0</v>
          </cell>
          <cell r="CZ277">
            <v>0</v>
          </cell>
          <cell r="DA277">
            <v>0</v>
          </cell>
          <cell r="DB277">
            <v>0</v>
          </cell>
          <cell r="DC277">
            <v>0</v>
          </cell>
          <cell r="DD277">
            <v>0</v>
          </cell>
          <cell r="DE277">
            <v>-644</v>
          </cell>
          <cell r="DF277">
            <v>95383</v>
          </cell>
          <cell r="DG277">
            <v>60473</v>
          </cell>
          <cell r="DH277">
            <v>-7739</v>
          </cell>
          <cell r="DI277">
            <v>-4404</v>
          </cell>
          <cell r="DJ277">
            <v>6679</v>
          </cell>
          <cell r="DK277">
            <v>60927</v>
          </cell>
          <cell r="DL277">
            <v>261</v>
          </cell>
          <cell r="DM277">
            <v>0</v>
          </cell>
          <cell r="DN277">
            <v>16596</v>
          </cell>
          <cell r="DO277">
            <v>3277</v>
          </cell>
          <cell r="DP277">
            <v>364</v>
          </cell>
          <cell r="DQ277">
            <v>0</v>
          </cell>
          <cell r="DR277">
            <v>12597</v>
          </cell>
          <cell r="DS277">
            <v>2494</v>
          </cell>
          <cell r="DT277">
            <v>622</v>
          </cell>
          <cell r="DU277">
            <v>0</v>
          </cell>
          <cell r="DV277">
            <v>74755</v>
          </cell>
          <cell r="DW277">
            <v>240816</v>
          </cell>
          <cell r="DX277">
            <v>-10585</v>
          </cell>
          <cell r="DY277">
            <v>-116748</v>
          </cell>
          <cell r="DZ277">
            <v>0</v>
          </cell>
          <cell r="EA277">
            <v>0</v>
          </cell>
          <cell r="EB277">
            <v>0</v>
          </cell>
          <cell r="EC277">
            <v>0</v>
          </cell>
          <cell r="ED277">
            <v>0</v>
          </cell>
          <cell r="EE277">
            <v>342</v>
          </cell>
          <cell r="EF277">
            <v>0</v>
          </cell>
          <cell r="EG277">
            <v>0</v>
          </cell>
          <cell r="EH277">
            <v>0</v>
          </cell>
          <cell r="EI277">
            <v>32737</v>
          </cell>
          <cell r="EJ277">
            <v>-106</v>
          </cell>
          <cell r="EK277">
            <v>0</v>
          </cell>
          <cell r="EL277">
            <v>0</v>
          </cell>
          <cell r="EM277">
            <v>37501</v>
          </cell>
          <cell r="EN277">
            <v>-106</v>
          </cell>
          <cell r="EO277">
            <v>0</v>
          </cell>
          <cell r="EP277">
            <v>0</v>
          </cell>
          <cell r="EQ277">
            <v>19901</v>
          </cell>
          <cell r="ER277">
            <v>-106</v>
          </cell>
          <cell r="ES277">
            <v>0</v>
          </cell>
          <cell r="ET277">
            <v>0</v>
          </cell>
          <cell r="EU277">
            <v>0</v>
          </cell>
          <cell r="EV277">
            <v>0</v>
          </cell>
          <cell r="EW277">
            <v>0</v>
          </cell>
          <cell r="EX277">
            <v>0</v>
          </cell>
          <cell r="EY277">
            <v>0</v>
          </cell>
          <cell r="EZ277">
            <v>0</v>
          </cell>
          <cell r="FA277">
            <v>0</v>
          </cell>
          <cell r="FB277">
            <v>0</v>
          </cell>
          <cell r="FC277">
            <v>13741</v>
          </cell>
          <cell r="FD277">
            <v>-521</v>
          </cell>
          <cell r="FE277">
            <v>-5118</v>
          </cell>
          <cell r="FF277">
            <v>0</v>
          </cell>
          <cell r="FG277">
            <v>0</v>
          </cell>
          <cell r="FH277">
            <v>0</v>
          </cell>
          <cell r="FI277">
            <v>0</v>
          </cell>
          <cell r="FJ277">
            <v>0</v>
          </cell>
          <cell r="FK277">
            <v>11588</v>
          </cell>
          <cell r="FL277">
            <v>0</v>
          </cell>
          <cell r="FM277">
            <v>0</v>
          </cell>
          <cell r="FN277">
            <v>0</v>
          </cell>
          <cell r="FO277">
            <v>10465</v>
          </cell>
          <cell r="FP277">
            <v>0</v>
          </cell>
          <cell r="FQ277">
            <v>0</v>
          </cell>
          <cell r="FR277">
            <v>0</v>
          </cell>
          <cell r="FS277">
            <v>0</v>
          </cell>
          <cell r="FT277">
            <v>9611</v>
          </cell>
          <cell r="FU277">
            <v>0</v>
          </cell>
          <cell r="FV277">
            <v>0</v>
          </cell>
          <cell r="FW277">
            <v>0</v>
          </cell>
          <cell r="FX277">
            <v>42261</v>
          </cell>
          <cell r="FY277">
            <v>0</v>
          </cell>
          <cell r="FZ277">
            <v>0</v>
          </cell>
          <cell r="GA277">
            <v>0</v>
          </cell>
          <cell r="GB277">
            <v>89474</v>
          </cell>
          <cell r="GC277">
            <v>0</v>
          </cell>
          <cell r="GD277">
            <v>0</v>
          </cell>
          <cell r="GE277">
            <v>0</v>
          </cell>
          <cell r="GF277">
            <v>11807</v>
          </cell>
          <cell r="GG277">
            <v>0</v>
          </cell>
          <cell r="GH277">
            <v>0</v>
          </cell>
          <cell r="GI277">
            <v>0</v>
          </cell>
          <cell r="GJ277">
            <v>9831</v>
          </cell>
          <cell r="GK277">
            <v>0</v>
          </cell>
          <cell r="GL277">
            <v>0</v>
          </cell>
          <cell r="GM277">
            <v>0</v>
          </cell>
          <cell r="GN277">
            <v>0</v>
          </cell>
          <cell r="GO277">
            <v>0</v>
          </cell>
          <cell r="GP277">
            <v>0</v>
          </cell>
          <cell r="GQ277">
            <v>0</v>
          </cell>
          <cell r="GR277">
            <v>224</v>
          </cell>
          <cell r="GS277">
            <v>0</v>
          </cell>
          <cell r="GT277">
            <v>0</v>
          </cell>
          <cell r="GU277">
            <v>0</v>
          </cell>
          <cell r="GV277">
            <v>36939</v>
          </cell>
          <cell r="GW277">
            <v>0</v>
          </cell>
          <cell r="GX277">
            <v>0</v>
          </cell>
          <cell r="GY277">
            <v>0</v>
          </cell>
          <cell r="GZ277">
            <v>200147</v>
          </cell>
          <cell r="HA277">
            <v>0</v>
          </cell>
          <cell r="HB277">
            <v>25660</v>
          </cell>
          <cell r="HC277">
            <v>0</v>
          </cell>
          <cell r="HD277">
            <v>-9611</v>
          </cell>
          <cell r="HE277">
            <v>0</v>
          </cell>
          <cell r="HF277">
            <v>112828</v>
          </cell>
          <cell r="HG277">
            <v>0</v>
          </cell>
          <cell r="HH277">
            <v>-42261</v>
          </cell>
          <cell r="HI277">
            <v>0</v>
          </cell>
          <cell r="HJ277">
            <v>238877</v>
          </cell>
          <cell r="HK277">
            <v>0</v>
          </cell>
          <cell r="HL277">
            <v>-89474</v>
          </cell>
          <cell r="HM277">
            <v>0</v>
          </cell>
          <cell r="HN277">
            <v>0</v>
          </cell>
          <cell r="HO277">
            <v>33829</v>
          </cell>
          <cell r="HP277">
            <v>-14112</v>
          </cell>
          <cell r="HQ277">
            <v>0</v>
          </cell>
          <cell r="HR277">
            <v>0</v>
          </cell>
          <cell r="HS277">
            <v>10685</v>
          </cell>
          <cell r="HT277">
            <v>5732</v>
          </cell>
          <cell r="HU277">
            <v>0</v>
          </cell>
          <cell r="HV277">
            <v>0</v>
          </cell>
          <cell r="HW277">
            <v>0</v>
          </cell>
          <cell r="HX277">
            <v>0</v>
          </cell>
          <cell r="HY277">
            <v>0</v>
          </cell>
          <cell r="HZ277">
            <v>0</v>
          </cell>
          <cell r="IA277">
            <v>598</v>
          </cell>
          <cell r="IB277">
            <v>-224</v>
          </cell>
          <cell r="IC277">
            <v>0</v>
          </cell>
          <cell r="ID277">
            <v>0</v>
          </cell>
          <cell r="IE277">
            <v>98618</v>
          </cell>
          <cell r="IF277">
            <v>-37009</v>
          </cell>
          <cell r="IG277">
            <v>0</v>
          </cell>
          <cell r="IH277">
            <v>377365</v>
          </cell>
          <cell r="II277">
            <v>143730</v>
          </cell>
          <cell r="IJ277">
            <v>-186959</v>
          </cell>
          <cell r="IK277">
            <v>0</v>
          </cell>
        </row>
        <row r="278">
          <cell r="A278" t="str">
            <v>88208825</v>
          </cell>
          <cell r="B278" t="str">
            <v>2001</v>
          </cell>
          <cell r="C278">
            <v>37189</v>
          </cell>
          <cell r="D278" t="str">
            <v>13:14:19</v>
          </cell>
          <cell r="E278" t="str">
            <v>REST HAVEN NURSING HOME</v>
          </cell>
          <cell r="F278">
            <v>0</v>
          </cell>
          <cell r="G278">
            <v>7491</v>
          </cell>
          <cell r="H278">
            <v>0</v>
          </cell>
          <cell r="I278">
            <v>0</v>
          </cell>
          <cell r="J278">
            <v>0</v>
          </cell>
          <cell r="K278">
            <v>4794</v>
          </cell>
          <cell r="L278">
            <v>0</v>
          </cell>
          <cell r="M278">
            <v>0</v>
          </cell>
          <cell r="N278">
            <v>6663</v>
          </cell>
          <cell r="O278">
            <v>962</v>
          </cell>
          <cell r="P278">
            <v>51</v>
          </cell>
          <cell r="Q278">
            <v>0</v>
          </cell>
          <cell r="R278">
            <v>22680</v>
          </cell>
          <cell r="S278">
            <v>7405</v>
          </cell>
          <cell r="T278">
            <v>175</v>
          </cell>
          <cell r="U278">
            <v>-6249</v>
          </cell>
          <cell r="V278">
            <v>6494</v>
          </cell>
          <cell r="W278">
            <v>0</v>
          </cell>
          <cell r="X278">
            <v>0</v>
          </cell>
          <cell r="Y278">
            <v>0</v>
          </cell>
          <cell r="Z278">
            <v>2272</v>
          </cell>
          <cell r="AA278">
            <v>0</v>
          </cell>
          <cell r="AB278">
            <v>-2272</v>
          </cell>
          <cell r="AC278">
            <v>0</v>
          </cell>
          <cell r="AD278">
            <v>27826</v>
          </cell>
          <cell r="AE278">
            <v>0</v>
          </cell>
          <cell r="AF278">
            <v>-27826</v>
          </cell>
          <cell r="AG278">
            <v>0</v>
          </cell>
          <cell r="AH278">
            <v>22117</v>
          </cell>
          <cell r="AI278">
            <v>0</v>
          </cell>
          <cell r="AJ278">
            <v>-22117</v>
          </cell>
          <cell r="AK278">
            <v>0</v>
          </cell>
          <cell r="AL278">
            <v>2727</v>
          </cell>
          <cell r="AM278">
            <v>0</v>
          </cell>
          <cell r="AN278">
            <v>0</v>
          </cell>
          <cell r="AO278">
            <v>0</v>
          </cell>
          <cell r="AP278">
            <v>100</v>
          </cell>
          <cell r="AQ278">
            <v>0</v>
          </cell>
          <cell r="AR278">
            <v>0</v>
          </cell>
          <cell r="AS278">
            <v>0</v>
          </cell>
          <cell r="AT278">
            <v>0</v>
          </cell>
          <cell r="AU278">
            <v>4781</v>
          </cell>
          <cell r="AV278">
            <v>-4075</v>
          </cell>
          <cell r="AW278">
            <v>0</v>
          </cell>
          <cell r="AX278">
            <v>0</v>
          </cell>
          <cell r="AY278">
            <v>1052</v>
          </cell>
          <cell r="AZ278">
            <v>-977</v>
          </cell>
          <cell r="BA278">
            <v>0</v>
          </cell>
          <cell r="BB278">
            <v>0</v>
          </cell>
          <cell r="BC278">
            <v>37</v>
          </cell>
          <cell r="BD278">
            <v>0</v>
          </cell>
          <cell r="BE278">
            <v>0</v>
          </cell>
          <cell r="BF278">
            <v>0</v>
          </cell>
          <cell r="BG278">
            <v>2782</v>
          </cell>
          <cell r="BH278">
            <v>0</v>
          </cell>
          <cell r="BI278">
            <v>0</v>
          </cell>
          <cell r="BJ278">
            <v>0</v>
          </cell>
          <cell r="BK278">
            <v>810</v>
          </cell>
          <cell r="BL278">
            <v>0</v>
          </cell>
          <cell r="BM278">
            <v>0</v>
          </cell>
          <cell r="BN278">
            <v>0</v>
          </cell>
          <cell r="BO278">
            <v>152</v>
          </cell>
          <cell r="BP278">
            <v>0</v>
          </cell>
          <cell r="BQ278">
            <v>0</v>
          </cell>
          <cell r="BR278">
            <v>0</v>
          </cell>
          <cell r="BS278">
            <v>0</v>
          </cell>
          <cell r="BT278">
            <v>0</v>
          </cell>
          <cell r="BU278">
            <v>0</v>
          </cell>
          <cell r="BV278">
            <v>0</v>
          </cell>
          <cell r="BW278">
            <v>0</v>
          </cell>
          <cell r="BX278">
            <v>0</v>
          </cell>
          <cell r="BY278">
            <v>0</v>
          </cell>
          <cell r="BZ278">
            <v>0</v>
          </cell>
          <cell r="CA278">
            <v>500</v>
          </cell>
          <cell r="CB278">
            <v>0</v>
          </cell>
          <cell r="CC278">
            <v>0</v>
          </cell>
          <cell r="CD278">
            <v>0</v>
          </cell>
          <cell r="CE278">
            <v>92</v>
          </cell>
          <cell r="CF278">
            <v>0</v>
          </cell>
          <cell r="CG278">
            <v>0</v>
          </cell>
          <cell r="CH278">
            <v>0</v>
          </cell>
          <cell r="CI278">
            <v>0</v>
          </cell>
          <cell r="CJ278">
            <v>0</v>
          </cell>
          <cell r="CK278">
            <v>0</v>
          </cell>
          <cell r="CL278">
            <v>0</v>
          </cell>
          <cell r="CM278">
            <v>28592</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61536</v>
          </cell>
          <cell r="DG278">
            <v>38798</v>
          </cell>
          <cell r="DH278">
            <v>-57267</v>
          </cell>
          <cell r="DI278">
            <v>0</v>
          </cell>
          <cell r="DJ278">
            <v>4733</v>
          </cell>
          <cell r="DK278">
            <v>733</v>
          </cell>
          <cell r="DL278">
            <v>37</v>
          </cell>
          <cell r="DM278">
            <v>0</v>
          </cell>
          <cell r="DN278">
            <v>462</v>
          </cell>
          <cell r="DO278">
            <v>401</v>
          </cell>
          <cell r="DP278">
            <v>4</v>
          </cell>
          <cell r="DQ278">
            <v>0</v>
          </cell>
          <cell r="DR278">
            <v>4706</v>
          </cell>
          <cell r="DS278">
            <v>1249</v>
          </cell>
          <cell r="DT278">
            <v>36</v>
          </cell>
          <cell r="DU278">
            <v>0</v>
          </cell>
          <cell r="DV278">
            <v>12978</v>
          </cell>
          <cell r="DW278">
            <v>32654</v>
          </cell>
          <cell r="DX278">
            <v>-777</v>
          </cell>
          <cell r="DY278">
            <v>-28784</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cell r="ER278">
            <v>0</v>
          </cell>
          <cell r="ES278">
            <v>0</v>
          </cell>
          <cell r="ET278">
            <v>0</v>
          </cell>
          <cell r="EU278">
            <v>155</v>
          </cell>
          <cell r="EV278">
            <v>0</v>
          </cell>
          <cell r="EW278">
            <v>0</v>
          </cell>
          <cell r="EX278">
            <v>0</v>
          </cell>
          <cell r="EY278">
            <v>294</v>
          </cell>
          <cell r="EZ278">
            <v>0</v>
          </cell>
          <cell r="FA278">
            <v>0</v>
          </cell>
          <cell r="FB278">
            <v>0</v>
          </cell>
          <cell r="FC278">
            <v>0</v>
          </cell>
          <cell r="FD278">
            <v>0</v>
          </cell>
          <cell r="FE278">
            <v>0</v>
          </cell>
          <cell r="FF278">
            <v>0</v>
          </cell>
          <cell r="FG278">
            <v>0</v>
          </cell>
          <cell r="FH278">
            <v>0</v>
          </cell>
          <cell r="FI278">
            <v>0</v>
          </cell>
          <cell r="FJ278">
            <v>0</v>
          </cell>
          <cell r="FK278">
            <v>0</v>
          </cell>
          <cell r="FL278">
            <v>0</v>
          </cell>
          <cell r="FM278">
            <v>0</v>
          </cell>
          <cell r="FN278">
            <v>0</v>
          </cell>
          <cell r="FO278">
            <v>0</v>
          </cell>
          <cell r="FP278">
            <v>0</v>
          </cell>
          <cell r="FQ278">
            <v>0</v>
          </cell>
          <cell r="FR278">
            <v>0</v>
          </cell>
          <cell r="FS278">
            <v>0</v>
          </cell>
          <cell r="FT278">
            <v>402</v>
          </cell>
          <cell r="FU278">
            <v>0</v>
          </cell>
          <cell r="FV278">
            <v>0</v>
          </cell>
          <cell r="FW278">
            <v>0</v>
          </cell>
          <cell r="FX278">
            <v>6099</v>
          </cell>
          <cell r="FY278">
            <v>0</v>
          </cell>
          <cell r="FZ278">
            <v>0</v>
          </cell>
          <cell r="GA278">
            <v>0</v>
          </cell>
          <cell r="GB278">
            <v>10481</v>
          </cell>
          <cell r="GC278">
            <v>0</v>
          </cell>
          <cell r="GD278">
            <v>0</v>
          </cell>
          <cell r="GE278">
            <v>0</v>
          </cell>
          <cell r="GF278">
            <v>1325</v>
          </cell>
          <cell r="GG278">
            <v>0</v>
          </cell>
          <cell r="GH278">
            <v>0</v>
          </cell>
          <cell r="GI278">
            <v>0</v>
          </cell>
          <cell r="GJ278">
            <v>472</v>
          </cell>
          <cell r="GK278">
            <v>0</v>
          </cell>
          <cell r="GL278">
            <v>0</v>
          </cell>
          <cell r="GM278">
            <v>0</v>
          </cell>
          <cell r="GN278">
            <v>0</v>
          </cell>
          <cell r="GO278">
            <v>0</v>
          </cell>
          <cell r="GP278">
            <v>0</v>
          </cell>
          <cell r="GQ278">
            <v>0</v>
          </cell>
          <cell r="GR278">
            <v>0</v>
          </cell>
          <cell r="GS278">
            <v>0</v>
          </cell>
          <cell r="GT278">
            <v>0</v>
          </cell>
          <cell r="GU278">
            <v>0</v>
          </cell>
          <cell r="GV278">
            <v>0</v>
          </cell>
          <cell r="GW278">
            <v>0</v>
          </cell>
          <cell r="GX278">
            <v>0</v>
          </cell>
          <cell r="GY278">
            <v>0</v>
          </cell>
          <cell r="GZ278">
            <v>18779</v>
          </cell>
          <cell r="HA278">
            <v>0</v>
          </cell>
          <cell r="HB278">
            <v>0</v>
          </cell>
          <cell r="HC278">
            <v>0</v>
          </cell>
          <cell r="HD278">
            <v>1870</v>
          </cell>
          <cell r="HE278">
            <v>0</v>
          </cell>
          <cell r="HF278">
            <v>0</v>
          </cell>
          <cell r="HG278">
            <v>0</v>
          </cell>
          <cell r="HH278">
            <v>21727</v>
          </cell>
          <cell r="HI278">
            <v>0</v>
          </cell>
          <cell r="HJ278">
            <v>0</v>
          </cell>
          <cell r="HK278">
            <v>0</v>
          </cell>
          <cell r="HL278">
            <v>11636</v>
          </cell>
          <cell r="HM278">
            <v>0</v>
          </cell>
          <cell r="HN278">
            <v>0</v>
          </cell>
          <cell r="HO278">
            <v>0</v>
          </cell>
          <cell r="HP278">
            <v>2750</v>
          </cell>
          <cell r="HQ278">
            <v>0</v>
          </cell>
          <cell r="HR278">
            <v>0</v>
          </cell>
          <cell r="HS278">
            <v>0</v>
          </cell>
          <cell r="HT278">
            <v>979</v>
          </cell>
          <cell r="HU278">
            <v>0</v>
          </cell>
          <cell r="HV278">
            <v>0</v>
          </cell>
          <cell r="HW278">
            <v>0</v>
          </cell>
          <cell r="HX278">
            <v>0</v>
          </cell>
          <cell r="HY278">
            <v>0</v>
          </cell>
          <cell r="HZ278">
            <v>0</v>
          </cell>
          <cell r="IA278">
            <v>0</v>
          </cell>
          <cell r="IB278">
            <v>0</v>
          </cell>
          <cell r="IC278">
            <v>0</v>
          </cell>
          <cell r="ID278">
            <v>0</v>
          </cell>
          <cell r="IE278">
            <v>0</v>
          </cell>
          <cell r="IF278">
            <v>0</v>
          </cell>
          <cell r="IG278">
            <v>0</v>
          </cell>
          <cell r="IH278">
            <v>0</v>
          </cell>
          <cell r="II278">
            <v>0</v>
          </cell>
          <cell r="IJ278">
            <v>38962</v>
          </cell>
          <cell r="IK278">
            <v>0</v>
          </cell>
        </row>
        <row r="279">
          <cell r="A279" t="str">
            <v>39003298</v>
          </cell>
          <cell r="B279" t="str">
            <v>2001</v>
          </cell>
          <cell r="C279">
            <v>37643</v>
          </cell>
          <cell r="D279" t="str">
            <v>14:24:43</v>
          </cell>
          <cell r="E279" t="str">
            <v>Rex Nursing Care Center of Apex</v>
          </cell>
          <cell r="F279">
            <v>0</v>
          </cell>
          <cell r="G279">
            <v>5323</v>
          </cell>
          <cell r="H279">
            <v>0</v>
          </cell>
          <cell r="I279">
            <v>331224</v>
          </cell>
          <cell r="J279">
            <v>0</v>
          </cell>
          <cell r="K279">
            <v>329839</v>
          </cell>
          <cell r="L279">
            <v>0</v>
          </cell>
          <cell r="M279">
            <v>0</v>
          </cell>
          <cell r="N279">
            <v>0</v>
          </cell>
          <cell r="O279">
            <v>-15297</v>
          </cell>
          <cell r="P279">
            <v>127312</v>
          </cell>
          <cell r="Q279">
            <v>36480</v>
          </cell>
          <cell r="R279">
            <v>241241</v>
          </cell>
          <cell r="S279">
            <v>138409</v>
          </cell>
          <cell r="T279">
            <v>-127312</v>
          </cell>
          <cell r="U279">
            <v>34723</v>
          </cell>
          <cell r="V279">
            <v>0</v>
          </cell>
          <cell r="W279">
            <v>0</v>
          </cell>
          <cell r="X279">
            <v>0</v>
          </cell>
          <cell r="Y279">
            <v>0</v>
          </cell>
          <cell r="Z279">
            <v>0</v>
          </cell>
          <cell r="AA279">
            <v>0</v>
          </cell>
          <cell r="AB279">
            <v>47840</v>
          </cell>
          <cell r="AC279">
            <v>0</v>
          </cell>
          <cell r="AD279">
            <v>0</v>
          </cell>
          <cell r="AE279">
            <v>0</v>
          </cell>
          <cell r="AF279">
            <v>0</v>
          </cell>
          <cell r="AG279">
            <v>0</v>
          </cell>
          <cell r="AH279">
            <v>0</v>
          </cell>
          <cell r="AI279">
            <v>0</v>
          </cell>
          <cell r="AJ279">
            <v>96687</v>
          </cell>
          <cell r="AK279">
            <v>0</v>
          </cell>
          <cell r="AL279">
            <v>0</v>
          </cell>
          <cell r="AM279">
            <v>0</v>
          </cell>
          <cell r="AN279">
            <v>0</v>
          </cell>
          <cell r="AO279">
            <v>0</v>
          </cell>
          <cell r="AP279">
            <v>0</v>
          </cell>
          <cell r="AQ279">
            <v>0</v>
          </cell>
          <cell r="AR279">
            <v>0</v>
          </cell>
          <cell r="AS279">
            <v>0</v>
          </cell>
          <cell r="AT279">
            <v>0</v>
          </cell>
          <cell r="AU279">
            <v>0</v>
          </cell>
          <cell r="AV279">
            <v>9543</v>
          </cell>
          <cell r="AW279">
            <v>0</v>
          </cell>
          <cell r="AX279">
            <v>0</v>
          </cell>
          <cell r="AY279">
            <v>0</v>
          </cell>
          <cell r="AZ279">
            <v>9553</v>
          </cell>
          <cell r="BA279">
            <v>0</v>
          </cell>
          <cell r="BB279">
            <v>0</v>
          </cell>
          <cell r="BC279">
            <v>0</v>
          </cell>
          <cell r="BD279">
            <v>6007</v>
          </cell>
          <cell r="BE279">
            <v>0</v>
          </cell>
          <cell r="BF279">
            <v>0</v>
          </cell>
          <cell r="BG279">
            <v>96363</v>
          </cell>
          <cell r="BH279">
            <v>0</v>
          </cell>
          <cell r="BI279">
            <v>0</v>
          </cell>
          <cell r="BJ279">
            <v>0</v>
          </cell>
          <cell r="BK279">
            <v>0</v>
          </cell>
          <cell r="BL279">
            <v>0</v>
          </cell>
          <cell r="BM279">
            <v>0</v>
          </cell>
          <cell r="BN279">
            <v>0</v>
          </cell>
          <cell r="BO279">
            <v>0</v>
          </cell>
          <cell r="BP279">
            <v>0</v>
          </cell>
          <cell r="BQ279">
            <v>0</v>
          </cell>
          <cell r="BR279">
            <v>0</v>
          </cell>
          <cell r="BS279">
            <v>8953</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2465</v>
          </cell>
          <cell r="CT279">
            <v>0</v>
          </cell>
          <cell r="CU279">
            <v>0</v>
          </cell>
          <cell r="CV279">
            <v>0</v>
          </cell>
          <cell r="CW279">
            <v>0</v>
          </cell>
          <cell r="CX279">
            <v>0</v>
          </cell>
          <cell r="CY279">
            <v>0</v>
          </cell>
          <cell r="CZ279">
            <v>0</v>
          </cell>
          <cell r="DA279">
            <v>0</v>
          </cell>
          <cell r="DB279">
            <v>0</v>
          </cell>
          <cell r="DC279">
            <v>0</v>
          </cell>
          <cell r="DD279">
            <v>0</v>
          </cell>
          <cell r="DE279">
            <v>-15452</v>
          </cell>
          <cell r="DF279">
            <v>0</v>
          </cell>
          <cell r="DG279">
            <v>105316</v>
          </cell>
          <cell r="DH279">
            <v>169630</v>
          </cell>
          <cell r="DI279">
            <v>-12987</v>
          </cell>
          <cell r="DJ279">
            <v>0</v>
          </cell>
          <cell r="DK279">
            <v>77831</v>
          </cell>
          <cell r="DL279">
            <v>0</v>
          </cell>
          <cell r="DM279">
            <v>36491</v>
          </cell>
          <cell r="DN279">
            <v>9047</v>
          </cell>
          <cell r="DO279">
            <v>985</v>
          </cell>
          <cell r="DP279">
            <v>0</v>
          </cell>
          <cell r="DQ279">
            <v>0</v>
          </cell>
          <cell r="DR279">
            <v>0</v>
          </cell>
          <cell r="DS279">
            <v>12389</v>
          </cell>
          <cell r="DT279">
            <v>64262</v>
          </cell>
          <cell r="DU279">
            <v>0</v>
          </cell>
          <cell r="DV279">
            <v>582133</v>
          </cell>
          <cell r="DW279">
            <v>294357</v>
          </cell>
          <cell r="DX279">
            <v>-644851</v>
          </cell>
          <cell r="DY279">
            <v>638758</v>
          </cell>
          <cell r="DZ279">
            <v>0</v>
          </cell>
          <cell r="EA279">
            <v>0</v>
          </cell>
          <cell r="EB279">
            <v>0</v>
          </cell>
          <cell r="EC279">
            <v>0</v>
          </cell>
          <cell r="ED279">
            <v>0</v>
          </cell>
          <cell r="EE279">
            <v>0</v>
          </cell>
          <cell r="EF279">
            <v>0</v>
          </cell>
          <cell r="EG279">
            <v>0</v>
          </cell>
          <cell r="EH279">
            <v>0</v>
          </cell>
          <cell r="EI279">
            <v>0</v>
          </cell>
          <cell r="EJ279">
            <v>53297</v>
          </cell>
          <cell r="EK279">
            <v>0</v>
          </cell>
          <cell r="EL279">
            <v>0</v>
          </cell>
          <cell r="EM279">
            <v>0</v>
          </cell>
          <cell r="EN279">
            <v>21163</v>
          </cell>
          <cell r="EO279">
            <v>0</v>
          </cell>
          <cell r="EP279">
            <v>0</v>
          </cell>
          <cell r="EQ279">
            <v>0</v>
          </cell>
          <cell r="ER279">
            <v>40393</v>
          </cell>
          <cell r="ES279">
            <v>0</v>
          </cell>
          <cell r="ET279">
            <v>0</v>
          </cell>
          <cell r="EU279">
            <v>0</v>
          </cell>
          <cell r="EV279">
            <v>0</v>
          </cell>
          <cell r="EW279">
            <v>0</v>
          </cell>
          <cell r="EX279">
            <v>0</v>
          </cell>
          <cell r="EY279">
            <v>113</v>
          </cell>
          <cell r="EZ279">
            <v>0</v>
          </cell>
          <cell r="FA279">
            <v>0</v>
          </cell>
          <cell r="FB279">
            <v>0</v>
          </cell>
          <cell r="FC279">
            <v>0</v>
          </cell>
          <cell r="FD279">
            <v>0</v>
          </cell>
          <cell r="FE279">
            <v>14274</v>
          </cell>
          <cell r="FF279">
            <v>0</v>
          </cell>
          <cell r="FG279">
            <v>0</v>
          </cell>
          <cell r="FH279">
            <v>0</v>
          </cell>
          <cell r="FI279">
            <v>0</v>
          </cell>
          <cell r="FJ279">
            <v>0</v>
          </cell>
          <cell r="FK279">
            <v>0</v>
          </cell>
          <cell r="FL279">
            <v>0</v>
          </cell>
          <cell r="FM279">
            <v>0</v>
          </cell>
          <cell r="FN279">
            <v>0</v>
          </cell>
          <cell r="FO279">
            <v>0</v>
          </cell>
          <cell r="FP279">
            <v>0</v>
          </cell>
          <cell r="FQ279">
            <v>0</v>
          </cell>
          <cell r="FR279">
            <v>0</v>
          </cell>
          <cell r="FS279">
            <v>0</v>
          </cell>
          <cell r="FT279">
            <v>0</v>
          </cell>
          <cell r="FU279">
            <v>0</v>
          </cell>
          <cell r="FV279">
            <v>0</v>
          </cell>
          <cell r="FW279">
            <v>0</v>
          </cell>
          <cell r="FX279">
            <v>109797</v>
          </cell>
          <cell r="FY279">
            <v>0</v>
          </cell>
          <cell r="FZ279">
            <v>1092012</v>
          </cell>
          <cell r="GA279">
            <v>0</v>
          </cell>
          <cell r="GB279">
            <v>-1090449</v>
          </cell>
          <cell r="GC279">
            <v>0</v>
          </cell>
          <cell r="GD279">
            <v>0</v>
          </cell>
          <cell r="GE279">
            <v>74671</v>
          </cell>
          <cell r="GF279">
            <v>-66674</v>
          </cell>
          <cell r="GG279">
            <v>0</v>
          </cell>
          <cell r="GH279">
            <v>0</v>
          </cell>
          <cell r="GI279">
            <v>69917</v>
          </cell>
          <cell r="GJ279">
            <v>-61602</v>
          </cell>
          <cell r="GK279">
            <v>0</v>
          </cell>
          <cell r="GL279">
            <v>0</v>
          </cell>
          <cell r="GM279">
            <v>205</v>
          </cell>
          <cell r="GN279">
            <v>0</v>
          </cell>
          <cell r="GO279">
            <v>0</v>
          </cell>
          <cell r="GP279">
            <v>0</v>
          </cell>
          <cell r="GQ279">
            <v>32</v>
          </cell>
          <cell r="GR279">
            <v>0</v>
          </cell>
          <cell r="GS279">
            <v>0</v>
          </cell>
          <cell r="GT279">
            <v>0</v>
          </cell>
          <cell r="GU279">
            <v>360568</v>
          </cell>
          <cell r="GV279">
            <v>0</v>
          </cell>
          <cell r="GW279">
            <v>0</v>
          </cell>
          <cell r="GX279">
            <v>1092012</v>
          </cell>
          <cell r="GY279">
            <v>505393</v>
          </cell>
          <cell r="GZ279">
            <v>-1108928</v>
          </cell>
          <cell r="HA279">
            <v>0</v>
          </cell>
          <cell r="HB279">
            <v>0</v>
          </cell>
          <cell r="HC279">
            <v>0</v>
          </cell>
          <cell r="HD279">
            <v>995103</v>
          </cell>
          <cell r="HE279">
            <v>0</v>
          </cell>
          <cell r="HF279">
            <v>0</v>
          </cell>
          <cell r="HG279">
            <v>0</v>
          </cell>
          <cell r="HH279">
            <v>216378</v>
          </cell>
          <cell r="HI279">
            <v>0</v>
          </cell>
          <cell r="HJ279">
            <v>77905</v>
          </cell>
          <cell r="HK279">
            <v>0</v>
          </cell>
          <cell r="HL279">
            <v>20990</v>
          </cell>
          <cell r="HM279">
            <v>0</v>
          </cell>
          <cell r="HN279">
            <v>0</v>
          </cell>
          <cell r="HO279">
            <v>6755</v>
          </cell>
          <cell r="HP279">
            <v>83294</v>
          </cell>
          <cell r="HQ279">
            <v>0</v>
          </cell>
          <cell r="HR279">
            <v>0</v>
          </cell>
          <cell r="HS279">
            <v>8198</v>
          </cell>
          <cell r="HT279">
            <v>78435</v>
          </cell>
          <cell r="HU279">
            <v>0</v>
          </cell>
          <cell r="HV279">
            <v>0</v>
          </cell>
          <cell r="HW279">
            <v>0</v>
          </cell>
          <cell r="HX279">
            <v>10834</v>
          </cell>
          <cell r="HY279">
            <v>0</v>
          </cell>
          <cell r="HZ279">
            <v>0</v>
          </cell>
          <cell r="IA279">
            <v>2819</v>
          </cell>
          <cell r="IB279">
            <v>0</v>
          </cell>
          <cell r="IC279">
            <v>0</v>
          </cell>
          <cell r="ID279">
            <v>0</v>
          </cell>
          <cell r="IE279">
            <v>26849</v>
          </cell>
          <cell r="IF279">
            <v>0</v>
          </cell>
          <cell r="IG279">
            <v>0</v>
          </cell>
          <cell r="IH279">
            <v>77905</v>
          </cell>
          <cell r="II279">
            <v>44621</v>
          </cell>
          <cell r="IJ279">
            <v>1405034</v>
          </cell>
          <cell r="IK279">
            <v>0</v>
          </cell>
        </row>
        <row r="280">
          <cell r="A280" t="str">
            <v>46325909</v>
          </cell>
          <cell r="B280" t="str">
            <v>2001</v>
          </cell>
          <cell r="C280">
            <v>37406</v>
          </cell>
          <cell r="D280" t="str">
            <v>10:53:01</v>
          </cell>
          <cell r="E280" t="str">
            <v>RICKMAN NURSING CARE CENTER</v>
          </cell>
          <cell r="F280">
            <v>0</v>
          </cell>
          <cell r="G280">
            <v>89401</v>
          </cell>
          <cell r="H280">
            <v>12372</v>
          </cell>
          <cell r="I280">
            <v>-76762</v>
          </cell>
          <cell r="J280">
            <v>34166</v>
          </cell>
          <cell r="K280">
            <v>296901</v>
          </cell>
          <cell r="L280">
            <v>-24006</v>
          </cell>
          <cell r="M280">
            <v>0</v>
          </cell>
          <cell r="N280">
            <v>184920</v>
          </cell>
          <cell r="O280">
            <v>68653</v>
          </cell>
          <cell r="P280">
            <v>-736</v>
          </cell>
          <cell r="Q280">
            <v>0</v>
          </cell>
          <cell r="R280">
            <v>315449</v>
          </cell>
          <cell r="S280">
            <v>350013</v>
          </cell>
          <cell r="T280">
            <v>0</v>
          </cell>
          <cell r="U280">
            <v>-5269</v>
          </cell>
          <cell r="V280">
            <v>131274</v>
          </cell>
          <cell r="W280">
            <v>0</v>
          </cell>
          <cell r="X280">
            <v>0</v>
          </cell>
          <cell r="Y280">
            <v>0</v>
          </cell>
          <cell r="Z280">
            <v>360818</v>
          </cell>
          <cell r="AA280">
            <v>0</v>
          </cell>
          <cell r="AB280">
            <v>-360818</v>
          </cell>
          <cell r="AC280">
            <v>0</v>
          </cell>
          <cell r="AD280">
            <v>364559</v>
          </cell>
          <cell r="AE280">
            <v>0</v>
          </cell>
          <cell r="AF280">
            <v>-364559</v>
          </cell>
          <cell r="AG280">
            <v>0</v>
          </cell>
          <cell r="AH280">
            <v>736817</v>
          </cell>
          <cell r="AI280">
            <v>0</v>
          </cell>
          <cell r="AJ280">
            <v>-736817</v>
          </cell>
          <cell r="AK280">
            <v>0</v>
          </cell>
          <cell r="AL280">
            <v>62724</v>
          </cell>
          <cell r="AM280">
            <v>0</v>
          </cell>
          <cell r="AN280">
            <v>-2012</v>
          </cell>
          <cell r="AO280">
            <v>0</v>
          </cell>
          <cell r="AP280">
            <v>0</v>
          </cell>
          <cell r="AQ280">
            <v>0</v>
          </cell>
          <cell r="AR280">
            <v>0</v>
          </cell>
          <cell r="AS280">
            <v>0</v>
          </cell>
          <cell r="AT280">
            <v>0</v>
          </cell>
          <cell r="AU280">
            <v>122311</v>
          </cell>
          <cell r="AV280">
            <v>-120788</v>
          </cell>
          <cell r="AW280">
            <v>0</v>
          </cell>
          <cell r="AX280">
            <v>0</v>
          </cell>
          <cell r="AY280">
            <v>116686</v>
          </cell>
          <cell r="AZ280">
            <v>-114184</v>
          </cell>
          <cell r="BA280">
            <v>0</v>
          </cell>
          <cell r="BB280">
            <v>0</v>
          </cell>
          <cell r="BC280">
            <v>1313</v>
          </cell>
          <cell r="BD280">
            <v>0</v>
          </cell>
          <cell r="BE280">
            <v>0</v>
          </cell>
          <cell r="BF280">
            <v>0</v>
          </cell>
          <cell r="BG280">
            <v>116293</v>
          </cell>
          <cell r="BH280">
            <v>-78481</v>
          </cell>
          <cell r="BI280">
            <v>0</v>
          </cell>
          <cell r="BJ280">
            <v>0</v>
          </cell>
          <cell r="BK280">
            <v>0</v>
          </cell>
          <cell r="BL280">
            <v>0</v>
          </cell>
          <cell r="BM280">
            <v>0</v>
          </cell>
          <cell r="BN280">
            <v>0</v>
          </cell>
          <cell r="BO280">
            <v>8386</v>
          </cell>
          <cell r="BP280">
            <v>0</v>
          </cell>
          <cell r="BQ280">
            <v>0</v>
          </cell>
          <cell r="BR280">
            <v>0</v>
          </cell>
          <cell r="BS280">
            <v>0</v>
          </cell>
          <cell r="BT280">
            <v>0</v>
          </cell>
          <cell r="BU280">
            <v>0</v>
          </cell>
          <cell r="BV280">
            <v>0</v>
          </cell>
          <cell r="BW280">
            <v>0</v>
          </cell>
          <cell r="BX280">
            <v>0</v>
          </cell>
          <cell r="BY280">
            <v>0</v>
          </cell>
          <cell r="BZ280">
            <v>0</v>
          </cell>
          <cell r="CA280">
            <v>5570</v>
          </cell>
          <cell r="CB280">
            <v>0</v>
          </cell>
          <cell r="CC280">
            <v>0</v>
          </cell>
          <cell r="CD280">
            <v>0</v>
          </cell>
          <cell r="CE280">
            <v>0</v>
          </cell>
          <cell r="CF280">
            <v>0</v>
          </cell>
          <cell r="CG280">
            <v>0</v>
          </cell>
          <cell r="CH280">
            <v>0</v>
          </cell>
          <cell r="CI280">
            <v>68103</v>
          </cell>
          <cell r="CJ280">
            <v>-68103</v>
          </cell>
          <cell r="CK280">
            <v>0</v>
          </cell>
          <cell r="CL280">
            <v>0</v>
          </cell>
          <cell r="CM280">
            <v>92263</v>
          </cell>
          <cell r="CN280">
            <v>0</v>
          </cell>
          <cell r="CO280">
            <v>0</v>
          </cell>
          <cell r="CP280">
            <v>0</v>
          </cell>
          <cell r="CQ280">
            <v>18308</v>
          </cell>
          <cell r="CR280">
            <v>-2738</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1656192</v>
          </cell>
          <cell r="DG280">
            <v>549233</v>
          </cell>
          <cell r="DH280">
            <v>-1848500</v>
          </cell>
          <cell r="DI280">
            <v>0</v>
          </cell>
          <cell r="DJ280">
            <v>40135</v>
          </cell>
          <cell r="DK280">
            <v>17693</v>
          </cell>
          <cell r="DL280">
            <v>0</v>
          </cell>
          <cell r="DM280">
            <v>-8351</v>
          </cell>
          <cell r="DN280">
            <v>27327</v>
          </cell>
          <cell r="DO280">
            <v>8195</v>
          </cell>
          <cell r="DP280">
            <v>0</v>
          </cell>
          <cell r="DQ280">
            <v>0</v>
          </cell>
          <cell r="DR280">
            <v>113492</v>
          </cell>
          <cell r="DS280">
            <v>34455</v>
          </cell>
          <cell r="DT280">
            <v>0</v>
          </cell>
          <cell r="DU280">
            <v>-22010</v>
          </cell>
          <cell r="DV280">
            <v>206036</v>
          </cell>
          <cell r="DW280">
            <v>81003</v>
          </cell>
          <cell r="DX280">
            <v>12370</v>
          </cell>
          <cell r="DY280">
            <v>671186</v>
          </cell>
          <cell r="DZ280">
            <v>0</v>
          </cell>
          <cell r="EA280">
            <v>0</v>
          </cell>
          <cell r="EB280">
            <v>0</v>
          </cell>
          <cell r="EC280">
            <v>0</v>
          </cell>
          <cell r="ED280">
            <v>0</v>
          </cell>
          <cell r="EE280">
            <v>1684</v>
          </cell>
          <cell r="EF280">
            <v>0</v>
          </cell>
          <cell r="EG280">
            <v>0</v>
          </cell>
          <cell r="EH280">
            <v>20019</v>
          </cell>
          <cell r="EI280">
            <v>11825</v>
          </cell>
          <cell r="EJ280">
            <v>0</v>
          </cell>
          <cell r="EK280">
            <v>0</v>
          </cell>
          <cell r="EL280">
            <v>16111</v>
          </cell>
          <cell r="EM280">
            <v>2264</v>
          </cell>
          <cell r="EN280">
            <v>0</v>
          </cell>
          <cell r="EO280">
            <v>0</v>
          </cell>
          <cell r="EP280">
            <v>5449</v>
          </cell>
          <cell r="EQ280">
            <v>0</v>
          </cell>
          <cell r="ER280">
            <v>0</v>
          </cell>
          <cell r="ES280">
            <v>0</v>
          </cell>
          <cell r="ET280">
            <v>0</v>
          </cell>
          <cell r="EU280">
            <v>17689</v>
          </cell>
          <cell r="EV280">
            <v>0</v>
          </cell>
          <cell r="EW280">
            <v>0</v>
          </cell>
          <cell r="EX280">
            <v>0</v>
          </cell>
          <cell r="EY280">
            <v>0</v>
          </cell>
          <cell r="EZ280">
            <v>0</v>
          </cell>
          <cell r="FA280">
            <v>0</v>
          </cell>
          <cell r="FB280">
            <v>0</v>
          </cell>
          <cell r="FC280">
            <v>12585</v>
          </cell>
          <cell r="FD280">
            <v>74377</v>
          </cell>
          <cell r="FE280">
            <v>5631</v>
          </cell>
          <cell r="FF280">
            <v>0</v>
          </cell>
          <cell r="FG280">
            <v>0</v>
          </cell>
          <cell r="FH280">
            <v>0</v>
          </cell>
          <cell r="FI280">
            <v>0</v>
          </cell>
          <cell r="FJ280">
            <v>0</v>
          </cell>
          <cell r="FK280">
            <v>0</v>
          </cell>
          <cell r="FL280">
            <v>0</v>
          </cell>
          <cell r="FM280">
            <v>0</v>
          </cell>
          <cell r="FN280">
            <v>0</v>
          </cell>
          <cell r="FO280">
            <v>0</v>
          </cell>
          <cell r="FP280">
            <v>2012</v>
          </cell>
          <cell r="FQ280">
            <v>0</v>
          </cell>
          <cell r="FR280">
            <v>0</v>
          </cell>
          <cell r="FS280">
            <v>0</v>
          </cell>
          <cell r="FT280">
            <v>187625</v>
          </cell>
          <cell r="FU280">
            <v>0</v>
          </cell>
          <cell r="FV280">
            <v>0</v>
          </cell>
          <cell r="FW280">
            <v>0</v>
          </cell>
          <cell r="FX280">
            <v>251546</v>
          </cell>
          <cell r="FY280">
            <v>0</v>
          </cell>
          <cell r="FZ280">
            <v>0</v>
          </cell>
          <cell r="GA280">
            <v>0</v>
          </cell>
          <cell r="GB280">
            <v>692608</v>
          </cell>
          <cell r="GC280">
            <v>0</v>
          </cell>
          <cell r="GD280">
            <v>0</v>
          </cell>
          <cell r="GE280">
            <v>0</v>
          </cell>
          <cell r="GF280">
            <v>93493</v>
          </cell>
          <cell r="GG280">
            <v>0</v>
          </cell>
          <cell r="GH280">
            <v>0</v>
          </cell>
          <cell r="GI280">
            <v>0</v>
          </cell>
          <cell r="GJ280">
            <v>88382</v>
          </cell>
          <cell r="GK280">
            <v>0</v>
          </cell>
          <cell r="GL280">
            <v>0</v>
          </cell>
          <cell r="GM280">
            <v>0</v>
          </cell>
          <cell r="GN280">
            <v>0</v>
          </cell>
          <cell r="GO280">
            <v>0</v>
          </cell>
          <cell r="GP280">
            <v>0</v>
          </cell>
          <cell r="GQ280">
            <v>0</v>
          </cell>
          <cell r="GR280">
            <v>0</v>
          </cell>
          <cell r="GS280">
            <v>0</v>
          </cell>
          <cell r="GT280">
            <v>0</v>
          </cell>
          <cell r="GU280">
            <v>0</v>
          </cell>
          <cell r="GV280">
            <v>58010</v>
          </cell>
          <cell r="GW280">
            <v>0</v>
          </cell>
          <cell r="GX280">
            <v>0</v>
          </cell>
          <cell r="GY280">
            <v>0</v>
          </cell>
          <cell r="GZ280">
            <v>1371664</v>
          </cell>
          <cell r="HA280">
            <v>0</v>
          </cell>
          <cell r="HB280">
            <v>0</v>
          </cell>
          <cell r="HC280">
            <v>0</v>
          </cell>
          <cell r="HD280">
            <v>173193</v>
          </cell>
          <cell r="HE280">
            <v>0</v>
          </cell>
          <cell r="HF280">
            <v>0</v>
          </cell>
          <cell r="HG280">
            <v>0</v>
          </cell>
          <cell r="HH280">
            <v>113013</v>
          </cell>
          <cell r="HI280">
            <v>0</v>
          </cell>
          <cell r="HJ280">
            <v>0</v>
          </cell>
          <cell r="HK280">
            <v>0</v>
          </cell>
          <cell r="HL280">
            <v>44209</v>
          </cell>
          <cell r="HM280">
            <v>0</v>
          </cell>
          <cell r="HN280">
            <v>0</v>
          </cell>
          <cell r="HO280">
            <v>0</v>
          </cell>
          <cell r="HP280">
            <v>27295</v>
          </cell>
          <cell r="HQ280">
            <v>0</v>
          </cell>
          <cell r="HR280">
            <v>0</v>
          </cell>
          <cell r="HS280">
            <v>0</v>
          </cell>
          <cell r="HT280">
            <v>25802</v>
          </cell>
          <cell r="HU280">
            <v>0</v>
          </cell>
          <cell r="HV280">
            <v>0</v>
          </cell>
          <cell r="HW280">
            <v>0</v>
          </cell>
          <cell r="HX280">
            <v>0</v>
          </cell>
          <cell r="HY280">
            <v>0</v>
          </cell>
          <cell r="HZ280">
            <v>0</v>
          </cell>
          <cell r="IA280">
            <v>0</v>
          </cell>
          <cell r="IB280">
            <v>0</v>
          </cell>
          <cell r="IC280">
            <v>0</v>
          </cell>
          <cell r="ID280">
            <v>0</v>
          </cell>
          <cell r="IE280">
            <v>0</v>
          </cell>
          <cell r="IF280">
            <v>10093</v>
          </cell>
          <cell r="IG280">
            <v>0</v>
          </cell>
          <cell r="IH280">
            <v>0</v>
          </cell>
          <cell r="II280">
            <v>0</v>
          </cell>
          <cell r="IJ280">
            <v>393605</v>
          </cell>
          <cell r="IK280">
            <v>0</v>
          </cell>
        </row>
        <row r="281">
          <cell r="A281" t="str">
            <v>46253373</v>
          </cell>
          <cell r="B281" t="str">
            <v>2001</v>
          </cell>
          <cell r="C281">
            <v>37385</v>
          </cell>
          <cell r="D281" t="str">
            <v>15:22:52</v>
          </cell>
          <cell r="E281" t="str">
            <v>RIDGEWOOD MANOR</v>
          </cell>
          <cell r="F281">
            <v>0</v>
          </cell>
          <cell r="G281">
            <v>526193</v>
          </cell>
          <cell r="H281">
            <v>0</v>
          </cell>
          <cell r="I281">
            <v>0</v>
          </cell>
          <cell r="J281">
            <v>12202</v>
          </cell>
          <cell r="K281">
            <v>191487</v>
          </cell>
          <cell r="L281">
            <v>3228</v>
          </cell>
          <cell r="M281">
            <v>0</v>
          </cell>
          <cell r="N281">
            <v>170965</v>
          </cell>
          <cell r="O281">
            <v>25629</v>
          </cell>
          <cell r="P281">
            <v>45481</v>
          </cell>
          <cell r="Q281">
            <v>0</v>
          </cell>
          <cell r="R281">
            <v>239743</v>
          </cell>
          <cell r="S281">
            <v>268223</v>
          </cell>
          <cell r="T281">
            <v>63774</v>
          </cell>
          <cell r="U281">
            <v>0</v>
          </cell>
          <cell r="V281">
            <v>63469</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21060</v>
          </cell>
          <cell r="AM281">
            <v>0</v>
          </cell>
          <cell r="AN281">
            <v>0</v>
          </cell>
          <cell r="AO281">
            <v>0</v>
          </cell>
          <cell r="AP281">
            <v>0</v>
          </cell>
          <cell r="AQ281">
            <v>0</v>
          </cell>
          <cell r="AR281">
            <v>0</v>
          </cell>
          <cell r="AS281">
            <v>0</v>
          </cell>
          <cell r="AT281">
            <v>0</v>
          </cell>
          <cell r="AU281">
            <v>0</v>
          </cell>
          <cell r="AV281">
            <v>6485</v>
          </cell>
          <cell r="AW281">
            <v>0</v>
          </cell>
          <cell r="AX281">
            <v>0</v>
          </cell>
          <cell r="AY281">
            <v>0</v>
          </cell>
          <cell r="AZ281">
            <v>15969</v>
          </cell>
          <cell r="BA281">
            <v>0</v>
          </cell>
          <cell r="BB281">
            <v>0</v>
          </cell>
          <cell r="BC281">
            <v>3994</v>
          </cell>
          <cell r="BD281">
            <v>0</v>
          </cell>
          <cell r="BE281">
            <v>0</v>
          </cell>
          <cell r="BF281">
            <v>0</v>
          </cell>
          <cell r="BG281">
            <v>170926</v>
          </cell>
          <cell r="BH281">
            <v>0</v>
          </cell>
          <cell r="BI281">
            <v>0</v>
          </cell>
          <cell r="BJ281">
            <v>0</v>
          </cell>
          <cell r="BK281">
            <v>47710</v>
          </cell>
          <cell r="BL281">
            <v>0</v>
          </cell>
          <cell r="BM281">
            <v>0</v>
          </cell>
          <cell r="BN281">
            <v>0</v>
          </cell>
          <cell r="BO281">
            <v>0</v>
          </cell>
          <cell r="BP281">
            <v>0</v>
          </cell>
          <cell r="BQ281">
            <v>0</v>
          </cell>
          <cell r="BR281">
            <v>0</v>
          </cell>
          <cell r="BS281">
            <v>9418</v>
          </cell>
          <cell r="BT281">
            <v>0</v>
          </cell>
          <cell r="BU281">
            <v>-5684</v>
          </cell>
          <cell r="BV281">
            <v>0</v>
          </cell>
          <cell r="BW281">
            <v>0</v>
          </cell>
          <cell r="BX281">
            <v>0</v>
          </cell>
          <cell r="BY281">
            <v>0</v>
          </cell>
          <cell r="BZ281">
            <v>0</v>
          </cell>
          <cell r="CA281">
            <v>11250</v>
          </cell>
          <cell r="CB281">
            <v>0</v>
          </cell>
          <cell r="CC281">
            <v>0</v>
          </cell>
          <cell r="CD281">
            <v>0</v>
          </cell>
          <cell r="CE281">
            <v>7464</v>
          </cell>
          <cell r="CF281">
            <v>0</v>
          </cell>
          <cell r="CG281">
            <v>0</v>
          </cell>
          <cell r="CH281">
            <v>0</v>
          </cell>
          <cell r="CI281">
            <v>21955</v>
          </cell>
          <cell r="CJ281">
            <v>0</v>
          </cell>
          <cell r="CK281">
            <v>-17961</v>
          </cell>
          <cell r="CL281">
            <v>0</v>
          </cell>
          <cell r="CM281">
            <v>0</v>
          </cell>
          <cell r="CN281">
            <v>0</v>
          </cell>
          <cell r="CO281">
            <v>0</v>
          </cell>
          <cell r="CP281">
            <v>0</v>
          </cell>
          <cell r="CQ281">
            <v>14710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84529</v>
          </cell>
          <cell r="DG281">
            <v>287427</v>
          </cell>
          <cell r="DH281">
            <v>22454</v>
          </cell>
          <cell r="DI281">
            <v>-23645</v>
          </cell>
          <cell r="DJ281">
            <v>92826</v>
          </cell>
          <cell r="DK281">
            <v>31853</v>
          </cell>
          <cell r="DL281">
            <v>24677</v>
          </cell>
          <cell r="DM281">
            <v>0</v>
          </cell>
          <cell r="DN281">
            <v>69403</v>
          </cell>
          <cell r="DO281">
            <v>376</v>
          </cell>
          <cell r="DP281">
            <v>18437</v>
          </cell>
          <cell r="DQ281">
            <v>0</v>
          </cell>
          <cell r="DR281">
            <v>106699</v>
          </cell>
          <cell r="DS281">
            <v>22690</v>
          </cell>
          <cell r="DT281">
            <v>24749</v>
          </cell>
          <cell r="DU281">
            <v>0</v>
          </cell>
          <cell r="DV281">
            <v>93872</v>
          </cell>
          <cell r="DW281">
            <v>835763</v>
          </cell>
          <cell r="DX281">
            <v>-689032</v>
          </cell>
          <cell r="DY281">
            <v>-4645</v>
          </cell>
          <cell r="DZ281">
            <v>0</v>
          </cell>
          <cell r="EA281">
            <v>0</v>
          </cell>
          <cell r="EB281">
            <v>0</v>
          </cell>
          <cell r="EC281">
            <v>0</v>
          </cell>
          <cell r="ED281">
            <v>0</v>
          </cell>
          <cell r="EE281">
            <v>23659</v>
          </cell>
          <cell r="EF281">
            <v>0</v>
          </cell>
          <cell r="EG281">
            <v>0</v>
          </cell>
          <cell r="EH281">
            <v>45499</v>
          </cell>
          <cell r="EI281">
            <v>3004</v>
          </cell>
          <cell r="EJ281">
            <v>12124</v>
          </cell>
          <cell r="EK281">
            <v>0</v>
          </cell>
          <cell r="EL281">
            <v>33319</v>
          </cell>
          <cell r="EM281">
            <v>7680</v>
          </cell>
          <cell r="EN281">
            <v>8823</v>
          </cell>
          <cell r="EO281">
            <v>0</v>
          </cell>
          <cell r="EP281">
            <v>41047</v>
          </cell>
          <cell r="EQ281">
            <v>0</v>
          </cell>
          <cell r="ER281">
            <v>10904</v>
          </cell>
          <cell r="ES281">
            <v>0</v>
          </cell>
          <cell r="ET281">
            <v>0</v>
          </cell>
          <cell r="EU281">
            <v>0</v>
          </cell>
          <cell r="EV281">
            <v>0</v>
          </cell>
          <cell r="EW281">
            <v>0</v>
          </cell>
          <cell r="EX281">
            <v>0</v>
          </cell>
          <cell r="EY281">
            <v>0</v>
          </cell>
          <cell r="EZ281">
            <v>0</v>
          </cell>
          <cell r="FA281">
            <v>0</v>
          </cell>
          <cell r="FB281">
            <v>0</v>
          </cell>
          <cell r="FC281">
            <v>0</v>
          </cell>
          <cell r="FD281">
            <v>0</v>
          </cell>
          <cell r="FE281">
            <v>0</v>
          </cell>
          <cell r="FF281">
            <v>0</v>
          </cell>
          <cell r="FG281">
            <v>0</v>
          </cell>
          <cell r="FH281">
            <v>0</v>
          </cell>
          <cell r="FI281">
            <v>0</v>
          </cell>
          <cell r="FJ281">
            <v>0</v>
          </cell>
          <cell r="FK281">
            <v>713</v>
          </cell>
          <cell r="FL281">
            <v>0</v>
          </cell>
          <cell r="FM281">
            <v>0</v>
          </cell>
          <cell r="FN281">
            <v>0</v>
          </cell>
          <cell r="FO281">
            <v>968</v>
          </cell>
          <cell r="FP281">
            <v>0</v>
          </cell>
          <cell r="FQ281">
            <v>0</v>
          </cell>
          <cell r="FR281">
            <v>413891</v>
          </cell>
          <cell r="FS281">
            <v>0</v>
          </cell>
          <cell r="FT281">
            <v>0</v>
          </cell>
          <cell r="FU281">
            <v>0</v>
          </cell>
          <cell r="FV281">
            <v>401831</v>
          </cell>
          <cell r="FW281">
            <v>0</v>
          </cell>
          <cell r="FX281">
            <v>0</v>
          </cell>
          <cell r="FY281">
            <v>0</v>
          </cell>
          <cell r="FZ281">
            <v>426015</v>
          </cell>
          <cell r="GA281">
            <v>0</v>
          </cell>
          <cell r="GB281">
            <v>0</v>
          </cell>
          <cell r="GC281">
            <v>0</v>
          </cell>
          <cell r="GD281">
            <v>0</v>
          </cell>
          <cell r="GE281">
            <v>0</v>
          </cell>
          <cell r="GF281">
            <v>95411</v>
          </cell>
          <cell r="GG281">
            <v>0</v>
          </cell>
          <cell r="GH281">
            <v>0</v>
          </cell>
          <cell r="GI281">
            <v>0</v>
          </cell>
          <cell r="GJ281">
            <v>234936</v>
          </cell>
          <cell r="GK281">
            <v>0</v>
          </cell>
          <cell r="GL281">
            <v>0</v>
          </cell>
          <cell r="GM281">
            <v>0</v>
          </cell>
          <cell r="GN281">
            <v>0</v>
          </cell>
          <cell r="GO281">
            <v>0</v>
          </cell>
          <cell r="GP281">
            <v>0</v>
          </cell>
          <cell r="GQ281">
            <v>0</v>
          </cell>
          <cell r="GR281">
            <v>0</v>
          </cell>
          <cell r="GS281">
            <v>0</v>
          </cell>
          <cell r="GT281">
            <v>0</v>
          </cell>
          <cell r="GU281">
            <v>0</v>
          </cell>
          <cell r="GV281">
            <v>0</v>
          </cell>
          <cell r="GW281">
            <v>0</v>
          </cell>
          <cell r="GX281">
            <v>1241737</v>
          </cell>
          <cell r="GY281">
            <v>0</v>
          </cell>
          <cell r="GZ281">
            <v>330347</v>
          </cell>
          <cell r="HA281">
            <v>0</v>
          </cell>
          <cell r="HB281">
            <v>92330</v>
          </cell>
          <cell r="HC281">
            <v>0</v>
          </cell>
          <cell r="HD281">
            <v>0</v>
          </cell>
          <cell r="HE281">
            <v>0</v>
          </cell>
          <cell r="HF281">
            <v>116361</v>
          </cell>
          <cell r="HG281">
            <v>0</v>
          </cell>
          <cell r="HH281">
            <v>0</v>
          </cell>
          <cell r="HI281">
            <v>0</v>
          </cell>
          <cell r="HJ281">
            <v>257376</v>
          </cell>
          <cell r="HK281">
            <v>0</v>
          </cell>
          <cell r="HL281">
            <v>0</v>
          </cell>
          <cell r="HM281">
            <v>0</v>
          </cell>
          <cell r="HN281">
            <v>0</v>
          </cell>
          <cell r="HO281">
            <v>0</v>
          </cell>
          <cell r="HP281">
            <v>35824</v>
          </cell>
          <cell r="HQ281">
            <v>0</v>
          </cell>
          <cell r="HR281">
            <v>0</v>
          </cell>
          <cell r="HS281">
            <v>0</v>
          </cell>
          <cell r="HT281">
            <v>88210</v>
          </cell>
          <cell r="HU281">
            <v>0</v>
          </cell>
          <cell r="HV281">
            <v>0</v>
          </cell>
          <cell r="HW281">
            <v>0</v>
          </cell>
          <cell r="HX281">
            <v>0</v>
          </cell>
          <cell r="HY281">
            <v>0</v>
          </cell>
          <cell r="HZ281">
            <v>0</v>
          </cell>
          <cell r="IA281">
            <v>31925</v>
          </cell>
          <cell r="IB281">
            <v>0</v>
          </cell>
          <cell r="IC281">
            <v>0</v>
          </cell>
          <cell r="ID281">
            <v>0</v>
          </cell>
          <cell r="IE281">
            <v>0</v>
          </cell>
          <cell r="IF281">
            <v>0</v>
          </cell>
          <cell r="IG281">
            <v>0</v>
          </cell>
          <cell r="IH281">
            <v>466067</v>
          </cell>
          <cell r="II281">
            <v>31925</v>
          </cell>
          <cell r="IJ281">
            <v>124034</v>
          </cell>
          <cell r="IK281">
            <v>0</v>
          </cell>
        </row>
        <row r="282">
          <cell r="A282" t="str">
            <v>14600001</v>
          </cell>
          <cell r="B282" t="str">
            <v>2001</v>
          </cell>
          <cell r="C282">
            <v>37545</v>
          </cell>
          <cell r="D282" t="str">
            <v>13:38:30</v>
          </cell>
          <cell r="E282" t="str">
            <v>Rose Manor HealthCare Center</v>
          </cell>
          <cell r="F282">
            <v>0</v>
          </cell>
          <cell r="G282">
            <v>409970</v>
          </cell>
          <cell r="H282">
            <v>-4016</v>
          </cell>
          <cell r="I282">
            <v>-213665</v>
          </cell>
          <cell r="J282">
            <v>37510</v>
          </cell>
          <cell r="K282">
            <v>158626</v>
          </cell>
          <cell r="L282">
            <v>-1352</v>
          </cell>
          <cell r="M282">
            <v>0</v>
          </cell>
          <cell r="N282">
            <v>0</v>
          </cell>
          <cell r="O282">
            <v>136814</v>
          </cell>
          <cell r="P282">
            <v>0</v>
          </cell>
          <cell r="Q282">
            <v>0</v>
          </cell>
          <cell r="R282">
            <v>161969</v>
          </cell>
          <cell r="S282">
            <v>173298</v>
          </cell>
          <cell r="T282">
            <v>52366</v>
          </cell>
          <cell r="U282">
            <v>-1978</v>
          </cell>
          <cell r="V282">
            <v>174266</v>
          </cell>
          <cell r="W282">
            <v>0</v>
          </cell>
          <cell r="X282">
            <v>0</v>
          </cell>
          <cell r="Y282">
            <v>0</v>
          </cell>
          <cell r="Z282">
            <v>0</v>
          </cell>
          <cell r="AA282">
            <v>0</v>
          </cell>
          <cell r="AB282">
            <v>0</v>
          </cell>
          <cell r="AC282">
            <v>0</v>
          </cell>
          <cell r="AD282">
            <v>0</v>
          </cell>
          <cell r="AE282">
            <v>0</v>
          </cell>
          <cell r="AF282">
            <v>0</v>
          </cell>
          <cell r="AG282">
            <v>0</v>
          </cell>
          <cell r="AH282">
            <v>9005</v>
          </cell>
          <cell r="AI282">
            <v>0</v>
          </cell>
          <cell r="AJ282">
            <v>0</v>
          </cell>
          <cell r="AK282">
            <v>0</v>
          </cell>
          <cell r="AL282">
            <v>18380</v>
          </cell>
          <cell r="AM282">
            <v>0</v>
          </cell>
          <cell r="AN282">
            <v>0</v>
          </cell>
          <cell r="AO282">
            <v>0</v>
          </cell>
          <cell r="AP282">
            <v>0</v>
          </cell>
          <cell r="AQ282">
            <v>0</v>
          </cell>
          <cell r="AR282">
            <v>0</v>
          </cell>
          <cell r="AS282">
            <v>0</v>
          </cell>
          <cell r="AT282">
            <v>0</v>
          </cell>
          <cell r="AU282">
            <v>0</v>
          </cell>
          <cell r="AV282">
            <v>16980</v>
          </cell>
          <cell r="AW282">
            <v>0</v>
          </cell>
          <cell r="AX282">
            <v>0</v>
          </cell>
          <cell r="AY282">
            <v>0</v>
          </cell>
          <cell r="AZ282">
            <v>45178</v>
          </cell>
          <cell r="BA282">
            <v>0</v>
          </cell>
          <cell r="BB282">
            <v>0</v>
          </cell>
          <cell r="BC282">
            <v>0</v>
          </cell>
          <cell r="BD282">
            <v>0</v>
          </cell>
          <cell r="BE282">
            <v>0</v>
          </cell>
          <cell r="BF282">
            <v>0</v>
          </cell>
          <cell r="BG282">
            <v>122265</v>
          </cell>
          <cell r="BH282">
            <v>-38747</v>
          </cell>
          <cell r="BI282">
            <v>0</v>
          </cell>
          <cell r="BJ282">
            <v>0</v>
          </cell>
          <cell r="BK282">
            <v>0</v>
          </cell>
          <cell r="BL282">
            <v>0</v>
          </cell>
          <cell r="BM282">
            <v>0</v>
          </cell>
          <cell r="BN282">
            <v>0</v>
          </cell>
          <cell r="BO282">
            <v>20</v>
          </cell>
          <cell r="BP282">
            <v>0</v>
          </cell>
          <cell r="BQ282">
            <v>0</v>
          </cell>
          <cell r="BR282">
            <v>0</v>
          </cell>
          <cell r="BS282">
            <v>0</v>
          </cell>
          <cell r="BT282">
            <v>9267</v>
          </cell>
          <cell r="BU282">
            <v>0</v>
          </cell>
          <cell r="BV282">
            <v>0</v>
          </cell>
          <cell r="BW282">
            <v>0</v>
          </cell>
          <cell r="BX282">
            <v>0</v>
          </cell>
          <cell r="BY282">
            <v>0</v>
          </cell>
          <cell r="BZ282">
            <v>0</v>
          </cell>
          <cell r="CA282">
            <v>41436</v>
          </cell>
          <cell r="CB282">
            <v>0</v>
          </cell>
          <cell r="CC282">
            <v>0</v>
          </cell>
          <cell r="CD282">
            <v>0</v>
          </cell>
          <cell r="CE282">
            <v>7668</v>
          </cell>
          <cell r="CF282">
            <v>0</v>
          </cell>
          <cell r="CG282">
            <v>0</v>
          </cell>
          <cell r="CH282">
            <v>0</v>
          </cell>
          <cell r="CI282">
            <v>1250</v>
          </cell>
          <cell r="CJ282">
            <v>0</v>
          </cell>
          <cell r="CK282">
            <v>0</v>
          </cell>
          <cell r="CL282">
            <v>0</v>
          </cell>
          <cell r="CM282">
            <v>320</v>
          </cell>
          <cell r="CN282">
            <v>0</v>
          </cell>
          <cell r="CO282">
            <v>0</v>
          </cell>
          <cell r="CP282">
            <v>0</v>
          </cell>
          <cell r="CQ282">
            <v>1866</v>
          </cell>
          <cell r="CR282">
            <v>7763</v>
          </cell>
          <cell r="CS282">
            <v>0</v>
          </cell>
          <cell r="CT282">
            <v>0</v>
          </cell>
          <cell r="CU282">
            <v>0</v>
          </cell>
          <cell r="CV282">
            <v>4704</v>
          </cell>
          <cell r="CW282">
            <v>0</v>
          </cell>
          <cell r="CX282">
            <v>0</v>
          </cell>
          <cell r="CY282">
            <v>0</v>
          </cell>
          <cell r="CZ282">
            <v>0</v>
          </cell>
          <cell r="DA282">
            <v>0</v>
          </cell>
          <cell r="DB282">
            <v>0</v>
          </cell>
          <cell r="DC282">
            <v>0</v>
          </cell>
          <cell r="DD282">
            <v>0</v>
          </cell>
          <cell r="DE282">
            <v>0</v>
          </cell>
          <cell r="DF282">
            <v>201651</v>
          </cell>
          <cell r="DG282">
            <v>174825</v>
          </cell>
          <cell r="DH282">
            <v>45145</v>
          </cell>
          <cell r="DI282">
            <v>0</v>
          </cell>
          <cell r="DJ282">
            <v>91</v>
          </cell>
          <cell r="DK282">
            <v>84437</v>
          </cell>
          <cell r="DL282">
            <v>3261</v>
          </cell>
          <cell r="DM282">
            <v>0</v>
          </cell>
          <cell r="DN282">
            <v>27470</v>
          </cell>
          <cell r="DO282">
            <v>0</v>
          </cell>
          <cell r="DP282">
            <v>8817</v>
          </cell>
          <cell r="DQ282">
            <v>0</v>
          </cell>
          <cell r="DR282">
            <v>41903</v>
          </cell>
          <cell r="DS282">
            <v>3438</v>
          </cell>
          <cell r="DT282">
            <v>13601</v>
          </cell>
          <cell r="DU282">
            <v>0</v>
          </cell>
          <cell r="DV282">
            <v>206391</v>
          </cell>
          <cell r="DW282">
            <v>1369742</v>
          </cell>
          <cell r="DX282">
            <v>-616878</v>
          </cell>
          <cell r="DY282">
            <v>-334421</v>
          </cell>
          <cell r="DZ282">
            <v>0</v>
          </cell>
          <cell r="EA282">
            <v>3278</v>
          </cell>
          <cell r="EB282">
            <v>0</v>
          </cell>
          <cell r="EC282">
            <v>0</v>
          </cell>
          <cell r="ED282">
            <v>0</v>
          </cell>
          <cell r="EE282">
            <v>10104</v>
          </cell>
          <cell r="EF282">
            <v>1822</v>
          </cell>
          <cell r="EG282">
            <v>0</v>
          </cell>
          <cell r="EH282">
            <v>59627</v>
          </cell>
          <cell r="EI282">
            <v>60690</v>
          </cell>
          <cell r="EJ282">
            <v>-12951</v>
          </cell>
          <cell r="EK282">
            <v>-69</v>
          </cell>
          <cell r="EL282">
            <v>31394</v>
          </cell>
          <cell r="EM282">
            <v>198</v>
          </cell>
          <cell r="EN282">
            <v>25451</v>
          </cell>
          <cell r="EO282">
            <v>-37</v>
          </cell>
          <cell r="EP282">
            <v>40839</v>
          </cell>
          <cell r="EQ282">
            <v>2409</v>
          </cell>
          <cell r="ER282">
            <v>17897</v>
          </cell>
          <cell r="ES282">
            <v>-11</v>
          </cell>
          <cell r="ET282">
            <v>0</v>
          </cell>
          <cell r="EU282">
            <v>599</v>
          </cell>
          <cell r="EV282">
            <v>0</v>
          </cell>
          <cell r="EW282">
            <v>0</v>
          </cell>
          <cell r="EX282">
            <v>0</v>
          </cell>
          <cell r="EY282">
            <v>10623</v>
          </cell>
          <cell r="EZ282">
            <v>0</v>
          </cell>
          <cell r="FA282">
            <v>0</v>
          </cell>
          <cell r="FB282">
            <v>0</v>
          </cell>
          <cell r="FC282">
            <v>32552</v>
          </cell>
          <cell r="FD282">
            <v>-1822</v>
          </cell>
          <cell r="FE282">
            <v>0</v>
          </cell>
          <cell r="FF282">
            <v>0</v>
          </cell>
          <cell r="FG282">
            <v>41552</v>
          </cell>
          <cell r="FH282">
            <v>0</v>
          </cell>
          <cell r="FI282">
            <v>0</v>
          </cell>
          <cell r="FJ282">
            <v>0</v>
          </cell>
          <cell r="FK282">
            <v>16619</v>
          </cell>
          <cell r="FL282">
            <v>1179</v>
          </cell>
          <cell r="FM282">
            <v>0</v>
          </cell>
          <cell r="FN282">
            <v>0</v>
          </cell>
          <cell r="FO282">
            <v>0</v>
          </cell>
          <cell r="FP282">
            <v>22210</v>
          </cell>
          <cell r="FQ282">
            <v>0</v>
          </cell>
          <cell r="FR282">
            <v>85660</v>
          </cell>
          <cell r="FS282">
            <v>0</v>
          </cell>
          <cell r="FT282">
            <v>0</v>
          </cell>
          <cell r="FU282">
            <v>0</v>
          </cell>
          <cell r="FV282">
            <v>227709</v>
          </cell>
          <cell r="FW282">
            <v>0</v>
          </cell>
          <cell r="FX282">
            <v>0</v>
          </cell>
          <cell r="FY282">
            <v>0</v>
          </cell>
          <cell r="FZ282">
            <v>338520</v>
          </cell>
          <cell r="GA282">
            <v>0</v>
          </cell>
          <cell r="GB282">
            <v>-45954</v>
          </cell>
          <cell r="GC282">
            <v>0</v>
          </cell>
          <cell r="GD282">
            <v>0</v>
          </cell>
          <cell r="GE282">
            <v>0</v>
          </cell>
          <cell r="GF282">
            <v>51533</v>
          </cell>
          <cell r="GG282">
            <v>0</v>
          </cell>
          <cell r="GH282">
            <v>0</v>
          </cell>
          <cell r="GI282">
            <v>0</v>
          </cell>
          <cell r="GJ282">
            <v>142950</v>
          </cell>
          <cell r="GK282">
            <v>0</v>
          </cell>
          <cell r="GL282">
            <v>0</v>
          </cell>
          <cell r="GM282">
            <v>0</v>
          </cell>
          <cell r="GN282">
            <v>0</v>
          </cell>
          <cell r="GO282">
            <v>0</v>
          </cell>
          <cell r="GP282">
            <v>0</v>
          </cell>
          <cell r="GQ282">
            <v>0</v>
          </cell>
          <cell r="GR282">
            <v>18526</v>
          </cell>
          <cell r="GS282">
            <v>0</v>
          </cell>
          <cell r="GT282">
            <v>0</v>
          </cell>
          <cell r="GU282">
            <v>0</v>
          </cell>
          <cell r="GV282">
            <v>0</v>
          </cell>
          <cell r="GW282">
            <v>0</v>
          </cell>
          <cell r="GX282">
            <v>651889</v>
          </cell>
          <cell r="GY282">
            <v>0</v>
          </cell>
          <cell r="GZ282">
            <v>167055</v>
          </cell>
          <cell r="HA282">
            <v>0</v>
          </cell>
          <cell r="HB282">
            <v>69333</v>
          </cell>
          <cell r="HC282">
            <v>0</v>
          </cell>
          <cell r="HD282">
            <v>0</v>
          </cell>
          <cell r="HE282">
            <v>0</v>
          </cell>
          <cell r="HF282">
            <v>309450</v>
          </cell>
          <cell r="HG282">
            <v>0</v>
          </cell>
          <cell r="HH282">
            <v>0</v>
          </cell>
          <cell r="HI282">
            <v>0</v>
          </cell>
          <cell r="HJ282">
            <v>333825</v>
          </cell>
          <cell r="HK282">
            <v>0</v>
          </cell>
          <cell r="HL282">
            <v>46099</v>
          </cell>
          <cell r="HM282">
            <v>0</v>
          </cell>
          <cell r="HN282">
            <v>0</v>
          </cell>
          <cell r="HO282">
            <v>0</v>
          </cell>
          <cell r="HP282">
            <v>64526</v>
          </cell>
          <cell r="HQ282">
            <v>0</v>
          </cell>
          <cell r="HR282">
            <v>0</v>
          </cell>
          <cell r="HS282">
            <v>0</v>
          </cell>
          <cell r="HT282">
            <v>178991</v>
          </cell>
          <cell r="HU282">
            <v>0</v>
          </cell>
          <cell r="HV282">
            <v>0</v>
          </cell>
          <cell r="HW282">
            <v>0</v>
          </cell>
          <cell r="HX282">
            <v>0</v>
          </cell>
          <cell r="HY282">
            <v>0</v>
          </cell>
          <cell r="HZ282">
            <v>0</v>
          </cell>
          <cell r="IA282">
            <v>0</v>
          </cell>
          <cell r="IB282">
            <v>24899</v>
          </cell>
          <cell r="IC282">
            <v>0</v>
          </cell>
          <cell r="ID282">
            <v>0</v>
          </cell>
          <cell r="IE282">
            <v>0</v>
          </cell>
          <cell r="IF282">
            <v>0</v>
          </cell>
          <cell r="IG282">
            <v>0</v>
          </cell>
          <cell r="IH282">
            <v>712608</v>
          </cell>
          <cell r="II282">
            <v>0</v>
          </cell>
          <cell r="IJ282">
            <v>314515</v>
          </cell>
          <cell r="IK282">
            <v>0</v>
          </cell>
        </row>
        <row r="283">
          <cell r="A283" t="str">
            <v>65220097</v>
          </cell>
          <cell r="B283" t="str">
            <v>2001</v>
          </cell>
          <cell r="C283">
            <v>37453</v>
          </cell>
          <cell r="D283" t="str">
            <v>16:51:59</v>
          </cell>
          <cell r="E283" t="str">
            <v>ROXBORO NURSING CENTER, INC.</v>
          </cell>
          <cell r="F283">
            <v>0</v>
          </cell>
          <cell r="G283">
            <v>389307</v>
          </cell>
          <cell r="H283">
            <v>0</v>
          </cell>
          <cell r="I283">
            <v>-25012</v>
          </cell>
          <cell r="J283">
            <v>31833</v>
          </cell>
          <cell r="K283">
            <v>272707</v>
          </cell>
          <cell r="L283">
            <v>0</v>
          </cell>
          <cell r="M283">
            <v>18651</v>
          </cell>
          <cell r="N283">
            <v>180469</v>
          </cell>
          <cell r="O283">
            <v>89531</v>
          </cell>
          <cell r="P283">
            <v>0</v>
          </cell>
          <cell r="Q283">
            <v>-1148</v>
          </cell>
          <cell r="R283">
            <v>225576</v>
          </cell>
          <cell r="S283">
            <v>291932</v>
          </cell>
          <cell r="T283">
            <v>0</v>
          </cell>
          <cell r="U283">
            <v>-5121</v>
          </cell>
          <cell r="V283">
            <v>58850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4523</v>
          </cell>
          <cell r="AV283">
            <v>0</v>
          </cell>
          <cell r="AW283">
            <v>0</v>
          </cell>
          <cell r="AX283">
            <v>0</v>
          </cell>
          <cell r="AY283">
            <v>7289</v>
          </cell>
          <cell r="AZ283">
            <v>0</v>
          </cell>
          <cell r="BA283">
            <v>0</v>
          </cell>
          <cell r="BB283">
            <v>0</v>
          </cell>
          <cell r="BC283">
            <v>240</v>
          </cell>
          <cell r="BD283">
            <v>0</v>
          </cell>
          <cell r="BE283">
            <v>0</v>
          </cell>
          <cell r="BF283">
            <v>0</v>
          </cell>
          <cell r="BG283">
            <v>131270</v>
          </cell>
          <cell r="BH283">
            <v>0</v>
          </cell>
          <cell r="BI283">
            <v>-2827</v>
          </cell>
          <cell r="BJ283">
            <v>0</v>
          </cell>
          <cell r="BK283">
            <v>13865</v>
          </cell>
          <cell r="BL283">
            <v>0</v>
          </cell>
          <cell r="BM283">
            <v>0</v>
          </cell>
          <cell r="BN283">
            <v>0</v>
          </cell>
          <cell r="BO283">
            <v>2437</v>
          </cell>
          <cell r="BP283">
            <v>0</v>
          </cell>
          <cell r="BQ283">
            <v>0</v>
          </cell>
          <cell r="BR283">
            <v>0</v>
          </cell>
          <cell r="BS283">
            <v>4213</v>
          </cell>
          <cell r="BT283">
            <v>0</v>
          </cell>
          <cell r="BU283">
            <v>0</v>
          </cell>
          <cell r="BV283">
            <v>0</v>
          </cell>
          <cell r="BW283">
            <v>0</v>
          </cell>
          <cell r="BX283">
            <v>0</v>
          </cell>
          <cell r="BY283">
            <v>0</v>
          </cell>
          <cell r="BZ283">
            <v>0</v>
          </cell>
          <cell r="CA283">
            <v>11000</v>
          </cell>
          <cell r="CB283">
            <v>0</v>
          </cell>
          <cell r="CC283">
            <v>0</v>
          </cell>
          <cell r="CD283">
            <v>0</v>
          </cell>
          <cell r="CE283">
            <v>5073</v>
          </cell>
          <cell r="CF283">
            <v>0</v>
          </cell>
          <cell r="CG283">
            <v>0</v>
          </cell>
          <cell r="CH283">
            <v>0</v>
          </cell>
          <cell r="CI283">
            <v>1775</v>
          </cell>
          <cell r="CJ283">
            <v>0</v>
          </cell>
          <cell r="CK283">
            <v>0</v>
          </cell>
          <cell r="CL283">
            <v>0</v>
          </cell>
          <cell r="CM283">
            <v>5554</v>
          </cell>
          <cell r="CN283">
            <v>0</v>
          </cell>
          <cell r="CO283">
            <v>0</v>
          </cell>
          <cell r="CP283">
            <v>0</v>
          </cell>
          <cell r="CQ283">
            <v>4866</v>
          </cell>
          <cell r="CR283">
            <v>0</v>
          </cell>
          <cell r="CS283">
            <v>20309</v>
          </cell>
          <cell r="CT283">
            <v>0</v>
          </cell>
          <cell r="CU283">
            <v>2367</v>
          </cell>
          <cell r="CV283">
            <v>0</v>
          </cell>
          <cell r="CW283">
            <v>0</v>
          </cell>
          <cell r="CX283">
            <v>0</v>
          </cell>
          <cell r="CY283">
            <v>0</v>
          </cell>
          <cell r="CZ283">
            <v>0</v>
          </cell>
          <cell r="DA283">
            <v>0</v>
          </cell>
          <cell r="DB283">
            <v>0</v>
          </cell>
          <cell r="DC283">
            <v>0</v>
          </cell>
          <cell r="DD283">
            <v>0</v>
          </cell>
          <cell r="DE283">
            <v>0</v>
          </cell>
          <cell r="DF283">
            <v>58850</v>
          </cell>
          <cell r="DG283">
            <v>194472</v>
          </cell>
          <cell r="DH283">
            <v>0</v>
          </cell>
          <cell r="DI283">
            <v>17482</v>
          </cell>
          <cell r="DJ283">
            <v>72938</v>
          </cell>
          <cell r="DK283">
            <v>131021</v>
          </cell>
          <cell r="DL283">
            <v>0</v>
          </cell>
          <cell r="DM283">
            <v>-3324</v>
          </cell>
          <cell r="DN283">
            <v>21423</v>
          </cell>
          <cell r="DO283">
            <v>4401</v>
          </cell>
          <cell r="DP283">
            <v>0</v>
          </cell>
          <cell r="DQ283">
            <v>20</v>
          </cell>
          <cell r="DR283">
            <v>54026</v>
          </cell>
          <cell r="DS283">
            <v>21189</v>
          </cell>
          <cell r="DT283">
            <v>-2649</v>
          </cell>
          <cell r="DU283">
            <v>382</v>
          </cell>
          <cell r="DV283">
            <v>97819</v>
          </cell>
          <cell r="DW283">
            <v>301340</v>
          </cell>
          <cell r="DX283">
            <v>0</v>
          </cell>
          <cell r="DY283">
            <v>-64700</v>
          </cell>
          <cell r="DZ283">
            <v>0</v>
          </cell>
          <cell r="EA283">
            <v>328</v>
          </cell>
          <cell r="EB283">
            <v>0</v>
          </cell>
          <cell r="EC283">
            <v>0</v>
          </cell>
          <cell r="ED283">
            <v>0</v>
          </cell>
          <cell r="EE283">
            <v>10590</v>
          </cell>
          <cell r="EF283">
            <v>0</v>
          </cell>
          <cell r="EG283">
            <v>-241</v>
          </cell>
          <cell r="EH283">
            <v>0</v>
          </cell>
          <cell r="EI283">
            <v>29779</v>
          </cell>
          <cell r="EJ283">
            <v>365</v>
          </cell>
          <cell r="EK283">
            <v>-8690</v>
          </cell>
          <cell r="EL283">
            <v>0</v>
          </cell>
          <cell r="EM283">
            <v>9055</v>
          </cell>
          <cell r="EN283">
            <v>0</v>
          </cell>
          <cell r="EO283">
            <v>-3041</v>
          </cell>
          <cell r="EP283">
            <v>0</v>
          </cell>
          <cell r="EQ283">
            <v>2105</v>
          </cell>
          <cell r="ER283">
            <v>-365</v>
          </cell>
          <cell r="ES283">
            <v>-467</v>
          </cell>
          <cell r="ET283">
            <v>0</v>
          </cell>
          <cell r="EU283">
            <v>894</v>
          </cell>
          <cell r="EV283">
            <v>0</v>
          </cell>
          <cell r="EW283">
            <v>0</v>
          </cell>
          <cell r="EX283">
            <v>0</v>
          </cell>
          <cell r="EY283">
            <v>0</v>
          </cell>
          <cell r="EZ283">
            <v>0</v>
          </cell>
          <cell r="FA283">
            <v>0</v>
          </cell>
          <cell r="FB283">
            <v>0</v>
          </cell>
          <cell r="FC283">
            <v>51327</v>
          </cell>
          <cell r="FD283">
            <v>0</v>
          </cell>
          <cell r="FE283">
            <v>-1550</v>
          </cell>
          <cell r="FF283">
            <v>0</v>
          </cell>
          <cell r="FG283">
            <v>0</v>
          </cell>
          <cell r="FH283">
            <v>0</v>
          </cell>
          <cell r="FI283">
            <v>0</v>
          </cell>
          <cell r="FJ283">
            <v>0</v>
          </cell>
          <cell r="FK283">
            <v>2290</v>
          </cell>
          <cell r="FL283">
            <v>0</v>
          </cell>
          <cell r="FM283">
            <v>-69</v>
          </cell>
          <cell r="FN283">
            <v>6514</v>
          </cell>
          <cell r="FO283">
            <v>4990</v>
          </cell>
          <cell r="FP283">
            <v>0</v>
          </cell>
          <cell r="FQ283">
            <v>0</v>
          </cell>
          <cell r="FR283">
            <v>128393</v>
          </cell>
          <cell r="FS283">
            <v>0</v>
          </cell>
          <cell r="FT283">
            <v>0</v>
          </cell>
          <cell r="FU283">
            <v>0</v>
          </cell>
          <cell r="FV283">
            <v>321594</v>
          </cell>
          <cell r="FW283">
            <v>0</v>
          </cell>
          <cell r="FX283">
            <v>0</v>
          </cell>
          <cell r="FY283">
            <v>-120</v>
          </cell>
          <cell r="FZ283">
            <v>718200</v>
          </cell>
          <cell r="GA283">
            <v>0</v>
          </cell>
          <cell r="GB283">
            <v>0</v>
          </cell>
          <cell r="GC283">
            <v>0</v>
          </cell>
          <cell r="GD283">
            <v>0</v>
          </cell>
          <cell r="GE283">
            <v>91127</v>
          </cell>
          <cell r="GF283">
            <v>0</v>
          </cell>
          <cell r="GG283">
            <v>0</v>
          </cell>
          <cell r="GH283">
            <v>0</v>
          </cell>
          <cell r="GI283">
            <v>143955</v>
          </cell>
          <cell r="GJ283">
            <v>0</v>
          </cell>
          <cell r="GK283">
            <v>0</v>
          </cell>
          <cell r="GL283">
            <v>0</v>
          </cell>
          <cell r="GM283">
            <v>211</v>
          </cell>
          <cell r="GN283">
            <v>0</v>
          </cell>
          <cell r="GO283">
            <v>0</v>
          </cell>
          <cell r="GP283">
            <v>0</v>
          </cell>
          <cell r="GQ283">
            <v>0</v>
          </cell>
          <cell r="GR283">
            <v>0</v>
          </cell>
          <cell r="GS283">
            <v>0</v>
          </cell>
          <cell r="GT283">
            <v>0</v>
          </cell>
          <cell r="GU283">
            <v>98342</v>
          </cell>
          <cell r="GV283">
            <v>0</v>
          </cell>
          <cell r="GW283">
            <v>0</v>
          </cell>
          <cell r="GX283">
            <v>1168187</v>
          </cell>
          <cell r="GY283">
            <v>333635</v>
          </cell>
          <cell r="GZ283">
            <v>0</v>
          </cell>
          <cell r="HA283">
            <v>-120</v>
          </cell>
          <cell r="HB283">
            <v>20850</v>
          </cell>
          <cell r="HC283">
            <v>0</v>
          </cell>
          <cell r="HD283">
            <v>0</v>
          </cell>
          <cell r="HE283">
            <v>0</v>
          </cell>
          <cell r="HF283">
            <v>109641</v>
          </cell>
          <cell r="HG283">
            <v>0</v>
          </cell>
          <cell r="HH283">
            <v>0</v>
          </cell>
          <cell r="HI283">
            <v>0</v>
          </cell>
          <cell r="HJ283">
            <v>162776</v>
          </cell>
          <cell r="HK283">
            <v>0</v>
          </cell>
          <cell r="HL283">
            <v>0</v>
          </cell>
          <cell r="HM283">
            <v>0</v>
          </cell>
          <cell r="HN283">
            <v>0</v>
          </cell>
          <cell r="HO283">
            <v>22790</v>
          </cell>
          <cell r="HP283">
            <v>0</v>
          </cell>
          <cell r="HQ283">
            <v>0</v>
          </cell>
          <cell r="HR283">
            <v>0</v>
          </cell>
          <cell r="HS283">
            <v>47062</v>
          </cell>
          <cell r="HT283">
            <v>0</v>
          </cell>
          <cell r="HU283">
            <v>0</v>
          </cell>
          <cell r="HV283">
            <v>0</v>
          </cell>
          <cell r="HW283">
            <v>100</v>
          </cell>
          <cell r="HX283">
            <v>0</v>
          </cell>
          <cell r="HY283">
            <v>0</v>
          </cell>
          <cell r="HZ283">
            <v>0</v>
          </cell>
          <cell r="IA283">
            <v>0</v>
          </cell>
          <cell r="IB283">
            <v>0</v>
          </cell>
          <cell r="IC283">
            <v>0</v>
          </cell>
          <cell r="ID283">
            <v>0</v>
          </cell>
          <cell r="IE283">
            <v>17924</v>
          </cell>
          <cell r="IF283">
            <v>0</v>
          </cell>
          <cell r="IG283">
            <v>0</v>
          </cell>
          <cell r="IH283">
            <v>293267</v>
          </cell>
          <cell r="II283">
            <v>87876</v>
          </cell>
          <cell r="IJ283">
            <v>0</v>
          </cell>
          <cell r="IK283">
            <v>0</v>
          </cell>
        </row>
        <row r="284">
          <cell r="A284" t="str">
            <v>94896708</v>
          </cell>
          <cell r="B284" t="str">
            <v>2001</v>
          </cell>
          <cell r="C284">
            <v>37398</v>
          </cell>
          <cell r="D284" t="str">
            <v>16:08:22</v>
          </cell>
          <cell r="E284" t="str">
            <v>SALEMTOWNE-THE MORAVIAN HOME, INC</v>
          </cell>
          <cell r="F284">
            <v>0</v>
          </cell>
          <cell r="G284">
            <v>2012534</v>
          </cell>
          <cell r="H284">
            <v>-5373</v>
          </cell>
          <cell r="I284">
            <v>-833789</v>
          </cell>
          <cell r="J284">
            <v>335688</v>
          </cell>
          <cell r="K284">
            <v>759650</v>
          </cell>
          <cell r="L284">
            <v>-370</v>
          </cell>
          <cell r="M284">
            <v>0</v>
          </cell>
          <cell r="N284">
            <v>429688</v>
          </cell>
          <cell r="O284">
            <v>169739</v>
          </cell>
          <cell r="P284">
            <v>-84393</v>
          </cell>
          <cell r="Q284">
            <v>-24</v>
          </cell>
          <cell r="R284">
            <v>622247</v>
          </cell>
          <cell r="S284">
            <v>837167</v>
          </cell>
          <cell r="T284">
            <v>3961</v>
          </cell>
          <cell r="U284">
            <v>-49772</v>
          </cell>
          <cell r="V284">
            <v>93665</v>
          </cell>
          <cell r="W284">
            <v>0</v>
          </cell>
          <cell r="X284">
            <v>-25035</v>
          </cell>
          <cell r="Y284">
            <v>0</v>
          </cell>
          <cell r="Z284">
            <v>207712</v>
          </cell>
          <cell r="AA284">
            <v>0</v>
          </cell>
          <cell r="AB284">
            <v>0</v>
          </cell>
          <cell r="AC284">
            <v>-1493</v>
          </cell>
          <cell r="AD284">
            <v>371488</v>
          </cell>
          <cell r="AE284">
            <v>0</v>
          </cell>
          <cell r="AF284">
            <v>0</v>
          </cell>
          <cell r="AG284">
            <v>-313</v>
          </cell>
          <cell r="AH284">
            <v>973424</v>
          </cell>
          <cell r="AI284">
            <v>0</v>
          </cell>
          <cell r="AJ284">
            <v>0</v>
          </cell>
          <cell r="AK284">
            <v>-338</v>
          </cell>
          <cell r="AL284">
            <v>0</v>
          </cell>
          <cell r="AM284">
            <v>0</v>
          </cell>
          <cell r="AN284">
            <v>0</v>
          </cell>
          <cell r="AO284">
            <v>0</v>
          </cell>
          <cell r="AP284">
            <v>0</v>
          </cell>
          <cell r="AQ284">
            <v>0</v>
          </cell>
          <cell r="AR284">
            <v>0</v>
          </cell>
          <cell r="AS284">
            <v>0</v>
          </cell>
          <cell r="AT284">
            <v>0</v>
          </cell>
          <cell r="AU284">
            <v>133644</v>
          </cell>
          <cell r="AV284">
            <v>-11242</v>
          </cell>
          <cell r="AW284">
            <v>-81</v>
          </cell>
          <cell r="AX284">
            <v>0</v>
          </cell>
          <cell r="AY284">
            <v>216078</v>
          </cell>
          <cell r="AZ284">
            <v>19461</v>
          </cell>
          <cell r="BA284">
            <v>-232</v>
          </cell>
          <cell r="BB284">
            <v>0</v>
          </cell>
          <cell r="BC284">
            <v>2128</v>
          </cell>
          <cell r="BD284">
            <v>0</v>
          </cell>
          <cell r="BE284">
            <v>-151</v>
          </cell>
          <cell r="BF284">
            <v>0</v>
          </cell>
          <cell r="BG284">
            <v>92071</v>
          </cell>
          <cell r="BH284">
            <v>0</v>
          </cell>
          <cell r="BI284">
            <v>0</v>
          </cell>
          <cell r="BJ284">
            <v>0</v>
          </cell>
          <cell r="BK284">
            <v>7228</v>
          </cell>
          <cell r="BL284">
            <v>0</v>
          </cell>
          <cell r="BM284">
            <v>0</v>
          </cell>
          <cell r="BN284">
            <v>0</v>
          </cell>
          <cell r="BO284">
            <v>1800</v>
          </cell>
          <cell r="BP284">
            <v>0</v>
          </cell>
          <cell r="BQ284">
            <v>0</v>
          </cell>
          <cell r="BR284">
            <v>0</v>
          </cell>
          <cell r="BS284">
            <v>0</v>
          </cell>
          <cell r="BT284">
            <v>1536</v>
          </cell>
          <cell r="BU284">
            <v>0</v>
          </cell>
          <cell r="BV284">
            <v>0</v>
          </cell>
          <cell r="BW284">
            <v>0</v>
          </cell>
          <cell r="BX284">
            <v>0</v>
          </cell>
          <cell r="BY284">
            <v>0</v>
          </cell>
          <cell r="BZ284">
            <v>0</v>
          </cell>
          <cell r="CA284">
            <v>56683</v>
          </cell>
          <cell r="CB284">
            <v>0</v>
          </cell>
          <cell r="CC284">
            <v>0</v>
          </cell>
          <cell r="CD284">
            <v>0</v>
          </cell>
          <cell r="CE284">
            <v>1654</v>
          </cell>
          <cell r="CF284">
            <v>0</v>
          </cell>
          <cell r="CG284">
            <v>0</v>
          </cell>
          <cell r="CH284">
            <v>0</v>
          </cell>
          <cell r="CI284">
            <v>1020</v>
          </cell>
          <cell r="CJ284">
            <v>0</v>
          </cell>
          <cell r="CK284">
            <v>0</v>
          </cell>
          <cell r="CL284">
            <v>0</v>
          </cell>
          <cell r="CM284">
            <v>5359</v>
          </cell>
          <cell r="CN284">
            <v>0</v>
          </cell>
          <cell r="CO284">
            <v>0</v>
          </cell>
          <cell r="CP284">
            <v>0</v>
          </cell>
          <cell r="CQ284">
            <v>7103</v>
          </cell>
          <cell r="CR284">
            <v>1136</v>
          </cell>
          <cell r="CS284">
            <v>0</v>
          </cell>
          <cell r="CT284">
            <v>0</v>
          </cell>
          <cell r="CU284">
            <v>0</v>
          </cell>
          <cell r="CV284">
            <v>5373</v>
          </cell>
          <cell r="CW284">
            <v>0</v>
          </cell>
          <cell r="CX284">
            <v>0</v>
          </cell>
          <cell r="CY284">
            <v>0</v>
          </cell>
          <cell r="CZ284">
            <v>0</v>
          </cell>
          <cell r="DA284">
            <v>0</v>
          </cell>
          <cell r="DB284">
            <v>0</v>
          </cell>
          <cell r="DC284">
            <v>0</v>
          </cell>
          <cell r="DD284">
            <v>0</v>
          </cell>
          <cell r="DE284">
            <v>-1900</v>
          </cell>
          <cell r="DF284">
            <v>1646289</v>
          </cell>
          <cell r="DG284">
            <v>524768</v>
          </cell>
          <cell r="DH284">
            <v>-8771</v>
          </cell>
          <cell r="DI284">
            <v>-4508</v>
          </cell>
          <cell r="DJ284">
            <v>0</v>
          </cell>
          <cell r="DK284">
            <v>27763</v>
          </cell>
          <cell r="DL284">
            <v>70328</v>
          </cell>
          <cell r="DM284">
            <v>0</v>
          </cell>
          <cell r="DN284">
            <v>32841</v>
          </cell>
          <cell r="DO284">
            <v>577</v>
          </cell>
          <cell r="DP284">
            <v>7250</v>
          </cell>
          <cell r="DQ284">
            <v>0</v>
          </cell>
          <cell r="DR284">
            <v>75584</v>
          </cell>
          <cell r="DS284">
            <v>44031</v>
          </cell>
          <cell r="DT284">
            <v>-14903</v>
          </cell>
          <cell r="DU284">
            <v>0</v>
          </cell>
          <cell r="DV284">
            <v>662229</v>
          </cell>
          <cell r="DW284">
            <v>1209614</v>
          </cell>
          <cell r="DX284">
            <v>-28523</v>
          </cell>
          <cell r="DY284">
            <v>-279449</v>
          </cell>
          <cell r="DZ284">
            <v>0</v>
          </cell>
          <cell r="EA284">
            <v>1164</v>
          </cell>
          <cell r="EB284">
            <v>0</v>
          </cell>
          <cell r="EC284">
            <v>0</v>
          </cell>
          <cell r="ED284">
            <v>0</v>
          </cell>
          <cell r="EE284">
            <v>1494</v>
          </cell>
          <cell r="EF284">
            <v>0</v>
          </cell>
          <cell r="EG284">
            <v>0</v>
          </cell>
          <cell r="EH284">
            <v>0</v>
          </cell>
          <cell r="EI284">
            <v>39031</v>
          </cell>
          <cell r="EJ284">
            <v>0</v>
          </cell>
          <cell r="EK284">
            <v>0</v>
          </cell>
          <cell r="EL284">
            <v>0</v>
          </cell>
          <cell r="EM284">
            <v>16567</v>
          </cell>
          <cell r="EN284">
            <v>0</v>
          </cell>
          <cell r="EO284">
            <v>0</v>
          </cell>
          <cell r="EP284">
            <v>0</v>
          </cell>
          <cell r="EQ284">
            <v>8199</v>
          </cell>
          <cell r="ER284">
            <v>0</v>
          </cell>
          <cell r="ES284">
            <v>0</v>
          </cell>
          <cell r="ET284">
            <v>0</v>
          </cell>
          <cell r="EU284">
            <v>2192</v>
          </cell>
          <cell r="EV284">
            <v>0</v>
          </cell>
          <cell r="EW284">
            <v>0</v>
          </cell>
          <cell r="EX284">
            <v>0</v>
          </cell>
          <cell r="EY284">
            <v>0</v>
          </cell>
          <cell r="EZ284">
            <v>0</v>
          </cell>
          <cell r="FA284">
            <v>0</v>
          </cell>
          <cell r="FB284">
            <v>0</v>
          </cell>
          <cell r="FC284">
            <v>6104</v>
          </cell>
          <cell r="FD284">
            <v>0</v>
          </cell>
          <cell r="FE284">
            <v>0</v>
          </cell>
          <cell r="FF284">
            <v>0</v>
          </cell>
          <cell r="FG284">
            <v>0</v>
          </cell>
          <cell r="FH284">
            <v>0</v>
          </cell>
          <cell r="FI284">
            <v>0</v>
          </cell>
          <cell r="FJ284">
            <v>0</v>
          </cell>
          <cell r="FK284">
            <v>0</v>
          </cell>
          <cell r="FL284">
            <v>0</v>
          </cell>
          <cell r="FM284">
            <v>0</v>
          </cell>
          <cell r="FN284">
            <v>0</v>
          </cell>
          <cell r="FO284">
            <v>0</v>
          </cell>
          <cell r="FP284">
            <v>1802</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cell r="HA284">
            <v>0</v>
          </cell>
          <cell r="HB284">
            <v>0</v>
          </cell>
          <cell r="HC284">
            <v>0</v>
          </cell>
          <cell r="HD284">
            <v>0</v>
          </cell>
          <cell r="HE284">
            <v>0</v>
          </cell>
          <cell r="HF284">
            <v>0</v>
          </cell>
          <cell r="HG284">
            <v>0</v>
          </cell>
          <cell r="HH284">
            <v>0</v>
          </cell>
          <cell r="HI284">
            <v>0</v>
          </cell>
          <cell r="HJ284">
            <v>0</v>
          </cell>
          <cell r="HK284">
            <v>0</v>
          </cell>
          <cell r="HL284">
            <v>0</v>
          </cell>
          <cell r="HM284">
            <v>0</v>
          </cell>
          <cell r="HN284">
            <v>0</v>
          </cell>
          <cell r="HO284">
            <v>0</v>
          </cell>
          <cell r="HP284">
            <v>0</v>
          </cell>
          <cell r="HQ284">
            <v>0</v>
          </cell>
          <cell r="HR284">
            <v>0</v>
          </cell>
          <cell r="HS284">
            <v>0</v>
          </cell>
          <cell r="HT284">
            <v>0</v>
          </cell>
          <cell r="HU284">
            <v>0</v>
          </cell>
          <cell r="HV284">
            <v>0</v>
          </cell>
          <cell r="HW284">
            <v>0</v>
          </cell>
          <cell r="HX284">
            <v>0</v>
          </cell>
          <cell r="HY284">
            <v>0</v>
          </cell>
          <cell r="HZ284">
            <v>0</v>
          </cell>
          <cell r="IA284">
            <v>0</v>
          </cell>
          <cell r="IB284">
            <v>0</v>
          </cell>
          <cell r="IC284">
            <v>0</v>
          </cell>
          <cell r="ID284">
            <v>0</v>
          </cell>
          <cell r="IE284">
            <v>0</v>
          </cell>
          <cell r="IF284">
            <v>0</v>
          </cell>
          <cell r="IG284">
            <v>0</v>
          </cell>
          <cell r="IH284">
            <v>0</v>
          </cell>
          <cell r="II284">
            <v>0</v>
          </cell>
          <cell r="IJ284">
            <v>0</v>
          </cell>
          <cell r="IK284">
            <v>0</v>
          </cell>
        </row>
        <row r="285">
          <cell r="A285" t="str">
            <v>60870688</v>
          </cell>
          <cell r="B285" t="str">
            <v>2001</v>
          </cell>
          <cell r="C285">
            <v>37434</v>
          </cell>
          <cell r="D285" t="str">
            <v>16:30:54</v>
          </cell>
          <cell r="E285" t="str">
            <v>Sardis Nursing Home</v>
          </cell>
          <cell r="F285">
            <v>0</v>
          </cell>
          <cell r="G285">
            <v>227011</v>
          </cell>
          <cell r="H285">
            <v>-6095</v>
          </cell>
          <cell r="I285">
            <v>7905</v>
          </cell>
          <cell r="J285">
            <v>0</v>
          </cell>
          <cell r="K285">
            <v>227417</v>
          </cell>
          <cell r="L285">
            <v>2280</v>
          </cell>
          <cell r="M285">
            <v>4621</v>
          </cell>
          <cell r="N285">
            <v>146880</v>
          </cell>
          <cell r="O285">
            <v>67044</v>
          </cell>
          <cell r="P285">
            <v>9110</v>
          </cell>
          <cell r="Q285">
            <v>0</v>
          </cell>
          <cell r="R285">
            <v>18181</v>
          </cell>
          <cell r="S285">
            <v>766737</v>
          </cell>
          <cell r="T285">
            <v>4289</v>
          </cell>
          <cell r="U285">
            <v>-19939</v>
          </cell>
          <cell r="V285">
            <v>63069</v>
          </cell>
          <cell r="W285">
            <v>0</v>
          </cell>
          <cell r="X285">
            <v>0</v>
          </cell>
          <cell r="Y285">
            <v>0</v>
          </cell>
          <cell r="Z285">
            <v>0</v>
          </cell>
          <cell r="AA285">
            <v>0</v>
          </cell>
          <cell r="AB285">
            <v>0</v>
          </cell>
          <cell r="AC285">
            <v>0</v>
          </cell>
          <cell r="AD285">
            <v>0</v>
          </cell>
          <cell r="AE285">
            <v>0</v>
          </cell>
          <cell r="AF285">
            <v>0</v>
          </cell>
          <cell r="AG285">
            <v>0</v>
          </cell>
          <cell r="AH285">
            <v>1186</v>
          </cell>
          <cell r="AI285">
            <v>0</v>
          </cell>
          <cell r="AJ285">
            <v>0</v>
          </cell>
          <cell r="AK285">
            <v>0</v>
          </cell>
          <cell r="AL285">
            <v>23881</v>
          </cell>
          <cell r="AM285">
            <v>0</v>
          </cell>
          <cell r="AN285">
            <v>0</v>
          </cell>
          <cell r="AO285">
            <v>0</v>
          </cell>
          <cell r="AP285">
            <v>0</v>
          </cell>
          <cell r="AQ285">
            <v>0</v>
          </cell>
          <cell r="AR285">
            <v>0</v>
          </cell>
          <cell r="AS285">
            <v>0</v>
          </cell>
          <cell r="AT285">
            <v>0</v>
          </cell>
          <cell r="AU285">
            <v>0</v>
          </cell>
          <cell r="AV285">
            <v>6538</v>
          </cell>
          <cell r="AW285">
            <v>0</v>
          </cell>
          <cell r="AX285">
            <v>0</v>
          </cell>
          <cell r="AY285">
            <v>14</v>
          </cell>
          <cell r="AZ285">
            <v>14254</v>
          </cell>
          <cell r="BA285">
            <v>0</v>
          </cell>
          <cell r="BB285">
            <v>0</v>
          </cell>
          <cell r="BC285">
            <v>1279</v>
          </cell>
          <cell r="BD285">
            <v>0</v>
          </cell>
          <cell r="BE285">
            <v>0</v>
          </cell>
          <cell r="BF285">
            <v>0</v>
          </cell>
          <cell r="BG285">
            <v>8856</v>
          </cell>
          <cell r="BH285">
            <v>0</v>
          </cell>
          <cell r="BI285">
            <v>0</v>
          </cell>
          <cell r="BJ285">
            <v>0</v>
          </cell>
          <cell r="BK285">
            <v>0</v>
          </cell>
          <cell r="BL285">
            <v>90166</v>
          </cell>
          <cell r="BM285">
            <v>0</v>
          </cell>
          <cell r="BN285">
            <v>0</v>
          </cell>
          <cell r="BO285">
            <v>1579</v>
          </cell>
          <cell r="BP285">
            <v>0</v>
          </cell>
          <cell r="BQ285">
            <v>0</v>
          </cell>
          <cell r="BR285">
            <v>0</v>
          </cell>
          <cell r="BS285">
            <v>20369</v>
          </cell>
          <cell r="BT285">
            <v>-18025</v>
          </cell>
          <cell r="BU285">
            <v>0</v>
          </cell>
          <cell r="BV285">
            <v>0</v>
          </cell>
          <cell r="BW285">
            <v>0</v>
          </cell>
          <cell r="BX285">
            <v>0</v>
          </cell>
          <cell r="BY285">
            <v>0</v>
          </cell>
          <cell r="BZ285">
            <v>0</v>
          </cell>
          <cell r="CA285">
            <v>18686</v>
          </cell>
          <cell r="CB285">
            <v>-11334</v>
          </cell>
          <cell r="CC285">
            <v>-1686</v>
          </cell>
          <cell r="CD285">
            <v>0</v>
          </cell>
          <cell r="CE285">
            <v>72429</v>
          </cell>
          <cell r="CF285">
            <v>-76482</v>
          </cell>
          <cell r="CG285">
            <v>23345</v>
          </cell>
          <cell r="CH285">
            <v>0</v>
          </cell>
          <cell r="CI285">
            <v>0</v>
          </cell>
          <cell r="CJ285">
            <v>5667</v>
          </cell>
          <cell r="CK285">
            <v>0</v>
          </cell>
          <cell r="CL285">
            <v>0</v>
          </cell>
          <cell r="CM285">
            <v>18123</v>
          </cell>
          <cell r="CN285">
            <v>5667</v>
          </cell>
          <cell r="CO285">
            <v>0</v>
          </cell>
          <cell r="CP285">
            <v>0</v>
          </cell>
          <cell r="CQ285">
            <v>2875</v>
          </cell>
          <cell r="CR285">
            <v>0</v>
          </cell>
          <cell r="CS285">
            <v>0</v>
          </cell>
          <cell r="CT285">
            <v>0</v>
          </cell>
          <cell r="CU285">
            <v>0</v>
          </cell>
          <cell r="CV285">
            <v>7997</v>
          </cell>
          <cell r="CW285">
            <v>0</v>
          </cell>
          <cell r="CX285">
            <v>0</v>
          </cell>
          <cell r="CY285">
            <v>0</v>
          </cell>
          <cell r="CZ285">
            <v>0</v>
          </cell>
          <cell r="DA285">
            <v>0</v>
          </cell>
          <cell r="DB285">
            <v>0</v>
          </cell>
          <cell r="DC285">
            <v>0</v>
          </cell>
          <cell r="DD285">
            <v>0</v>
          </cell>
          <cell r="DE285">
            <v>0</v>
          </cell>
          <cell r="DF285">
            <v>88136</v>
          </cell>
          <cell r="DG285">
            <v>144210</v>
          </cell>
          <cell r="DH285">
            <v>24448</v>
          </cell>
          <cell r="DI285">
            <v>21659</v>
          </cell>
          <cell r="DJ285">
            <v>0</v>
          </cell>
          <cell r="DK285">
            <v>120033</v>
          </cell>
          <cell r="DL285">
            <v>19872</v>
          </cell>
          <cell r="DM285">
            <v>10127</v>
          </cell>
          <cell r="DN285">
            <v>96668</v>
          </cell>
          <cell r="DO285">
            <v>2516</v>
          </cell>
          <cell r="DP285">
            <v>22805</v>
          </cell>
          <cell r="DQ285">
            <v>0</v>
          </cell>
          <cell r="DR285">
            <v>50316</v>
          </cell>
          <cell r="DS285">
            <v>9444</v>
          </cell>
          <cell r="DT285">
            <v>11870</v>
          </cell>
          <cell r="DU285">
            <v>0</v>
          </cell>
          <cell r="DV285">
            <v>210138</v>
          </cell>
          <cell r="DW285">
            <v>1380401</v>
          </cell>
          <cell r="DX285">
            <v>-707852</v>
          </cell>
          <cell r="DY285">
            <v>3683</v>
          </cell>
          <cell r="DZ285">
            <v>0</v>
          </cell>
          <cell r="EA285">
            <v>11424</v>
          </cell>
          <cell r="EB285">
            <v>0</v>
          </cell>
          <cell r="EC285">
            <v>0</v>
          </cell>
          <cell r="ED285">
            <v>0</v>
          </cell>
          <cell r="EE285">
            <v>7898</v>
          </cell>
          <cell r="EF285">
            <v>0</v>
          </cell>
          <cell r="EG285">
            <v>0</v>
          </cell>
          <cell r="EH285">
            <v>163628</v>
          </cell>
          <cell r="EI285">
            <v>8038</v>
          </cell>
          <cell r="EJ285">
            <v>16877</v>
          </cell>
          <cell r="EK285">
            <v>0</v>
          </cell>
          <cell r="EL285">
            <v>154609</v>
          </cell>
          <cell r="EM285">
            <v>4627</v>
          </cell>
          <cell r="EN285">
            <v>36474</v>
          </cell>
          <cell r="EO285">
            <v>0</v>
          </cell>
          <cell r="EP285">
            <v>97390</v>
          </cell>
          <cell r="EQ285">
            <v>673</v>
          </cell>
          <cell r="ER285">
            <v>22975</v>
          </cell>
          <cell r="ES285">
            <v>0</v>
          </cell>
          <cell r="ET285">
            <v>0</v>
          </cell>
          <cell r="EU285">
            <v>0</v>
          </cell>
          <cell r="EV285">
            <v>0</v>
          </cell>
          <cell r="EW285">
            <v>0</v>
          </cell>
          <cell r="EX285">
            <v>0</v>
          </cell>
          <cell r="EY285">
            <v>0</v>
          </cell>
          <cell r="EZ285">
            <v>0</v>
          </cell>
          <cell r="FA285">
            <v>0</v>
          </cell>
          <cell r="FB285">
            <v>0</v>
          </cell>
          <cell r="FC285">
            <v>35404</v>
          </cell>
          <cell r="FD285">
            <v>0</v>
          </cell>
          <cell r="FE285">
            <v>0</v>
          </cell>
          <cell r="FF285">
            <v>0</v>
          </cell>
          <cell r="FG285">
            <v>17407</v>
          </cell>
          <cell r="FH285">
            <v>0</v>
          </cell>
          <cell r="FI285">
            <v>0</v>
          </cell>
          <cell r="FJ285">
            <v>0</v>
          </cell>
          <cell r="FK285">
            <v>54938</v>
          </cell>
          <cell r="FL285">
            <v>0</v>
          </cell>
          <cell r="FM285">
            <v>0</v>
          </cell>
          <cell r="FN285">
            <v>0</v>
          </cell>
          <cell r="FO285">
            <v>40485</v>
          </cell>
          <cell r="FP285">
            <v>-1150</v>
          </cell>
          <cell r="FQ285">
            <v>0</v>
          </cell>
          <cell r="FR285">
            <v>192892</v>
          </cell>
          <cell r="FS285">
            <v>0</v>
          </cell>
          <cell r="FT285">
            <v>61832</v>
          </cell>
          <cell r="FU285">
            <v>0</v>
          </cell>
          <cell r="FV285">
            <v>203343</v>
          </cell>
          <cell r="FW285">
            <v>0</v>
          </cell>
          <cell r="FX285">
            <v>-94332</v>
          </cell>
          <cell r="FY285">
            <v>0</v>
          </cell>
          <cell r="FZ285">
            <v>733353</v>
          </cell>
          <cell r="GA285">
            <v>0</v>
          </cell>
          <cell r="GB285">
            <v>-178050</v>
          </cell>
          <cell r="GC285">
            <v>0</v>
          </cell>
          <cell r="GD285">
            <v>0</v>
          </cell>
          <cell r="GE285">
            <v>0</v>
          </cell>
          <cell r="GF285">
            <v>68576</v>
          </cell>
          <cell r="GG285">
            <v>0</v>
          </cell>
          <cell r="GH285">
            <v>0</v>
          </cell>
          <cell r="GI285">
            <v>89</v>
          </cell>
          <cell r="GJ285">
            <v>149512</v>
          </cell>
          <cell r="GK285">
            <v>0</v>
          </cell>
          <cell r="GL285">
            <v>0</v>
          </cell>
          <cell r="GM285">
            <v>612</v>
          </cell>
          <cell r="GN285">
            <v>0</v>
          </cell>
          <cell r="GO285">
            <v>0</v>
          </cell>
          <cell r="GP285">
            <v>0</v>
          </cell>
          <cell r="GQ285">
            <v>75210</v>
          </cell>
          <cell r="GR285">
            <v>-14568</v>
          </cell>
          <cell r="GS285">
            <v>0</v>
          </cell>
          <cell r="GT285">
            <v>0</v>
          </cell>
          <cell r="GU285">
            <v>178434</v>
          </cell>
          <cell r="GV285">
            <v>136232</v>
          </cell>
          <cell r="GW285">
            <v>0</v>
          </cell>
          <cell r="GX285">
            <v>1129588</v>
          </cell>
          <cell r="GY285">
            <v>254345</v>
          </cell>
          <cell r="GZ285">
            <v>129202</v>
          </cell>
          <cell r="HA285">
            <v>0</v>
          </cell>
          <cell r="HB285">
            <v>430813</v>
          </cell>
          <cell r="HC285">
            <v>0</v>
          </cell>
          <cell r="HD285">
            <v>-61832</v>
          </cell>
          <cell r="HE285">
            <v>0</v>
          </cell>
          <cell r="HF285">
            <v>63575</v>
          </cell>
          <cell r="HG285">
            <v>0</v>
          </cell>
          <cell r="HH285">
            <v>94332</v>
          </cell>
          <cell r="HI285">
            <v>0</v>
          </cell>
          <cell r="HJ285">
            <v>586338</v>
          </cell>
          <cell r="HK285">
            <v>0</v>
          </cell>
          <cell r="HL285">
            <v>172627</v>
          </cell>
          <cell r="HM285">
            <v>0</v>
          </cell>
          <cell r="HN285">
            <v>0</v>
          </cell>
          <cell r="HO285">
            <v>0</v>
          </cell>
          <cell r="HP285">
            <v>95384</v>
          </cell>
          <cell r="HQ285">
            <v>0</v>
          </cell>
          <cell r="HR285">
            <v>0</v>
          </cell>
          <cell r="HS285">
            <v>0</v>
          </cell>
          <cell r="HT285">
            <v>207960</v>
          </cell>
          <cell r="HU285">
            <v>0</v>
          </cell>
          <cell r="HV285">
            <v>0</v>
          </cell>
          <cell r="HW285">
            <v>517</v>
          </cell>
          <cell r="HX285">
            <v>0</v>
          </cell>
          <cell r="HY285">
            <v>0</v>
          </cell>
          <cell r="HZ285">
            <v>0</v>
          </cell>
          <cell r="IA285">
            <v>74563</v>
          </cell>
          <cell r="IB285">
            <v>-7522</v>
          </cell>
          <cell r="IC285">
            <v>0</v>
          </cell>
          <cell r="ID285">
            <v>0</v>
          </cell>
          <cell r="IE285">
            <v>639437</v>
          </cell>
          <cell r="IF285">
            <v>-178850</v>
          </cell>
          <cell r="IG285">
            <v>0</v>
          </cell>
          <cell r="IH285">
            <v>1080726</v>
          </cell>
          <cell r="II285">
            <v>714517</v>
          </cell>
          <cell r="IJ285">
            <v>322099</v>
          </cell>
          <cell r="IK285">
            <v>0</v>
          </cell>
        </row>
        <row r="286">
          <cell r="A286" t="str">
            <v>38124899</v>
          </cell>
          <cell r="B286" t="str">
            <v>2001</v>
          </cell>
          <cell r="C286">
            <v>37439</v>
          </cell>
          <cell r="D286" t="str">
            <v>14:07:09</v>
          </cell>
          <cell r="E286" t="str">
            <v>Saturn Nursing and Rehabilitation Center</v>
          </cell>
          <cell r="F286">
            <v>0</v>
          </cell>
          <cell r="G286">
            <v>503955</v>
          </cell>
          <cell r="H286">
            <v>0</v>
          </cell>
          <cell r="I286">
            <v>-415594</v>
          </cell>
          <cell r="J286">
            <v>25185</v>
          </cell>
          <cell r="K286">
            <v>172857</v>
          </cell>
          <cell r="L286">
            <v>-4600</v>
          </cell>
          <cell r="M286">
            <v>0</v>
          </cell>
          <cell r="N286">
            <v>209732</v>
          </cell>
          <cell r="O286">
            <v>59593</v>
          </cell>
          <cell r="P286">
            <v>0</v>
          </cell>
          <cell r="Q286">
            <v>0</v>
          </cell>
          <cell r="R286">
            <v>267780</v>
          </cell>
          <cell r="S286">
            <v>335312</v>
          </cell>
          <cell r="T286">
            <v>0</v>
          </cell>
          <cell r="U286">
            <v>-192</v>
          </cell>
          <cell r="V286">
            <v>86338</v>
          </cell>
          <cell r="W286">
            <v>0</v>
          </cell>
          <cell r="X286">
            <v>0</v>
          </cell>
          <cell r="Y286">
            <v>0</v>
          </cell>
          <cell r="Z286">
            <v>0</v>
          </cell>
          <cell r="AA286">
            <v>0</v>
          </cell>
          <cell r="AB286">
            <v>0</v>
          </cell>
          <cell r="AC286">
            <v>14259</v>
          </cell>
          <cell r="AD286">
            <v>0</v>
          </cell>
          <cell r="AE286">
            <v>0</v>
          </cell>
          <cell r="AF286">
            <v>0</v>
          </cell>
          <cell r="AG286">
            <v>0</v>
          </cell>
          <cell r="AH286">
            <v>3359</v>
          </cell>
          <cell r="AI286">
            <v>0</v>
          </cell>
          <cell r="AJ286">
            <v>0</v>
          </cell>
          <cell r="AK286">
            <v>0</v>
          </cell>
          <cell r="AL286">
            <v>162163</v>
          </cell>
          <cell r="AM286">
            <v>0</v>
          </cell>
          <cell r="AN286">
            <v>0</v>
          </cell>
          <cell r="AO286">
            <v>0</v>
          </cell>
          <cell r="AP286">
            <v>0</v>
          </cell>
          <cell r="AQ286">
            <v>0</v>
          </cell>
          <cell r="AR286">
            <v>0</v>
          </cell>
          <cell r="AS286">
            <v>0</v>
          </cell>
          <cell r="AT286">
            <v>0</v>
          </cell>
          <cell r="AU286">
            <v>20472</v>
          </cell>
          <cell r="AV286">
            <v>0</v>
          </cell>
          <cell r="AW286">
            <v>1091</v>
          </cell>
          <cell r="AX286">
            <v>0</v>
          </cell>
          <cell r="AY286">
            <v>12942</v>
          </cell>
          <cell r="AZ286">
            <v>0</v>
          </cell>
          <cell r="BA286">
            <v>176</v>
          </cell>
          <cell r="BB286">
            <v>0</v>
          </cell>
          <cell r="BC286">
            <v>4901</v>
          </cell>
          <cell r="BD286">
            <v>0</v>
          </cell>
          <cell r="BE286">
            <v>5037</v>
          </cell>
          <cell r="BF286">
            <v>0</v>
          </cell>
          <cell r="BG286">
            <v>5589</v>
          </cell>
          <cell r="BH286">
            <v>0</v>
          </cell>
          <cell r="BI286">
            <v>0</v>
          </cell>
          <cell r="BJ286">
            <v>0</v>
          </cell>
          <cell r="BK286">
            <v>43973</v>
          </cell>
          <cell r="BL286">
            <v>0</v>
          </cell>
          <cell r="BM286">
            <v>0</v>
          </cell>
          <cell r="BN286">
            <v>0</v>
          </cell>
          <cell r="BO286">
            <v>3308</v>
          </cell>
          <cell r="BP286">
            <v>0</v>
          </cell>
          <cell r="BQ286">
            <v>0</v>
          </cell>
          <cell r="BR286">
            <v>0</v>
          </cell>
          <cell r="BS286">
            <v>10904</v>
          </cell>
          <cell r="BT286">
            <v>0</v>
          </cell>
          <cell r="BU286">
            <v>0</v>
          </cell>
          <cell r="BV286">
            <v>0</v>
          </cell>
          <cell r="BW286">
            <v>0</v>
          </cell>
          <cell r="BX286">
            <v>0</v>
          </cell>
          <cell r="BY286">
            <v>0</v>
          </cell>
          <cell r="BZ286">
            <v>0</v>
          </cell>
          <cell r="CA286">
            <v>33000</v>
          </cell>
          <cell r="CB286">
            <v>0</v>
          </cell>
          <cell r="CC286">
            <v>0</v>
          </cell>
          <cell r="CD286">
            <v>0</v>
          </cell>
          <cell r="CE286">
            <v>0</v>
          </cell>
          <cell r="CF286">
            <v>0</v>
          </cell>
          <cell r="CG286">
            <v>0</v>
          </cell>
          <cell r="CH286">
            <v>0</v>
          </cell>
          <cell r="CI286">
            <v>2200</v>
          </cell>
          <cell r="CJ286">
            <v>0</v>
          </cell>
          <cell r="CK286">
            <v>0</v>
          </cell>
          <cell r="CL286">
            <v>0</v>
          </cell>
          <cell r="CM286">
            <v>7243</v>
          </cell>
          <cell r="CN286">
            <v>0</v>
          </cell>
          <cell r="CO286">
            <v>0</v>
          </cell>
          <cell r="CP286">
            <v>0</v>
          </cell>
          <cell r="CQ286">
            <v>10548</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-10324</v>
          </cell>
          <cell r="DF286">
            <v>251860</v>
          </cell>
          <cell r="DG286">
            <v>155080</v>
          </cell>
          <cell r="DH286">
            <v>0</v>
          </cell>
          <cell r="DI286">
            <v>10239</v>
          </cell>
          <cell r="DJ286">
            <v>76305</v>
          </cell>
          <cell r="DK286">
            <v>39546</v>
          </cell>
          <cell r="DL286">
            <v>0</v>
          </cell>
          <cell r="DM286">
            <v>0</v>
          </cell>
          <cell r="DN286">
            <v>64389</v>
          </cell>
          <cell r="DO286">
            <v>7819</v>
          </cell>
          <cell r="DP286">
            <v>0</v>
          </cell>
          <cell r="DQ286">
            <v>0</v>
          </cell>
          <cell r="DR286">
            <v>38756</v>
          </cell>
          <cell r="DS286">
            <v>9360</v>
          </cell>
          <cell r="DT286">
            <v>0</v>
          </cell>
          <cell r="DU286">
            <v>0</v>
          </cell>
          <cell r="DV286">
            <v>189424</v>
          </cell>
          <cell r="DW286">
            <v>464905</v>
          </cell>
          <cell r="DX286">
            <v>0</v>
          </cell>
          <cell r="DY286">
            <v>-116999</v>
          </cell>
          <cell r="DZ286">
            <v>0</v>
          </cell>
          <cell r="EA286">
            <v>0</v>
          </cell>
          <cell r="EB286">
            <v>1320</v>
          </cell>
          <cell r="EC286">
            <v>0</v>
          </cell>
          <cell r="ED286">
            <v>0</v>
          </cell>
          <cell r="EE286">
            <v>6723</v>
          </cell>
          <cell r="EF286">
            <v>0</v>
          </cell>
          <cell r="EG286">
            <v>0</v>
          </cell>
          <cell r="EH286">
            <v>0</v>
          </cell>
          <cell r="EI286">
            <v>133900</v>
          </cell>
          <cell r="EJ286">
            <v>0</v>
          </cell>
          <cell r="EK286">
            <v>0</v>
          </cell>
          <cell r="EL286">
            <v>0</v>
          </cell>
          <cell r="EM286">
            <v>125059</v>
          </cell>
          <cell r="EN286">
            <v>0</v>
          </cell>
          <cell r="EO286">
            <v>0</v>
          </cell>
          <cell r="EP286">
            <v>0</v>
          </cell>
          <cell r="EQ286">
            <v>42028</v>
          </cell>
          <cell r="ER286">
            <v>0</v>
          </cell>
          <cell r="ES286">
            <v>0</v>
          </cell>
          <cell r="ET286">
            <v>0</v>
          </cell>
          <cell r="EU286">
            <v>13495</v>
          </cell>
          <cell r="EV286">
            <v>0</v>
          </cell>
          <cell r="EW286">
            <v>0</v>
          </cell>
          <cell r="EX286">
            <v>0</v>
          </cell>
          <cell r="EY286">
            <v>0</v>
          </cell>
          <cell r="EZ286">
            <v>0</v>
          </cell>
          <cell r="FA286">
            <v>0</v>
          </cell>
          <cell r="FB286">
            <v>0</v>
          </cell>
          <cell r="FC286">
            <v>76681</v>
          </cell>
          <cell r="FD286">
            <v>-1320</v>
          </cell>
          <cell r="FE286">
            <v>0</v>
          </cell>
          <cell r="FF286">
            <v>0</v>
          </cell>
          <cell r="FG286">
            <v>0</v>
          </cell>
          <cell r="FH286">
            <v>0</v>
          </cell>
          <cell r="FI286">
            <v>0</v>
          </cell>
          <cell r="FJ286">
            <v>0</v>
          </cell>
          <cell r="FK286">
            <v>0</v>
          </cell>
          <cell r="FL286">
            <v>0</v>
          </cell>
          <cell r="FM286">
            <v>0</v>
          </cell>
          <cell r="FN286">
            <v>0</v>
          </cell>
          <cell r="FO286">
            <v>572</v>
          </cell>
          <cell r="FP286">
            <v>35900</v>
          </cell>
          <cell r="FQ286">
            <v>0</v>
          </cell>
          <cell r="FR286">
            <v>32134</v>
          </cell>
          <cell r="FS286">
            <v>0</v>
          </cell>
          <cell r="FT286">
            <v>36299</v>
          </cell>
          <cell r="FU286">
            <v>0</v>
          </cell>
          <cell r="FV286">
            <v>37112</v>
          </cell>
          <cell r="FW286">
            <v>0</v>
          </cell>
          <cell r="FX286">
            <v>202374</v>
          </cell>
          <cell r="FY286">
            <v>0</v>
          </cell>
          <cell r="FZ286">
            <v>31719</v>
          </cell>
          <cell r="GA286">
            <v>0</v>
          </cell>
          <cell r="GB286">
            <v>208873</v>
          </cell>
          <cell r="GC286">
            <v>0</v>
          </cell>
          <cell r="GD286">
            <v>0</v>
          </cell>
          <cell r="GE286">
            <v>7486</v>
          </cell>
          <cell r="GF286">
            <v>36795</v>
          </cell>
          <cell r="GG286">
            <v>0</v>
          </cell>
          <cell r="GH286">
            <v>0</v>
          </cell>
          <cell r="GI286">
            <v>2696</v>
          </cell>
          <cell r="GJ286">
            <v>21388</v>
          </cell>
          <cell r="GK286">
            <v>0</v>
          </cell>
          <cell r="GL286">
            <v>0</v>
          </cell>
          <cell r="GM286">
            <v>0</v>
          </cell>
          <cell r="GN286">
            <v>0</v>
          </cell>
          <cell r="GO286">
            <v>0</v>
          </cell>
          <cell r="GP286">
            <v>0</v>
          </cell>
          <cell r="GQ286">
            <v>94359</v>
          </cell>
          <cell r="GR286">
            <v>-69062</v>
          </cell>
          <cell r="GS286">
            <v>0</v>
          </cell>
          <cell r="GT286">
            <v>0</v>
          </cell>
          <cell r="GU286">
            <v>49163</v>
          </cell>
          <cell r="GV286">
            <v>15934</v>
          </cell>
          <cell r="GW286">
            <v>0</v>
          </cell>
          <cell r="GX286">
            <v>100965</v>
          </cell>
          <cell r="GY286">
            <v>153704</v>
          </cell>
          <cell r="GZ286">
            <v>452601</v>
          </cell>
          <cell r="HA286">
            <v>0</v>
          </cell>
          <cell r="HB286">
            <v>330456</v>
          </cell>
          <cell r="HC286">
            <v>0</v>
          </cell>
          <cell r="HD286">
            <v>-32744</v>
          </cell>
          <cell r="HE286">
            <v>0</v>
          </cell>
          <cell r="HF286">
            <v>658134</v>
          </cell>
          <cell r="HG286">
            <v>0</v>
          </cell>
          <cell r="HH286">
            <v>-202111</v>
          </cell>
          <cell r="HI286">
            <v>0</v>
          </cell>
          <cell r="HJ286">
            <v>979339</v>
          </cell>
          <cell r="HK286">
            <v>0</v>
          </cell>
          <cell r="HL286">
            <v>-310480</v>
          </cell>
          <cell r="HM286">
            <v>0</v>
          </cell>
          <cell r="HN286">
            <v>0</v>
          </cell>
          <cell r="HO286">
            <v>161462</v>
          </cell>
          <cell r="HP286">
            <v>-46711</v>
          </cell>
          <cell r="HQ286">
            <v>0</v>
          </cell>
          <cell r="HR286">
            <v>0</v>
          </cell>
          <cell r="HS286">
            <v>89264</v>
          </cell>
          <cell r="HT286">
            <v>-26858</v>
          </cell>
          <cell r="HU286">
            <v>0</v>
          </cell>
          <cell r="HV286">
            <v>0</v>
          </cell>
          <cell r="HW286">
            <v>0</v>
          </cell>
          <cell r="HX286">
            <v>0</v>
          </cell>
          <cell r="HY286">
            <v>0</v>
          </cell>
          <cell r="HZ286">
            <v>0</v>
          </cell>
          <cell r="IA286">
            <v>0</v>
          </cell>
          <cell r="IB286">
            <v>65661</v>
          </cell>
          <cell r="IC286">
            <v>0</v>
          </cell>
          <cell r="ID286">
            <v>0</v>
          </cell>
          <cell r="IE286">
            <v>151114</v>
          </cell>
          <cell r="IF286">
            <v>-18875</v>
          </cell>
          <cell r="IG286">
            <v>0</v>
          </cell>
          <cell r="IH286">
            <v>1967929</v>
          </cell>
          <cell r="II286">
            <v>401840</v>
          </cell>
          <cell r="IJ286">
            <v>-572118</v>
          </cell>
          <cell r="IK286">
            <v>0</v>
          </cell>
        </row>
        <row r="287">
          <cell r="A287" t="str">
            <v>60468859</v>
          </cell>
          <cell r="B287" t="str">
            <v>2001</v>
          </cell>
          <cell r="C287">
            <v>37708</v>
          </cell>
          <cell r="D287" t="str">
            <v>08:50:49</v>
          </cell>
          <cell r="E287" t="str">
            <v>Scenic View Health and Rehabilitation</v>
          </cell>
          <cell r="F287">
            <v>0</v>
          </cell>
          <cell r="G287">
            <v>557851</v>
          </cell>
          <cell r="H287">
            <v>17116</v>
          </cell>
          <cell r="I287">
            <v>-14335</v>
          </cell>
          <cell r="J287">
            <v>20865</v>
          </cell>
          <cell r="K287">
            <v>114161</v>
          </cell>
          <cell r="L287">
            <v>-1714</v>
          </cell>
          <cell r="M287">
            <v>0</v>
          </cell>
          <cell r="N287">
            <v>107829</v>
          </cell>
          <cell r="O287">
            <v>25104</v>
          </cell>
          <cell r="P287">
            <v>6736</v>
          </cell>
          <cell r="Q287">
            <v>0</v>
          </cell>
          <cell r="R287">
            <v>141388</v>
          </cell>
          <cell r="S287">
            <v>148061</v>
          </cell>
          <cell r="T287">
            <v>12395</v>
          </cell>
          <cell r="U287">
            <v>0</v>
          </cell>
          <cell r="V287">
            <v>96366</v>
          </cell>
          <cell r="W287">
            <v>0</v>
          </cell>
          <cell r="X287">
            <v>6716</v>
          </cell>
          <cell r="Y287">
            <v>0</v>
          </cell>
          <cell r="Z287">
            <v>74815</v>
          </cell>
          <cell r="AA287">
            <v>0</v>
          </cell>
          <cell r="AB287">
            <v>6094</v>
          </cell>
          <cell r="AC287">
            <v>0</v>
          </cell>
          <cell r="AD287">
            <v>437180</v>
          </cell>
          <cell r="AE287">
            <v>0</v>
          </cell>
          <cell r="AF287">
            <v>36921</v>
          </cell>
          <cell r="AG287">
            <v>0</v>
          </cell>
          <cell r="AH287">
            <v>361042</v>
          </cell>
          <cell r="AI287">
            <v>0</v>
          </cell>
          <cell r="AJ287">
            <v>44001</v>
          </cell>
          <cell r="AK287">
            <v>0</v>
          </cell>
          <cell r="AL287">
            <v>19440</v>
          </cell>
          <cell r="AM287">
            <v>0</v>
          </cell>
          <cell r="AN287">
            <v>0</v>
          </cell>
          <cell r="AO287">
            <v>0</v>
          </cell>
          <cell r="AP287">
            <v>0</v>
          </cell>
          <cell r="AQ287">
            <v>0</v>
          </cell>
          <cell r="AR287">
            <v>0</v>
          </cell>
          <cell r="AS287">
            <v>0</v>
          </cell>
          <cell r="AT287">
            <v>0</v>
          </cell>
          <cell r="AU287">
            <v>85024</v>
          </cell>
          <cell r="AV287">
            <v>0</v>
          </cell>
          <cell r="AW287">
            <v>0</v>
          </cell>
          <cell r="AX287">
            <v>0</v>
          </cell>
          <cell r="AY287">
            <v>4122</v>
          </cell>
          <cell r="AZ287">
            <v>187922</v>
          </cell>
          <cell r="BA287">
            <v>0</v>
          </cell>
          <cell r="BB287">
            <v>0</v>
          </cell>
          <cell r="BC287">
            <v>1422</v>
          </cell>
          <cell r="BD287">
            <v>2936</v>
          </cell>
          <cell r="BE287">
            <v>0</v>
          </cell>
          <cell r="BF287">
            <v>0</v>
          </cell>
          <cell r="BG287">
            <v>44071</v>
          </cell>
          <cell r="BH287">
            <v>0</v>
          </cell>
          <cell r="BI287">
            <v>3217</v>
          </cell>
          <cell r="BJ287">
            <v>0</v>
          </cell>
          <cell r="BK287">
            <v>32067</v>
          </cell>
          <cell r="BL287">
            <v>0</v>
          </cell>
          <cell r="BM287">
            <v>0</v>
          </cell>
          <cell r="BN287">
            <v>0</v>
          </cell>
          <cell r="BO287">
            <v>2775</v>
          </cell>
          <cell r="BP287">
            <v>0</v>
          </cell>
          <cell r="BQ287">
            <v>0</v>
          </cell>
          <cell r="BR287">
            <v>0</v>
          </cell>
          <cell r="BS287">
            <v>0</v>
          </cell>
          <cell r="BT287">
            <v>0</v>
          </cell>
          <cell r="BU287">
            <v>0</v>
          </cell>
          <cell r="BV287">
            <v>0</v>
          </cell>
          <cell r="BW287">
            <v>0</v>
          </cell>
          <cell r="BX287">
            <v>0</v>
          </cell>
          <cell r="BY287">
            <v>0</v>
          </cell>
          <cell r="BZ287">
            <v>0</v>
          </cell>
          <cell r="CA287">
            <v>16800</v>
          </cell>
          <cell r="CB287">
            <v>0</v>
          </cell>
          <cell r="CC287">
            <v>0</v>
          </cell>
          <cell r="CD287">
            <v>0</v>
          </cell>
          <cell r="CE287">
            <v>5157</v>
          </cell>
          <cell r="CF287">
            <v>0</v>
          </cell>
          <cell r="CG287">
            <v>0</v>
          </cell>
          <cell r="CH287">
            <v>0</v>
          </cell>
          <cell r="CI287">
            <v>0</v>
          </cell>
          <cell r="CJ287">
            <v>0</v>
          </cell>
          <cell r="CK287">
            <v>0</v>
          </cell>
          <cell r="CL287">
            <v>0</v>
          </cell>
          <cell r="CM287">
            <v>123533</v>
          </cell>
          <cell r="CN287">
            <v>-117665</v>
          </cell>
          <cell r="CO287">
            <v>0</v>
          </cell>
          <cell r="CP287">
            <v>0</v>
          </cell>
          <cell r="CQ287">
            <v>94268</v>
          </cell>
          <cell r="CR287">
            <v>-93732</v>
          </cell>
          <cell r="CS287">
            <v>0</v>
          </cell>
          <cell r="CT287">
            <v>0</v>
          </cell>
          <cell r="CU287">
            <v>0</v>
          </cell>
          <cell r="CV287">
            <v>0</v>
          </cell>
          <cell r="CW287">
            <v>0</v>
          </cell>
          <cell r="CX287">
            <v>0</v>
          </cell>
          <cell r="CY287">
            <v>0</v>
          </cell>
          <cell r="CZ287">
            <v>675</v>
          </cell>
          <cell r="DA287">
            <v>0</v>
          </cell>
          <cell r="DB287">
            <v>0</v>
          </cell>
          <cell r="DC287">
            <v>0</v>
          </cell>
          <cell r="DD287">
            <v>0</v>
          </cell>
          <cell r="DE287">
            <v>0</v>
          </cell>
          <cell r="DF287">
            <v>988843</v>
          </cell>
          <cell r="DG287">
            <v>409239</v>
          </cell>
          <cell r="DH287">
            <v>73868</v>
          </cell>
          <cell r="DI287">
            <v>3217</v>
          </cell>
          <cell r="DJ287">
            <v>47018</v>
          </cell>
          <cell r="DK287">
            <v>10692</v>
          </cell>
          <cell r="DL287">
            <v>2589</v>
          </cell>
          <cell r="DM287">
            <v>0</v>
          </cell>
          <cell r="DN287">
            <v>37068</v>
          </cell>
          <cell r="DO287">
            <v>3254</v>
          </cell>
          <cell r="DP287">
            <v>2205</v>
          </cell>
          <cell r="DQ287">
            <v>0</v>
          </cell>
          <cell r="DR287">
            <v>18798</v>
          </cell>
          <cell r="DS287">
            <v>3574</v>
          </cell>
          <cell r="DT287">
            <v>1140</v>
          </cell>
          <cell r="DU287">
            <v>0</v>
          </cell>
          <cell r="DV287">
            <v>103992</v>
          </cell>
          <cell r="DW287">
            <v>722652</v>
          </cell>
          <cell r="DX287">
            <v>-228944</v>
          </cell>
          <cell r="DY287">
            <v>-209374</v>
          </cell>
          <cell r="DZ287">
            <v>0</v>
          </cell>
          <cell r="EA287">
            <v>3003</v>
          </cell>
          <cell r="EB287">
            <v>0</v>
          </cell>
          <cell r="EC287">
            <v>0</v>
          </cell>
          <cell r="ED287">
            <v>0</v>
          </cell>
          <cell r="EE287">
            <v>7864</v>
          </cell>
          <cell r="EF287">
            <v>0</v>
          </cell>
          <cell r="EG287">
            <v>0</v>
          </cell>
          <cell r="EH287">
            <v>0</v>
          </cell>
          <cell r="EI287">
            <v>65918</v>
          </cell>
          <cell r="EJ287">
            <v>0</v>
          </cell>
          <cell r="EK287">
            <v>0</v>
          </cell>
          <cell r="EL287">
            <v>0</v>
          </cell>
          <cell r="EM287">
            <v>57410</v>
          </cell>
          <cell r="EN287">
            <v>0</v>
          </cell>
          <cell r="EO287">
            <v>0</v>
          </cell>
          <cell r="EP287">
            <v>0</v>
          </cell>
          <cell r="EQ287">
            <v>22388</v>
          </cell>
          <cell r="ER287">
            <v>0</v>
          </cell>
          <cell r="ES287">
            <v>0</v>
          </cell>
          <cell r="ET287">
            <v>0</v>
          </cell>
          <cell r="EU287">
            <v>0</v>
          </cell>
          <cell r="EV287">
            <v>7886</v>
          </cell>
          <cell r="EW287">
            <v>0</v>
          </cell>
          <cell r="EX287">
            <v>0</v>
          </cell>
          <cell r="EY287">
            <v>1674</v>
          </cell>
          <cell r="EZ287">
            <v>0</v>
          </cell>
          <cell r="FA287">
            <v>0</v>
          </cell>
          <cell r="FB287">
            <v>0</v>
          </cell>
          <cell r="FC287">
            <v>33623</v>
          </cell>
          <cell r="FD287">
            <v>-19060</v>
          </cell>
          <cell r="FE287">
            <v>0</v>
          </cell>
          <cell r="FF287">
            <v>0</v>
          </cell>
          <cell r="FG287">
            <v>4431</v>
          </cell>
          <cell r="FH287">
            <v>0</v>
          </cell>
          <cell r="FI287">
            <v>0</v>
          </cell>
          <cell r="FJ287">
            <v>0</v>
          </cell>
          <cell r="FK287">
            <v>0</v>
          </cell>
          <cell r="FL287">
            <v>5100</v>
          </cell>
          <cell r="FM287">
            <v>0</v>
          </cell>
          <cell r="FN287">
            <v>0</v>
          </cell>
          <cell r="FO287">
            <v>2109</v>
          </cell>
          <cell r="FP287">
            <v>0</v>
          </cell>
          <cell r="FQ287">
            <v>0</v>
          </cell>
          <cell r="FR287">
            <v>0</v>
          </cell>
          <cell r="FS287">
            <v>0</v>
          </cell>
          <cell r="FT287">
            <v>0</v>
          </cell>
          <cell r="FU287">
            <v>0</v>
          </cell>
          <cell r="FV287">
            <v>0</v>
          </cell>
          <cell r="FW287">
            <v>0</v>
          </cell>
          <cell r="FX287">
            <v>0</v>
          </cell>
          <cell r="FY287">
            <v>0</v>
          </cell>
          <cell r="FZ287">
            <v>0</v>
          </cell>
          <cell r="GA287">
            <v>0</v>
          </cell>
          <cell r="GB287">
            <v>0</v>
          </cell>
          <cell r="GC287">
            <v>0</v>
          </cell>
          <cell r="GD287">
            <v>0</v>
          </cell>
          <cell r="GE287">
            <v>0</v>
          </cell>
          <cell r="GF287">
            <v>0</v>
          </cell>
          <cell r="GG287">
            <v>0</v>
          </cell>
          <cell r="GH287">
            <v>0</v>
          </cell>
          <cell r="GI287">
            <v>0</v>
          </cell>
          <cell r="GJ287">
            <v>0</v>
          </cell>
          <cell r="GK287">
            <v>0</v>
          </cell>
          <cell r="GL287">
            <v>0</v>
          </cell>
          <cell r="GM287">
            <v>0</v>
          </cell>
          <cell r="GN287">
            <v>0</v>
          </cell>
          <cell r="GO287">
            <v>0</v>
          </cell>
          <cell r="GP287">
            <v>0</v>
          </cell>
          <cell r="GQ287">
            <v>0</v>
          </cell>
          <cell r="GR287">
            <v>0</v>
          </cell>
          <cell r="GS287">
            <v>0</v>
          </cell>
          <cell r="GT287">
            <v>0</v>
          </cell>
          <cell r="GU287">
            <v>0</v>
          </cell>
          <cell r="GV287">
            <v>76127</v>
          </cell>
          <cell r="GW287">
            <v>0</v>
          </cell>
          <cell r="GX287">
            <v>0</v>
          </cell>
          <cell r="GY287">
            <v>0</v>
          </cell>
          <cell r="GZ287">
            <v>76127</v>
          </cell>
          <cell r="HA287">
            <v>0</v>
          </cell>
          <cell r="HB287">
            <v>0</v>
          </cell>
          <cell r="HC287">
            <v>0</v>
          </cell>
          <cell r="HD287">
            <v>0</v>
          </cell>
          <cell r="HE287">
            <v>0</v>
          </cell>
          <cell r="HF287">
            <v>0</v>
          </cell>
          <cell r="HG287">
            <v>0</v>
          </cell>
          <cell r="HH287">
            <v>0</v>
          </cell>
          <cell r="HI287">
            <v>0</v>
          </cell>
          <cell r="HJ287">
            <v>0</v>
          </cell>
          <cell r="HK287">
            <v>0</v>
          </cell>
          <cell r="HL287">
            <v>0</v>
          </cell>
          <cell r="HM287">
            <v>0</v>
          </cell>
          <cell r="HN287">
            <v>0</v>
          </cell>
          <cell r="HO287">
            <v>0</v>
          </cell>
          <cell r="HP287">
            <v>0</v>
          </cell>
          <cell r="HQ287">
            <v>0</v>
          </cell>
          <cell r="HR287">
            <v>0</v>
          </cell>
          <cell r="HS287">
            <v>0</v>
          </cell>
          <cell r="HT287">
            <v>0</v>
          </cell>
          <cell r="HU287">
            <v>0</v>
          </cell>
          <cell r="HV287">
            <v>0</v>
          </cell>
          <cell r="HW287">
            <v>0</v>
          </cell>
          <cell r="HX287">
            <v>0</v>
          </cell>
          <cell r="HY287">
            <v>0</v>
          </cell>
          <cell r="HZ287">
            <v>0</v>
          </cell>
          <cell r="IA287">
            <v>0</v>
          </cell>
          <cell r="IB287">
            <v>0</v>
          </cell>
          <cell r="IC287">
            <v>0</v>
          </cell>
          <cell r="ID287">
            <v>0</v>
          </cell>
          <cell r="IE287">
            <v>0</v>
          </cell>
          <cell r="IF287">
            <v>44556</v>
          </cell>
          <cell r="IG287">
            <v>0</v>
          </cell>
          <cell r="IH287">
            <v>0</v>
          </cell>
          <cell r="II287">
            <v>0</v>
          </cell>
          <cell r="IJ287">
            <v>44556</v>
          </cell>
          <cell r="IK287">
            <v>0</v>
          </cell>
        </row>
        <row r="288">
          <cell r="A288" t="str">
            <v>81714168</v>
          </cell>
          <cell r="B288" t="str">
            <v>2001</v>
          </cell>
          <cell r="C288">
            <v>37392</v>
          </cell>
          <cell r="D288" t="str">
            <v>13:20:17</v>
          </cell>
          <cell r="E288" t="str">
            <v>SCOTIA VILLAGE</v>
          </cell>
          <cell r="F288">
            <v>0</v>
          </cell>
          <cell r="G288">
            <v>762519</v>
          </cell>
          <cell r="H288">
            <v>0</v>
          </cell>
          <cell r="I288">
            <v>-51741</v>
          </cell>
          <cell r="J288">
            <v>180741</v>
          </cell>
          <cell r="K288">
            <v>582338</v>
          </cell>
          <cell r="L288">
            <v>0</v>
          </cell>
          <cell r="M288">
            <v>0</v>
          </cell>
          <cell r="N288">
            <v>350430</v>
          </cell>
          <cell r="O288">
            <v>121408</v>
          </cell>
          <cell r="P288">
            <v>0</v>
          </cell>
          <cell r="Q288">
            <v>0</v>
          </cell>
          <cell r="R288">
            <v>435737</v>
          </cell>
          <cell r="S288">
            <v>505341</v>
          </cell>
          <cell r="T288">
            <v>0</v>
          </cell>
          <cell r="U288">
            <v>-56086</v>
          </cell>
          <cell r="V288">
            <v>56146</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5583</v>
          </cell>
          <cell r="AV288">
            <v>0</v>
          </cell>
          <cell r="AW288">
            <v>0</v>
          </cell>
          <cell r="AX288">
            <v>0</v>
          </cell>
          <cell r="AY288">
            <v>10574</v>
          </cell>
          <cell r="AZ288">
            <v>0</v>
          </cell>
          <cell r="BA288">
            <v>0</v>
          </cell>
          <cell r="BB288">
            <v>0</v>
          </cell>
          <cell r="BC288">
            <v>79</v>
          </cell>
          <cell r="BD288">
            <v>0</v>
          </cell>
          <cell r="BE288">
            <v>0</v>
          </cell>
          <cell r="BF288">
            <v>0</v>
          </cell>
          <cell r="BG288">
            <v>3903</v>
          </cell>
          <cell r="BH288">
            <v>0</v>
          </cell>
          <cell r="BI288">
            <v>0</v>
          </cell>
          <cell r="BJ288">
            <v>0</v>
          </cell>
          <cell r="BK288">
            <v>7134</v>
          </cell>
          <cell r="BL288">
            <v>0</v>
          </cell>
          <cell r="BM288">
            <v>0</v>
          </cell>
          <cell r="BN288">
            <v>0</v>
          </cell>
          <cell r="BO288">
            <v>5054</v>
          </cell>
          <cell r="BP288">
            <v>0</v>
          </cell>
          <cell r="BQ288">
            <v>0</v>
          </cell>
          <cell r="BR288">
            <v>0</v>
          </cell>
          <cell r="BS288">
            <v>0</v>
          </cell>
          <cell r="BT288">
            <v>0</v>
          </cell>
          <cell r="BU288">
            <v>0</v>
          </cell>
          <cell r="BV288">
            <v>0</v>
          </cell>
          <cell r="BW288">
            <v>0</v>
          </cell>
          <cell r="BX288">
            <v>0</v>
          </cell>
          <cell r="BY288">
            <v>0</v>
          </cell>
          <cell r="BZ288">
            <v>0</v>
          </cell>
          <cell r="CA288">
            <v>14040</v>
          </cell>
          <cell r="CB288">
            <v>0</v>
          </cell>
          <cell r="CC288">
            <v>0</v>
          </cell>
          <cell r="CD288">
            <v>0</v>
          </cell>
          <cell r="CE288">
            <v>2880</v>
          </cell>
          <cell r="CF288">
            <v>0</v>
          </cell>
          <cell r="CG288">
            <v>0</v>
          </cell>
          <cell r="CH288">
            <v>0</v>
          </cell>
          <cell r="CI288">
            <v>1683</v>
          </cell>
          <cell r="CJ288">
            <v>0</v>
          </cell>
          <cell r="CK288">
            <v>0</v>
          </cell>
          <cell r="CL288">
            <v>0</v>
          </cell>
          <cell r="CM288">
            <v>5312</v>
          </cell>
          <cell r="CN288">
            <v>0</v>
          </cell>
          <cell r="CO288">
            <v>0</v>
          </cell>
          <cell r="CP288">
            <v>0</v>
          </cell>
          <cell r="CQ288">
            <v>20</v>
          </cell>
          <cell r="CR288">
            <v>0</v>
          </cell>
          <cell r="CS288">
            <v>0</v>
          </cell>
          <cell r="CT288">
            <v>0</v>
          </cell>
          <cell r="CU288">
            <v>0</v>
          </cell>
          <cell r="CV288">
            <v>0</v>
          </cell>
          <cell r="CW288">
            <v>0</v>
          </cell>
          <cell r="CX288">
            <v>0</v>
          </cell>
          <cell r="CY288">
            <v>24941</v>
          </cell>
          <cell r="CZ288">
            <v>0</v>
          </cell>
          <cell r="DA288">
            <v>0</v>
          </cell>
          <cell r="DB288">
            <v>0</v>
          </cell>
          <cell r="DC288">
            <v>0</v>
          </cell>
          <cell r="DD288">
            <v>0</v>
          </cell>
          <cell r="DE288">
            <v>0</v>
          </cell>
          <cell r="DF288">
            <v>56146</v>
          </cell>
          <cell r="DG288">
            <v>81203</v>
          </cell>
          <cell r="DH288">
            <v>0</v>
          </cell>
          <cell r="DI288">
            <v>0</v>
          </cell>
          <cell r="DJ288">
            <v>0</v>
          </cell>
          <cell r="DK288">
            <v>9234</v>
          </cell>
          <cell r="DL288">
            <v>0</v>
          </cell>
          <cell r="DM288">
            <v>0</v>
          </cell>
          <cell r="DN288">
            <v>89858</v>
          </cell>
          <cell r="DO288">
            <v>35288</v>
          </cell>
          <cell r="DP288">
            <v>0</v>
          </cell>
          <cell r="DQ288">
            <v>0</v>
          </cell>
          <cell r="DR288">
            <v>0</v>
          </cell>
          <cell r="DS288">
            <v>0</v>
          </cell>
          <cell r="DT288">
            <v>0</v>
          </cell>
          <cell r="DU288">
            <v>0</v>
          </cell>
          <cell r="DV288">
            <v>224563</v>
          </cell>
          <cell r="DW288">
            <v>672974</v>
          </cell>
          <cell r="DX288">
            <v>0</v>
          </cell>
          <cell r="DY288">
            <v>-289114</v>
          </cell>
          <cell r="DZ288">
            <v>0</v>
          </cell>
          <cell r="EA288">
            <v>0</v>
          </cell>
          <cell r="EB288">
            <v>0</v>
          </cell>
          <cell r="EC288">
            <v>0</v>
          </cell>
          <cell r="ED288">
            <v>0</v>
          </cell>
          <cell r="EE288">
            <v>0</v>
          </cell>
          <cell r="EF288">
            <v>0</v>
          </cell>
          <cell r="EG288">
            <v>0</v>
          </cell>
          <cell r="EH288">
            <v>0</v>
          </cell>
          <cell r="EI288">
            <v>56178</v>
          </cell>
          <cell r="EJ288">
            <v>0</v>
          </cell>
          <cell r="EK288">
            <v>0</v>
          </cell>
          <cell r="EL288">
            <v>0</v>
          </cell>
          <cell r="EM288">
            <v>20677</v>
          </cell>
          <cell r="EN288">
            <v>0</v>
          </cell>
          <cell r="EO288">
            <v>0</v>
          </cell>
          <cell r="EP288">
            <v>0</v>
          </cell>
          <cell r="EQ288">
            <v>4362</v>
          </cell>
          <cell r="ER288">
            <v>0</v>
          </cell>
          <cell r="ES288">
            <v>0</v>
          </cell>
          <cell r="ET288">
            <v>0</v>
          </cell>
          <cell r="EU288">
            <v>0</v>
          </cell>
          <cell r="EV288">
            <v>0</v>
          </cell>
          <cell r="EW288">
            <v>0</v>
          </cell>
          <cell r="EX288">
            <v>0</v>
          </cell>
          <cell r="EY288">
            <v>0</v>
          </cell>
          <cell r="EZ288">
            <v>0</v>
          </cell>
          <cell r="FA288">
            <v>0</v>
          </cell>
          <cell r="FB288">
            <v>0</v>
          </cell>
          <cell r="FC288">
            <v>43193</v>
          </cell>
          <cell r="FD288">
            <v>0</v>
          </cell>
          <cell r="FE288">
            <v>0</v>
          </cell>
          <cell r="FF288">
            <v>0</v>
          </cell>
          <cell r="FG288">
            <v>0</v>
          </cell>
          <cell r="FH288">
            <v>0</v>
          </cell>
          <cell r="FI288">
            <v>0</v>
          </cell>
          <cell r="FJ288">
            <v>0</v>
          </cell>
          <cell r="FK288">
            <v>0</v>
          </cell>
          <cell r="FL288">
            <v>0</v>
          </cell>
          <cell r="FM288">
            <v>0</v>
          </cell>
          <cell r="FN288">
            <v>0</v>
          </cell>
          <cell r="FO288">
            <v>0</v>
          </cell>
          <cell r="FP288">
            <v>0</v>
          </cell>
          <cell r="FQ288">
            <v>0</v>
          </cell>
          <cell r="FR288">
            <v>46761</v>
          </cell>
          <cell r="FS288">
            <v>0</v>
          </cell>
          <cell r="FT288">
            <v>0</v>
          </cell>
          <cell r="FU288">
            <v>0</v>
          </cell>
          <cell r="FV288">
            <v>57940</v>
          </cell>
          <cell r="FW288">
            <v>0</v>
          </cell>
          <cell r="FX288">
            <v>0</v>
          </cell>
          <cell r="FY288">
            <v>0</v>
          </cell>
          <cell r="FZ288">
            <v>99615</v>
          </cell>
          <cell r="GA288">
            <v>0</v>
          </cell>
          <cell r="GB288">
            <v>0</v>
          </cell>
          <cell r="GC288">
            <v>0</v>
          </cell>
          <cell r="GD288">
            <v>0</v>
          </cell>
          <cell r="GE288">
            <v>20318</v>
          </cell>
          <cell r="GF288">
            <v>0</v>
          </cell>
          <cell r="GG288">
            <v>0</v>
          </cell>
          <cell r="GH288">
            <v>0</v>
          </cell>
          <cell r="GI288">
            <v>38581</v>
          </cell>
          <cell r="GJ288">
            <v>0</v>
          </cell>
          <cell r="GK288">
            <v>0</v>
          </cell>
          <cell r="GL288">
            <v>0</v>
          </cell>
          <cell r="GM288">
            <v>289</v>
          </cell>
          <cell r="GN288">
            <v>0</v>
          </cell>
          <cell r="GO288">
            <v>0</v>
          </cell>
          <cell r="GP288">
            <v>0</v>
          </cell>
          <cell r="GQ288">
            <v>14204</v>
          </cell>
          <cell r="GR288">
            <v>0</v>
          </cell>
          <cell r="GS288">
            <v>0</v>
          </cell>
          <cell r="GT288">
            <v>0</v>
          </cell>
          <cell r="GU288">
            <v>71</v>
          </cell>
          <cell r="GV288">
            <v>0</v>
          </cell>
          <cell r="GW288">
            <v>0</v>
          </cell>
          <cell r="GX288">
            <v>204316</v>
          </cell>
          <cell r="GY288">
            <v>73463</v>
          </cell>
          <cell r="GZ288">
            <v>0</v>
          </cell>
          <cell r="HA288">
            <v>0</v>
          </cell>
          <cell r="HB288">
            <v>208467</v>
          </cell>
          <cell r="HC288">
            <v>0</v>
          </cell>
          <cell r="HD288">
            <v>0</v>
          </cell>
          <cell r="HE288">
            <v>0</v>
          </cell>
          <cell r="HF288">
            <v>258311</v>
          </cell>
          <cell r="HG288">
            <v>0</v>
          </cell>
          <cell r="HH288">
            <v>0</v>
          </cell>
          <cell r="HI288">
            <v>0</v>
          </cell>
          <cell r="HJ288">
            <v>444101</v>
          </cell>
          <cell r="HK288">
            <v>0</v>
          </cell>
          <cell r="HL288">
            <v>0</v>
          </cell>
          <cell r="HM288">
            <v>0</v>
          </cell>
          <cell r="HN288">
            <v>0</v>
          </cell>
          <cell r="HO288">
            <v>50812</v>
          </cell>
          <cell r="HP288">
            <v>0</v>
          </cell>
          <cell r="HQ288">
            <v>0</v>
          </cell>
          <cell r="HR288">
            <v>0</v>
          </cell>
          <cell r="HS288">
            <v>61917</v>
          </cell>
          <cell r="HT288">
            <v>0</v>
          </cell>
          <cell r="HU288">
            <v>0</v>
          </cell>
          <cell r="HV288">
            <v>0</v>
          </cell>
          <cell r="HW288">
            <v>3193</v>
          </cell>
          <cell r="HX288">
            <v>0</v>
          </cell>
          <cell r="HY288">
            <v>0</v>
          </cell>
          <cell r="HZ288">
            <v>0</v>
          </cell>
          <cell r="IA288">
            <v>34736</v>
          </cell>
          <cell r="IB288">
            <v>0</v>
          </cell>
          <cell r="IC288">
            <v>0</v>
          </cell>
          <cell r="ID288">
            <v>0</v>
          </cell>
          <cell r="IE288">
            <v>437</v>
          </cell>
          <cell r="IF288">
            <v>0</v>
          </cell>
          <cell r="IG288">
            <v>0</v>
          </cell>
          <cell r="IH288">
            <v>910879</v>
          </cell>
          <cell r="II288">
            <v>151095</v>
          </cell>
          <cell r="IJ288">
            <v>0</v>
          </cell>
          <cell r="IK288">
            <v>0</v>
          </cell>
        </row>
        <row r="289">
          <cell r="A289" t="str">
            <v>80131725</v>
          </cell>
          <cell r="B289" t="str">
            <v>2001</v>
          </cell>
          <cell r="C289">
            <v>37418</v>
          </cell>
          <cell r="D289" t="str">
            <v>15:21:11</v>
          </cell>
          <cell r="E289" t="str">
            <v>Senior Citizen's Home, Inc.</v>
          </cell>
          <cell r="F289">
            <v>0</v>
          </cell>
          <cell r="G289">
            <v>145576</v>
          </cell>
          <cell r="H289">
            <v>-7729</v>
          </cell>
          <cell r="I289">
            <v>-15944</v>
          </cell>
          <cell r="J289">
            <v>0</v>
          </cell>
          <cell r="K289">
            <v>189466</v>
          </cell>
          <cell r="L289">
            <v>0</v>
          </cell>
          <cell r="M289">
            <v>-581</v>
          </cell>
          <cell r="N289">
            <v>121005</v>
          </cell>
          <cell r="O289">
            <v>37988</v>
          </cell>
          <cell r="P289">
            <v>9928</v>
          </cell>
          <cell r="Q289">
            <v>0</v>
          </cell>
          <cell r="R289">
            <v>205719</v>
          </cell>
          <cell r="S289">
            <v>302294</v>
          </cell>
          <cell r="T289">
            <v>16879</v>
          </cell>
          <cell r="U289">
            <v>0</v>
          </cell>
          <cell r="V289">
            <v>132747</v>
          </cell>
          <cell r="W289">
            <v>0</v>
          </cell>
          <cell r="X289">
            <v>0</v>
          </cell>
          <cell r="Y289">
            <v>0</v>
          </cell>
          <cell r="Z289">
            <v>0</v>
          </cell>
          <cell r="AA289">
            <v>0</v>
          </cell>
          <cell r="AB289">
            <v>0</v>
          </cell>
          <cell r="AC289">
            <v>0</v>
          </cell>
          <cell r="AD289">
            <v>0</v>
          </cell>
          <cell r="AE289">
            <v>0</v>
          </cell>
          <cell r="AF289">
            <v>0</v>
          </cell>
          <cell r="AG289">
            <v>0</v>
          </cell>
          <cell r="AH289">
            <v>67205</v>
          </cell>
          <cell r="AI289">
            <v>0</v>
          </cell>
          <cell r="AJ289">
            <v>-59131</v>
          </cell>
          <cell r="AK289">
            <v>0</v>
          </cell>
          <cell r="AL289">
            <v>57664</v>
          </cell>
          <cell r="AM289">
            <v>0</v>
          </cell>
          <cell r="AN289">
            <v>-1258</v>
          </cell>
          <cell r="AO289">
            <v>0</v>
          </cell>
          <cell r="AP289">
            <v>0</v>
          </cell>
          <cell r="AQ289">
            <v>0</v>
          </cell>
          <cell r="AR289">
            <v>0</v>
          </cell>
          <cell r="AS289">
            <v>0</v>
          </cell>
          <cell r="AT289">
            <v>0</v>
          </cell>
          <cell r="AU289">
            <v>102458</v>
          </cell>
          <cell r="AV289">
            <v>-86670</v>
          </cell>
          <cell r="AW289">
            <v>0</v>
          </cell>
          <cell r="AX289">
            <v>0</v>
          </cell>
          <cell r="AY289">
            <v>5295</v>
          </cell>
          <cell r="AZ289">
            <v>11626</v>
          </cell>
          <cell r="BA289">
            <v>0</v>
          </cell>
          <cell r="BB289">
            <v>0</v>
          </cell>
          <cell r="BC289">
            <v>1055</v>
          </cell>
          <cell r="BD289">
            <v>0</v>
          </cell>
          <cell r="BE289">
            <v>0</v>
          </cell>
          <cell r="BF289">
            <v>0</v>
          </cell>
          <cell r="BG289">
            <v>50499</v>
          </cell>
          <cell r="BH289">
            <v>0</v>
          </cell>
          <cell r="BI289">
            <v>0</v>
          </cell>
          <cell r="BJ289">
            <v>0</v>
          </cell>
          <cell r="BK289">
            <v>7777</v>
          </cell>
          <cell r="BL289">
            <v>0</v>
          </cell>
          <cell r="BM289">
            <v>0</v>
          </cell>
          <cell r="BN289">
            <v>0</v>
          </cell>
          <cell r="BO289">
            <v>3504</v>
          </cell>
          <cell r="BP289">
            <v>0</v>
          </cell>
          <cell r="BQ289">
            <v>0</v>
          </cell>
          <cell r="BR289">
            <v>0</v>
          </cell>
          <cell r="BS289">
            <v>0</v>
          </cell>
          <cell r="BT289">
            <v>0</v>
          </cell>
          <cell r="BU289">
            <v>0</v>
          </cell>
          <cell r="BV289">
            <v>0</v>
          </cell>
          <cell r="BW289">
            <v>0</v>
          </cell>
          <cell r="BX289">
            <v>0</v>
          </cell>
          <cell r="BY289">
            <v>0</v>
          </cell>
          <cell r="BZ289">
            <v>0</v>
          </cell>
          <cell r="CA289">
            <v>9600</v>
          </cell>
          <cell r="CB289">
            <v>0</v>
          </cell>
          <cell r="CC289">
            <v>0</v>
          </cell>
          <cell r="CD289">
            <v>0</v>
          </cell>
          <cell r="CE289">
            <v>0</v>
          </cell>
          <cell r="CF289">
            <v>0</v>
          </cell>
          <cell r="CG289">
            <v>0</v>
          </cell>
          <cell r="CH289">
            <v>0</v>
          </cell>
          <cell r="CI289">
            <v>2400</v>
          </cell>
          <cell r="CJ289">
            <v>0</v>
          </cell>
          <cell r="CK289">
            <v>0</v>
          </cell>
          <cell r="CL289">
            <v>0</v>
          </cell>
          <cell r="CM289">
            <v>923</v>
          </cell>
          <cell r="CN289">
            <v>0</v>
          </cell>
          <cell r="CO289">
            <v>0</v>
          </cell>
          <cell r="CP289">
            <v>0</v>
          </cell>
          <cell r="CQ289">
            <v>5216</v>
          </cell>
          <cell r="CR289">
            <v>0</v>
          </cell>
          <cell r="CS289">
            <v>0</v>
          </cell>
          <cell r="CT289">
            <v>0</v>
          </cell>
          <cell r="CU289">
            <v>0</v>
          </cell>
          <cell r="CV289">
            <v>2835</v>
          </cell>
          <cell r="CW289">
            <v>0</v>
          </cell>
          <cell r="CX289">
            <v>0</v>
          </cell>
          <cell r="CY289">
            <v>0</v>
          </cell>
          <cell r="CZ289">
            <v>0</v>
          </cell>
          <cell r="DA289">
            <v>0</v>
          </cell>
          <cell r="DB289">
            <v>0</v>
          </cell>
          <cell r="DC289">
            <v>0</v>
          </cell>
          <cell r="DD289">
            <v>0</v>
          </cell>
          <cell r="DE289">
            <v>0</v>
          </cell>
          <cell r="DF289">
            <v>257616</v>
          </cell>
          <cell r="DG289">
            <v>188727</v>
          </cell>
          <cell r="DH289">
            <v>-132598</v>
          </cell>
          <cell r="DI289">
            <v>0</v>
          </cell>
          <cell r="DJ289">
            <v>47249</v>
          </cell>
          <cell r="DK289">
            <v>21198</v>
          </cell>
          <cell r="DL289">
            <v>3876</v>
          </cell>
          <cell r="DM289">
            <v>0</v>
          </cell>
          <cell r="DN289">
            <v>35617</v>
          </cell>
          <cell r="DO289">
            <v>3181</v>
          </cell>
          <cell r="DP289">
            <v>2922</v>
          </cell>
          <cell r="DQ289">
            <v>0</v>
          </cell>
          <cell r="DR289">
            <v>64882</v>
          </cell>
          <cell r="DS289">
            <v>17205</v>
          </cell>
          <cell r="DT289">
            <v>5324</v>
          </cell>
          <cell r="DU289">
            <v>0</v>
          </cell>
          <cell r="DV289">
            <v>263507</v>
          </cell>
          <cell r="DW289">
            <v>277973</v>
          </cell>
          <cell r="DX289">
            <v>-145909</v>
          </cell>
          <cell r="DY289">
            <v>-9128</v>
          </cell>
          <cell r="DZ289">
            <v>0</v>
          </cell>
          <cell r="EA289">
            <v>2774</v>
          </cell>
          <cell r="EB289">
            <v>0</v>
          </cell>
          <cell r="EC289">
            <v>0</v>
          </cell>
          <cell r="ED289">
            <v>0</v>
          </cell>
          <cell r="EE289">
            <v>4875</v>
          </cell>
          <cell r="EF289">
            <v>0</v>
          </cell>
          <cell r="EG289">
            <v>0</v>
          </cell>
          <cell r="EH289">
            <v>0</v>
          </cell>
          <cell r="EI289">
            <v>96263</v>
          </cell>
          <cell r="EJ289">
            <v>0</v>
          </cell>
          <cell r="EK289">
            <v>0</v>
          </cell>
          <cell r="EL289">
            <v>0</v>
          </cell>
          <cell r="EM289">
            <v>72976</v>
          </cell>
          <cell r="EN289">
            <v>0</v>
          </cell>
          <cell r="EO289">
            <v>0</v>
          </cell>
          <cell r="EP289">
            <v>0</v>
          </cell>
          <cell r="EQ289">
            <v>47552</v>
          </cell>
          <cell r="ER289">
            <v>0</v>
          </cell>
          <cell r="ES289">
            <v>0</v>
          </cell>
          <cell r="ET289">
            <v>0</v>
          </cell>
          <cell r="EU289">
            <v>3302</v>
          </cell>
          <cell r="EV289">
            <v>0</v>
          </cell>
          <cell r="EW289">
            <v>0</v>
          </cell>
          <cell r="EX289">
            <v>0</v>
          </cell>
          <cell r="EY289">
            <v>0</v>
          </cell>
          <cell r="EZ289">
            <v>0</v>
          </cell>
          <cell r="FA289">
            <v>0</v>
          </cell>
          <cell r="FB289">
            <v>0</v>
          </cell>
          <cell r="FC289">
            <v>28016</v>
          </cell>
          <cell r="FD289">
            <v>0</v>
          </cell>
          <cell r="FE289">
            <v>0</v>
          </cell>
          <cell r="FF289">
            <v>0</v>
          </cell>
          <cell r="FG289">
            <v>18675</v>
          </cell>
          <cell r="FH289">
            <v>0</v>
          </cell>
          <cell r="FI289">
            <v>0</v>
          </cell>
          <cell r="FJ289">
            <v>0</v>
          </cell>
          <cell r="FK289">
            <v>959</v>
          </cell>
          <cell r="FL289">
            <v>1163</v>
          </cell>
          <cell r="FM289">
            <v>0</v>
          </cell>
          <cell r="FN289">
            <v>250</v>
          </cell>
          <cell r="FO289">
            <v>2964</v>
          </cell>
          <cell r="FP289">
            <v>4724</v>
          </cell>
          <cell r="FQ289">
            <v>0</v>
          </cell>
          <cell r="FR289">
            <v>0</v>
          </cell>
          <cell r="FS289">
            <v>0</v>
          </cell>
          <cell r="FT289">
            <v>0</v>
          </cell>
          <cell r="FU289">
            <v>0</v>
          </cell>
          <cell r="FV289">
            <v>181983</v>
          </cell>
          <cell r="FW289">
            <v>0</v>
          </cell>
          <cell r="FX289">
            <v>0</v>
          </cell>
          <cell r="FY289">
            <v>0</v>
          </cell>
          <cell r="FZ289">
            <v>213932</v>
          </cell>
          <cell r="GA289">
            <v>0</v>
          </cell>
          <cell r="GB289">
            <v>24080</v>
          </cell>
          <cell r="GC289">
            <v>0</v>
          </cell>
          <cell r="GD289">
            <v>0</v>
          </cell>
          <cell r="GE289">
            <v>0</v>
          </cell>
          <cell r="GF289">
            <v>35247</v>
          </cell>
          <cell r="GG289">
            <v>0</v>
          </cell>
          <cell r="GH289">
            <v>0</v>
          </cell>
          <cell r="GI289">
            <v>0</v>
          </cell>
          <cell r="GJ289">
            <v>36360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395915</v>
          </cell>
          <cell r="GY289">
            <v>0</v>
          </cell>
          <cell r="GZ289">
            <v>95687</v>
          </cell>
          <cell r="HA289">
            <v>0</v>
          </cell>
          <cell r="HB289">
            <v>73478</v>
          </cell>
          <cell r="HC289">
            <v>0</v>
          </cell>
          <cell r="HD289">
            <v>0</v>
          </cell>
          <cell r="HE289">
            <v>0</v>
          </cell>
          <cell r="HF289">
            <v>117262</v>
          </cell>
          <cell r="HG289">
            <v>0</v>
          </cell>
          <cell r="HH289">
            <v>0</v>
          </cell>
          <cell r="HI289">
            <v>0</v>
          </cell>
          <cell r="HJ289">
            <v>180576</v>
          </cell>
          <cell r="HK289">
            <v>0</v>
          </cell>
          <cell r="HL289">
            <v>22583</v>
          </cell>
          <cell r="HM289">
            <v>0</v>
          </cell>
          <cell r="HN289">
            <v>0</v>
          </cell>
          <cell r="HO289">
            <v>0</v>
          </cell>
          <cell r="HP289">
            <v>33057</v>
          </cell>
          <cell r="HQ289">
            <v>0</v>
          </cell>
          <cell r="HR289">
            <v>0</v>
          </cell>
          <cell r="HS289">
            <v>0</v>
          </cell>
          <cell r="HT289">
            <v>34098</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371316</v>
          </cell>
          <cell r="II289">
            <v>0</v>
          </cell>
          <cell r="IJ289">
            <v>89738</v>
          </cell>
          <cell r="IK289">
            <v>0</v>
          </cell>
        </row>
        <row r="290">
          <cell r="A290" t="str">
            <v>36693810</v>
          </cell>
          <cell r="B290" t="str">
            <v>2001</v>
          </cell>
          <cell r="C290">
            <v>37407</v>
          </cell>
          <cell r="D290" t="str">
            <v>09:39:20</v>
          </cell>
          <cell r="E290" t="str">
            <v>Sentara Nursing Center - Currituck</v>
          </cell>
          <cell r="F290">
            <v>0</v>
          </cell>
          <cell r="G290">
            <v>155263</v>
          </cell>
          <cell r="H290">
            <v>-7694</v>
          </cell>
          <cell r="I290">
            <v>0</v>
          </cell>
          <cell r="J290">
            <v>56123</v>
          </cell>
          <cell r="K290">
            <v>142412</v>
          </cell>
          <cell r="L290">
            <v>6202</v>
          </cell>
          <cell r="M290">
            <v>-1740</v>
          </cell>
          <cell r="N290">
            <v>128468</v>
          </cell>
          <cell r="O290">
            <v>30473</v>
          </cell>
          <cell r="P290">
            <v>13437</v>
          </cell>
          <cell r="Q290">
            <v>-585</v>
          </cell>
          <cell r="R290">
            <v>158579</v>
          </cell>
          <cell r="S290">
            <v>172266</v>
          </cell>
          <cell r="T290">
            <v>16587</v>
          </cell>
          <cell r="U290">
            <v>-47879</v>
          </cell>
          <cell r="V290">
            <v>86455</v>
          </cell>
          <cell r="W290">
            <v>0</v>
          </cell>
          <cell r="X290">
            <v>976</v>
          </cell>
          <cell r="Y290">
            <v>-537</v>
          </cell>
          <cell r="Z290">
            <v>18869</v>
          </cell>
          <cell r="AA290">
            <v>0</v>
          </cell>
          <cell r="AB290">
            <v>-525</v>
          </cell>
          <cell r="AC290">
            <v>-122</v>
          </cell>
          <cell r="AD290">
            <v>0</v>
          </cell>
          <cell r="AE290">
            <v>0</v>
          </cell>
          <cell r="AF290">
            <v>0</v>
          </cell>
          <cell r="AG290">
            <v>0</v>
          </cell>
          <cell r="AH290">
            <v>11985</v>
          </cell>
          <cell r="AI290">
            <v>0</v>
          </cell>
          <cell r="AJ290">
            <v>-334</v>
          </cell>
          <cell r="AK290">
            <v>-58</v>
          </cell>
          <cell r="AL290">
            <v>21394</v>
          </cell>
          <cell r="AM290">
            <v>0</v>
          </cell>
          <cell r="AN290">
            <v>-117</v>
          </cell>
          <cell r="AO290">
            <v>-155</v>
          </cell>
          <cell r="AP290">
            <v>0</v>
          </cell>
          <cell r="AQ290">
            <v>0</v>
          </cell>
          <cell r="AR290">
            <v>0</v>
          </cell>
          <cell r="AS290">
            <v>0</v>
          </cell>
          <cell r="AT290">
            <v>0</v>
          </cell>
          <cell r="AU290">
            <v>8514</v>
          </cell>
          <cell r="AV290">
            <v>2138</v>
          </cell>
          <cell r="AW290">
            <v>0</v>
          </cell>
          <cell r="AX290">
            <v>0</v>
          </cell>
          <cell r="AY290">
            <v>0</v>
          </cell>
          <cell r="AZ290">
            <v>12370</v>
          </cell>
          <cell r="BA290">
            <v>0</v>
          </cell>
          <cell r="BB290">
            <v>0</v>
          </cell>
          <cell r="BC290">
            <v>0</v>
          </cell>
          <cell r="BD290">
            <v>0</v>
          </cell>
          <cell r="BE290">
            <v>0</v>
          </cell>
          <cell r="BF290">
            <v>0</v>
          </cell>
          <cell r="BG290">
            <v>-4483</v>
          </cell>
          <cell r="BH290">
            <v>0</v>
          </cell>
          <cell r="BI290">
            <v>5878</v>
          </cell>
          <cell r="BJ290">
            <v>0</v>
          </cell>
          <cell r="BK290">
            <v>79494</v>
          </cell>
          <cell r="BL290">
            <v>-71713</v>
          </cell>
          <cell r="BM290">
            <v>0</v>
          </cell>
          <cell r="BN290">
            <v>0</v>
          </cell>
          <cell r="BO290">
            <v>1545</v>
          </cell>
          <cell r="BP290">
            <v>0</v>
          </cell>
          <cell r="BQ290">
            <v>0</v>
          </cell>
          <cell r="BR290">
            <v>0</v>
          </cell>
          <cell r="BS290">
            <v>0</v>
          </cell>
          <cell r="BT290">
            <v>0</v>
          </cell>
          <cell r="BU290">
            <v>0</v>
          </cell>
          <cell r="BV290">
            <v>0</v>
          </cell>
          <cell r="BW290">
            <v>0</v>
          </cell>
          <cell r="BX290">
            <v>0</v>
          </cell>
          <cell r="BY290">
            <v>0</v>
          </cell>
          <cell r="BZ290">
            <v>0</v>
          </cell>
          <cell r="CA290">
            <v>8250</v>
          </cell>
          <cell r="CB290">
            <v>0</v>
          </cell>
          <cell r="CC290">
            <v>0</v>
          </cell>
          <cell r="CD290">
            <v>0</v>
          </cell>
          <cell r="CE290">
            <v>1259</v>
          </cell>
          <cell r="CF290">
            <v>0</v>
          </cell>
          <cell r="CG290">
            <v>0</v>
          </cell>
          <cell r="CH290">
            <v>0</v>
          </cell>
          <cell r="CI290">
            <v>800</v>
          </cell>
          <cell r="CJ290">
            <v>0</v>
          </cell>
          <cell r="CK290">
            <v>0</v>
          </cell>
          <cell r="CL290">
            <v>0</v>
          </cell>
          <cell r="CM290">
            <v>0</v>
          </cell>
          <cell r="CN290">
            <v>0</v>
          </cell>
          <cell r="CO290">
            <v>0</v>
          </cell>
          <cell r="CP290">
            <v>0</v>
          </cell>
          <cell r="CQ290">
            <v>230</v>
          </cell>
          <cell r="CR290">
            <v>0</v>
          </cell>
          <cell r="CS290">
            <v>0</v>
          </cell>
          <cell r="CT290">
            <v>0</v>
          </cell>
          <cell r="CU290">
            <v>0</v>
          </cell>
          <cell r="CV290">
            <v>6132</v>
          </cell>
          <cell r="CW290">
            <v>0</v>
          </cell>
          <cell r="CX290">
            <v>0</v>
          </cell>
          <cell r="CY290">
            <v>15453</v>
          </cell>
          <cell r="CZ290">
            <v>0</v>
          </cell>
          <cell r="DA290">
            <v>0</v>
          </cell>
          <cell r="DB290">
            <v>0</v>
          </cell>
          <cell r="DC290">
            <v>0</v>
          </cell>
          <cell r="DD290">
            <v>0</v>
          </cell>
          <cell r="DE290">
            <v>0</v>
          </cell>
          <cell r="DF290">
            <v>138703</v>
          </cell>
          <cell r="DG290">
            <v>111062</v>
          </cell>
          <cell r="DH290">
            <v>-51073</v>
          </cell>
          <cell r="DI290">
            <v>5006</v>
          </cell>
          <cell r="DJ290">
            <v>36915</v>
          </cell>
          <cell r="DK290">
            <v>15869</v>
          </cell>
          <cell r="DL290">
            <v>3861</v>
          </cell>
          <cell r="DM290">
            <v>-100</v>
          </cell>
          <cell r="DN290">
            <v>50677</v>
          </cell>
          <cell r="DO290">
            <v>3041</v>
          </cell>
          <cell r="DP290">
            <v>5300</v>
          </cell>
          <cell r="DQ290">
            <v>-367</v>
          </cell>
          <cell r="DR290">
            <v>36095</v>
          </cell>
          <cell r="DS290">
            <v>6437</v>
          </cell>
          <cell r="DT290">
            <v>3775</v>
          </cell>
          <cell r="DU290">
            <v>-1066</v>
          </cell>
          <cell r="DV290">
            <v>103402</v>
          </cell>
          <cell r="DW290">
            <v>681546</v>
          </cell>
          <cell r="DX290">
            <v>-184888</v>
          </cell>
          <cell r="DY290">
            <v>104631</v>
          </cell>
          <cell r="DZ290">
            <v>0</v>
          </cell>
          <cell r="EA290">
            <v>231</v>
          </cell>
          <cell r="EB290">
            <v>0</v>
          </cell>
          <cell r="EC290">
            <v>0</v>
          </cell>
          <cell r="ED290">
            <v>0</v>
          </cell>
          <cell r="EE290">
            <v>3498</v>
          </cell>
          <cell r="EF290">
            <v>0</v>
          </cell>
          <cell r="EG290">
            <v>0</v>
          </cell>
          <cell r="EH290">
            <v>60214</v>
          </cell>
          <cell r="EI290">
            <v>15380</v>
          </cell>
          <cell r="EJ290">
            <v>6298</v>
          </cell>
          <cell r="EK290">
            <v>-109</v>
          </cell>
          <cell r="EL290">
            <v>33622</v>
          </cell>
          <cell r="EM290">
            <v>8997</v>
          </cell>
          <cell r="EN290">
            <v>3516</v>
          </cell>
          <cell r="EO290">
            <v>-74</v>
          </cell>
          <cell r="EP290">
            <v>17451</v>
          </cell>
          <cell r="EQ290">
            <v>2595</v>
          </cell>
          <cell r="ER290">
            <v>1825</v>
          </cell>
          <cell r="ES290">
            <v>0</v>
          </cell>
          <cell r="ET290">
            <v>0</v>
          </cell>
          <cell r="EU290">
            <v>0</v>
          </cell>
          <cell r="EV290">
            <v>0</v>
          </cell>
          <cell r="EW290">
            <v>0</v>
          </cell>
          <cell r="EX290">
            <v>0</v>
          </cell>
          <cell r="EY290">
            <v>24214</v>
          </cell>
          <cell r="EZ290">
            <v>0</v>
          </cell>
          <cell r="FA290">
            <v>0</v>
          </cell>
          <cell r="FB290">
            <v>0</v>
          </cell>
          <cell r="FC290">
            <v>45588</v>
          </cell>
          <cell r="FD290">
            <v>0</v>
          </cell>
          <cell r="FE290">
            <v>0</v>
          </cell>
          <cell r="FF290">
            <v>0</v>
          </cell>
          <cell r="FG290">
            <v>13162</v>
          </cell>
          <cell r="FH290">
            <v>0</v>
          </cell>
          <cell r="FI290">
            <v>0</v>
          </cell>
          <cell r="FJ290">
            <v>0</v>
          </cell>
          <cell r="FK290">
            <v>625</v>
          </cell>
          <cell r="FL290">
            <v>1562</v>
          </cell>
          <cell r="FM290">
            <v>0</v>
          </cell>
          <cell r="FN290">
            <v>0</v>
          </cell>
          <cell r="FO290">
            <v>2635</v>
          </cell>
          <cell r="FP290">
            <v>-332</v>
          </cell>
          <cell r="FQ290">
            <v>0</v>
          </cell>
          <cell r="FR290">
            <v>19729</v>
          </cell>
          <cell r="FS290">
            <v>0</v>
          </cell>
          <cell r="FT290">
            <v>-1198</v>
          </cell>
          <cell r="FU290">
            <v>-89</v>
          </cell>
          <cell r="FV290">
            <v>314514</v>
          </cell>
          <cell r="FW290">
            <v>0</v>
          </cell>
          <cell r="FX290">
            <v>495</v>
          </cell>
          <cell r="FY290">
            <v>-826</v>
          </cell>
          <cell r="FZ290">
            <v>447065</v>
          </cell>
          <cell r="GA290">
            <v>0</v>
          </cell>
          <cell r="GB290">
            <v>703</v>
          </cell>
          <cell r="GC290">
            <v>-1634</v>
          </cell>
          <cell r="GD290">
            <v>0</v>
          </cell>
          <cell r="GE290">
            <v>45208</v>
          </cell>
          <cell r="GF290">
            <v>12044</v>
          </cell>
          <cell r="GG290">
            <v>0</v>
          </cell>
          <cell r="GH290">
            <v>0</v>
          </cell>
          <cell r="GI290">
            <v>0</v>
          </cell>
          <cell r="GJ290">
            <v>69679</v>
          </cell>
          <cell r="GK290">
            <v>0</v>
          </cell>
          <cell r="GL290">
            <v>0</v>
          </cell>
          <cell r="GM290">
            <v>0</v>
          </cell>
          <cell r="GN290">
            <v>0</v>
          </cell>
          <cell r="GO290">
            <v>0</v>
          </cell>
          <cell r="GP290">
            <v>0</v>
          </cell>
          <cell r="GQ290">
            <v>17305</v>
          </cell>
          <cell r="GR290">
            <v>-4157</v>
          </cell>
          <cell r="GS290">
            <v>0</v>
          </cell>
          <cell r="GT290">
            <v>0</v>
          </cell>
          <cell r="GU290">
            <v>0</v>
          </cell>
          <cell r="GV290">
            <v>0</v>
          </cell>
          <cell r="GW290">
            <v>0</v>
          </cell>
          <cell r="GX290">
            <v>781308</v>
          </cell>
          <cell r="GY290">
            <v>62513</v>
          </cell>
          <cell r="GZ290">
            <v>77566</v>
          </cell>
          <cell r="HA290">
            <v>-2549</v>
          </cell>
          <cell r="HB290">
            <v>82035</v>
          </cell>
          <cell r="HC290">
            <v>0</v>
          </cell>
          <cell r="HD290">
            <v>-4401</v>
          </cell>
          <cell r="HE290">
            <v>-444</v>
          </cell>
          <cell r="HF290">
            <v>54368</v>
          </cell>
          <cell r="HG290">
            <v>0</v>
          </cell>
          <cell r="HH290">
            <v>1277</v>
          </cell>
          <cell r="HI290">
            <v>-288</v>
          </cell>
          <cell r="HJ290">
            <v>133095</v>
          </cell>
          <cell r="HK290">
            <v>0</v>
          </cell>
          <cell r="HL290">
            <v>3124</v>
          </cell>
          <cell r="HM290">
            <v>-706</v>
          </cell>
          <cell r="HN290">
            <v>0</v>
          </cell>
          <cell r="HO290">
            <v>14888</v>
          </cell>
          <cell r="HP290">
            <v>4154</v>
          </cell>
          <cell r="HQ290">
            <v>0</v>
          </cell>
          <cell r="HR290">
            <v>0</v>
          </cell>
          <cell r="HS290">
            <v>0</v>
          </cell>
          <cell r="HT290">
            <v>24034</v>
          </cell>
          <cell r="HU290">
            <v>0</v>
          </cell>
          <cell r="HV290">
            <v>0</v>
          </cell>
          <cell r="HW290">
            <v>0</v>
          </cell>
          <cell r="HX290">
            <v>0</v>
          </cell>
          <cell r="HY290">
            <v>0</v>
          </cell>
          <cell r="HZ290">
            <v>0</v>
          </cell>
          <cell r="IA290">
            <v>0</v>
          </cell>
          <cell r="IB290">
            <v>4157</v>
          </cell>
          <cell r="IC290">
            <v>0</v>
          </cell>
          <cell r="ID290">
            <v>0</v>
          </cell>
          <cell r="IE290">
            <v>0</v>
          </cell>
          <cell r="IF290">
            <v>0</v>
          </cell>
          <cell r="IG290">
            <v>0</v>
          </cell>
          <cell r="IH290">
            <v>269498</v>
          </cell>
          <cell r="II290">
            <v>14888</v>
          </cell>
          <cell r="IJ290">
            <v>32345</v>
          </cell>
          <cell r="IK290">
            <v>-1438</v>
          </cell>
        </row>
        <row r="291">
          <cell r="A291" t="str">
            <v>38859411</v>
          </cell>
          <cell r="B291" t="str">
            <v>2001</v>
          </cell>
          <cell r="C291">
            <v>37413</v>
          </cell>
          <cell r="D291" t="str">
            <v>15:46:33</v>
          </cell>
          <cell r="E291" t="str">
            <v>SHAIRE NURSING CENTER</v>
          </cell>
          <cell r="F291">
            <v>0</v>
          </cell>
          <cell r="G291">
            <v>275810</v>
          </cell>
          <cell r="H291">
            <v>-2156</v>
          </cell>
          <cell r="I291">
            <v>-91984</v>
          </cell>
          <cell r="J291">
            <v>26894</v>
          </cell>
          <cell r="K291">
            <v>95600</v>
          </cell>
          <cell r="L291">
            <v>-7676</v>
          </cell>
          <cell r="M291">
            <v>0</v>
          </cell>
          <cell r="N291">
            <v>76846</v>
          </cell>
          <cell r="O291">
            <v>38042</v>
          </cell>
          <cell r="P291">
            <v>5754</v>
          </cell>
          <cell r="Q291">
            <v>0</v>
          </cell>
          <cell r="R291">
            <v>148858</v>
          </cell>
          <cell r="S291">
            <v>125119</v>
          </cell>
          <cell r="T291">
            <v>3768</v>
          </cell>
          <cell r="U291">
            <v>0</v>
          </cell>
          <cell r="V291">
            <v>101450</v>
          </cell>
          <cell r="W291">
            <v>0</v>
          </cell>
          <cell r="X291">
            <v>0</v>
          </cell>
          <cell r="Y291">
            <v>0</v>
          </cell>
          <cell r="Z291">
            <v>146024</v>
          </cell>
          <cell r="AA291">
            <v>0</v>
          </cell>
          <cell r="AB291">
            <v>0</v>
          </cell>
          <cell r="AC291">
            <v>0</v>
          </cell>
          <cell r="AD291">
            <v>242241</v>
          </cell>
          <cell r="AE291">
            <v>0</v>
          </cell>
          <cell r="AF291">
            <v>0</v>
          </cell>
          <cell r="AG291">
            <v>0</v>
          </cell>
          <cell r="AH291">
            <v>365220</v>
          </cell>
          <cell r="AI291">
            <v>0</v>
          </cell>
          <cell r="AJ291">
            <v>0</v>
          </cell>
          <cell r="AK291">
            <v>0</v>
          </cell>
          <cell r="AL291">
            <v>40490</v>
          </cell>
          <cell r="AM291">
            <v>0</v>
          </cell>
          <cell r="AN291">
            <v>0</v>
          </cell>
          <cell r="AO291">
            <v>0</v>
          </cell>
          <cell r="AP291">
            <v>0</v>
          </cell>
          <cell r="AQ291">
            <v>0</v>
          </cell>
          <cell r="AR291">
            <v>0</v>
          </cell>
          <cell r="AS291">
            <v>0</v>
          </cell>
          <cell r="AT291">
            <v>0</v>
          </cell>
          <cell r="AU291">
            <v>77769</v>
          </cell>
          <cell r="AV291">
            <v>0</v>
          </cell>
          <cell r="AW291">
            <v>0</v>
          </cell>
          <cell r="AX291">
            <v>0</v>
          </cell>
          <cell r="AY291">
            <v>61951</v>
          </cell>
          <cell r="AZ291">
            <v>18713</v>
          </cell>
          <cell r="BA291">
            <v>0</v>
          </cell>
          <cell r="BB291">
            <v>0</v>
          </cell>
          <cell r="BC291">
            <v>2442</v>
          </cell>
          <cell r="BD291">
            <v>0</v>
          </cell>
          <cell r="BE291">
            <v>0</v>
          </cell>
          <cell r="BF291">
            <v>0</v>
          </cell>
          <cell r="BG291">
            <v>550</v>
          </cell>
          <cell r="BH291">
            <v>0</v>
          </cell>
          <cell r="BI291">
            <v>0</v>
          </cell>
          <cell r="BJ291">
            <v>0</v>
          </cell>
          <cell r="BK291">
            <v>18425</v>
          </cell>
          <cell r="BL291">
            <v>0</v>
          </cell>
          <cell r="BM291">
            <v>0</v>
          </cell>
          <cell r="BN291">
            <v>0</v>
          </cell>
          <cell r="BO291">
            <v>10489</v>
          </cell>
          <cell r="BP291">
            <v>0</v>
          </cell>
          <cell r="BQ291">
            <v>0</v>
          </cell>
          <cell r="BR291">
            <v>0</v>
          </cell>
          <cell r="BS291">
            <v>0</v>
          </cell>
          <cell r="BT291">
            <v>0</v>
          </cell>
          <cell r="BU291">
            <v>0</v>
          </cell>
          <cell r="BV291">
            <v>0</v>
          </cell>
          <cell r="BW291">
            <v>206</v>
          </cell>
          <cell r="BX291">
            <v>0</v>
          </cell>
          <cell r="BY291">
            <v>0</v>
          </cell>
          <cell r="BZ291">
            <v>0</v>
          </cell>
          <cell r="CA291">
            <v>11550</v>
          </cell>
          <cell r="CB291">
            <v>0</v>
          </cell>
          <cell r="CC291">
            <v>0</v>
          </cell>
          <cell r="CD291">
            <v>0</v>
          </cell>
          <cell r="CE291">
            <v>2399</v>
          </cell>
          <cell r="CF291">
            <v>0</v>
          </cell>
          <cell r="CG291">
            <v>0</v>
          </cell>
          <cell r="CH291">
            <v>0</v>
          </cell>
          <cell r="CI291">
            <v>0</v>
          </cell>
          <cell r="CJ291">
            <v>0</v>
          </cell>
          <cell r="CK291">
            <v>0</v>
          </cell>
          <cell r="CL291">
            <v>0</v>
          </cell>
          <cell r="CM291">
            <v>28398</v>
          </cell>
          <cell r="CN291">
            <v>0</v>
          </cell>
          <cell r="CO291">
            <v>0</v>
          </cell>
          <cell r="CP291">
            <v>0</v>
          </cell>
          <cell r="CQ291">
            <v>0</v>
          </cell>
          <cell r="CR291">
            <v>2857</v>
          </cell>
          <cell r="CS291">
            <v>0</v>
          </cell>
          <cell r="CT291">
            <v>0</v>
          </cell>
          <cell r="CU291">
            <v>0</v>
          </cell>
          <cell r="CV291">
            <v>2156</v>
          </cell>
          <cell r="CW291">
            <v>0</v>
          </cell>
          <cell r="CX291">
            <v>0</v>
          </cell>
          <cell r="CY291">
            <v>0</v>
          </cell>
          <cell r="CZ291">
            <v>0</v>
          </cell>
          <cell r="DA291">
            <v>0</v>
          </cell>
          <cell r="DB291">
            <v>0</v>
          </cell>
          <cell r="DC291">
            <v>0</v>
          </cell>
          <cell r="DD291">
            <v>0</v>
          </cell>
          <cell r="DE291">
            <v>0</v>
          </cell>
          <cell r="DF291">
            <v>895425</v>
          </cell>
          <cell r="DG291">
            <v>214179</v>
          </cell>
          <cell r="DH291">
            <v>23726</v>
          </cell>
          <cell r="DI291">
            <v>0</v>
          </cell>
          <cell r="DJ291">
            <v>23143</v>
          </cell>
          <cell r="DK291">
            <v>7631</v>
          </cell>
          <cell r="DL291">
            <v>1176</v>
          </cell>
          <cell r="DM291">
            <v>0</v>
          </cell>
          <cell r="DN291">
            <v>4340</v>
          </cell>
          <cell r="DO291">
            <v>1351</v>
          </cell>
          <cell r="DP291">
            <v>-92</v>
          </cell>
          <cell r="DQ291">
            <v>0</v>
          </cell>
          <cell r="DR291">
            <v>20437</v>
          </cell>
          <cell r="DS291">
            <v>10483</v>
          </cell>
          <cell r="DT291">
            <v>-191</v>
          </cell>
          <cell r="DU291">
            <v>0</v>
          </cell>
          <cell r="DV291">
            <v>82095</v>
          </cell>
          <cell r="DW291">
            <v>180035</v>
          </cell>
          <cell r="DX291">
            <v>-27212</v>
          </cell>
          <cell r="DY291">
            <v>-54176</v>
          </cell>
          <cell r="DZ291">
            <v>0</v>
          </cell>
          <cell r="EA291">
            <v>1848</v>
          </cell>
          <cell r="EB291">
            <v>0</v>
          </cell>
          <cell r="EC291">
            <v>0</v>
          </cell>
          <cell r="ED291">
            <v>0</v>
          </cell>
          <cell r="EE291">
            <v>3226</v>
          </cell>
          <cell r="EF291">
            <v>0</v>
          </cell>
          <cell r="EG291">
            <v>0</v>
          </cell>
          <cell r="EH291">
            <v>45652</v>
          </cell>
          <cell r="EI291">
            <v>24471</v>
          </cell>
          <cell r="EJ291">
            <v>-7774</v>
          </cell>
          <cell r="EK291">
            <v>0</v>
          </cell>
          <cell r="EL291">
            <v>36792</v>
          </cell>
          <cell r="EM291">
            <v>0</v>
          </cell>
          <cell r="EN291">
            <v>8887</v>
          </cell>
          <cell r="EO291">
            <v>0</v>
          </cell>
          <cell r="EP291">
            <v>16151</v>
          </cell>
          <cell r="EQ291">
            <v>0</v>
          </cell>
          <cell r="ER291">
            <v>2019</v>
          </cell>
          <cell r="ES291">
            <v>0</v>
          </cell>
          <cell r="ET291">
            <v>0</v>
          </cell>
          <cell r="EU291">
            <v>7478</v>
          </cell>
          <cell r="EV291">
            <v>0</v>
          </cell>
          <cell r="EW291">
            <v>0</v>
          </cell>
          <cell r="EX291">
            <v>0</v>
          </cell>
          <cell r="EY291">
            <v>0</v>
          </cell>
          <cell r="EZ291">
            <v>0</v>
          </cell>
          <cell r="FA291">
            <v>0</v>
          </cell>
          <cell r="FB291">
            <v>0</v>
          </cell>
          <cell r="FC291">
            <v>79830</v>
          </cell>
          <cell r="FD291">
            <v>0</v>
          </cell>
          <cell r="FE291">
            <v>0</v>
          </cell>
          <cell r="FF291">
            <v>0</v>
          </cell>
          <cell r="FG291">
            <v>17261</v>
          </cell>
          <cell r="FH291">
            <v>0</v>
          </cell>
          <cell r="FI291">
            <v>0</v>
          </cell>
          <cell r="FJ291">
            <v>0</v>
          </cell>
          <cell r="FK291">
            <v>0</v>
          </cell>
          <cell r="FL291">
            <v>0</v>
          </cell>
          <cell r="FM291">
            <v>0</v>
          </cell>
          <cell r="FN291">
            <v>14321</v>
          </cell>
          <cell r="FO291">
            <v>10607</v>
          </cell>
          <cell r="FP291">
            <v>-229</v>
          </cell>
          <cell r="FQ291">
            <v>0</v>
          </cell>
          <cell r="FR291">
            <v>0</v>
          </cell>
          <cell r="FS291">
            <v>0</v>
          </cell>
          <cell r="FT291">
            <v>0</v>
          </cell>
          <cell r="FU291">
            <v>0</v>
          </cell>
          <cell r="FV291">
            <v>0</v>
          </cell>
          <cell r="FW291">
            <v>0</v>
          </cell>
          <cell r="FX291">
            <v>0</v>
          </cell>
          <cell r="FY291">
            <v>0</v>
          </cell>
          <cell r="FZ291">
            <v>0</v>
          </cell>
          <cell r="GA291">
            <v>0</v>
          </cell>
          <cell r="GB291">
            <v>0</v>
          </cell>
          <cell r="GC291">
            <v>0</v>
          </cell>
          <cell r="GD291">
            <v>0</v>
          </cell>
          <cell r="GE291">
            <v>0</v>
          </cell>
          <cell r="GF291">
            <v>0</v>
          </cell>
          <cell r="GG291">
            <v>0</v>
          </cell>
          <cell r="GH291">
            <v>0</v>
          </cell>
          <cell r="GI291">
            <v>0</v>
          </cell>
          <cell r="GJ291">
            <v>0</v>
          </cell>
          <cell r="GK291">
            <v>0</v>
          </cell>
          <cell r="GL291">
            <v>0</v>
          </cell>
          <cell r="GM291">
            <v>0</v>
          </cell>
          <cell r="GN291">
            <v>0</v>
          </cell>
          <cell r="GO291">
            <v>0</v>
          </cell>
          <cell r="GP291">
            <v>0</v>
          </cell>
          <cell r="GQ291">
            <v>0</v>
          </cell>
          <cell r="GR291">
            <v>0</v>
          </cell>
          <cell r="GS291">
            <v>0</v>
          </cell>
          <cell r="GT291">
            <v>0</v>
          </cell>
          <cell r="GU291">
            <v>0</v>
          </cell>
          <cell r="GV291">
            <v>0</v>
          </cell>
          <cell r="GW291">
            <v>0</v>
          </cell>
          <cell r="GX291">
            <v>0</v>
          </cell>
          <cell r="GY291">
            <v>0</v>
          </cell>
          <cell r="GZ291">
            <v>0</v>
          </cell>
          <cell r="HA291">
            <v>0</v>
          </cell>
          <cell r="HB291">
            <v>0</v>
          </cell>
          <cell r="HC291">
            <v>0</v>
          </cell>
          <cell r="HD291">
            <v>0</v>
          </cell>
          <cell r="HE291">
            <v>0</v>
          </cell>
          <cell r="HF291">
            <v>0</v>
          </cell>
          <cell r="HG291">
            <v>0</v>
          </cell>
          <cell r="HH291">
            <v>0</v>
          </cell>
          <cell r="HI291">
            <v>0</v>
          </cell>
          <cell r="HJ291">
            <v>0</v>
          </cell>
          <cell r="HK291">
            <v>0</v>
          </cell>
          <cell r="HL291">
            <v>0</v>
          </cell>
          <cell r="HM291">
            <v>0</v>
          </cell>
          <cell r="HN291">
            <v>0</v>
          </cell>
          <cell r="HO291">
            <v>0</v>
          </cell>
          <cell r="HP291">
            <v>0</v>
          </cell>
          <cell r="HQ291">
            <v>0</v>
          </cell>
          <cell r="HR291">
            <v>0</v>
          </cell>
          <cell r="HS291">
            <v>0</v>
          </cell>
          <cell r="HT291">
            <v>0</v>
          </cell>
          <cell r="HU291">
            <v>0</v>
          </cell>
          <cell r="HV291">
            <v>0</v>
          </cell>
          <cell r="HW291">
            <v>0</v>
          </cell>
          <cell r="HX291">
            <v>0</v>
          </cell>
          <cell r="HY291">
            <v>0</v>
          </cell>
          <cell r="HZ291">
            <v>0</v>
          </cell>
          <cell r="IA291">
            <v>0</v>
          </cell>
          <cell r="IB291">
            <v>0</v>
          </cell>
          <cell r="IC291">
            <v>0</v>
          </cell>
          <cell r="ID291">
            <v>0</v>
          </cell>
          <cell r="IE291">
            <v>0</v>
          </cell>
          <cell r="IF291">
            <v>0</v>
          </cell>
          <cell r="IG291">
            <v>0</v>
          </cell>
          <cell r="IH291">
            <v>0</v>
          </cell>
          <cell r="II291">
            <v>0</v>
          </cell>
          <cell r="IJ291">
            <v>0</v>
          </cell>
          <cell r="IK291">
            <v>0</v>
          </cell>
        </row>
        <row r="292">
          <cell r="A292" t="str">
            <v>43665632</v>
          </cell>
          <cell r="B292" t="str">
            <v>2001</v>
          </cell>
          <cell r="C292">
            <v>37638</v>
          </cell>
          <cell r="D292" t="str">
            <v>09:29:13</v>
          </cell>
          <cell r="E292" t="str">
            <v>SHORELAND HEALTH CARE</v>
          </cell>
          <cell r="F292">
            <v>0</v>
          </cell>
          <cell r="G292">
            <v>417245</v>
          </cell>
          <cell r="H292">
            <v>-1507</v>
          </cell>
          <cell r="I292">
            <v>-307234</v>
          </cell>
          <cell r="J292">
            <v>23139</v>
          </cell>
          <cell r="K292">
            <v>119271</v>
          </cell>
          <cell r="L292">
            <v>0</v>
          </cell>
          <cell r="M292">
            <v>0</v>
          </cell>
          <cell r="N292">
            <v>103412</v>
          </cell>
          <cell r="O292">
            <v>64920</v>
          </cell>
          <cell r="P292">
            <v>0</v>
          </cell>
          <cell r="Q292">
            <v>0</v>
          </cell>
          <cell r="R292">
            <v>192814</v>
          </cell>
          <cell r="S292">
            <v>239333</v>
          </cell>
          <cell r="T292">
            <v>0</v>
          </cell>
          <cell r="U292">
            <v>-24162</v>
          </cell>
          <cell r="V292">
            <v>86429</v>
          </cell>
          <cell r="W292">
            <v>0</v>
          </cell>
          <cell r="X292">
            <v>0</v>
          </cell>
          <cell r="Y292">
            <v>0</v>
          </cell>
          <cell r="Z292">
            <v>161699</v>
          </cell>
          <cell r="AA292">
            <v>0</v>
          </cell>
          <cell r="AB292">
            <v>20296</v>
          </cell>
          <cell r="AC292">
            <v>0</v>
          </cell>
          <cell r="AD292">
            <v>270806</v>
          </cell>
          <cell r="AE292">
            <v>0</v>
          </cell>
          <cell r="AF292">
            <v>0</v>
          </cell>
          <cell r="AG292">
            <v>0</v>
          </cell>
          <cell r="AH292">
            <v>606812</v>
          </cell>
          <cell r="AI292">
            <v>0</v>
          </cell>
          <cell r="AJ292">
            <v>0</v>
          </cell>
          <cell r="AK292">
            <v>-16800</v>
          </cell>
          <cell r="AL292">
            <v>41154</v>
          </cell>
          <cell r="AM292">
            <v>0</v>
          </cell>
          <cell r="AN292">
            <v>0</v>
          </cell>
          <cell r="AO292">
            <v>0</v>
          </cell>
          <cell r="AP292">
            <v>0</v>
          </cell>
          <cell r="AQ292">
            <v>0</v>
          </cell>
          <cell r="AR292">
            <v>0</v>
          </cell>
          <cell r="AS292">
            <v>0</v>
          </cell>
          <cell r="AT292">
            <v>0</v>
          </cell>
          <cell r="AU292">
            <v>93095</v>
          </cell>
          <cell r="AV292">
            <v>0</v>
          </cell>
          <cell r="AW292">
            <v>-1129</v>
          </cell>
          <cell r="AX292">
            <v>0</v>
          </cell>
          <cell r="AY292">
            <v>485635</v>
          </cell>
          <cell r="AZ292">
            <v>1544</v>
          </cell>
          <cell r="BA292">
            <v>-567</v>
          </cell>
          <cell r="BB292">
            <v>0</v>
          </cell>
          <cell r="BC292">
            <v>4723</v>
          </cell>
          <cell r="BD292">
            <v>0</v>
          </cell>
          <cell r="BE292">
            <v>-73</v>
          </cell>
          <cell r="BF292">
            <v>0</v>
          </cell>
          <cell r="BG292">
            <v>131323</v>
          </cell>
          <cell r="BH292">
            <v>0</v>
          </cell>
          <cell r="BI292">
            <v>0</v>
          </cell>
          <cell r="BJ292">
            <v>0</v>
          </cell>
          <cell r="BK292">
            <v>17311</v>
          </cell>
          <cell r="BL292">
            <v>0</v>
          </cell>
          <cell r="BM292">
            <v>0</v>
          </cell>
          <cell r="BN292">
            <v>0</v>
          </cell>
          <cell r="BO292">
            <v>11509</v>
          </cell>
          <cell r="BP292">
            <v>0</v>
          </cell>
          <cell r="BQ292">
            <v>919</v>
          </cell>
          <cell r="BR292">
            <v>0</v>
          </cell>
          <cell r="BS292">
            <v>0</v>
          </cell>
          <cell r="BT292">
            <v>0</v>
          </cell>
          <cell r="BU292">
            <v>0</v>
          </cell>
          <cell r="BV292">
            <v>0</v>
          </cell>
          <cell r="BW292">
            <v>0</v>
          </cell>
          <cell r="BX292">
            <v>0</v>
          </cell>
          <cell r="BY292">
            <v>0</v>
          </cell>
          <cell r="BZ292">
            <v>0</v>
          </cell>
          <cell r="CA292">
            <v>12000</v>
          </cell>
          <cell r="CB292">
            <v>0</v>
          </cell>
          <cell r="CC292">
            <v>0</v>
          </cell>
          <cell r="CD292">
            <v>0</v>
          </cell>
          <cell r="CE292">
            <v>9900</v>
          </cell>
          <cell r="CF292">
            <v>0</v>
          </cell>
          <cell r="CG292">
            <v>0</v>
          </cell>
          <cell r="CH292">
            <v>0</v>
          </cell>
          <cell r="CI292">
            <v>22096</v>
          </cell>
          <cell r="CJ292">
            <v>-20296</v>
          </cell>
          <cell r="CK292">
            <v>0</v>
          </cell>
          <cell r="CL292">
            <v>0</v>
          </cell>
          <cell r="CM292">
            <v>6621</v>
          </cell>
          <cell r="CN292">
            <v>0</v>
          </cell>
          <cell r="CO292">
            <v>5943</v>
          </cell>
          <cell r="CP292">
            <v>0</v>
          </cell>
          <cell r="CQ292">
            <v>33904</v>
          </cell>
          <cell r="CR292">
            <v>-1544</v>
          </cell>
          <cell r="CS292">
            <v>-2816</v>
          </cell>
          <cell r="CT292">
            <v>0</v>
          </cell>
          <cell r="CU292">
            <v>0</v>
          </cell>
          <cell r="CV292">
            <v>1507</v>
          </cell>
          <cell r="CW292">
            <v>0</v>
          </cell>
          <cell r="CX292">
            <v>0</v>
          </cell>
          <cell r="CY292">
            <v>0</v>
          </cell>
          <cell r="CZ292">
            <v>0</v>
          </cell>
          <cell r="DA292">
            <v>0</v>
          </cell>
          <cell r="DB292">
            <v>0</v>
          </cell>
          <cell r="DC292">
            <v>0</v>
          </cell>
          <cell r="DD292">
            <v>0</v>
          </cell>
          <cell r="DE292">
            <v>0</v>
          </cell>
          <cell r="DF292">
            <v>1166900</v>
          </cell>
          <cell r="DG292">
            <v>828117</v>
          </cell>
          <cell r="DH292">
            <v>1507</v>
          </cell>
          <cell r="DI292">
            <v>-14523</v>
          </cell>
          <cell r="DJ292">
            <v>31301</v>
          </cell>
          <cell r="DK292">
            <v>33571</v>
          </cell>
          <cell r="DL292">
            <v>0</v>
          </cell>
          <cell r="DM292">
            <v>0</v>
          </cell>
          <cell r="DN292">
            <v>27906</v>
          </cell>
          <cell r="DO292">
            <v>8173</v>
          </cell>
          <cell r="DP292">
            <v>0</v>
          </cell>
          <cell r="DQ292">
            <v>0</v>
          </cell>
          <cell r="DR292">
            <v>40588</v>
          </cell>
          <cell r="DS292">
            <v>25374</v>
          </cell>
          <cell r="DT292">
            <v>0</v>
          </cell>
          <cell r="DU292">
            <v>0</v>
          </cell>
          <cell r="DV292">
            <v>53935</v>
          </cell>
          <cell r="DW292">
            <v>292313</v>
          </cell>
          <cell r="DX292">
            <v>0</v>
          </cell>
          <cell r="DY292">
            <v>-43597</v>
          </cell>
          <cell r="DZ292">
            <v>0</v>
          </cell>
          <cell r="EA292">
            <v>2350</v>
          </cell>
          <cell r="EB292">
            <v>0</v>
          </cell>
          <cell r="EC292">
            <v>0</v>
          </cell>
          <cell r="ED292">
            <v>0</v>
          </cell>
          <cell r="EE292">
            <v>2487</v>
          </cell>
          <cell r="EF292">
            <v>0</v>
          </cell>
          <cell r="EG292">
            <v>0</v>
          </cell>
          <cell r="EH292">
            <v>0</v>
          </cell>
          <cell r="EI292">
            <v>91849</v>
          </cell>
          <cell r="EJ292">
            <v>0</v>
          </cell>
          <cell r="EK292">
            <v>0</v>
          </cell>
          <cell r="EL292">
            <v>0</v>
          </cell>
          <cell r="EM292">
            <v>57473</v>
          </cell>
          <cell r="EN292">
            <v>0</v>
          </cell>
          <cell r="EO292">
            <v>0</v>
          </cell>
          <cell r="EP292">
            <v>0</v>
          </cell>
          <cell r="EQ292">
            <v>5610</v>
          </cell>
          <cell r="ER292">
            <v>0</v>
          </cell>
          <cell r="ES292">
            <v>0</v>
          </cell>
          <cell r="ET292">
            <v>0</v>
          </cell>
          <cell r="EU292">
            <v>6146</v>
          </cell>
          <cell r="EV292">
            <v>0</v>
          </cell>
          <cell r="EW292">
            <v>0</v>
          </cell>
          <cell r="EX292">
            <v>0</v>
          </cell>
          <cell r="EY292">
            <v>0</v>
          </cell>
          <cell r="EZ292">
            <v>0</v>
          </cell>
          <cell r="FA292">
            <v>0</v>
          </cell>
          <cell r="FB292">
            <v>0</v>
          </cell>
          <cell r="FC292">
            <v>38067</v>
          </cell>
          <cell r="FD292">
            <v>0</v>
          </cell>
          <cell r="FE292">
            <v>0</v>
          </cell>
          <cell r="FF292">
            <v>0</v>
          </cell>
          <cell r="FG292">
            <v>66680</v>
          </cell>
          <cell r="FH292">
            <v>0</v>
          </cell>
          <cell r="FI292">
            <v>0</v>
          </cell>
          <cell r="FJ292">
            <v>0</v>
          </cell>
          <cell r="FK292">
            <v>13871</v>
          </cell>
          <cell r="FL292">
            <v>0</v>
          </cell>
          <cell r="FM292">
            <v>0</v>
          </cell>
          <cell r="FN292">
            <v>15507</v>
          </cell>
          <cell r="FO292">
            <v>6384</v>
          </cell>
          <cell r="FP292">
            <v>0</v>
          </cell>
          <cell r="FQ292">
            <v>0</v>
          </cell>
          <cell r="FR292">
            <v>0</v>
          </cell>
          <cell r="FS292">
            <v>0</v>
          </cell>
          <cell r="FT292">
            <v>0</v>
          </cell>
          <cell r="FU292">
            <v>0</v>
          </cell>
          <cell r="FV292">
            <v>0</v>
          </cell>
          <cell r="FW292">
            <v>0</v>
          </cell>
          <cell r="FX292">
            <v>0</v>
          </cell>
          <cell r="FY292">
            <v>0</v>
          </cell>
          <cell r="FZ292">
            <v>0</v>
          </cell>
          <cell r="GA292">
            <v>0</v>
          </cell>
          <cell r="GB292">
            <v>0</v>
          </cell>
          <cell r="GC292">
            <v>0</v>
          </cell>
          <cell r="GD292">
            <v>0</v>
          </cell>
          <cell r="GE292">
            <v>0</v>
          </cell>
          <cell r="GF292">
            <v>0</v>
          </cell>
          <cell r="GG292">
            <v>0</v>
          </cell>
          <cell r="GH292">
            <v>0</v>
          </cell>
          <cell r="GI292">
            <v>0</v>
          </cell>
          <cell r="GJ292">
            <v>0</v>
          </cell>
          <cell r="GK292">
            <v>0</v>
          </cell>
          <cell r="GL292">
            <v>0</v>
          </cell>
          <cell r="GM292">
            <v>0</v>
          </cell>
          <cell r="GN292">
            <v>0</v>
          </cell>
          <cell r="GO292">
            <v>0</v>
          </cell>
          <cell r="GP292">
            <v>0</v>
          </cell>
          <cell r="GQ292">
            <v>0</v>
          </cell>
          <cell r="GR292">
            <v>0</v>
          </cell>
          <cell r="GS292">
            <v>0</v>
          </cell>
          <cell r="GT292">
            <v>0</v>
          </cell>
          <cell r="GU292">
            <v>0</v>
          </cell>
          <cell r="GV292">
            <v>0</v>
          </cell>
          <cell r="GW292">
            <v>0</v>
          </cell>
          <cell r="GX292">
            <v>0</v>
          </cell>
          <cell r="GY292">
            <v>0</v>
          </cell>
          <cell r="GZ292">
            <v>0</v>
          </cell>
          <cell r="HA292">
            <v>0</v>
          </cell>
          <cell r="HB292">
            <v>0</v>
          </cell>
          <cell r="HC292">
            <v>0</v>
          </cell>
          <cell r="HD292">
            <v>0</v>
          </cell>
          <cell r="HE292">
            <v>0</v>
          </cell>
          <cell r="HF292">
            <v>0</v>
          </cell>
          <cell r="HG292">
            <v>0</v>
          </cell>
          <cell r="HH292">
            <v>0</v>
          </cell>
          <cell r="HI292">
            <v>0</v>
          </cell>
          <cell r="HJ292">
            <v>0</v>
          </cell>
          <cell r="HK292">
            <v>0</v>
          </cell>
          <cell r="HL292">
            <v>0</v>
          </cell>
          <cell r="HM292">
            <v>0</v>
          </cell>
          <cell r="HN292">
            <v>0</v>
          </cell>
          <cell r="HO292">
            <v>0</v>
          </cell>
          <cell r="HP292">
            <v>0</v>
          </cell>
          <cell r="HQ292">
            <v>0</v>
          </cell>
          <cell r="HR292">
            <v>0</v>
          </cell>
          <cell r="HS292">
            <v>0</v>
          </cell>
          <cell r="HT292">
            <v>0</v>
          </cell>
          <cell r="HU292">
            <v>0</v>
          </cell>
          <cell r="HV292">
            <v>0</v>
          </cell>
          <cell r="HW292">
            <v>0</v>
          </cell>
          <cell r="HX292">
            <v>0</v>
          </cell>
          <cell r="HY292">
            <v>0</v>
          </cell>
          <cell r="HZ292">
            <v>0</v>
          </cell>
          <cell r="IA292">
            <v>0</v>
          </cell>
          <cell r="IB292">
            <v>0</v>
          </cell>
          <cell r="IC292">
            <v>0</v>
          </cell>
          <cell r="ID292">
            <v>0</v>
          </cell>
          <cell r="IE292">
            <v>0</v>
          </cell>
          <cell r="IF292">
            <v>0</v>
          </cell>
          <cell r="IG292">
            <v>0</v>
          </cell>
          <cell r="IH292">
            <v>0</v>
          </cell>
          <cell r="II292">
            <v>0</v>
          </cell>
          <cell r="IJ292">
            <v>0</v>
          </cell>
          <cell r="IK292">
            <v>0</v>
          </cell>
        </row>
        <row r="293">
          <cell r="A293" t="str">
            <v>19100001</v>
          </cell>
          <cell r="B293" t="str">
            <v>2001</v>
          </cell>
          <cell r="C293">
            <v>37526</v>
          </cell>
          <cell r="D293" t="str">
            <v>13:16:32</v>
          </cell>
          <cell r="E293" t="str">
            <v>Silas Creek Manor</v>
          </cell>
          <cell r="F293">
            <v>0</v>
          </cell>
          <cell r="G293">
            <v>721559</v>
          </cell>
          <cell r="H293">
            <v>-26964</v>
          </cell>
          <cell r="I293">
            <v>-554404</v>
          </cell>
          <cell r="J293">
            <v>38521</v>
          </cell>
          <cell r="K293">
            <v>155882</v>
          </cell>
          <cell r="L293">
            <v>5992</v>
          </cell>
          <cell r="M293">
            <v>0</v>
          </cell>
          <cell r="N293">
            <v>142260</v>
          </cell>
          <cell r="O293">
            <v>12260</v>
          </cell>
          <cell r="P293">
            <v>42410</v>
          </cell>
          <cell r="Q293">
            <v>0</v>
          </cell>
          <cell r="R293">
            <v>165289</v>
          </cell>
          <cell r="S293">
            <v>146555</v>
          </cell>
          <cell r="T293">
            <v>47987</v>
          </cell>
          <cell r="U293">
            <v>-998</v>
          </cell>
          <cell r="V293">
            <v>143282</v>
          </cell>
          <cell r="W293">
            <v>0</v>
          </cell>
          <cell r="X293">
            <v>14241</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44269</v>
          </cell>
          <cell r="AM293">
            <v>0</v>
          </cell>
          <cell r="AN293">
            <v>0</v>
          </cell>
          <cell r="AO293">
            <v>0</v>
          </cell>
          <cell r="AP293">
            <v>0</v>
          </cell>
          <cell r="AQ293">
            <v>0</v>
          </cell>
          <cell r="AR293">
            <v>0</v>
          </cell>
          <cell r="AS293">
            <v>0</v>
          </cell>
          <cell r="AT293">
            <v>0</v>
          </cell>
          <cell r="AU293">
            <v>0</v>
          </cell>
          <cell r="AV293">
            <v>16573</v>
          </cell>
          <cell r="AW293">
            <v>0</v>
          </cell>
          <cell r="AX293">
            <v>0</v>
          </cell>
          <cell r="AY293">
            <v>0</v>
          </cell>
          <cell r="AZ293">
            <v>39610</v>
          </cell>
          <cell r="BA293">
            <v>0</v>
          </cell>
          <cell r="BB293">
            <v>0</v>
          </cell>
          <cell r="BC293">
            <v>0</v>
          </cell>
          <cell r="BD293">
            <v>0</v>
          </cell>
          <cell r="BE293">
            <v>0</v>
          </cell>
          <cell r="BF293">
            <v>0</v>
          </cell>
          <cell r="BG293">
            <v>81851</v>
          </cell>
          <cell r="BH293">
            <v>-9290</v>
          </cell>
          <cell r="BI293">
            <v>0</v>
          </cell>
          <cell r="BJ293">
            <v>0</v>
          </cell>
          <cell r="BK293">
            <v>0</v>
          </cell>
          <cell r="BL293">
            <v>0</v>
          </cell>
          <cell r="BM293">
            <v>0</v>
          </cell>
          <cell r="BN293">
            <v>0</v>
          </cell>
          <cell r="BO293">
            <v>1061</v>
          </cell>
          <cell r="BP293">
            <v>0</v>
          </cell>
          <cell r="BQ293">
            <v>0</v>
          </cell>
          <cell r="BR293">
            <v>0</v>
          </cell>
          <cell r="BS293">
            <v>0</v>
          </cell>
          <cell r="BT293">
            <v>427</v>
          </cell>
          <cell r="BU293">
            <v>0</v>
          </cell>
          <cell r="BV293">
            <v>0</v>
          </cell>
          <cell r="BW293">
            <v>0</v>
          </cell>
          <cell r="BX293">
            <v>0</v>
          </cell>
          <cell r="BY293">
            <v>0</v>
          </cell>
          <cell r="BZ293">
            <v>0</v>
          </cell>
          <cell r="CA293">
            <v>11590</v>
          </cell>
          <cell r="CB293">
            <v>0</v>
          </cell>
          <cell r="CC293">
            <v>0</v>
          </cell>
          <cell r="CD293">
            <v>0</v>
          </cell>
          <cell r="CE293">
            <v>9486</v>
          </cell>
          <cell r="CF293">
            <v>0</v>
          </cell>
          <cell r="CG293">
            <v>0</v>
          </cell>
          <cell r="CH293">
            <v>0</v>
          </cell>
          <cell r="CI293">
            <v>1800</v>
          </cell>
          <cell r="CJ293">
            <v>0</v>
          </cell>
          <cell r="CK293">
            <v>0</v>
          </cell>
          <cell r="CL293">
            <v>0</v>
          </cell>
          <cell r="CM293">
            <v>1663</v>
          </cell>
          <cell r="CN293">
            <v>0</v>
          </cell>
          <cell r="CO293">
            <v>7162</v>
          </cell>
          <cell r="CP293">
            <v>0</v>
          </cell>
          <cell r="CQ293">
            <v>0</v>
          </cell>
          <cell r="CR293">
            <v>3705</v>
          </cell>
          <cell r="CS293">
            <v>0</v>
          </cell>
          <cell r="CT293">
            <v>0</v>
          </cell>
          <cell r="CU293">
            <v>0</v>
          </cell>
          <cell r="CV293">
            <v>3864</v>
          </cell>
          <cell r="CW293">
            <v>0</v>
          </cell>
          <cell r="CX293">
            <v>0</v>
          </cell>
          <cell r="CY293">
            <v>0</v>
          </cell>
          <cell r="CZ293">
            <v>0</v>
          </cell>
          <cell r="DA293">
            <v>0</v>
          </cell>
          <cell r="DB293">
            <v>0</v>
          </cell>
          <cell r="DC293">
            <v>0</v>
          </cell>
          <cell r="DD293">
            <v>0</v>
          </cell>
          <cell r="DE293">
            <v>0</v>
          </cell>
          <cell r="DF293">
            <v>187551</v>
          </cell>
          <cell r="DG293">
            <v>107451</v>
          </cell>
          <cell r="DH293">
            <v>69130</v>
          </cell>
          <cell r="DI293">
            <v>7162</v>
          </cell>
          <cell r="DJ293">
            <v>20077</v>
          </cell>
          <cell r="DK293">
            <v>15710</v>
          </cell>
          <cell r="DL293">
            <v>5829</v>
          </cell>
          <cell r="DM293">
            <v>16540</v>
          </cell>
          <cell r="DN293">
            <v>28555</v>
          </cell>
          <cell r="DO293">
            <v>563</v>
          </cell>
          <cell r="DP293">
            <v>8291</v>
          </cell>
          <cell r="DQ293">
            <v>0</v>
          </cell>
          <cell r="DR293">
            <v>27990</v>
          </cell>
          <cell r="DS293">
            <v>2303</v>
          </cell>
          <cell r="DT293">
            <v>8126</v>
          </cell>
          <cell r="DU293">
            <v>0</v>
          </cell>
          <cell r="DV293">
            <v>215364</v>
          </cell>
          <cell r="DW293">
            <v>1395635</v>
          </cell>
          <cell r="DX293">
            <v>-565357</v>
          </cell>
          <cell r="DY293">
            <v>-472121</v>
          </cell>
          <cell r="DZ293">
            <v>0</v>
          </cell>
          <cell r="EA293">
            <v>3033</v>
          </cell>
          <cell r="EB293">
            <v>0</v>
          </cell>
          <cell r="EC293">
            <v>0</v>
          </cell>
          <cell r="ED293">
            <v>0</v>
          </cell>
          <cell r="EE293">
            <v>25068</v>
          </cell>
          <cell r="EF293">
            <v>1685</v>
          </cell>
          <cell r="EG293">
            <v>0</v>
          </cell>
          <cell r="EH293">
            <v>55799</v>
          </cell>
          <cell r="EI293">
            <v>50328</v>
          </cell>
          <cell r="EJ293">
            <v>-6146</v>
          </cell>
          <cell r="EK293">
            <v>-49</v>
          </cell>
          <cell r="EL293">
            <v>35538</v>
          </cell>
          <cell r="EM293">
            <v>89</v>
          </cell>
          <cell r="EN293">
            <v>20570</v>
          </cell>
          <cell r="EO293">
            <v>-25</v>
          </cell>
          <cell r="EP293">
            <v>8616</v>
          </cell>
          <cell r="EQ293">
            <v>0</v>
          </cell>
          <cell r="ER293">
            <v>5069</v>
          </cell>
          <cell r="ES293">
            <v>-6</v>
          </cell>
          <cell r="ET293">
            <v>0</v>
          </cell>
          <cell r="EU293">
            <v>1093</v>
          </cell>
          <cell r="EV293">
            <v>0</v>
          </cell>
          <cell r="EW293">
            <v>0</v>
          </cell>
          <cell r="EX293">
            <v>0</v>
          </cell>
          <cell r="EY293">
            <v>6581</v>
          </cell>
          <cell r="EZ293">
            <v>0</v>
          </cell>
          <cell r="FA293">
            <v>0</v>
          </cell>
          <cell r="FB293">
            <v>0</v>
          </cell>
          <cell r="FC293">
            <v>11879</v>
          </cell>
          <cell r="FD293">
            <v>-1685</v>
          </cell>
          <cell r="FE293">
            <v>0</v>
          </cell>
          <cell r="FF293">
            <v>0</v>
          </cell>
          <cell r="FG293">
            <v>32112</v>
          </cell>
          <cell r="FH293">
            <v>0</v>
          </cell>
          <cell r="FI293">
            <v>0</v>
          </cell>
          <cell r="FJ293">
            <v>0</v>
          </cell>
          <cell r="FK293">
            <v>0</v>
          </cell>
          <cell r="FL293">
            <v>23478</v>
          </cell>
          <cell r="FM293">
            <v>0</v>
          </cell>
          <cell r="FN293">
            <v>0</v>
          </cell>
          <cell r="FO293">
            <v>0</v>
          </cell>
          <cell r="FP293">
            <v>16548</v>
          </cell>
          <cell r="FQ293">
            <v>0</v>
          </cell>
          <cell r="FR293">
            <v>32571</v>
          </cell>
          <cell r="FS293">
            <v>0</v>
          </cell>
          <cell r="FT293">
            <v>0</v>
          </cell>
          <cell r="FU293">
            <v>0</v>
          </cell>
          <cell r="FV293">
            <v>71373</v>
          </cell>
          <cell r="FW293">
            <v>0</v>
          </cell>
          <cell r="FX293">
            <v>0</v>
          </cell>
          <cell r="FY293">
            <v>0</v>
          </cell>
          <cell r="FZ293">
            <v>112900</v>
          </cell>
          <cell r="GA293">
            <v>0</v>
          </cell>
          <cell r="GB293">
            <v>71555</v>
          </cell>
          <cell r="GC293">
            <v>0</v>
          </cell>
          <cell r="GD293">
            <v>0</v>
          </cell>
          <cell r="GE293">
            <v>0</v>
          </cell>
          <cell r="GF293">
            <v>23912</v>
          </cell>
          <cell r="GG293">
            <v>0</v>
          </cell>
          <cell r="GH293">
            <v>0</v>
          </cell>
          <cell r="GI293">
            <v>0</v>
          </cell>
          <cell r="GJ293">
            <v>59818</v>
          </cell>
          <cell r="GK293">
            <v>0</v>
          </cell>
          <cell r="GL293">
            <v>0</v>
          </cell>
          <cell r="GM293">
            <v>0</v>
          </cell>
          <cell r="GN293">
            <v>0</v>
          </cell>
          <cell r="GO293">
            <v>0</v>
          </cell>
          <cell r="GP293">
            <v>0</v>
          </cell>
          <cell r="GQ293">
            <v>0</v>
          </cell>
          <cell r="GR293">
            <v>3671</v>
          </cell>
          <cell r="GS293">
            <v>0</v>
          </cell>
          <cell r="GT293">
            <v>0</v>
          </cell>
          <cell r="GU293">
            <v>0</v>
          </cell>
          <cell r="GV293">
            <v>0</v>
          </cell>
          <cell r="GW293">
            <v>0</v>
          </cell>
          <cell r="GX293">
            <v>216844</v>
          </cell>
          <cell r="GY293">
            <v>0</v>
          </cell>
          <cell r="GZ293">
            <v>158956</v>
          </cell>
          <cell r="HA293">
            <v>0</v>
          </cell>
          <cell r="HB293">
            <v>203416</v>
          </cell>
          <cell r="HC293">
            <v>0</v>
          </cell>
          <cell r="HD293">
            <v>0</v>
          </cell>
          <cell r="HE293">
            <v>0</v>
          </cell>
          <cell r="HF293">
            <v>328475</v>
          </cell>
          <cell r="HG293">
            <v>0</v>
          </cell>
          <cell r="HH293">
            <v>0</v>
          </cell>
          <cell r="HI293">
            <v>0</v>
          </cell>
          <cell r="HJ293">
            <v>466186</v>
          </cell>
          <cell r="HK293">
            <v>0</v>
          </cell>
          <cell r="HL293">
            <v>-71555</v>
          </cell>
          <cell r="HM293">
            <v>0</v>
          </cell>
          <cell r="HN293">
            <v>0</v>
          </cell>
          <cell r="HO293">
            <v>0</v>
          </cell>
          <cell r="HP293">
            <v>76819</v>
          </cell>
          <cell r="HQ293">
            <v>0</v>
          </cell>
          <cell r="HR293">
            <v>0</v>
          </cell>
          <cell r="HS293">
            <v>0</v>
          </cell>
          <cell r="HT293">
            <v>192173</v>
          </cell>
          <cell r="HU293">
            <v>0</v>
          </cell>
          <cell r="HV293">
            <v>0</v>
          </cell>
          <cell r="HW293">
            <v>0</v>
          </cell>
          <cell r="HX293">
            <v>0</v>
          </cell>
          <cell r="HY293">
            <v>0</v>
          </cell>
          <cell r="HZ293">
            <v>0</v>
          </cell>
          <cell r="IA293">
            <v>0</v>
          </cell>
          <cell r="IB293">
            <v>24201</v>
          </cell>
          <cell r="IC293">
            <v>0</v>
          </cell>
          <cell r="ID293">
            <v>0</v>
          </cell>
          <cell r="IE293">
            <v>0</v>
          </cell>
          <cell r="IF293">
            <v>0</v>
          </cell>
          <cell r="IG293">
            <v>0</v>
          </cell>
          <cell r="IH293">
            <v>998077</v>
          </cell>
          <cell r="II293">
            <v>0</v>
          </cell>
          <cell r="IJ293">
            <v>221638</v>
          </cell>
          <cell r="IK293">
            <v>0</v>
          </cell>
        </row>
        <row r="294">
          <cell r="A294" t="str">
            <v>38991334</v>
          </cell>
          <cell r="B294" t="str">
            <v>2001</v>
          </cell>
          <cell r="C294">
            <v>37391</v>
          </cell>
          <cell r="D294" t="str">
            <v>09:25:21</v>
          </cell>
          <cell r="E294" t="str">
            <v>SILVER BLUFF, INC.</v>
          </cell>
          <cell r="F294">
            <v>0</v>
          </cell>
          <cell r="G294">
            <v>691427</v>
          </cell>
          <cell r="H294">
            <v>-25862</v>
          </cell>
          <cell r="I294">
            <v>-207146</v>
          </cell>
          <cell r="J294">
            <v>61437</v>
          </cell>
          <cell r="K294">
            <v>204049</v>
          </cell>
          <cell r="L294">
            <v>7055</v>
          </cell>
          <cell r="M294">
            <v>-228</v>
          </cell>
          <cell r="N294">
            <v>214170</v>
          </cell>
          <cell r="O294">
            <v>50339</v>
          </cell>
          <cell r="P294">
            <v>25152</v>
          </cell>
          <cell r="Q294">
            <v>0</v>
          </cell>
          <cell r="R294">
            <v>362034</v>
          </cell>
          <cell r="S294">
            <v>425787</v>
          </cell>
          <cell r="T294">
            <v>42517</v>
          </cell>
          <cell r="U294">
            <v>-66655</v>
          </cell>
          <cell r="V294">
            <v>78833</v>
          </cell>
          <cell r="W294">
            <v>0</v>
          </cell>
          <cell r="X294">
            <v>0</v>
          </cell>
          <cell r="Y294">
            <v>0</v>
          </cell>
          <cell r="Z294">
            <v>0</v>
          </cell>
          <cell r="AA294">
            <v>0</v>
          </cell>
          <cell r="AB294">
            <v>0</v>
          </cell>
          <cell r="AC294">
            <v>0</v>
          </cell>
          <cell r="AD294">
            <v>0</v>
          </cell>
          <cell r="AE294">
            <v>0</v>
          </cell>
          <cell r="AF294">
            <v>0</v>
          </cell>
          <cell r="AG294">
            <v>0</v>
          </cell>
          <cell r="AH294">
            <v>42740</v>
          </cell>
          <cell r="AI294">
            <v>0</v>
          </cell>
          <cell r="AJ294">
            <v>0</v>
          </cell>
          <cell r="AK294">
            <v>0</v>
          </cell>
          <cell r="AL294">
            <v>46883</v>
          </cell>
          <cell r="AM294">
            <v>0</v>
          </cell>
          <cell r="AN294">
            <v>0</v>
          </cell>
          <cell r="AO294">
            <v>0</v>
          </cell>
          <cell r="AP294">
            <v>0</v>
          </cell>
          <cell r="AQ294">
            <v>0</v>
          </cell>
          <cell r="AR294">
            <v>5989</v>
          </cell>
          <cell r="AS294">
            <v>0</v>
          </cell>
          <cell r="AT294">
            <v>0</v>
          </cell>
          <cell r="AU294">
            <v>13460</v>
          </cell>
          <cell r="AV294">
            <v>0</v>
          </cell>
          <cell r="AW294">
            <v>0</v>
          </cell>
          <cell r="AX294">
            <v>0</v>
          </cell>
          <cell r="AY294">
            <v>8327</v>
          </cell>
          <cell r="AZ294">
            <v>19783</v>
          </cell>
          <cell r="BA294">
            <v>-739</v>
          </cell>
          <cell r="BB294">
            <v>0</v>
          </cell>
          <cell r="BC294">
            <v>22</v>
          </cell>
          <cell r="BD294">
            <v>0</v>
          </cell>
          <cell r="BE294">
            <v>0</v>
          </cell>
          <cell r="BF294">
            <v>0</v>
          </cell>
          <cell r="BG294">
            <v>108142</v>
          </cell>
          <cell r="BH294">
            <v>0</v>
          </cell>
          <cell r="BI294">
            <v>-71</v>
          </cell>
          <cell r="BJ294">
            <v>0</v>
          </cell>
          <cell r="BK294">
            <v>593</v>
          </cell>
          <cell r="BL294">
            <v>0</v>
          </cell>
          <cell r="BM294">
            <v>0</v>
          </cell>
          <cell r="BN294">
            <v>0</v>
          </cell>
          <cell r="BO294">
            <v>10304</v>
          </cell>
          <cell r="BP294">
            <v>0</v>
          </cell>
          <cell r="BQ294">
            <v>-1235</v>
          </cell>
          <cell r="BR294">
            <v>0</v>
          </cell>
          <cell r="BS294">
            <v>0</v>
          </cell>
          <cell r="BT294">
            <v>0</v>
          </cell>
          <cell r="BU294">
            <v>0</v>
          </cell>
          <cell r="BV294">
            <v>0</v>
          </cell>
          <cell r="BW294">
            <v>0</v>
          </cell>
          <cell r="BX294">
            <v>0</v>
          </cell>
          <cell r="BY294">
            <v>0</v>
          </cell>
          <cell r="BZ294">
            <v>0</v>
          </cell>
          <cell r="CA294">
            <v>21600</v>
          </cell>
          <cell r="CB294">
            <v>0</v>
          </cell>
          <cell r="CC294">
            <v>0</v>
          </cell>
          <cell r="CD294">
            <v>0</v>
          </cell>
          <cell r="CE294">
            <v>720</v>
          </cell>
          <cell r="CF294">
            <v>0</v>
          </cell>
          <cell r="CG294">
            <v>0</v>
          </cell>
          <cell r="CH294">
            <v>0</v>
          </cell>
          <cell r="CI294">
            <v>3150</v>
          </cell>
          <cell r="CJ294">
            <v>0</v>
          </cell>
          <cell r="CK294">
            <v>0</v>
          </cell>
          <cell r="CL294">
            <v>0</v>
          </cell>
          <cell r="CM294">
            <v>0</v>
          </cell>
          <cell r="CN294">
            <v>0</v>
          </cell>
          <cell r="CO294">
            <v>0</v>
          </cell>
          <cell r="CP294">
            <v>0</v>
          </cell>
          <cell r="CQ294">
            <v>10</v>
          </cell>
          <cell r="CR294">
            <v>0</v>
          </cell>
          <cell r="CS294">
            <v>0</v>
          </cell>
          <cell r="CT294">
            <v>0</v>
          </cell>
          <cell r="CU294">
            <v>0</v>
          </cell>
          <cell r="CV294">
            <v>5264</v>
          </cell>
          <cell r="CW294">
            <v>0</v>
          </cell>
          <cell r="CX294">
            <v>0</v>
          </cell>
          <cell r="CY294">
            <v>0</v>
          </cell>
          <cell r="CZ294">
            <v>0</v>
          </cell>
          <cell r="DA294">
            <v>0</v>
          </cell>
          <cell r="DB294">
            <v>0</v>
          </cell>
          <cell r="DC294">
            <v>0</v>
          </cell>
          <cell r="DD294">
            <v>0</v>
          </cell>
          <cell r="DE294">
            <v>0</v>
          </cell>
          <cell r="DF294">
            <v>168456</v>
          </cell>
          <cell r="DG294">
            <v>166328</v>
          </cell>
          <cell r="DH294">
            <v>31036</v>
          </cell>
          <cell r="DI294">
            <v>-2045</v>
          </cell>
          <cell r="DJ294">
            <v>45532</v>
          </cell>
          <cell r="DK294">
            <v>16005</v>
          </cell>
          <cell r="DL294">
            <v>5347</v>
          </cell>
          <cell r="DM294">
            <v>0</v>
          </cell>
          <cell r="DN294">
            <v>58042</v>
          </cell>
          <cell r="DO294">
            <v>5498</v>
          </cell>
          <cell r="DP294">
            <v>6816</v>
          </cell>
          <cell r="DQ294">
            <v>0</v>
          </cell>
          <cell r="DR294">
            <v>71018</v>
          </cell>
          <cell r="DS294">
            <v>31118</v>
          </cell>
          <cell r="DT294">
            <v>8340</v>
          </cell>
          <cell r="DU294">
            <v>-281</v>
          </cell>
          <cell r="DV294">
            <v>304593</v>
          </cell>
          <cell r="DW294">
            <v>757941</v>
          </cell>
          <cell r="DX294">
            <v>-323610</v>
          </cell>
          <cell r="DY294">
            <v>-252028</v>
          </cell>
          <cell r="DZ294">
            <v>0</v>
          </cell>
          <cell r="EA294">
            <v>0</v>
          </cell>
          <cell r="EB294">
            <v>0</v>
          </cell>
          <cell r="EC294">
            <v>0</v>
          </cell>
          <cell r="ED294">
            <v>0</v>
          </cell>
          <cell r="EE294">
            <v>1498</v>
          </cell>
          <cell r="EF294">
            <v>0</v>
          </cell>
          <cell r="EG294">
            <v>0</v>
          </cell>
          <cell r="EH294">
            <v>0</v>
          </cell>
          <cell r="EI294">
            <v>162329</v>
          </cell>
          <cell r="EJ294">
            <v>0</v>
          </cell>
          <cell r="EK294">
            <v>0</v>
          </cell>
          <cell r="EL294">
            <v>0</v>
          </cell>
          <cell r="EM294">
            <v>118813</v>
          </cell>
          <cell r="EN294">
            <v>0</v>
          </cell>
          <cell r="EO294">
            <v>0</v>
          </cell>
          <cell r="EP294">
            <v>0</v>
          </cell>
          <cell r="EQ294">
            <v>4007</v>
          </cell>
          <cell r="ER294">
            <v>0</v>
          </cell>
          <cell r="ES294">
            <v>0</v>
          </cell>
          <cell r="ET294">
            <v>0</v>
          </cell>
          <cell r="EU294">
            <v>11312</v>
          </cell>
          <cell r="EV294">
            <v>0</v>
          </cell>
          <cell r="EW294">
            <v>0</v>
          </cell>
          <cell r="EX294">
            <v>0</v>
          </cell>
          <cell r="EY294">
            <v>0</v>
          </cell>
          <cell r="EZ294">
            <v>0</v>
          </cell>
          <cell r="FA294">
            <v>0</v>
          </cell>
          <cell r="FB294">
            <v>0</v>
          </cell>
          <cell r="FC294">
            <v>35871</v>
          </cell>
          <cell r="FD294">
            <v>0</v>
          </cell>
          <cell r="FE294">
            <v>0</v>
          </cell>
          <cell r="FF294">
            <v>0</v>
          </cell>
          <cell r="FG294">
            <v>0</v>
          </cell>
          <cell r="FH294">
            <v>0</v>
          </cell>
          <cell r="FI294">
            <v>0</v>
          </cell>
          <cell r="FJ294">
            <v>0</v>
          </cell>
          <cell r="FK294">
            <v>0</v>
          </cell>
          <cell r="FL294">
            <v>0</v>
          </cell>
          <cell r="FM294">
            <v>0</v>
          </cell>
          <cell r="FN294">
            <v>14709</v>
          </cell>
          <cell r="FO294">
            <v>2998</v>
          </cell>
          <cell r="FP294">
            <v>3574</v>
          </cell>
          <cell r="FQ294">
            <v>0</v>
          </cell>
          <cell r="FR294">
            <v>198760</v>
          </cell>
          <cell r="FS294">
            <v>0</v>
          </cell>
          <cell r="FT294">
            <v>0</v>
          </cell>
          <cell r="FU294">
            <v>-4955</v>
          </cell>
          <cell r="FV294">
            <v>152838</v>
          </cell>
          <cell r="FW294">
            <v>0</v>
          </cell>
          <cell r="FX294">
            <v>0</v>
          </cell>
          <cell r="FY294">
            <v>0</v>
          </cell>
          <cell r="FZ294">
            <v>380961</v>
          </cell>
          <cell r="GA294">
            <v>0</v>
          </cell>
          <cell r="GB294">
            <v>0</v>
          </cell>
          <cell r="GC294">
            <v>0</v>
          </cell>
          <cell r="GD294">
            <v>0</v>
          </cell>
          <cell r="GE294">
            <v>59208</v>
          </cell>
          <cell r="GF294">
            <v>0</v>
          </cell>
          <cell r="GG294">
            <v>-396</v>
          </cell>
          <cell r="GH294">
            <v>0</v>
          </cell>
          <cell r="GI294">
            <v>0</v>
          </cell>
          <cell r="GJ294">
            <v>86031</v>
          </cell>
          <cell r="GK294">
            <v>0</v>
          </cell>
          <cell r="GL294">
            <v>0</v>
          </cell>
          <cell r="GM294">
            <v>0</v>
          </cell>
          <cell r="GN294">
            <v>0</v>
          </cell>
          <cell r="GO294">
            <v>0</v>
          </cell>
          <cell r="GP294">
            <v>0</v>
          </cell>
          <cell r="GQ294">
            <v>0</v>
          </cell>
          <cell r="GR294">
            <v>0</v>
          </cell>
          <cell r="GS294">
            <v>0</v>
          </cell>
          <cell r="GT294">
            <v>0</v>
          </cell>
          <cell r="GU294">
            <v>0</v>
          </cell>
          <cell r="GV294">
            <v>0</v>
          </cell>
          <cell r="GW294">
            <v>0</v>
          </cell>
          <cell r="GX294">
            <v>732559</v>
          </cell>
          <cell r="GY294">
            <v>59208</v>
          </cell>
          <cell r="GZ294">
            <v>86031</v>
          </cell>
          <cell r="HA294">
            <v>-5351</v>
          </cell>
          <cell r="HB294">
            <v>258213</v>
          </cell>
          <cell r="HC294">
            <v>0</v>
          </cell>
          <cell r="HD294">
            <v>0</v>
          </cell>
          <cell r="HE294">
            <v>-3530</v>
          </cell>
          <cell r="HF294">
            <v>209642</v>
          </cell>
          <cell r="HG294">
            <v>0</v>
          </cell>
          <cell r="HH294">
            <v>0</v>
          </cell>
          <cell r="HI294">
            <v>0</v>
          </cell>
          <cell r="HJ294">
            <v>483555</v>
          </cell>
          <cell r="HK294">
            <v>0</v>
          </cell>
          <cell r="HL294">
            <v>0</v>
          </cell>
          <cell r="HM294">
            <v>0</v>
          </cell>
          <cell r="HN294">
            <v>0</v>
          </cell>
          <cell r="HO294">
            <v>77159</v>
          </cell>
          <cell r="HP294">
            <v>0</v>
          </cell>
          <cell r="HQ294">
            <v>-282</v>
          </cell>
          <cell r="HR294">
            <v>0</v>
          </cell>
          <cell r="HS294">
            <v>5069</v>
          </cell>
          <cell r="HT294">
            <v>111733</v>
          </cell>
          <cell r="HU294">
            <v>0</v>
          </cell>
          <cell r="HV294">
            <v>0</v>
          </cell>
          <cell r="HW294">
            <v>4159</v>
          </cell>
          <cell r="HX294">
            <v>0</v>
          </cell>
          <cell r="HY294">
            <v>0</v>
          </cell>
          <cell r="HZ294">
            <v>0</v>
          </cell>
          <cell r="IA294">
            <v>0</v>
          </cell>
          <cell r="IB294">
            <v>0</v>
          </cell>
          <cell r="IC294">
            <v>0</v>
          </cell>
          <cell r="ID294">
            <v>0</v>
          </cell>
          <cell r="IE294">
            <v>32987</v>
          </cell>
          <cell r="IF294">
            <v>0</v>
          </cell>
          <cell r="IG294">
            <v>0</v>
          </cell>
          <cell r="IH294">
            <v>951410</v>
          </cell>
          <cell r="II294">
            <v>119374</v>
          </cell>
          <cell r="IJ294">
            <v>111733</v>
          </cell>
          <cell r="IK294">
            <v>-3812</v>
          </cell>
        </row>
        <row r="295">
          <cell r="A295" t="str">
            <v>86583944</v>
          </cell>
          <cell r="B295" t="str">
            <v>2001</v>
          </cell>
          <cell r="C295">
            <v>37419</v>
          </cell>
          <cell r="D295" t="str">
            <v>13:56:10</v>
          </cell>
          <cell r="E295" t="str">
            <v>SKYLAND CARE CENTER, INC</v>
          </cell>
          <cell r="F295">
            <v>0</v>
          </cell>
          <cell r="G295">
            <v>13711</v>
          </cell>
          <cell r="H295">
            <v>0</v>
          </cell>
          <cell r="I295">
            <v>21665</v>
          </cell>
          <cell r="J295">
            <v>28611</v>
          </cell>
          <cell r="K295">
            <v>99984</v>
          </cell>
          <cell r="L295">
            <v>0</v>
          </cell>
          <cell r="M295">
            <v>0</v>
          </cell>
          <cell r="N295">
            <v>173453</v>
          </cell>
          <cell r="O295">
            <v>100810</v>
          </cell>
          <cell r="P295">
            <v>0</v>
          </cell>
          <cell r="Q295">
            <v>0</v>
          </cell>
          <cell r="R295">
            <v>136401</v>
          </cell>
          <cell r="S295">
            <v>169073</v>
          </cell>
          <cell r="T295">
            <v>0</v>
          </cell>
          <cell r="U295">
            <v>0</v>
          </cell>
          <cell r="V295">
            <v>50706</v>
          </cell>
          <cell r="W295">
            <v>0</v>
          </cell>
          <cell r="X295">
            <v>0</v>
          </cell>
          <cell r="Y295">
            <v>0</v>
          </cell>
          <cell r="Z295">
            <v>0</v>
          </cell>
          <cell r="AA295">
            <v>0</v>
          </cell>
          <cell r="AB295">
            <v>0</v>
          </cell>
          <cell r="AC295">
            <v>0</v>
          </cell>
          <cell r="AD295">
            <v>394192</v>
          </cell>
          <cell r="AE295">
            <v>0</v>
          </cell>
          <cell r="AF295">
            <v>0</v>
          </cell>
          <cell r="AG295">
            <v>0</v>
          </cell>
          <cell r="AH295">
            <v>458077</v>
          </cell>
          <cell r="AI295">
            <v>0</v>
          </cell>
          <cell r="AJ295">
            <v>0</v>
          </cell>
          <cell r="AK295">
            <v>0</v>
          </cell>
          <cell r="AL295">
            <v>12027</v>
          </cell>
          <cell r="AM295">
            <v>0</v>
          </cell>
          <cell r="AN295">
            <v>0</v>
          </cell>
          <cell r="AO295">
            <v>0</v>
          </cell>
          <cell r="AP295">
            <v>0</v>
          </cell>
          <cell r="AQ295">
            <v>0</v>
          </cell>
          <cell r="AR295">
            <v>0</v>
          </cell>
          <cell r="AS295">
            <v>0</v>
          </cell>
          <cell r="AT295">
            <v>0</v>
          </cell>
          <cell r="AU295">
            <v>243602</v>
          </cell>
          <cell r="AV295">
            <v>0</v>
          </cell>
          <cell r="AW295">
            <v>0</v>
          </cell>
          <cell r="AX295">
            <v>0</v>
          </cell>
          <cell r="AY295">
            <v>0</v>
          </cell>
          <cell r="AZ295">
            <v>0</v>
          </cell>
          <cell r="BA295">
            <v>0</v>
          </cell>
          <cell r="BB295">
            <v>0</v>
          </cell>
          <cell r="BC295">
            <v>0</v>
          </cell>
          <cell r="BD295">
            <v>0</v>
          </cell>
          <cell r="BE295">
            <v>0</v>
          </cell>
          <cell r="BF295">
            <v>0</v>
          </cell>
          <cell r="BG295">
            <v>166081</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12000</v>
          </cell>
          <cell r="CB295">
            <v>0</v>
          </cell>
          <cell r="CC295">
            <v>0</v>
          </cell>
          <cell r="CD295">
            <v>0</v>
          </cell>
          <cell r="CE295">
            <v>0</v>
          </cell>
          <cell r="CF295">
            <v>0</v>
          </cell>
          <cell r="CG295">
            <v>0</v>
          </cell>
          <cell r="CH295">
            <v>0</v>
          </cell>
          <cell r="CI295">
            <v>1947</v>
          </cell>
          <cell r="CJ295">
            <v>0</v>
          </cell>
          <cell r="CK295">
            <v>0</v>
          </cell>
          <cell r="CL295">
            <v>0</v>
          </cell>
          <cell r="CM295">
            <v>338578</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915002</v>
          </cell>
          <cell r="DG295">
            <v>762208</v>
          </cell>
          <cell r="DH295">
            <v>0</v>
          </cell>
          <cell r="DI295">
            <v>0</v>
          </cell>
          <cell r="DJ295">
            <v>0</v>
          </cell>
          <cell r="DK295">
            <v>8848</v>
          </cell>
          <cell r="DL295">
            <v>0</v>
          </cell>
          <cell r="DM295">
            <v>0</v>
          </cell>
          <cell r="DN295">
            <v>51367</v>
          </cell>
          <cell r="DO295">
            <v>15154</v>
          </cell>
          <cell r="DP295">
            <v>-24030</v>
          </cell>
          <cell r="DQ295">
            <v>0</v>
          </cell>
          <cell r="DR295">
            <v>0</v>
          </cell>
          <cell r="DS295">
            <v>1929</v>
          </cell>
          <cell r="DT295">
            <v>24030</v>
          </cell>
          <cell r="DU295">
            <v>0</v>
          </cell>
          <cell r="DV295">
            <v>107629</v>
          </cell>
          <cell r="DW295">
            <v>73328</v>
          </cell>
          <cell r="DX295">
            <v>0</v>
          </cell>
          <cell r="DY295">
            <v>0</v>
          </cell>
          <cell r="DZ295">
            <v>0</v>
          </cell>
          <cell r="EA295">
            <v>0</v>
          </cell>
          <cell r="EB295">
            <v>0</v>
          </cell>
          <cell r="EC295">
            <v>0</v>
          </cell>
          <cell r="ED295">
            <v>0</v>
          </cell>
          <cell r="EE295">
            <v>0</v>
          </cell>
          <cell r="EF295">
            <v>0</v>
          </cell>
          <cell r="EG295">
            <v>0</v>
          </cell>
          <cell r="EH295">
            <v>0</v>
          </cell>
          <cell r="EI295">
            <v>67887</v>
          </cell>
          <cell r="EJ295">
            <v>0</v>
          </cell>
          <cell r="EK295">
            <v>0</v>
          </cell>
          <cell r="EL295">
            <v>0</v>
          </cell>
          <cell r="EM295">
            <v>8322</v>
          </cell>
          <cell r="EN295">
            <v>0</v>
          </cell>
          <cell r="EO295">
            <v>0</v>
          </cell>
          <cell r="EP295">
            <v>0</v>
          </cell>
          <cell r="EQ295">
            <v>7289</v>
          </cell>
          <cell r="ER295">
            <v>0</v>
          </cell>
          <cell r="ES295">
            <v>0</v>
          </cell>
          <cell r="ET295">
            <v>0</v>
          </cell>
          <cell r="EU295">
            <v>28302</v>
          </cell>
          <cell r="EV295">
            <v>0</v>
          </cell>
          <cell r="EW295">
            <v>0</v>
          </cell>
          <cell r="EX295">
            <v>0</v>
          </cell>
          <cell r="EY295">
            <v>0</v>
          </cell>
          <cell r="EZ295">
            <v>0</v>
          </cell>
          <cell r="FA295">
            <v>0</v>
          </cell>
          <cell r="FB295">
            <v>0</v>
          </cell>
          <cell r="FC295">
            <v>0</v>
          </cell>
          <cell r="FD295">
            <v>0</v>
          </cell>
          <cell r="FE295">
            <v>0</v>
          </cell>
          <cell r="FF295">
            <v>0</v>
          </cell>
          <cell r="FG295">
            <v>0</v>
          </cell>
          <cell r="FH295">
            <v>0</v>
          </cell>
          <cell r="FI295">
            <v>0</v>
          </cell>
          <cell r="FJ295">
            <v>0</v>
          </cell>
          <cell r="FK295">
            <v>0</v>
          </cell>
          <cell r="FL295">
            <v>0</v>
          </cell>
          <cell r="FM295">
            <v>0</v>
          </cell>
          <cell r="FN295">
            <v>0</v>
          </cell>
          <cell r="FO295">
            <v>13294</v>
          </cell>
          <cell r="FP295">
            <v>0</v>
          </cell>
          <cell r="FQ295">
            <v>0</v>
          </cell>
          <cell r="FR295">
            <v>0</v>
          </cell>
          <cell r="FS295">
            <v>0</v>
          </cell>
          <cell r="FT295">
            <v>0</v>
          </cell>
          <cell r="FU295">
            <v>0</v>
          </cell>
          <cell r="FV295">
            <v>0</v>
          </cell>
          <cell r="FW295">
            <v>0</v>
          </cell>
          <cell r="FX295">
            <v>0</v>
          </cell>
          <cell r="FY295">
            <v>0</v>
          </cell>
          <cell r="FZ295">
            <v>0</v>
          </cell>
          <cell r="GA295">
            <v>0</v>
          </cell>
          <cell r="GB295">
            <v>0</v>
          </cell>
          <cell r="GC295">
            <v>0</v>
          </cell>
          <cell r="GD295">
            <v>0</v>
          </cell>
          <cell r="GE295">
            <v>0</v>
          </cell>
          <cell r="GF295">
            <v>0</v>
          </cell>
          <cell r="GG295">
            <v>0</v>
          </cell>
          <cell r="GH295">
            <v>0</v>
          </cell>
          <cell r="GI295">
            <v>0</v>
          </cell>
          <cell r="GJ295">
            <v>0</v>
          </cell>
          <cell r="GK295">
            <v>0</v>
          </cell>
          <cell r="GL295">
            <v>0</v>
          </cell>
          <cell r="GM295">
            <v>0</v>
          </cell>
          <cell r="GN295">
            <v>0</v>
          </cell>
          <cell r="GO295">
            <v>0</v>
          </cell>
          <cell r="GP295">
            <v>0</v>
          </cell>
          <cell r="GQ295">
            <v>0</v>
          </cell>
          <cell r="GR295">
            <v>0</v>
          </cell>
          <cell r="GS295">
            <v>0</v>
          </cell>
          <cell r="GT295">
            <v>0</v>
          </cell>
          <cell r="GU295">
            <v>0</v>
          </cell>
          <cell r="GV295">
            <v>0</v>
          </cell>
          <cell r="GW295">
            <v>0</v>
          </cell>
          <cell r="GX295">
            <v>0</v>
          </cell>
          <cell r="GY295">
            <v>0</v>
          </cell>
          <cell r="GZ295">
            <v>0</v>
          </cell>
          <cell r="HA295">
            <v>0</v>
          </cell>
          <cell r="HB295">
            <v>0</v>
          </cell>
          <cell r="HC295">
            <v>0</v>
          </cell>
          <cell r="HD295">
            <v>0</v>
          </cell>
          <cell r="HE295">
            <v>0</v>
          </cell>
          <cell r="HF295">
            <v>0</v>
          </cell>
          <cell r="HG295">
            <v>0</v>
          </cell>
          <cell r="HH295">
            <v>0</v>
          </cell>
          <cell r="HI295">
            <v>0</v>
          </cell>
          <cell r="HJ295">
            <v>0</v>
          </cell>
          <cell r="HK295">
            <v>0</v>
          </cell>
          <cell r="HL295">
            <v>0</v>
          </cell>
          <cell r="HM295">
            <v>0</v>
          </cell>
          <cell r="HN295">
            <v>0</v>
          </cell>
          <cell r="HO295">
            <v>0</v>
          </cell>
          <cell r="HP295">
            <v>0</v>
          </cell>
          <cell r="HQ295">
            <v>0</v>
          </cell>
          <cell r="HR295">
            <v>0</v>
          </cell>
          <cell r="HS295">
            <v>0</v>
          </cell>
          <cell r="HT295">
            <v>0</v>
          </cell>
          <cell r="HU295">
            <v>0</v>
          </cell>
          <cell r="HV295">
            <v>0</v>
          </cell>
          <cell r="HW295">
            <v>0</v>
          </cell>
          <cell r="HX295">
            <v>0</v>
          </cell>
          <cell r="HY295">
            <v>0</v>
          </cell>
          <cell r="HZ295">
            <v>0</v>
          </cell>
          <cell r="IA295">
            <v>0</v>
          </cell>
          <cell r="IB295">
            <v>0</v>
          </cell>
          <cell r="IC295">
            <v>0</v>
          </cell>
          <cell r="ID295">
            <v>0</v>
          </cell>
          <cell r="IE295">
            <v>0</v>
          </cell>
          <cell r="IF295">
            <v>0</v>
          </cell>
          <cell r="IG295">
            <v>0</v>
          </cell>
          <cell r="IH295">
            <v>0</v>
          </cell>
          <cell r="II295">
            <v>0</v>
          </cell>
          <cell r="IJ295">
            <v>0</v>
          </cell>
          <cell r="IK295">
            <v>0</v>
          </cell>
        </row>
        <row r="296">
          <cell r="A296" t="str">
            <v>68000848</v>
          </cell>
          <cell r="B296" t="str">
            <v>2001</v>
          </cell>
          <cell r="C296">
            <v>37447</v>
          </cell>
          <cell r="D296" t="str">
            <v>10:23:24</v>
          </cell>
          <cell r="E296" t="str">
            <v>SMITHFIELD MANOR</v>
          </cell>
          <cell r="F296">
            <v>0</v>
          </cell>
          <cell r="G296">
            <v>816436</v>
          </cell>
          <cell r="H296">
            <v>0</v>
          </cell>
          <cell r="I296">
            <v>0</v>
          </cell>
          <cell r="J296">
            <v>15641</v>
          </cell>
          <cell r="K296">
            <v>217206</v>
          </cell>
          <cell r="L296">
            <v>3746</v>
          </cell>
          <cell r="M296">
            <v>-20</v>
          </cell>
          <cell r="N296">
            <v>281372</v>
          </cell>
          <cell r="O296">
            <v>88442</v>
          </cell>
          <cell r="P296">
            <v>67180</v>
          </cell>
          <cell r="Q296">
            <v>0</v>
          </cell>
          <cell r="R296">
            <v>310327</v>
          </cell>
          <cell r="S296">
            <v>398874</v>
          </cell>
          <cell r="T296">
            <v>74096</v>
          </cell>
          <cell r="U296">
            <v>0</v>
          </cell>
          <cell r="V296">
            <v>153982</v>
          </cell>
          <cell r="W296">
            <v>0</v>
          </cell>
          <cell r="X296">
            <v>-76942</v>
          </cell>
          <cell r="Y296">
            <v>0</v>
          </cell>
          <cell r="Z296">
            <v>0</v>
          </cell>
          <cell r="AA296">
            <v>0</v>
          </cell>
          <cell r="AB296">
            <v>20236</v>
          </cell>
          <cell r="AC296">
            <v>0</v>
          </cell>
          <cell r="AD296">
            <v>0</v>
          </cell>
          <cell r="AE296">
            <v>0</v>
          </cell>
          <cell r="AF296">
            <v>0</v>
          </cell>
          <cell r="AG296">
            <v>0</v>
          </cell>
          <cell r="AH296">
            <v>0</v>
          </cell>
          <cell r="AI296">
            <v>0</v>
          </cell>
          <cell r="AJ296">
            <v>0</v>
          </cell>
          <cell r="AK296">
            <v>0</v>
          </cell>
          <cell r="AL296">
            <v>0</v>
          </cell>
          <cell r="AM296">
            <v>0</v>
          </cell>
          <cell r="AN296">
            <v>41694</v>
          </cell>
          <cell r="AO296">
            <v>0</v>
          </cell>
          <cell r="AP296">
            <v>0</v>
          </cell>
          <cell r="AQ296">
            <v>0</v>
          </cell>
          <cell r="AR296">
            <v>0</v>
          </cell>
          <cell r="AS296">
            <v>0</v>
          </cell>
          <cell r="AT296">
            <v>0</v>
          </cell>
          <cell r="AU296">
            <v>0</v>
          </cell>
          <cell r="AV296">
            <v>11662</v>
          </cell>
          <cell r="AW296">
            <v>0</v>
          </cell>
          <cell r="AX296">
            <v>0</v>
          </cell>
          <cell r="AY296">
            <v>0</v>
          </cell>
          <cell r="AZ296">
            <v>25097</v>
          </cell>
          <cell r="BA296">
            <v>0</v>
          </cell>
          <cell r="BB296">
            <v>0</v>
          </cell>
          <cell r="BC296">
            <v>2619</v>
          </cell>
          <cell r="BD296">
            <v>0</v>
          </cell>
          <cell r="BE296">
            <v>0</v>
          </cell>
          <cell r="BF296">
            <v>0</v>
          </cell>
          <cell r="BG296">
            <v>184297</v>
          </cell>
          <cell r="BH296">
            <v>0</v>
          </cell>
          <cell r="BI296">
            <v>0</v>
          </cell>
          <cell r="BJ296">
            <v>0</v>
          </cell>
          <cell r="BK296">
            <v>71464</v>
          </cell>
          <cell r="BL296">
            <v>0</v>
          </cell>
          <cell r="BM296">
            <v>0</v>
          </cell>
          <cell r="BN296">
            <v>0</v>
          </cell>
          <cell r="BO296">
            <v>6635</v>
          </cell>
          <cell r="BP296">
            <v>0</v>
          </cell>
          <cell r="BQ296">
            <v>0</v>
          </cell>
          <cell r="BR296">
            <v>0</v>
          </cell>
          <cell r="BS296">
            <v>28116</v>
          </cell>
          <cell r="BT296">
            <v>0</v>
          </cell>
          <cell r="BU296">
            <v>-28116</v>
          </cell>
          <cell r="BV296">
            <v>0</v>
          </cell>
          <cell r="BW296">
            <v>0</v>
          </cell>
          <cell r="BX296">
            <v>0</v>
          </cell>
          <cell r="BY296">
            <v>0</v>
          </cell>
          <cell r="BZ296">
            <v>0</v>
          </cell>
          <cell r="CA296">
            <v>13000</v>
          </cell>
          <cell r="CB296">
            <v>0</v>
          </cell>
          <cell r="CC296">
            <v>0</v>
          </cell>
          <cell r="CD296">
            <v>0</v>
          </cell>
          <cell r="CE296">
            <v>7770</v>
          </cell>
          <cell r="CF296">
            <v>0</v>
          </cell>
          <cell r="CG296">
            <v>0</v>
          </cell>
          <cell r="CH296">
            <v>0</v>
          </cell>
          <cell r="CI296">
            <v>7050</v>
          </cell>
          <cell r="CJ296">
            <v>0</v>
          </cell>
          <cell r="CK296">
            <v>0</v>
          </cell>
          <cell r="CL296">
            <v>0</v>
          </cell>
          <cell r="CM296">
            <v>182702</v>
          </cell>
          <cell r="CN296">
            <v>0</v>
          </cell>
          <cell r="CO296">
            <v>0</v>
          </cell>
          <cell r="CP296">
            <v>0</v>
          </cell>
          <cell r="CQ296">
            <v>42276</v>
          </cell>
          <cell r="CR296">
            <v>0</v>
          </cell>
          <cell r="CS296">
            <v>0</v>
          </cell>
          <cell r="CT296">
            <v>0</v>
          </cell>
          <cell r="CU296">
            <v>0</v>
          </cell>
          <cell r="CV296">
            <v>0</v>
          </cell>
          <cell r="CW296">
            <v>0</v>
          </cell>
          <cell r="CX296">
            <v>0</v>
          </cell>
          <cell r="CY296">
            <v>0</v>
          </cell>
          <cell r="CZ296">
            <v>0</v>
          </cell>
          <cell r="DA296">
            <v>0</v>
          </cell>
          <cell r="DB296">
            <v>0</v>
          </cell>
          <cell r="DC296">
            <v>0</v>
          </cell>
          <cell r="DD296">
            <v>0</v>
          </cell>
          <cell r="DE296">
            <v>0</v>
          </cell>
          <cell r="DF296">
            <v>153982</v>
          </cell>
          <cell r="DG296">
            <v>545929</v>
          </cell>
          <cell r="DH296">
            <v>21747</v>
          </cell>
          <cell r="DI296">
            <v>-28116</v>
          </cell>
          <cell r="DJ296">
            <v>104602</v>
          </cell>
          <cell r="DK296">
            <v>73073</v>
          </cell>
          <cell r="DL296">
            <v>24995</v>
          </cell>
          <cell r="DM296">
            <v>0</v>
          </cell>
          <cell r="DN296">
            <v>70952</v>
          </cell>
          <cell r="DO296">
            <v>19</v>
          </cell>
          <cell r="DP296">
            <v>16927</v>
          </cell>
          <cell r="DQ296">
            <v>0</v>
          </cell>
          <cell r="DR296">
            <v>71246</v>
          </cell>
          <cell r="DS296">
            <v>27964</v>
          </cell>
          <cell r="DT296">
            <v>17005</v>
          </cell>
          <cell r="DU296">
            <v>0</v>
          </cell>
          <cell r="DV296">
            <v>219401</v>
          </cell>
          <cell r="DW296">
            <v>997423</v>
          </cell>
          <cell r="DX296">
            <v>-781175</v>
          </cell>
          <cell r="DY296">
            <v>-103093</v>
          </cell>
          <cell r="DZ296">
            <v>0</v>
          </cell>
          <cell r="EA296">
            <v>0</v>
          </cell>
          <cell r="EB296">
            <v>0</v>
          </cell>
          <cell r="EC296">
            <v>0</v>
          </cell>
          <cell r="ED296">
            <v>0</v>
          </cell>
          <cell r="EE296">
            <v>0</v>
          </cell>
          <cell r="EF296">
            <v>0</v>
          </cell>
          <cell r="EG296">
            <v>0</v>
          </cell>
          <cell r="EH296">
            <v>70983</v>
          </cell>
          <cell r="EI296">
            <v>0</v>
          </cell>
          <cell r="EJ296">
            <v>16929</v>
          </cell>
          <cell r="EK296">
            <v>0</v>
          </cell>
          <cell r="EL296">
            <v>8820</v>
          </cell>
          <cell r="EM296">
            <v>0</v>
          </cell>
          <cell r="EN296">
            <v>2091</v>
          </cell>
          <cell r="EO296">
            <v>0</v>
          </cell>
          <cell r="EP296">
            <v>9796</v>
          </cell>
          <cell r="EQ296">
            <v>0</v>
          </cell>
          <cell r="ER296">
            <v>2332</v>
          </cell>
          <cell r="ES296">
            <v>0</v>
          </cell>
          <cell r="ET296">
            <v>0</v>
          </cell>
          <cell r="EU296">
            <v>0</v>
          </cell>
          <cell r="EV296">
            <v>0</v>
          </cell>
          <cell r="EW296">
            <v>0</v>
          </cell>
          <cell r="EX296">
            <v>0</v>
          </cell>
          <cell r="EY296">
            <v>0</v>
          </cell>
          <cell r="EZ296">
            <v>0</v>
          </cell>
          <cell r="FA296">
            <v>0</v>
          </cell>
          <cell r="FB296">
            <v>0</v>
          </cell>
          <cell r="FC296">
            <v>0</v>
          </cell>
          <cell r="FD296">
            <v>0</v>
          </cell>
          <cell r="FE296">
            <v>0</v>
          </cell>
          <cell r="FF296">
            <v>0</v>
          </cell>
          <cell r="FG296">
            <v>32786</v>
          </cell>
          <cell r="FH296">
            <v>0</v>
          </cell>
          <cell r="FI296">
            <v>0</v>
          </cell>
          <cell r="FJ296">
            <v>0</v>
          </cell>
          <cell r="FK296">
            <v>22034</v>
          </cell>
          <cell r="FL296">
            <v>0</v>
          </cell>
          <cell r="FM296">
            <v>0</v>
          </cell>
          <cell r="FN296">
            <v>0</v>
          </cell>
          <cell r="FO296">
            <v>10823</v>
          </cell>
          <cell r="FP296">
            <v>15012</v>
          </cell>
          <cell r="FQ296">
            <v>0</v>
          </cell>
          <cell r="FR296">
            <v>0</v>
          </cell>
          <cell r="FS296">
            <v>0</v>
          </cell>
          <cell r="FT296">
            <v>0</v>
          </cell>
          <cell r="FU296">
            <v>0</v>
          </cell>
          <cell r="FV296">
            <v>117735</v>
          </cell>
          <cell r="FW296">
            <v>0</v>
          </cell>
          <cell r="FX296">
            <v>0</v>
          </cell>
          <cell r="FY296">
            <v>0</v>
          </cell>
          <cell r="FZ296">
            <v>182466</v>
          </cell>
          <cell r="GA296">
            <v>0</v>
          </cell>
          <cell r="GB296">
            <v>0</v>
          </cell>
          <cell r="GC296">
            <v>0</v>
          </cell>
          <cell r="GD296">
            <v>0</v>
          </cell>
          <cell r="GE296">
            <v>0</v>
          </cell>
          <cell r="GF296">
            <v>22739</v>
          </cell>
          <cell r="GG296">
            <v>0</v>
          </cell>
          <cell r="GH296">
            <v>0</v>
          </cell>
          <cell r="GI296">
            <v>0</v>
          </cell>
          <cell r="GJ296">
            <v>135671</v>
          </cell>
          <cell r="GK296">
            <v>0</v>
          </cell>
          <cell r="GL296">
            <v>0</v>
          </cell>
          <cell r="GM296">
            <v>0</v>
          </cell>
          <cell r="GN296">
            <v>0</v>
          </cell>
          <cell r="GO296">
            <v>0</v>
          </cell>
          <cell r="GP296">
            <v>0</v>
          </cell>
          <cell r="GQ296">
            <v>0</v>
          </cell>
          <cell r="GR296">
            <v>0</v>
          </cell>
          <cell r="GS296">
            <v>0</v>
          </cell>
          <cell r="GT296">
            <v>0</v>
          </cell>
          <cell r="GU296">
            <v>0</v>
          </cell>
          <cell r="GV296">
            <v>0</v>
          </cell>
          <cell r="GW296">
            <v>0</v>
          </cell>
          <cell r="GX296">
            <v>300201</v>
          </cell>
          <cell r="GY296">
            <v>0</v>
          </cell>
          <cell r="GZ296">
            <v>158410</v>
          </cell>
          <cell r="HA296">
            <v>0</v>
          </cell>
          <cell r="HB296">
            <v>427003</v>
          </cell>
          <cell r="HC296">
            <v>0</v>
          </cell>
          <cell r="HD296">
            <v>0</v>
          </cell>
          <cell r="HE296">
            <v>0</v>
          </cell>
          <cell r="HF296">
            <v>568400</v>
          </cell>
          <cell r="HG296">
            <v>0</v>
          </cell>
          <cell r="HH296">
            <v>0</v>
          </cell>
          <cell r="HI296">
            <v>0</v>
          </cell>
          <cell r="HJ296">
            <v>784657</v>
          </cell>
          <cell r="HK296">
            <v>0</v>
          </cell>
          <cell r="HL296">
            <v>0</v>
          </cell>
          <cell r="HM296">
            <v>0</v>
          </cell>
          <cell r="HN296">
            <v>0</v>
          </cell>
          <cell r="HO296">
            <v>0</v>
          </cell>
          <cell r="HP296">
            <v>134819</v>
          </cell>
          <cell r="HQ296">
            <v>0</v>
          </cell>
          <cell r="HR296">
            <v>0</v>
          </cell>
          <cell r="HS296">
            <v>0</v>
          </cell>
          <cell r="HT296">
            <v>203392</v>
          </cell>
          <cell r="HU296">
            <v>0</v>
          </cell>
          <cell r="HV296">
            <v>0</v>
          </cell>
          <cell r="HW296">
            <v>0</v>
          </cell>
          <cell r="HX296">
            <v>0</v>
          </cell>
          <cell r="HY296">
            <v>0</v>
          </cell>
          <cell r="HZ296">
            <v>0</v>
          </cell>
          <cell r="IA296">
            <v>0</v>
          </cell>
          <cell r="IB296">
            <v>0</v>
          </cell>
          <cell r="IC296">
            <v>0</v>
          </cell>
          <cell r="ID296">
            <v>0</v>
          </cell>
          <cell r="IE296">
            <v>0</v>
          </cell>
          <cell r="IF296">
            <v>0</v>
          </cell>
          <cell r="IG296">
            <v>0</v>
          </cell>
          <cell r="IH296">
            <v>1780060</v>
          </cell>
          <cell r="II296">
            <v>0</v>
          </cell>
          <cell r="IJ296">
            <v>338211</v>
          </cell>
          <cell r="IK296">
            <v>0</v>
          </cell>
        </row>
        <row r="297">
          <cell r="A297" t="str">
            <v>45321422</v>
          </cell>
          <cell r="B297" t="str">
            <v>2001</v>
          </cell>
          <cell r="C297">
            <v>37417</v>
          </cell>
          <cell r="D297" t="str">
            <v>11:49:52</v>
          </cell>
          <cell r="E297" t="str">
            <v>South Village</v>
          </cell>
          <cell r="F297">
            <v>0</v>
          </cell>
          <cell r="G297">
            <v>415530</v>
          </cell>
          <cell r="H297">
            <v>-4038</v>
          </cell>
          <cell r="I297">
            <v>-363456</v>
          </cell>
          <cell r="J297">
            <v>27028</v>
          </cell>
          <cell r="K297">
            <v>128962</v>
          </cell>
          <cell r="L297">
            <v>-5158</v>
          </cell>
          <cell r="M297">
            <v>-152</v>
          </cell>
          <cell r="N297">
            <v>159370</v>
          </cell>
          <cell r="O297">
            <v>56108</v>
          </cell>
          <cell r="P297">
            <v>0</v>
          </cell>
          <cell r="Q297">
            <v>0</v>
          </cell>
          <cell r="R297">
            <v>204701</v>
          </cell>
          <cell r="S297">
            <v>248036</v>
          </cell>
          <cell r="T297">
            <v>0</v>
          </cell>
          <cell r="U297">
            <v>-8601</v>
          </cell>
          <cell r="V297">
            <v>96652</v>
          </cell>
          <cell r="W297">
            <v>0</v>
          </cell>
          <cell r="X297">
            <v>0</v>
          </cell>
          <cell r="Y297">
            <v>0</v>
          </cell>
          <cell r="Z297">
            <v>0</v>
          </cell>
          <cell r="AA297">
            <v>0</v>
          </cell>
          <cell r="AB297">
            <v>0</v>
          </cell>
          <cell r="AC297">
            <v>11911</v>
          </cell>
          <cell r="AD297">
            <v>0</v>
          </cell>
          <cell r="AE297">
            <v>0</v>
          </cell>
          <cell r="AF297">
            <v>0</v>
          </cell>
          <cell r="AG297">
            <v>0</v>
          </cell>
          <cell r="AH297">
            <v>0</v>
          </cell>
          <cell r="AI297">
            <v>0</v>
          </cell>
          <cell r="AJ297">
            <v>0</v>
          </cell>
          <cell r="AK297">
            <v>0</v>
          </cell>
          <cell r="AL297">
            <v>39056</v>
          </cell>
          <cell r="AM297">
            <v>0</v>
          </cell>
          <cell r="AN297">
            <v>0</v>
          </cell>
          <cell r="AO297">
            <v>0</v>
          </cell>
          <cell r="AP297">
            <v>0</v>
          </cell>
          <cell r="AQ297">
            <v>0</v>
          </cell>
          <cell r="AR297">
            <v>0</v>
          </cell>
          <cell r="AS297">
            <v>0</v>
          </cell>
          <cell r="AT297">
            <v>0</v>
          </cell>
          <cell r="AU297">
            <v>3081</v>
          </cell>
          <cell r="AV297">
            <v>0</v>
          </cell>
          <cell r="AW297">
            <v>911</v>
          </cell>
          <cell r="AX297">
            <v>0</v>
          </cell>
          <cell r="AY297">
            <v>8470</v>
          </cell>
          <cell r="AZ297">
            <v>0</v>
          </cell>
          <cell r="BA297">
            <v>147</v>
          </cell>
          <cell r="BB297">
            <v>0</v>
          </cell>
          <cell r="BC297">
            <v>1130</v>
          </cell>
          <cell r="BD297">
            <v>0</v>
          </cell>
          <cell r="BE297">
            <v>4208</v>
          </cell>
          <cell r="BF297">
            <v>0</v>
          </cell>
          <cell r="BG297">
            <v>0</v>
          </cell>
          <cell r="BH297">
            <v>0</v>
          </cell>
          <cell r="BI297">
            <v>0</v>
          </cell>
          <cell r="BJ297">
            <v>0</v>
          </cell>
          <cell r="BK297">
            <v>0</v>
          </cell>
          <cell r="BL297">
            <v>0</v>
          </cell>
          <cell r="BM297">
            <v>0</v>
          </cell>
          <cell r="BN297">
            <v>0</v>
          </cell>
          <cell r="BO297">
            <v>9386</v>
          </cell>
          <cell r="BP297">
            <v>0</v>
          </cell>
          <cell r="BQ297">
            <v>0</v>
          </cell>
          <cell r="BR297">
            <v>0</v>
          </cell>
          <cell r="BS297">
            <v>0</v>
          </cell>
          <cell r="BT297">
            <v>0</v>
          </cell>
          <cell r="BU297">
            <v>0</v>
          </cell>
          <cell r="BV297">
            <v>0</v>
          </cell>
          <cell r="BW297">
            <v>0</v>
          </cell>
          <cell r="BX297">
            <v>0</v>
          </cell>
          <cell r="BY297">
            <v>0</v>
          </cell>
          <cell r="BZ297">
            <v>0</v>
          </cell>
          <cell r="CA297">
            <v>6000</v>
          </cell>
          <cell r="CB297">
            <v>0</v>
          </cell>
          <cell r="CC297">
            <v>0</v>
          </cell>
          <cell r="CD297">
            <v>0</v>
          </cell>
          <cell r="CE297">
            <v>6645</v>
          </cell>
          <cell r="CF297">
            <v>0</v>
          </cell>
          <cell r="CG297">
            <v>0</v>
          </cell>
          <cell r="CH297">
            <v>0</v>
          </cell>
          <cell r="CI297">
            <v>2300</v>
          </cell>
          <cell r="CJ297">
            <v>0</v>
          </cell>
          <cell r="CK297">
            <v>0</v>
          </cell>
          <cell r="CL297">
            <v>0</v>
          </cell>
          <cell r="CM297">
            <v>0</v>
          </cell>
          <cell r="CN297">
            <v>0</v>
          </cell>
          <cell r="CO297">
            <v>0</v>
          </cell>
          <cell r="CP297">
            <v>0</v>
          </cell>
          <cell r="CQ297">
            <v>1708</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-31</v>
          </cell>
          <cell r="DF297">
            <v>135708</v>
          </cell>
          <cell r="DG297">
            <v>38720</v>
          </cell>
          <cell r="DH297">
            <v>0</v>
          </cell>
          <cell r="DI297">
            <v>17146</v>
          </cell>
          <cell r="DJ297">
            <v>2855</v>
          </cell>
          <cell r="DK297">
            <v>122067</v>
          </cell>
          <cell r="DL297">
            <v>0</v>
          </cell>
          <cell r="DM297">
            <v>-11172</v>
          </cell>
          <cell r="DN297">
            <v>47594</v>
          </cell>
          <cell r="DO297">
            <v>19616</v>
          </cell>
          <cell r="DP297">
            <v>0</v>
          </cell>
          <cell r="DQ297">
            <v>0</v>
          </cell>
          <cell r="DR297">
            <v>49822</v>
          </cell>
          <cell r="DS297">
            <v>8700</v>
          </cell>
          <cell r="DT297">
            <v>0</v>
          </cell>
          <cell r="DU297">
            <v>0</v>
          </cell>
          <cell r="DV297">
            <v>133976</v>
          </cell>
          <cell r="DW297">
            <v>313372</v>
          </cell>
          <cell r="DX297">
            <v>-8575</v>
          </cell>
          <cell r="DY297">
            <v>-72241</v>
          </cell>
          <cell r="DZ297">
            <v>0</v>
          </cell>
          <cell r="EA297">
            <v>2201</v>
          </cell>
          <cell r="EB297">
            <v>0</v>
          </cell>
          <cell r="EC297">
            <v>0</v>
          </cell>
          <cell r="ED297">
            <v>0</v>
          </cell>
          <cell r="EE297">
            <v>2724</v>
          </cell>
          <cell r="EF297">
            <v>-2724</v>
          </cell>
          <cell r="EG297">
            <v>0</v>
          </cell>
          <cell r="EH297">
            <v>0</v>
          </cell>
          <cell r="EI297">
            <v>257051</v>
          </cell>
          <cell r="EJ297">
            <v>0</v>
          </cell>
          <cell r="EK297">
            <v>0</v>
          </cell>
          <cell r="EL297">
            <v>0</v>
          </cell>
          <cell r="EM297">
            <v>43823</v>
          </cell>
          <cell r="EN297">
            <v>0</v>
          </cell>
          <cell r="EO297">
            <v>0</v>
          </cell>
          <cell r="EP297">
            <v>0</v>
          </cell>
          <cell r="EQ297">
            <v>7999</v>
          </cell>
          <cell r="ER297">
            <v>0</v>
          </cell>
          <cell r="ES297">
            <v>0</v>
          </cell>
          <cell r="ET297">
            <v>0</v>
          </cell>
          <cell r="EU297">
            <v>9160</v>
          </cell>
          <cell r="EV297">
            <v>-9160</v>
          </cell>
          <cell r="EW297">
            <v>0</v>
          </cell>
          <cell r="EX297">
            <v>0</v>
          </cell>
          <cell r="EY297">
            <v>0</v>
          </cell>
          <cell r="EZ297">
            <v>0</v>
          </cell>
          <cell r="FA297">
            <v>0</v>
          </cell>
          <cell r="FB297">
            <v>0</v>
          </cell>
          <cell r="FC297">
            <v>153961</v>
          </cell>
          <cell r="FD297">
            <v>-101965</v>
          </cell>
          <cell r="FE297">
            <v>0</v>
          </cell>
          <cell r="FF297">
            <v>0</v>
          </cell>
          <cell r="FG297">
            <v>0</v>
          </cell>
          <cell r="FH297">
            <v>0</v>
          </cell>
          <cell r="FI297">
            <v>0</v>
          </cell>
          <cell r="FJ297">
            <v>0</v>
          </cell>
          <cell r="FK297">
            <v>0</v>
          </cell>
          <cell r="FL297">
            <v>0</v>
          </cell>
          <cell r="FM297">
            <v>0</v>
          </cell>
          <cell r="FN297">
            <v>0</v>
          </cell>
          <cell r="FO297">
            <v>0</v>
          </cell>
          <cell r="FP297">
            <v>53912</v>
          </cell>
          <cell r="FQ297">
            <v>0</v>
          </cell>
          <cell r="FR297">
            <v>0</v>
          </cell>
          <cell r="FS297">
            <v>0</v>
          </cell>
          <cell r="FT297">
            <v>23198</v>
          </cell>
          <cell r="FU297">
            <v>0</v>
          </cell>
          <cell r="FV297">
            <v>0</v>
          </cell>
          <cell r="FW297">
            <v>0</v>
          </cell>
          <cell r="FX297">
            <v>256054</v>
          </cell>
          <cell r="FY297">
            <v>0</v>
          </cell>
          <cell r="FZ297">
            <v>0</v>
          </cell>
          <cell r="GA297">
            <v>0</v>
          </cell>
          <cell r="GB297">
            <v>218129</v>
          </cell>
          <cell r="GC297">
            <v>0</v>
          </cell>
          <cell r="GD297">
            <v>0</v>
          </cell>
          <cell r="GE297">
            <v>0</v>
          </cell>
          <cell r="GF297">
            <v>44351</v>
          </cell>
          <cell r="GG297">
            <v>0</v>
          </cell>
          <cell r="GH297">
            <v>0</v>
          </cell>
          <cell r="GI297">
            <v>0</v>
          </cell>
          <cell r="GJ297">
            <v>40466</v>
          </cell>
          <cell r="GK297">
            <v>0</v>
          </cell>
          <cell r="GL297">
            <v>0</v>
          </cell>
          <cell r="GM297">
            <v>0</v>
          </cell>
          <cell r="GN297">
            <v>0</v>
          </cell>
          <cell r="GO297">
            <v>0</v>
          </cell>
          <cell r="GP297">
            <v>0</v>
          </cell>
          <cell r="GQ297">
            <v>0</v>
          </cell>
          <cell r="GR297">
            <v>37706</v>
          </cell>
          <cell r="GS297">
            <v>0</v>
          </cell>
          <cell r="GT297">
            <v>0</v>
          </cell>
          <cell r="GU297">
            <v>0</v>
          </cell>
          <cell r="GV297">
            <v>2398</v>
          </cell>
          <cell r="GW297">
            <v>0</v>
          </cell>
          <cell r="GX297">
            <v>0</v>
          </cell>
          <cell r="GY297">
            <v>0</v>
          </cell>
          <cell r="GZ297">
            <v>622302</v>
          </cell>
          <cell r="HA297">
            <v>0</v>
          </cell>
          <cell r="HB297">
            <v>201068</v>
          </cell>
          <cell r="HC297">
            <v>0</v>
          </cell>
          <cell r="HD297">
            <v>-3840</v>
          </cell>
          <cell r="HE297">
            <v>0</v>
          </cell>
          <cell r="HF297">
            <v>558724</v>
          </cell>
          <cell r="HG297">
            <v>0</v>
          </cell>
          <cell r="HH297">
            <v>-214300</v>
          </cell>
          <cell r="HI297">
            <v>0</v>
          </cell>
          <cell r="HJ297">
            <v>851754</v>
          </cell>
          <cell r="HK297">
            <v>0</v>
          </cell>
          <cell r="HL297">
            <v>-366261</v>
          </cell>
          <cell r="HM297">
            <v>0</v>
          </cell>
          <cell r="HN297">
            <v>0</v>
          </cell>
          <cell r="HO297">
            <v>146578</v>
          </cell>
          <cell r="HP297">
            <v>-54988</v>
          </cell>
          <cell r="HQ297">
            <v>0</v>
          </cell>
          <cell r="HR297">
            <v>0</v>
          </cell>
          <cell r="HS297">
            <v>131333</v>
          </cell>
          <cell r="HT297">
            <v>-47767</v>
          </cell>
          <cell r="HU297">
            <v>0</v>
          </cell>
          <cell r="HV297">
            <v>0</v>
          </cell>
          <cell r="HW297">
            <v>0</v>
          </cell>
          <cell r="HX297">
            <v>0</v>
          </cell>
          <cell r="HY297">
            <v>0</v>
          </cell>
          <cell r="HZ297">
            <v>0</v>
          </cell>
          <cell r="IA297">
            <v>0</v>
          </cell>
          <cell r="IB297">
            <v>76143</v>
          </cell>
          <cell r="IC297">
            <v>0</v>
          </cell>
          <cell r="ID297">
            <v>0</v>
          </cell>
          <cell r="IE297">
            <v>7632</v>
          </cell>
          <cell r="IF297">
            <v>-2681</v>
          </cell>
          <cell r="IG297">
            <v>0</v>
          </cell>
          <cell r="IH297">
            <v>1611546</v>
          </cell>
          <cell r="II297">
            <v>285543</v>
          </cell>
          <cell r="IJ297">
            <v>-613694</v>
          </cell>
          <cell r="IK297">
            <v>0</v>
          </cell>
        </row>
        <row r="298">
          <cell r="A298" t="str">
            <v>36128449</v>
          </cell>
          <cell r="B298" t="str">
            <v>2001</v>
          </cell>
          <cell r="C298">
            <v>37634</v>
          </cell>
          <cell r="D298" t="str">
            <v>17:10:01</v>
          </cell>
          <cell r="E298" t="str">
            <v>SOUTHWOOD NURSING &amp; RETIREMENT CENTER</v>
          </cell>
          <cell r="F298">
            <v>0</v>
          </cell>
          <cell r="G298">
            <v>436594</v>
          </cell>
          <cell r="H298">
            <v>0</v>
          </cell>
          <cell r="I298">
            <v>4110</v>
          </cell>
          <cell r="J298">
            <v>12127</v>
          </cell>
          <cell r="K298">
            <v>107328</v>
          </cell>
          <cell r="L298">
            <v>0</v>
          </cell>
          <cell r="M298">
            <v>-1191</v>
          </cell>
          <cell r="N298">
            <v>127242</v>
          </cell>
          <cell r="O298">
            <v>49970</v>
          </cell>
          <cell r="P298">
            <v>0</v>
          </cell>
          <cell r="Q298">
            <v>0</v>
          </cell>
          <cell r="R298">
            <v>194796</v>
          </cell>
          <cell r="S298">
            <v>270971</v>
          </cell>
          <cell r="T298">
            <v>0</v>
          </cell>
          <cell r="U298">
            <v>-787</v>
          </cell>
          <cell r="V298">
            <v>41304</v>
          </cell>
          <cell r="W298">
            <v>0</v>
          </cell>
          <cell r="X298">
            <v>0</v>
          </cell>
          <cell r="Y298">
            <v>0</v>
          </cell>
          <cell r="Z298">
            <v>147188</v>
          </cell>
          <cell r="AA298">
            <v>0</v>
          </cell>
          <cell r="AB298">
            <v>43600</v>
          </cell>
          <cell r="AC298">
            <v>0</v>
          </cell>
          <cell r="AD298">
            <v>479299</v>
          </cell>
          <cell r="AE298">
            <v>0</v>
          </cell>
          <cell r="AF298">
            <v>0</v>
          </cell>
          <cell r="AG298">
            <v>0</v>
          </cell>
          <cell r="AH298">
            <v>623111</v>
          </cell>
          <cell r="AI298">
            <v>0</v>
          </cell>
          <cell r="AJ298">
            <v>0</v>
          </cell>
          <cell r="AK298">
            <v>0</v>
          </cell>
          <cell r="AL298">
            <v>33329</v>
          </cell>
          <cell r="AM298">
            <v>0</v>
          </cell>
          <cell r="AN298">
            <v>0</v>
          </cell>
          <cell r="AO298">
            <v>0</v>
          </cell>
          <cell r="AP298">
            <v>0</v>
          </cell>
          <cell r="AQ298">
            <v>0</v>
          </cell>
          <cell r="AR298">
            <v>0</v>
          </cell>
          <cell r="AS298">
            <v>0</v>
          </cell>
          <cell r="AT298">
            <v>0</v>
          </cell>
          <cell r="AU298">
            <v>115981</v>
          </cell>
          <cell r="AV298">
            <v>0</v>
          </cell>
          <cell r="AW298">
            <v>0</v>
          </cell>
          <cell r="AX298">
            <v>0</v>
          </cell>
          <cell r="AY298">
            <v>128643</v>
          </cell>
          <cell r="AZ298">
            <v>0</v>
          </cell>
          <cell r="BA298">
            <v>0</v>
          </cell>
          <cell r="BB298">
            <v>0</v>
          </cell>
          <cell r="BC298">
            <v>4451</v>
          </cell>
          <cell r="BD298">
            <v>0</v>
          </cell>
          <cell r="BE298">
            <v>0</v>
          </cell>
          <cell r="BF298">
            <v>0</v>
          </cell>
          <cell r="BG298">
            <v>225912</v>
          </cell>
          <cell r="BH298">
            <v>0</v>
          </cell>
          <cell r="BI298">
            <v>0</v>
          </cell>
          <cell r="BJ298">
            <v>0</v>
          </cell>
          <cell r="BK298">
            <v>20491</v>
          </cell>
          <cell r="BL298">
            <v>0</v>
          </cell>
          <cell r="BM298">
            <v>0</v>
          </cell>
          <cell r="BN298">
            <v>0</v>
          </cell>
          <cell r="BO298">
            <v>18178</v>
          </cell>
          <cell r="BP298">
            <v>0</v>
          </cell>
          <cell r="BQ298">
            <v>-2695</v>
          </cell>
          <cell r="BR298">
            <v>0</v>
          </cell>
          <cell r="BS298">
            <v>0</v>
          </cell>
          <cell r="BT298">
            <v>0</v>
          </cell>
          <cell r="BU298">
            <v>0</v>
          </cell>
          <cell r="BV298">
            <v>0</v>
          </cell>
          <cell r="BW298">
            <v>0</v>
          </cell>
          <cell r="BX298">
            <v>0</v>
          </cell>
          <cell r="BY298">
            <v>0</v>
          </cell>
          <cell r="BZ298">
            <v>0</v>
          </cell>
          <cell r="CA298">
            <v>9090</v>
          </cell>
          <cell r="CB298">
            <v>0</v>
          </cell>
          <cell r="CC298">
            <v>0</v>
          </cell>
          <cell r="CD298">
            <v>0</v>
          </cell>
          <cell r="CE298">
            <v>11700</v>
          </cell>
          <cell r="CF298">
            <v>0</v>
          </cell>
          <cell r="CG298">
            <v>0</v>
          </cell>
          <cell r="CH298">
            <v>0</v>
          </cell>
          <cell r="CI298">
            <v>44994</v>
          </cell>
          <cell r="CJ298">
            <v>-43600</v>
          </cell>
          <cell r="CK298">
            <v>0</v>
          </cell>
          <cell r="CL298">
            <v>0</v>
          </cell>
          <cell r="CM298">
            <v>3049</v>
          </cell>
          <cell r="CN298">
            <v>0</v>
          </cell>
          <cell r="CO298">
            <v>6174</v>
          </cell>
          <cell r="CP298">
            <v>0</v>
          </cell>
          <cell r="CQ298">
            <v>11081</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1324231</v>
          </cell>
          <cell r="DG298">
            <v>593570</v>
          </cell>
          <cell r="DH298">
            <v>0</v>
          </cell>
          <cell r="DI298">
            <v>3479</v>
          </cell>
          <cell r="DJ298">
            <v>56836</v>
          </cell>
          <cell r="DK298">
            <v>99882</v>
          </cell>
          <cell r="DL298">
            <v>0</v>
          </cell>
          <cell r="DM298">
            <v>0</v>
          </cell>
          <cell r="DN298">
            <v>26995</v>
          </cell>
          <cell r="DO298">
            <v>7795</v>
          </cell>
          <cell r="DP298">
            <v>0</v>
          </cell>
          <cell r="DQ298">
            <v>0</v>
          </cell>
          <cell r="DR298">
            <v>39889</v>
          </cell>
          <cell r="DS298">
            <v>32134</v>
          </cell>
          <cell r="DT298">
            <v>0</v>
          </cell>
          <cell r="DU298">
            <v>0</v>
          </cell>
          <cell r="DV298">
            <v>65087</v>
          </cell>
          <cell r="DW298">
            <v>261895</v>
          </cell>
          <cell r="DX298">
            <v>53364</v>
          </cell>
          <cell r="DY298">
            <v>-27640</v>
          </cell>
          <cell r="DZ298">
            <v>0</v>
          </cell>
          <cell r="EA298">
            <v>4123</v>
          </cell>
          <cell r="EB298">
            <v>0</v>
          </cell>
          <cell r="EC298">
            <v>0</v>
          </cell>
          <cell r="ED298">
            <v>0</v>
          </cell>
          <cell r="EE298">
            <v>5907</v>
          </cell>
          <cell r="EF298">
            <v>0</v>
          </cell>
          <cell r="EG298">
            <v>0</v>
          </cell>
          <cell r="EH298">
            <v>0</v>
          </cell>
          <cell r="EI298">
            <v>51788</v>
          </cell>
          <cell r="EJ298">
            <v>0</v>
          </cell>
          <cell r="EK298">
            <v>0</v>
          </cell>
          <cell r="EL298">
            <v>0</v>
          </cell>
          <cell r="EM298">
            <v>14625</v>
          </cell>
          <cell r="EN298">
            <v>0</v>
          </cell>
          <cell r="EO298">
            <v>0</v>
          </cell>
          <cell r="EP298">
            <v>0</v>
          </cell>
          <cell r="EQ298">
            <v>4606</v>
          </cell>
          <cell r="ER298">
            <v>0</v>
          </cell>
          <cell r="ES298">
            <v>0</v>
          </cell>
          <cell r="ET298">
            <v>0</v>
          </cell>
          <cell r="EU298">
            <v>4527</v>
          </cell>
          <cell r="EV298">
            <v>0</v>
          </cell>
          <cell r="EW298">
            <v>0</v>
          </cell>
          <cell r="EX298">
            <v>0</v>
          </cell>
          <cell r="EY298">
            <v>0</v>
          </cell>
          <cell r="EZ298">
            <v>0</v>
          </cell>
          <cell r="FA298">
            <v>0</v>
          </cell>
          <cell r="FB298">
            <v>0</v>
          </cell>
          <cell r="FC298">
            <v>8778</v>
          </cell>
          <cell r="FD298">
            <v>0</v>
          </cell>
          <cell r="FE298">
            <v>-160</v>
          </cell>
          <cell r="FF298">
            <v>0</v>
          </cell>
          <cell r="FG298">
            <v>8728</v>
          </cell>
          <cell r="FH298">
            <v>0</v>
          </cell>
          <cell r="FI298">
            <v>0</v>
          </cell>
          <cell r="FJ298">
            <v>0</v>
          </cell>
          <cell r="FK298">
            <v>29314</v>
          </cell>
          <cell r="FL298">
            <v>0</v>
          </cell>
          <cell r="FM298">
            <v>0</v>
          </cell>
          <cell r="FN298">
            <v>42245</v>
          </cell>
          <cell r="FO298">
            <v>10755</v>
          </cell>
          <cell r="FP298">
            <v>-53364</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cell r="HA298">
            <v>0</v>
          </cell>
          <cell r="HB298">
            <v>0</v>
          </cell>
          <cell r="HC298">
            <v>0</v>
          </cell>
          <cell r="HD298">
            <v>0</v>
          </cell>
          <cell r="HE298">
            <v>0</v>
          </cell>
          <cell r="HF298">
            <v>0</v>
          </cell>
          <cell r="HG298">
            <v>0</v>
          </cell>
          <cell r="HH298">
            <v>0</v>
          </cell>
          <cell r="HI298">
            <v>0</v>
          </cell>
          <cell r="HJ298">
            <v>0</v>
          </cell>
          <cell r="HK298">
            <v>0</v>
          </cell>
          <cell r="HL298">
            <v>0</v>
          </cell>
          <cell r="HM298">
            <v>0</v>
          </cell>
          <cell r="HN298">
            <v>0</v>
          </cell>
          <cell r="HO298">
            <v>0</v>
          </cell>
          <cell r="HP298">
            <v>0</v>
          </cell>
          <cell r="HQ298">
            <v>0</v>
          </cell>
          <cell r="HR298">
            <v>0</v>
          </cell>
          <cell r="HS298">
            <v>0</v>
          </cell>
          <cell r="HT298">
            <v>0</v>
          </cell>
          <cell r="HU298">
            <v>0</v>
          </cell>
          <cell r="HV298">
            <v>0</v>
          </cell>
          <cell r="HW298">
            <v>0</v>
          </cell>
          <cell r="HX298">
            <v>0</v>
          </cell>
          <cell r="HY298">
            <v>0</v>
          </cell>
          <cell r="HZ298">
            <v>0</v>
          </cell>
          <cell r="IA298">
            <v>0</v>
          </cell>
          <cell r="IB298">
            <v>0</v>
          </cell>
          <cell r="IC298">
            <v>0</v>
          </cell>
          <cell r="ID298">
            <v>0</v>
          </cell>
          <cell r="IE298">
            <v>0</v>
          </cell>
          <cell r="IF298">
            <v>0</v>
          </cell>
          <cell r="IG298">
            <v>0</v>
          </cell>
          <cell r="IH298">
            <v>0</v>
          </cell>
          <cell r="II298">
            <v>0</v>
          </cell>
          <cell r="IJ298">
            <v>0</v>
          </cell>
          <cell r="IK298">
            <v>0</v>
          </cell>
        </row>
        <row r="299">
          <cell r="A299" t="str">
            <v>60291618</v>
          </cell>
          <cell r="B299" t="str">
            <v>2001</v>
          </cell>
          <cell r="C299">
            <v>37396</v>
          </cell>
          <cell r="D299" t="str">
            <v>11:29:10</v>
          </cell>
          <cell r="E299" t="str">
            <v>Springwood Care Center of Forsyth</v>
          </cell>
          <cell r="F299">
            <v>0</v>
          </cell>
          <cell r="G299">
            <v>187504</v>
          </cell>
          <cell r="H299">
            <v>-11052</v>
          </cell>
          <cell r="I299">
            <v>177819</v>
          </cell>
          <cell r="J299">
            <v>26405</v>
          </cell>
          <cell r="K299">
            <v>248317</v>
          </cell>
          <cell r="L299">
            <v>0</v>
          </cell>
          <cell r="M299">
            <v>0</v>
          </cell>
          <cell r="N299">
            <v>337339</v>
          </cell>
          <cell r="O299">
            <v>131761</v>
          </cell>
          <cell r="P299">
            <v>0</v>
          </cell>
          <cell r="Q299">
            <v>0</v>
          </cell>
          <cell r="R299">
            <v>107891</v>
          </cell>
          <cell r="S299">
            <v>624923</v>
          </cell>
          <cell r="T299">
            <v>0</v>
          </cell>
          <cell r="U299">
            <v>-1114</v>
          </cell>
          <cell r="V299">
            <v>4054074</v>
          </cell>
          <cell r="W299">
            <v>0</v>
          </cell>
          <cell r="X299">
            <v>-3682103</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81754</v>
          </cell>
          <cell r="AM299">
            <v>0</v>
          </cell>
          <cell r="AN299">
            <v>0</v>
          </cell>
          <cell r="AO299">
            <v>0</v>
          </cell>
          <cell r="AP299">
            <v>0</v>
          </cell>
          <cell r="AQ299">
            <v>0</v>
          </cell>
          <cell r="AR299">
            <v>0</v>
          </cell>
          <cell r="AS299">
            <v>0</v>
          </cell>
          <cell r="AT299">
            <v>0</v>
          </cell>
          <cell r="AU299">
            <v>294562</v>
          </cell>
          <cell r="AV299">
            <v>-262302</v>
          </cell>
          <cell r="AW299">
            <v>0</v>
          </cell>
          <cell r="AX299">
            <v>0</v>
          </cell>
          <cell r="AY299">
            <v>476590</v>
          </cell>
          <cell r="AZ299">
            <v>-423375</v>
          </cell>
          <cell r="BA299">
            <v>0</v>
          </cell>
          <cell r="BB299">
            <v>0</v>
          </cell>
          <cell r="BC299">
            <v>7907</v>
          </cell>
          <cell r="BD299">
            <v>0</v>
          </cell>
          <cell r="BE299">
            <v>-3920</v>
          </cell>
          <cell r="BF299">
            <v>0</v>
          </cell>
          <cell r="BG299">
            <v>21065</v>
          </cell>
          <cell r="BH299">
            <v>0</v>
          </cell>
          <cell r="BI299">
            <v>0</v>
          </cell>
          <cell r="BJ299">
            <v>0</v>
          </cell>
          <cell r="BK299">
            <v>0</v>
          </cell>
          <cell r="BL299">
            <v>47233</v>
          </cell>
          <cell r="BM299">
            <v>0</v>
          </cell>
          <cell r="BN299">
            <v>0</v>
          </cell>
          <cell r="BO299">
            <v>3750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8509</v>
          </cell>
          <cell r="CF299">
            <v>0</v>
          </cell>
          <cell r="CG299">
            <v>0</v>
          </cell>
          <cell r="CH299">
            <v>0</v>
          </cell>
          <cell r="CI299">
            <v>0</v>
          </cell>
          <cell r="CJ299">
            <v>0</v>
          </cell>
          <cell r="CK299">
            <v>0</v>
          </cell>
          <cell r="CL299">
            <v>0</v>
          </cell>
          <cell r="CM299">
            <v>785758</v>
          </cell>
          <cell r="CN299">
            <v>0</v>
          </cell>
          <cell r="CO299">
            <v>0</v>
          </cell>
          <cell r="CP299">
            <v>0</v>
          </cell>
          <cell r="CQ299">
            <v>657</v>
          </cell>
          <cell r="CR299">
            <v>0</v>
          </cell>
          <cell r="CS299">
            <v>0</v>
          </cell>
          <cell r="CT299">
            <v>0</v>
          </cell>
          <cell r="CU299">
            <v>0</v>
          </cell>
          <cell r="CV299">
            <v>11448</v>
          </cell>
          <cell r="CW299">
            <v>0</v>
          </cell>
          <cell r="CX299">
            <v>0</v>
          </cell>
          <cell r="CY299">
            <v>0</v>
          </cell>
          <cell r="CZ299">
            <v>0</v>
          </cell>
          <cell r="DA299">
            <v>0</v>
          </cell>
          <cell r="DB299">
            <v>0</v>
          </cell>
          <cell r="DC299">
            <v>0</v>
          </cell>
          <cell r="DD299">
            <v>0</v>
          </cell>
          <cell r="DE299">
            <v>0</v>
          </cell>
          <cell r="DF299">
            <v>4135828</v>
          </cell>
          <cell r="DG299">
            <v>1598798</v>
          </cell>
          <cell r="DH299">
            <v>-4309099</v>
          </cell>
          <cell r="DI299">
            <v>-3920</v>
          </cell>
          <cell r="DJ299">
            <v>99202</v>
          </cell>
          <cell r="DK299">
            <v>59416</v>
          </cell>
          <cell r="DL299">
            <v>0</v>
          </cell>
          <cell r="DM299">
            <v>0</v>
          </cell>
          <cell r="DN299">
            <v>71814</v>
          </cell>
          <cell r="DO299">
            <v>11374</v>
          </cell>
          <cell r="DP299">
            <v>0</v>
          </cell>
          <cell r="DQ299">
            <v>0</v>
          </cell>
          <cell r="DR299">
            <v>109609</v>
          </cell>
          <cell r="DS299">
            <v>44123</v>
          </cell>
          <cell r="DT299">
            <v>0</v>
          </cell>
          <cell r="DU299">
            <v>0</v>
          </cell>
          <cell r="DV299">
            <v>243490</v>
          </cell>
          <cell r="DW299">
            <v>897512</v>
          </cell>
          <cell r="DX299">
            <v>-396</v>
          </cell>
          <cell r="DY299">
            <v>168598</v>
          </cell>
          <cell r="DZ299">
            <v>0</v>
          </cell>
          <cell r="EA299">
            <v>7521</v>
          </cell>
          <cell r="EB299">
            <v>0</v>
          </cell>
          <cell r="EC299">
            <v>0</v>
          </cell>
          <cell r="ED299">
            <v>449</v>
          </cell>
          <cell r="EE299">
            <v>2339</v>
          </cell>
          <cell r="EF299">
            <v>0</v>
          </cell>
          <cell r="EG299">
            <v>0</v>
          </cell>
          <cell r="EH299">
            <v>122729</v>
          </cell>
          <cell r="EI299">
            <v>27467</v>
          </cell>
          <cell r="EJ299">
            <v>0</v>
          </cell>
          <cell r="EK299">
            <v>0</v>
          </cell>
          <cell r="EL299">
            <v>55131</v>
          </cell>
          <cell r="EM299">
            <v>17569</v>
          </cell>
          <cell r="EN299">
            <v>0</v>
          </cell>
          <cell r="EO299">
            <v>0</v>
          </cell>
          <cell r="EP299">
            <v>32710</v>
          </cell>
          <cell r="EQ299">
            <v>7627</v>
          </cell>
          <cell r="ER299">
            <v>0</v>
          </cell>
          <cell r="ES299">
            <v>0</v>
          </cell>
          <cell r="ET299">
            <v>0</v>
          </cell>
          <cell r="EU299">
            <v>621</v>
          </cell>
          <cell r="EV299">
            <v>0</v>
          </cell>
          <cell r="EW299">
            <v>0</v>
          </cell>
          <cell r="EX299">
            <v>0</v>
          </cell>
          <cell r="EY299">
            <v>0</v>
          </cell>
          <cell r="EZ299">
            <v>0</v>
          </cell>
          <cell r="FA299">
            <v>0</v>
          </cell>
          <cell r="FB299">
            <v>0</v>
          </cell>
          <cell r="FC299">
            <v>283561</v>
          </cell>
          <cell r="FD299">
            <v>0</v>
          </cell>
          <cell r="FE299">
            <v>0</v>
          </cell>
          <cell r="FF299">
            <v>0</v>
          </cell>
          <cell r="FG299">
            <v>9756</v>
          </cell>
          <cell r="FH299">
            <v>0</v>
          </cell>
          <cell r="FI299">
            <v>0</v>
          </cell>
          <cell r="FJ299">
            <v>0</v>
          </cell>
          <cell r="FK299">
            <v>28957</v>
          </cell>
          <cell r="FL299">
            <v>0</v>
          </cell>
          <cell r="FM299">
            <v>0</v>
          </cell>
          <cell r="FN299">
            <v>0</v>
          </cell>
          <cell r="FO299">
            <v>0</v>
          </cell>
          <cell r="FP299">
            <v>0</v>
          </cell>
          <cell r="FQ299">
            <v>0</v>
          </cell>
          <cell r="FR299">
            <v>0</v>
          </cell>
          <cell r="FS299">
            <v>0</v>
          </cell>
          <cell r="FT299">
            <v>371104</v>
          </cell>
          <cell r="FU299">
            <v>0</v>
          </cell>
          <cell r="FV299">
            <v>0</v>
          </cell>
          <cell r="FW299">
            <v>0</v>
          </cell>
          <cell r="FX299">
            <v>536194</v>
          </cell>
          <cell r="FY299">
            <v>0</v>
          </cell>
          <cell r="FZ299">
            <v>0</v>
          </cell>
          <cell r="GA299">
            <v>0</v>
          </cell>
          <cell r="GB299">
            <v>1339501</v>
          </cell>
          <cell r="GC299">
            <v>0</v>
          </cell>
          <cell r="GD299">
            <v>0</v>
          </cell>
          <cell r="GE299">
            <v>0</v>
          </cell>
          <cell r="GF299">
            <v>160055</v>
          </cell>
          <cell r="GG299">
            <v>0</v>
          </cell>
          <cell r="GH299">
            <v>0</v>
          </cell>
          <cell r="GI299">
            <v>0</v>
          </cell>
          <cell r="GJ299">
            <v>258341</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2665195</v>
          </cell>
          <cell r="HA299">
            <v>0</v>
          </cell>
          <cell r="HB299">
            <v>0</v>
          </cell>
          <cell r="HC299">
            <v>0</v>
          </cell>
          <cell r="HD299">
            <v>389263</v>
          </cell>
          <cell r="HE299">
            <v>0</v>
          </cell>
          <cell r="HF299">
            <v>0</v>
          </cell>
          <cell r="HG299">
            <v>0</v>
          </cell>
          <cell r="HH299">
            <v>316180</v>
          </cell>
          <cell r="HI299">
            <v>0</v>
          </cell>
          <cell r="HJ299">
            <v>0</v>
          </cell>
          <cell r="HK299">
            <v>0</v>
          </cell>
          <cell r="HL299">
            <v>729861</v>
          </cell>
          <cell r="HM299">
            <v>0</v>
          </cell>
          <cell r="HN299">
            <v>0</v>
          </cell>
          <cell r="HO299">
            <v>0</v>
          </cell>
          <cell r="HP299">
            <v>102247</v>
          </cell>
          <cell r="HQ299">
            <v>0</v>
          </cell>
          <cell r="HR299">
            <v>0</v>
          </cell>
          <cell r="HS299">
            <v>0</v>
          </cell>
          <cell r="HT299">
            <v>165034</v>
          </cell>
          <cell r="HU299">
            <v>0</v>
          </cell>
          <cell r="HV299">
            <v>0</v>
          </cell>
          <cell r="HW299">
            <v>0</v>
          </cell>
          <cell r="HX299">
            <v>0</v>
          </cell>
          <cell r="HY299">
            <v>0</v>
          </cell>
          <cell r="HZ299">
            <v>0</v>
          </cell>
          <cell r="IA299">
            <v>0</v>
          </cell>
          <cell r="IB299">
            <v>0</v>
          </cell>
          <cell r="IC299">
            <v>0</v>
          </cell>
          <cell r="ID299">
            <v>0</v>
          </cell>
          <cell r="IE299">
            <v>0</v>
          </cell>
          <cell r="IF299">
            <v>0</v>
          </cell>
          <cell r="IG299">
            <v>0</v>
          </cell>
          <cell r="IH299">
            <v>0</v>
          </cell>
          <cell r="II299">
            <v>0</v>
          </cell>
          <cell r="IJ299">
            <v>1702585</v>
          </cell>
          <cell r="IK299">
            <v>0</v>
          </cell>
        </row>
        <row r="300">
          <cell r="A300" t="str">
            <v>61996454</v>
          </cell>
          <cell r="B300" t="str">
            <v>2001</v>
          </cell>
          <cell r="C300">
            <v>37427</v>
          </cell>
          <cell r="D300" t="str">
            <v>14:02:53</v>
          </cell>
          <cell r="E300" t="str">
            <v>St Joseph of the Pines</v>
          </cell>
          <cell r="F300">
            <v>0</v>
          </cell>
          <cell r="G300">
            <v>6762393</v>
          </cell>
          <cell r="H300">
            <v>-2784109</v>
          </cell>
          <cell r="I300">
            <v>-1925502</v>
          </cell>
          <cell r="J300">
            <v>192931</v>
          </cell>
          <cell r="K300">
            <v>362040</v>
          </cell>
          <cell r="L300">
            <v>0</v>
          </cell>
          <cell r="M300">
            <v>0</v>
          </cell>
          <cell r="N300">
            <v>0</v>
          </cell>
          <cell r="O300">
            <v>414803</v>
          </cell>
          <cell r="P300">
            <v>0</v>
          </cell>
          <cell r="Q300">
            <v>0</v>
          </cell>
          <cell r="R300">
            <v>397870</v>
          </cell>
          <cell r="S300">
            <v>397558</v>
          </cell>
          <cell r="T300">
            <v>0</v>
          </cell>
          <cell r="U300">
            <v>-47738</v>
          </cell>
          <cell r="V300">
            <v>42630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38142</v>
          </cell>
          <cell r="BH300">
            <v>0</v>
          </cell>
          <cell r="BI300">
            <v>0</v>
          </cell>
          <cell r="BJ300">
            <v>0</v>
          </cell>
          <cell r="BK300">
            <v>0</v>
          </cell>
          <cell r="BL300">
            <v>0</v>
          </cell>
          <cell r="BM300">
            <v>0</v>
          </cell>
          <cell r="BN300">
            <v>0</v>
          </cell>
          <cell r="BO300">
            <v>3709</v>
          </cell>
          <cell r="BP300">
            <v>0</v>
          </cell>
          <cell r="BQ300">
            <v>0</v>
          </cell>
          <cell r="BR300">
            <v>0</v>
          </cell>
          <cell r="BS300">
            <v>0</v>
          </cell>
          <cell r="BT300">
            <v>0</v>
          </cell>
          <cell r="BU300">
            <v>0</v>
          </cell>
          <cell r="BV300">
            <v>0</v>
          </cell>
          <cell r="BW300">
            <v>0</v>
          </cell>
          <cell r="BX300">
            <v>0</v>
          </cell>
          <cell r="BY300">
            <v>0</v>
          </cell>
          <cell r="BZ300">
            <v>0</v>
          </cell>
          <cell r="CA300">
            <v>24000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7608</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42630</v>
          </cell>
          <cell r="DG300">
            <v>73459</v>
          </cell>
          <cell r="DH300">
            <v>0</v>
          </cell>
          <cell r="DI300">
            <v>0</v>
          </cell>
          <cell r="DJ300">
            <v>0</v>
          </cell>
          <cell r="DK300">
            <v>100</v>
          </cell>
          <cell r="DL300">
            <v>0</v>
          </cell>
          <cell r="DM300">
            <v>0</v>
          </cell>
          <cell r="DN300">
            <v>39218</v>
          </cell>
          <cell r="DO300">
            <v>3070</v>
          </cell>
          <cell r="DP300">
            <v>0</v>
          </cell>
          <cell r="DQ300">
            <v>0</v>
          </cell>
          <cell r="DR300">
            <v>90589</v>
          </cell>
          <cell r="DS300">
            <v>15267</v>
          </cell>
          <cell r="DT300">
            <v>0</v>
          </cell>
          <cell r="DU300">
            <v>0</v>
          </cell>
          <cell r="DV300">
            <v>930596</v>
          </cell>
          <cell r="DW300">
            <v>2849207</v>
          </cell>
          <cell r="DX300">
            <v>0</v>
          </cell>
          <cell r="DY300">
            <v>-574850</v>
          </cell>
          <cell r="DZ300">
            <v>0</v>
          </cell>
          <cell r="EA300">
            <v>0</v>
          </cell>
          <cell r="EB300">
            <v>0</v>
          </cell>
          <cell r="EC300">
            <v>0</v>
          </cell>
          <cell r="ED300">
            <v>0</v>
          </cell>
          <cell r="EE300">
            <v>0</v>
          </cell>
          <cell r="EF300">
            <v>0</v>
          </cell>
          <cell r="EG300">
            <v>0</v>
          </cell>
          <cell r="EH300">
            <v>0</v>
          </cell>
          <cell r="EI300">
            <v>279875</v>
          </cell>
          <cell r="EJ300">
            <v>0</v>
          </cell>
          <cell r="EK300">
            <v>0</v>
          </cell>
          <cell r="EL300">
            <v>0</v>
          </cell>
          <cell r="EM300">
            <v>0</v>
          </cell>
          <cell r="EN300">
            <v>0</v>
          </cell>
          <cell r="EO300">
            <v>0</v>
          </cell>
          <cell r="EP300">
            <v>0</v>
          </cell>
          <cell r="EQ300">
            <v>0</v>
          </cell>
          <cell r="ER300">
            <v>0</v>
          </cell>
          <cell r="ES300">
            <v>0</v>
          </cell>
          <cell r="ET300">
            <v>0</v>
          </cell>
          <cell r="EU300">
            <v>0</v>
          </cell>
          <cell r="EV300">
            <v>0</v>
          </cell>
          <cell r="EW300">
            <v>0</v>
          </cell>
          <cell r="EX300">
            <v>0</v>
          </cell>
          <cell r="EY300">
            <v>0</v>
          </cell>
          <cell r="EZ300">
            <v>0</v>
          </cell>
          <cell r="FA300">
            <v>0</v>
          </cell>
          <cell r="FB300">
            <v>0</v>
          </cell>
          <cell r="FC300">
            <v>259912</v>
          </cell>
          <cell r="FD300">
            <v>0</v>
          </cell>
          <cell r="FE300">
            <v>0</v>
          </cell>
          <cell r="FF300">
            <v>0</v>
          </cell>
          <cell r="FG300">
            <v>0</v>
          </cell>
          <cell r="FH300">
            <v>0</v>
          </cell>
          <cell r="FI300">
            <v>0</v>
          </cell>
          <cell r="FJ300">
            <v>0</v>
          </cell>
          <cell r="FK300">
            <v>0</v>
          </cell>
          <cell r="FL300">
            <v>0</v>
          </cell>
          <cell r="FM300">
            <v>0</v>
          </cell>
          <cell r="FN300">
            <v>0</v>
          </cell>
          <cell r="FO300">
            <v>0</v>
          </cell>
          <cell r="FP300">
            <v>0</v>
          </cell>
          <cell r="FQ300">
            <v>0</v>
          </cell>
          <cell r="FR300">
            <v>0</v>
          </cell>
          <cell r="FS300">
            <v>0</v>
          </cell>
          <cell r="FT300">
            <v>219631</v>
          </cell>
          <cell r="FU300">
            <v>0</v>
          </cell>
          <cell r="FV300">
            <v>0</v>
          </cell>
          <cell r="FW300">
            <v>0</v>
          </cell>
          <cell r="FX300">
            <v>478190</v>
          </cell>
          <cell r="FY300">
            <v>0</v>
          </cell>
          <cell r="FZ300">
            <v>0</v>
          </cell>
          <cell r="GA300">
            <v>0</v>
          </cell>
          <cell r="GB300">
            <v>925561</v>
          </cell>
          <cell r="GC300">
            <v>0</v>
          </cell>
          <cell r="GD300">
            <v>0</v>
          </cell>
          <cell r="GE300">
            <v>0</v>
          </cell>
          <cell r="GF300">
            <v>120946</v>
          </cell>
          <cell r="GG300">
            <v>0</v>
          </cell>
          <cell r="GH300">
            <v>0</v>
          </cell>
          <cell r="GI300">
            <v>0</v>
          </cell>
          <cell r="GJ300">
            <v>0</v>
          </cell>
          <cell r="GK300">
            <v>0</v>
          </cell>
          <cell r="GL300">
            <v>0</v>
          </cell>
          <cell r="GM300">
            <v>0</v>
          </cell>
          <cell r="GN300">
            <v>2242</v>
          </cell>
          <cell r="GO300">
            <v>0</v>
          </cell>
          <cell r="GP300">
            <v>0</v>
          </cell>
          <cell r="GQ300">
            <v>0</v>
          </cell>
          <cell r="GR300">
            <v>0</v>
          </cell>
          <cell r="GS300">
            <v>0</v>
          </cell>
          <cell r="GT300">
            <v>0</v>
          </cell>
          <cell r="GU300">
            <v>0</v>
          </cell>
          <cell r="GV300">
            <v>0</v>
          </cell>
          <cell r="GW300">
            <v>0</v>
          </cell>
          <cell r="GX300">
            <v>0</v>
          </cell>
          <cell r="GY300">
            <v>0</v>
          </cell>
          <cell r="GZ300">
            <v>1746570</v>
          </cell>
          <cell r="HA300">
            <v>0</v>
          </cell>
          <cell r="HB300">
            <v>391051</v>
          </cell>
          <cell r="HC300">
            <v>0</v>
          </cell>
          <cell r="HD300">
            <v>-219631</v>
          </cell>
          <cell r="HE300">
            <v>0</v>
          </cell>
          <cell r="HF300">
            <v>851413</v>
          </cell>
          <cell r="HG300">
            <v>0</v>
          </cell>
          <cell r="HH300">
            <v>-478190</v>
          </cell>
          <cell r="HI300">
            <v>0</v>
          </cell>
          <cell r="HJ300">
            <v>1647954</v>
          </cell>
          <cell r="HK300">
            <v>0</v>
          </cell>
          <cell r="HL300">
            <v>-925561</v>
          </cell>
          <cell r="HM300">
            <v>0</v>
          </cell>
          <cell r="HN300">
            <v>0</v>
          </cell>
          <cell r="HO300">
            <v>215343</v>
          </cell>
          <cell r="HP300">
            <v>-120946</v>
          </cell>
          <cell r="HQ300">
            <v>0</v>
          </cell>
          <cell r="HR300">
            <v>0</v>
          </cell>
          <cell r="HS300">
            <v>1734</v>
          </cell>
          <cell r="HT300">
            <v>0</v>
          </cell>
          <cell r="HU300">
            <v>0</v>
          </cell>
          <cell r="HV300">
            <v>0</v>
          </cell>
          <cell r="HW300">
            <v>3993</v>
          </cell>
          <cell r="HX300">
            <v>-2242</v>
          </cell>
          <cell r="HY300">
            <v>0</v>
          </cell>
          <cell r="HZ300">
            <v>0</v>
          </cell>
          <cell r="IA300">
            <v>0</v>
          </cell>
          <cell r="IB300">
            <v>0</v>
          </cell>
          <cell r="IC300">
            <v>0</v>
          </cell>
          <cell r="ID300">
            <v>0</v>
          </cell>
          <cell r="IE300">
            <v>0</v>
          </cell>
          <cell r="IF300">
            <v>0</v>
          </cell>
          <cell r="IG300">
            <v>0</v>
          </cell>
          <cell r="IH300">
            <v>2890418</v>
          </cell>
          <cell r="II300">
            <v>221070</v>
          </cell>
          <cell r="IJ300">
            <v>-1746570</v>
          </cell>
          <cell r="IK300">
            <v>0</v>
          </cell>
        </row>
        <row r="301">
          <cell r="A301" t="str">
            <v>76949125</v>
          </cell>
          <cell r="B301" t="str">
            <v>2001</v>
          </cell>
          <cell r="C301">
            <v>37370</v>
          </cell>
          <cell r="D301" t="str">
            <v>08:50:52</v>
          </cell>
          <cell r="E301" t="str">
            <v>STANLEY TOTAL LIVING CENTER</v>
          </cell>
          <cell r="F301">
            <v>0</v>
          </cell>
          <cell r="G301">
            <v>304110</v>
          </cell>
          <cell r="H301">
            <v>0</v>
          </cell>
          <cell r="I301">
            <v>-134448</v>
          </cell>
          <cell r="J301">
            <v>85879</v>
          </cell>
          <cell r="K301">
            <v>265422</v>
          </cell>
          <cell r="L301">
            <v>14918</v>
          </cell>
          <cell r="M301">
            <v>-5577</v>
          </cell>
          <cell r="N301">
            <v>285327</v>
          </cell>
          <cell r="O301">
            <v>31920</v>
          </cell>
          <cell r="P301">
            <v>49565</v>
          </cell>
          <cell r="Q301">
            <v>0</v>
          </cell>
          <cell r="R301">
            <v>356125</v>
          </cell>
          <cell r="S301">
            <v>246109</v>
          </cell>
          <cell r="T301">
            <v>61862</v>
          </cell>
          <cell r="U301">
            <v>-3335</v>
          </cell>
          <cell r="V301">
            <v>57507</v>
          </cell>
          <cell r="W301">
            <v>0</v>
          </cell>
          <cell r="X301">
            <v>0</v>
          </cell>
          <cell r="Y301">
            <v>0</v>
          </cell>
          <cell r="Z301">
            <v>438876</v>
          </cell>
          <cell r="AA301">
            <v>0</v>
          </cell>
          <cell r="AB301">
            <v>0</v>
          </cell>
          <cell r="AC301">
            <v>6642</v>
          </cell>
          <cell r="AD301">
            <v>561926</v>
          </cell>
          <cell r="AE301">
            <v>0</v>
          </cell>
          <cell r="AF301">
            <v>0</v>
          </cell>
          <cell r="AG301">
            <v>0</v>
          </cell>
          <cell r="AH301">
            <v>1238397</v>
          </cell>
          <cell r="AI301">
            <v>0</v>
          </cell>
          <cell r="AJ301">
            <v>0</v>
          </cell>
          <cell r="AK301">
            <v>0</v>
          </cell>
          <cell r="AL301">
            <v>75524</v>
          </cell>
          <cell r="AM301">
            <v>0</v>
          </cell>
          <cell r="AN301">
            <v>0</v>
          </cell>
          <cell r="AO301">
            <v>0</v>
          </cell>
          <cell r="AP301">
            <v>0</v>
          </cell>
          <cell r="AQ301">
            <v>0</v>
          </cell>
          <cell r="AR301">
            <v>0</v>
          </cell>
          <cell r="AS301">
            <v>0</v>
          </cell>
          <cell r="AT301">
            <v>0</v>
          </cell>
          <cell r="AU301">
            <v>0</v>
          </cell>
          <cell r="AV301">
            <v>186731</v>
          </cell>
          <cell r="AW301">
            <v>523</v>
          </cell>
          <cell r="AX301">
            <v>0</v>
          </cell>
          <cell r="AY301">
            <v>0</v>
          </cell>
          <cell r="AZ301">
            <v>225353</v>
          </cell>
          <cell r="BA301">
            <v>565</v>
          </cell>
          <cell r="BB301">
            <v>0</v>
          </cell>
          <cell r="BC301">
            <v>5614</v>
          </cell>
          <cell r="BD301">
            <v>0</v>
          </cell>
          <cell r="BE301">
            <v>-1196</v>
          </cell>
          <cell r="BF301">
            <v>0</v>
          </cell>
          <cell r="BG301">
            <v>68609</v>
          </cell>
          <cell r="BH301">
            <v>0</v>
          </cell>
          <cell r="BI301">
            <v>0</v>
          </cell>
          <cell r="BJ301">
            <v>0</v>
          </cell>
          <cell r="BK301">
            <v>47754</v>
          </cell>
          <cell r="BL301">
            <v>0</v>
          </cell>
          <cell r="BM301">
            <v>0</v>
          </cell>
          <cell r="BN301">
            <v>0</v>
          </cell>
          <cell r="BO301">
            <v>2951</v>
          </cell>
          <cell r="BP301">
            <v>0</v>
          </cell>
          <cell r="BQ301">
            <v>0</v>
          </cell>
          <cell r="BR301">
            <v>0</v>
          </cell>
          <cell r="BS301">
            <v>19556</v>
          </cell>
          <cell r="BT301">
            <v>0</v>
          </cell>
          <cell r="BU301">
            <v>-15769</v>
          </cell>
          <cell r="BV301">
            <v>0</v>
          </cell>
          <cell r="BW301">
            <v>0</v>
          </cell>
          <cell r="BX301">
            <v>0</v>
          </cell>
          <cell r="BY301">
            <v>0</v>
          </cell>
          <cell r="BZ301">
            <v>0</v>
          </cell>
          <cell r="CA301">
            <v>19500</v>
          </cell>
          <cell r="CB301">
            <v>0</v>
          </cell>
          <cell r="CC301">
            <v>0</v>
          </cell>
          <cell r="CD301">
            <v>0</v>
          </cell>
          <cell r="CE301">
            <v>3600</v>
          </cell>
          <cell r="CF301">
            <v>0</v>
          </cell>
          <cell r="CG301">
            <v>0</v>
          </cell>
          <cell r="CH301">
            <v>0</v>
          </cell>
          <cell r="CI301">
            <v>18375</v>
          </cell>
          <cell r="CJ301">
            <v>0</v>
          </cell>
          <cell r="CK301">
            <v>0</v>
          </cell>
          <cell r="CL301">
            <v>0</v>
          </cell>
          <cell r="CM301">
            <v>1558</v>
          </cell>
          <cell r="CN301">
            <v>0</v>
          </cell>
          <cell r="CO301">
            <v>0</v>
          </cell>
          <cell r="CP301">
            <v>0</v>
          </cell>
          <cell r="CQ301">
            <v>0</v>
          </cell>
          <cell r="CR301">
            <v>0</v>
          </cell>
          <cell r="CS301">
            <v>0</v>
          </cell>
          <cell r="CT301">
            <v>0</v>
          </cell>
          <cell r="CU301">
            <v>6684</v>
          </cell>
          <cell r="CV301">
            <v>0</v>
          </cell>
          <cell r="CW301">
            <v>0</v>
          </cell>
          <cell r="CX301">
            <v>0</v>
          </cell>
          <cell r="CY301">
            <v>0</v>
          </cell>
          <cell r="CZ301">
            <v>0</v>
          </cell>
          <cell r="DA301">
            <v>0</v>
          </cell>
          <cell r="DB301">
            <v>0</v>
          </cell>
          <cell r="DC301">
            <v>0</v>
          </cell>
          <cell r="DD301">
            <v>0</v>
          </cell>
          <cell r="DE301">
            <v>0</v>
          </cell>
          <cell r="DF301">
            <v>2372230</v>
          </cell>
          <cell r="DG301">
            <v>194201</v>
          </cell>
          <cell r="DH301">
            <v>412084</v>
          </cell>
          <cell r="DI301">
            <v>-9235</v>
          </cell>
          <cell r="DJ301">
            <v>110049</v>
          </cell>
          <cell r="DK301">
            <v>24879</v>
          </cell>
          <cell r="DL301">
            <v>19117</v>
          </cell>
          <cell r="DM301">
            <v>0</v>
          </cell>
          <cell r="DN301">
            <v>56276</v>
          </cell>
          <cell r="DO301">
            <v>0</v>
          </cell>
          <cell r="DP301">
            <v>9776</v>
          </cell>
          <cell r="DQ301">
            <v>0</v>
          </cell>
          <cell r="DR301">
            <v>93283</v>
          </cell>
          <cell r="DS301">
            <v>6065</v>
          </cell>
          <cell r="DT301">
            <v>16204</v>
          </cell>
          <cell r="DU301">
            <v>0</v>
          </cell>
          <cell r="DV301">
            <v>208639</v>
          </cell>
          <cell r="DW301">
            <v>861815</v>
          </cell>
          <cell r="DX301">
            <v>-583526</v>
          </cell>
          <cell r="DY301">
            <v>-14362</v>
          </cell>
          <cell r="DZ301">
            <v>0</v>
          </cell>
          <cell r="EA301">
            <v>0</v>
          </cell>
          <cell r="EB301">
            <v>0</v>
          </cell>
          <cell r="EC301">
            <v>0</v>
          </cell>
          <cell r="ED301">
            <v>0</v>
          </cell>
          <cell r="EE301">
            <v>978</v>
          </cell>
          <cell r="EF301">
            <v>0</v>
          </cell>
          <cell r="EG301">
            <v>0</v>
          </cell>
          <cell r="EH301">
            <v>0</v>
          </cell>
          <cell r="EI301">
            <v>85728</v>
          </cell>
          <cell r="EJ301">
            <v>0</v>
          </cell>
          <cell r="EK301">
            <v>0</v>
          </cell>
          <cell r="EL301">
            <v>0</v>
          </cell>
          <cell r="EM301">
            <v>62036</v>
          </cell>
          <cell r="EN301">
            <v>0</v>
          </cell>
          <cell r="EO301">
            <v>0</v>
          </cell>
          <cell r="EP301">
            <v>0</v>
          </cell>
          <cell r="EQ301">
            <v>7260</v>
          </cell>
          <cell r="ER301">
            <v>0</v>
          </cell>
          <cell r="ES301">
            <v>0</v>
          </cell>
          <cell r="ET301">
            <v>0</v>
          </cell>
          <cell r="EU301">
            <v>2119</v>
          </cell>
          <cell r="EV301">
            <v>0</v>
          </cell>
          <cell r="EW301">
            <v>0</v>
          </cell>
          <cell r="EX301">
            <v>0</v>
          </cell>
          <cell r="EY301">
            <v>0</v>
          </cell>
          <cell r="EZ301">
            <v>0</v>
          </cell>
          <cell r="FA301">
            <v>0</v>
          </cell>
          <cell r="FB301">
            <v>0</v>
          </cell>
          <cell r="FC301">
            <v>11081</v>
          </cell>
          <cell r="FD301">
            <v>0</v>
          </cell>
          <cell r="FE301">
            <v>0</v>
          </cell>
          <cell r="FF301">
            <v>0</v>
          </cell>
          <cell r="FG301">
            <v>0</v>
          </cell>
          <cell r="FH301">
            <v>0</v>
          </cell>
          <cell r="FI301">
            <v>0</v>
          </cell>
          <cell r="FJ301">
            <v>0</v>
          </cell>
          <cell r="FK301">
            <v>0</v>
          </cell>
          <cell r="FL301">
            <v>0</v>
          </cell>
          <cell r="FM301">
            <v>0</v>
          </cell>
          <cell r="FN301">
            <v>0</v>
          </cell>
          <cell r="FO301">
            <v>27534</v>
          </cell>
          <cell r="FP301">
            <v>0</v>
          </cell>
          <cell r="FQ301">
            <v>0</v>
          </cell>
          <cell r="FR301">
            <v>0</v>
          </cell>
          <cell r="FS301">
            <v>0</v>
          </cell>
          <cell r="FT301">
            <v>0</v>
          </cell>
          <cell r="FU301">
            <v>0</v>
          </cell>
          <cell r="FV301">
            <v>0</v>
          </cell>
          <cell r="FW301">
            <v>0</v>
          </cell>
          <cell r="FX301">
            <v>0</v>
          </cell>
          <cell r="FY301">
            <v>0</v>
          </cell>
          <cell r="FZ301">
            <v>0</v>
          </cell>
          <cell r="GA301">
            <v>0</v>
          </cell>
          <cell r="GB301">
            <v>0</v>
          </cell>
          <cell r="GC301">
            <v>0</v>
          </cell>
          <cell r="GD301">
            <v>0</v>
          </cell>
          <cell r="GE301">
            <v>0</v>
          </cell>
          <cell r="GF301">
            <v>0</v>
          </cell>
          <cell r="GG301">
            <v>0</v>
          </cell>
          <cell r="GH301">
            <v>0</v>
          </cell>
          <cell r="GI301">
            <v>0</v>
          </cell>
          <cell r="GJ301">
            <v>0</v>
          </cell>
          <cell r="GK301">
            <v>0</v>
          </cell>
          <cell r="GL301">
            <v>0</v>
          </cell>
          <cell r="GM301">
            <v>0</v>
          </cell>
          <cell r="GN301">
            <v>0</v>
          </cell>
          <cell r="GO301">
            <v>0</v>
          </cell>
          <cell r="GP301">
            <v>0</v>
          </cell>
          <cell r="GQ301">
            <v>0</v>
          </cell>
          <cell r="GR301">
            <v>0</v>
          </cell>
          <cell r="GS301">
            <v>0</v>
          </cell>
          <cell r="GT301">
            <v>0</v>
          </cell>
          <cell r="GU301">
            <v>0</v>
          </cell>
          <cell r="GV301">
            <v>0</v>
          </cell>
          <cell r="GW301">
            <v>0</v>
          </cell>
          <cell r="GX301">
            <v>0</v>
          </cell>
          <cell r="GY301">
            <v>0</v>
          </cell>
          <cell r="GZ301">
            <v>0</v>
          </cell>
          <cell r="HA301">
            <v>0</v>
          </cell>
          <cell r="HB301">
            <v>0</v>
          </cell>
          <cell r="HC301">
            <v>0</v>
          </cell>
          <cell r="HD301">
            <v>0</v>
          </cell>
          <cell r="HE301">
            <v>0</v>
          </cell>
          <cell r="HF301">
            <v>0</v>
          </cell>
          <cell r="HG301">
            <v>0</v>
          </cell>
          <cell r="HH301">
            <v>0</v>
          </cell>
          <cell r="HI301">
            <v>0</v>
          </cell>
          <cell r="HJ301">
            <v>0</v>
          </cell>
          <cell r="HK301">
            <v>0</v>
          </cell>
          <cell r="HL301">
            <v>0</v>
          </cell>
          <cell r="HM301">
            <v>0</v>
          </cell>
          <cell r="HN301">
            <v>0</v>
          </cell>
          <cell r="HO301">
            <v>0</v>
          </cell>
          <cell r="HP301">
            <v>0</v>
          </cell>
          <cell r="HQ301">
            <v>0</v>
          </cell>
          <cell r="HR301">
            <v>0</v>
          </cell>
          <cell r="HS301">
            <v>0</v>
          </cell>
          <cell r="HT301">
            <v>0</v>
          </cell>
          <cell r="HU301">
            <v>0</v>
          </cell>
          <cell r="HV301">
            <v>0</v>
          </cell>
          <cell r="HW301">
            <v>0</v>
          </cell>
          <cell r="HX301">
            <v>0</v>
          </cell>
          <cell r="HY301">
            <v>0</v>
          </cell>
          <cell r="HZ301">
            <v>0</v>
          </cell>
          <cell r="IA301">
            <v>0</v>
          </cell>
          <cell r="IB301">
            <v>0</v>
          </cell>
          <cell r="IC301">
            <v>0</v>
          </cell>
          <cell r="ID301">
            <v>0</v>
          </cell>
          <cell r="IE301">
            <v>0</v>
          </cell>
          <cell r="IF301">
            <v>0</v>
          </cell>
          <cell r="IG301">
            <v>0</v>
          </cell>
          <cell r="IH301">
            <v>0</v>
          </cell>
          <cell r="II301">
            <v>0</v>
          </cell>
          <cell r="IJ301">
            <v>0</v>
          </cell>
          <cell r="IK301">
            <v>0</v>
          </cell>
        </row>
        <row r="302">
          <cell r="A302" t="str">
            <v>30019195</v>
          </cell>
          <cell r="B302" t="str">
            <v>2001</v>
          </cell>
          <cell r="C302">
            <v>37412</v>
          </cell>
          <cell r="D302" t="str">
            <v>08:43:24</v>
          </cell>
          <cell r="E302" t="str">
            <v>STANLY MANOR, INC.</v>
          </cell>
          <cell r="F302">
            <v>0</v>
          </cell>
          <cell r="G302">
            <v>350109</v>
          </cell>
          <cell r="H302">
            <v>-621</v>
          </cell>
          <cell r="I302">
            <v>-5757</v>
          </cell>
          <cell r="J302">
            <v>27972</v>
          </cell>
          <cell r="K302">
            <v>169168</v>
          </cell>
          <cell r="L302">
            <v>8496</v>
          </cell>
          <cell r="M302">
            <v>-785</v>
          </cell>
          <cell r="N302">
            <v>116963</v>
          </cell>
          <cell r="O302">
            <v>21529</v>
          </cell>
          <cell r="P302">
            <v>35525</v>
          </cell>
          <cell r="Q302">
            <v>0</v>
          </cell>
          <cell r="R302">
            <v>228124</v>
          </cell>
          <cell r="S302">
            <v>196961</v>
          </cell>
          <cell r="T302">
            <v>71891</v>
          </cell>
          <cell r="U302">
            <v>-5990</v>
          </cell>
          <cell r="V302">
            <v>145866</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43776</v>
          </cell>
          <cell r="AM302">
            <v>0</v>
          </cell>
          <cell r="AN302">
            <v>0</v>
          </cell>
          <cell r="AO302">
            <v>0</v>
          </cell>
          <cell r="AP302">
            <v>0</v>
          </cell>
          <cell r="AQ302">
            <v>0</v>
          </cell>
          <cell r="AR302">
            <v>0</v>
          </cell>
          <cell r="AS302">
            <v>0</v>
          </cell>
          <cell r="AT302">
            <v>0</v>
          </cell>
          <cell r="AU302">
            <v>0</v>
          </cell>
          <cell r="AV302">
            <v>14870</v>
          </cell>
          <cell r="AW302">
            <v>0</v>
          </cell>
          <cell r="AX302">
            <v>0</v>
          </cell>
          <cell r="AY302">
            <v>0</v>
          </cell>
          <cell r="AZ302">
            <v>42729</v>
          </cell>
          <cell r="BA302">
            <v>0</v>
          </cell>
          <cell r="BB302">
            <v>0</v>
          </cell>
          <cell r="BC302">
            <v>7078</v>
          </cell>
          <cell r="BD302">
            <v>0</v>
          </cell>
          <cell r="BE302">
            <v>0</v>
          </cell>
          <cell r="BF302">
            <v>0</v>
          </cell>
          <cell r="BG302">
            <v>123685</v>
          </cell>
          <cell r="BH302">
            <v>-665</v>
          </cell>
          <cell r="BI302">
            <v>0</v>
          </cell>
          <cell r="BJ302">
            <v>0</v>
          </cell>
          <cell r="BK302">
            <v>28690</v>
          </cell>
          <cell r="BL302">
            <v>0</v>
          </cell>
          <cell r="BM302">
            <v>0</v>
          </cell>
          <cell r="BN302">
            <v>0</v>
          </cell>
          <cell r="BO302">
            <v>3817</v>
          </cell>
          <cell r="BP302">
            <v>0</v>
          </cell>
          <cell r="BQ302">
            <v>0</v>
          </cell>
          <cell r="BR302">
            <v>0</v>
          </cell>
          <cell r="BS302">
            <v>1460</v>
          </cell>
          <cell r="BT302">
            <v>0</v>
          </cell>
          <cell r="BU302">
            <v>0</v>
          </cell>
          <cell r="BV302">
            <v>0</v>
          </cell>
          <cell r="BW302">
            <v>3174</v>
          </cell>
          <cell r="BX302">
            <v>0</v>
          </cell>
          <cell r="BY302">
            <v>0</v>
          </cell>
          <cell r="BZ302">
            <v>0</v>
          </cell>
          <cell r="CA302">
            <v>8400</v>
          </cell>
          <cell r="CB302">
            <v>0</v>
          </cell>
          <cell r="CC302">
            <v>0</v>
          </cell>
          <cell r="CD302">
            <v>0</v>
          </cell>
          <cell r="CE302">
            <v>3869</v>
          </cell>
          <cell r="CF302">
            <v>0</v>
          </cell>
          <cell r="CG302">
            <v>0</v>
          </cell>
          <cell r="CH302">
            <v>0</v>
          </cell>
          <cell r="CI302">
            <v>2100</v>
          </cell>
          <cell r="CJ302">
            <v>0</v>
          </cell>
          <cell r="CK302">
            <v>0</v>
          </cell>
          <cell r="CL302">
            <v>0</v>
          </cell>
          <cell r="CM302">
            <v>0</v>
          </cell>
          <cell r="CN302">
            <v>0</v>
          </cell>
          <cell r="CO302">
            <v>0</v>
          </cell>
          <cell r="CP302">
            <v>0</v>
          </cell>
          <cell r="CQ302">
            <v>11409</v>
          </cell>
          <cell r="CR302">
            <v>0</v>
          </cell>
          <cell r="CS302">
            <v>0</v>
          </cell>
          <cell r="CT302">
            <v>0</v>
          </cell>
          <cell r="CU302">
            <v>0</v>
          </cell>
          <cell r="CV302">
            <v>0</v>
          </cell>
          <cell r="CW302">
            <v>0</v>
          </cell>
          <cell r="CX302">
            <v>0</v>
          </cell>
          <cell r="CY302">
            <v>0</v>
          </cell>
          <cell r="CZ302">
            <v>621</v>
          </cell>
          <cell r="DA302">
            <v>0</v>
          </cell>
          <cell r="DB302">
            <v>0</v>
          </cell>
          <cell r="DC302">
            <v>0</v>
          </cell>
          <cell r="DD302">
            <v>0</v>
          </cell>
          <cell r="DE302">
            <v>-93</v>
          </cell>
          <cell r="DF302">
            <v>189642</v>
          </cell>
          <cell r="DG302">
            <v>193682</v>
          </cell>
          <cell r="DH302">
            <v>57555</v>
          </cell>
          <cell r="DI302">
            <v>-93</v>
          </cell>
          <cell r="DJ302">
            <v>42321</v>
          </cell>
          <cell r="DK302">
            <v>8719</v>
          </cell>
          <cell r="DL302">
            <v>12854</v>
          </cell>
          <cell r="DM302">
            <v>0</v>
          </cell>
          <cell r="DN302">
            <v>25892</v>
          </cell>
          <cell r="DO302">
            <v>379</v>
          </cell>
          <cell r="DP302">
            <v>7864</v>
          </cell>
          <cell r="DQ302">
            <v>0</v>
          </cell>
          <cell r="DR302">
            <v>52431</v>
          </cell>
          <cell r="DS302">
            <v>16818</v>
          </cell>
          <cell r="DT302">
            <v>12152</v>
          </cell>
          <cell r="DU302">
            <v>0</v>
          </cell>
          <cell r="DV302">
            <v>133547</v>
          </cell>
          <cell r="DW302">
            <v>1140319</v>
          </cell>
          <cell r="DX302">
            <v>-733232</v>
          </cell>
          <cell r="DY302">
            <v>-171207</v>
          </cell>
          <cell r="DZ302">
            <v>0</v>
          </cell>
          <cell r="EA302">
            <v>0</v>
          </cell>
          <cell r="EB302">
            <v>0</v>
          </cell>
          <cell r="EC302">
            <v>0</v>
          </cell>
          <cell r="ED302">
            <v>0</v>
          </cell>
          <cell r="EE302">
            <v>0</v>
          </cell>
          <cell r="EF302">
            <v>0</v>
          </cell>
          <cell r="EG302">
            <v>0</v>
          </cell>
          <cell r="EH302">
            <v>0</v>
          </cell>
          <cell r="EI302">
            <v>3221</v>
          </cell>
          <cell r="EJ302">
            <v>0</v>
          </cell>
          <cell r="EK302">
            <v>0</v>
          </cell>
          <cell r="EL302">
            <v>38466</v>
          </cell>
          <cell r="EM302">
            <v>3730</v>
          </cell>
          <cell r="EN302">
            <v>11683</v>
          </cell>
          <cell r="EO302">
            <v>0</v>
          </cell>
          <cell r="EP302">
            <v>0</v>
          </cell>
          <cell r="EQ302">
            <v>4084</v>
          </cell>
          <cell r="ER302">
            <v>0</v>
          </cell>
          <cell r="ES302">
            <v>0</v>
          </cell>
          <cell r="ET302">
            <v>0</v>
          </cell>
          <cell r="EU302">
            <v>45</v>
          </cell>
          <cell r="EV302">
            <v>0</v>
          </cell>
          <cell r="EW302">
            <v>0</v>
          </cell>
          <cell r="EX302">
            <v>0</v>
          </cell>
          <cell r="EY302">
            <v>0</v>
          </cell>
          <cell r="EZ302">
            <v>0</v>
          </cell>
          <cell r="FA302">
            <v>0</v>
          </cell>
          <cell r="FB302">
            <v>0</v>
          </cell>
          <cell r="FC302">
            <v>0</v>
          </cell>
          <cell r="FD302">
            <v>0</v>
          </cell>
          <cell r="FE302">
            <v>0</v>
          </cell>
          <cell r="FF302">
            <v>0</v>
          </cell>
          <cell r="FG302">
            <v>36511</v>
          </cell>
          <cell r="FH302">
            <v>0</v>
          </cell>
          <cell r="FI302">
            <v>0</v>
          </cell>
          <cell r="FJ302">
            <v>0</v>
          </cell>
          <cell r="FK302">
            <v>16233</v>
          </cell>
          <cell r="FL302">
            <v>0</v>
          </cell>
          <cell r="FM302">
            <v>0</v>
          </cell>
          <cell r="FN302">
            <v>17845</v>
          </cell>
          <cell r="FO302">
            <v>6493</v>
          </cell>
          <cell r="FP302">
            <v>5420</v>
          </cell>
          <cell r="FQ302">
            <v>0</v>
          </cell>
          <cell r="FR302">
            <v>0</v>
          </cell>
          <cell r="FS302">
            <v>0</v>
          </cell>
          <cell r="FT302">
            <v>98354</v>
          </cell>
          <cell r="FU302">
            <v>0</v>
          </cell>
          <cell r="FV302">
            <v>154129</v>
          </cell>
          <cell r="FW302">
            <v>0</v>
          </cell>
          <cell r="FX302">
            <v>76004</v>
          </cell>
          <cell r="FY302">
            <v>0</v>
          </cell>
          <cell r="FZ302">
            <v>166609</v>
          </cell>
          <cell r="GA302">
            <v>0</v>
          </cell>
          <cell r="GB302">
            <v>235073</v>
          </cell>
          <cell r="GC302">
            <v>0</v>
          </cell>
          <cell r="GD302">
            <v>0</v>
          </cell>
          <cell r="GE302">
            <v>0</v>
          </cell>
          <cell r="GF302">
            <v>57252</v>
          </cell>
          <cell r="GG302">
            <v>0</v>
          </cell>
          <cell r="GH302">
            <v>0</v>
          </cell>
          <cell r="GI302">
            <v>0</v>
          </cell>
          <cell r="GJ302">
            <v>164518</v>
          </cell>
          <cell r="GK302">
            <v>0</v>
          </cell>
          <cell r="GL302">
            <v>0</v>
          </cell>
          <cell r="GM302">
            <v>0</v>
          </cell>
          <cell r="GN302">
            <v>0</v>
          </cell>
          <cell r="GO302">
            <v>0</v>
          </cell>
          <cell r="GP302">
            <v>0</v>
          </cell>
          <cell r="GQ302">
            <v>0</v>
          </cell>
          <cell r="GR302">
            <v>0</v>
          </cell>
          <cell r="GS302">
            <v>0</v>
          </cell>
          <cell r="GT302">
            <v>0</v>
          </cell>
          <cell r="GU302">
            <v>-665</v>
          </cell>
          <cell r="GV302">
            <v>665</v>
          </cell>
          <cell r="GW302">
            <v>0</v>
          </cell>
          <cell r="GX302">
            <v>320738</v>
          </cell>
          <cell r="GY302">
            <v>-665</v>
          </cell>
          <cell r="GZ302">
            <v>631866</v>
          </cell>
          <cell r="HA302">
            <v>0</v>
          </cell>
          <cell r="HB302">
            <v>207548</v>
          </cell>
          <cell r="HC302">
            <v>0</v>
          </cell>
          <cell r="HD302">
            <v>-98354</v>
          </cell>
          <cell r="HE302">
            <v>0</v>
          </cell>
          <cell r="HF302">
            <v>331502</v>
          </cell>
          <cell r="HG302">
            <v>0</v>
          </cell>
          <cell r="HH302">
            <v>-76004</v>
          </cell>
          <cell r="HI302">
            <v>0</v>
          </cell>
          <cell r="HJ302">
            <v>681028</v>
          </cell>
          <cell r="HK302">
            <v>0</v>
          </cell>
          <cell r="HL302">
            <v>-255569</v>
          </cell>
          <cell r="HM302">
            <v>0</v>
          </cell>
          <cell r="HN302">
            <v>0</v>
          </cell>
          <cell r="HO302">
            <v>0</v>
          </cell>
          <cell r="HP302">
            <v>61955</v>
          </cell>
          <cell r="HQ302">
            <v>0</v>
          </cell>
          <cell r="HR302">
            <v>0</v>
          </cell>
          <cell r="HS302">
            <v>0</v>
          </cell>
          <cell r="HT302">
            <v>178034</v>
          </cell>
          <cell r="HU302">
            <v>0</v>
          </cell>
          <cell r="HV302">
            <v>0</v>
          </cell>
          <cell r="HW302">
            <v>0</v>
          </cell>
          <cell r="HX302">
            <v>0</v>
          </cell>
          <cell r="HY302">
            <v>0</v>
          </cell>
          <cell r="HZ302">
            <v>0</v>
          </cell>
          <cell r="IA302">
            <v>0</v>
          </cell>
          <cell r="IB302">
            <v>0</v>
          </cell>
          <cell r="IC302">
            <v>0</v>
          </cell>
          <cell r="ID302">
            <v>0</v>
          </cell>
          <cell r="IE302">
            <v>0</v>
          </cell>
          <cell r="IF302">
            <v>0</v>
          </cell>
          <cell r="IG302">
            <v>0</v>
          </cell>
          <cell r="IH302">
            <v>1220078</v>
          </cell>
          <cell r="II302">
            <v>0</v>
          </cell>
          <cell r="IJ302">
            <v>-189938</v>
          </cell>
          <cell r="IK302">
            <v>0</v>
          </cell>
        </row>
        <row r="303">
          <cell r="A303" t="str">
            <v>37116906</v>
          </cell>
          <cell r="B303" t="str">
            <v>2001</v>
          </cell>
          <cell r="C303">
            <v>37557</v>
          </cell>
          <cell r="D303" t="str">
            <v>15:32:17</v>
          </cell>
          <cell r="E303" t="str">
            <v>SunBridge Care &amp; Rehab for Alleghany</v>
          </cell>
          <cell r="F303">
            <v>0</v>
          </cell>
          <cell r="G303">
            <v>372002</v>
          </cell>
          <cell r="H303">
            <v>-674</v>
          </cell>
          <cell r="I303">
            <v>31940</v>
          </cell>
          <cell r="J303">
            <v>34483</v>
          </cell>
          <cell r="K303">
            <v>175538</v>
          </cell>
          <cell r="L303">
            <v>11154</v>
          </cell>
          <cell r="M303">
            <v>4585</v>
          </cell>
          <cell r="N303">
            <v>70824</v>
          </cell>
          <cell r="O303">
            <v>12047</v>
          </cell>
          <cell r="P303">
            <v>22907</v>
          </cell>
          <cell r="Q303">
            <v>10224</v>
          </cell>
          <cell r="R303">
            <v>130425</v>
          </cell>
          <cell r="S303">
            <v>141695</v>
          </cell>
          <cell r="T303">
            <v>50559</v>
          </cell>
          <cell r="U303">
            <v>18828</v>
          </cell>
          <cell r="V303">
            <v>48093</v>
          </cell>
          <cell r="W303">
            <v>0</v>
          </cell>
          <cell r="X303">
            <v>3396</v>
          </cell>
          <cell r="Y303">
            <v>0</v>
          </cell>
          <cell r="Z303">
            <v>52979</v>
          </cell>
          <cell r="AA303">
            <v>0</v>
          </cell>
          <cell r="AB303">
            <v>-28265</v>
          </cell>
          <cell r="AC303">
            <v>0</v>
          </cell>
          <cell r="AD303">
            <v>0</v>
          </cell>
          <cell r="AE303">
            <v>0</v>
          </cell>
          <cell r="AF303">
            <v>0</v>
          </cell>
          <cell r="AG303">
            <v>0</v>
          </cell>
          <cell r="AH303">
            <v>34976</v>
          </cell>
          <cell r="AI303">
            <v>0</v>
          </cell>
          <cell r="AJ303">
            <v>2469</v>
          </cell>
          <cell r="AK303">
            <v>0</v>
          </cell>
          <cell r="AL303">
            <v>18904</v>
          </cell>
          <cell r="AM303">
            <v>0</v>
          </cell>
          <cell r="AN303">
            <v>1335</v>
          </cell>
          <cell r="AO303">
            <v>0</v>
          </cell>
          <cell r="AP303">
            <v>0</v>
          </cell>
          <cell r="AQ303">
            <v>0</v>
          </cell>
          <cell r="AR303">
            <v>0</v>
          </cell>
          <cell r="AS303">
            <v>0</v>
          </cell>
          <cell r="AT303">
            <v>0</v>
          </cell>
          <cell r="AU303">
            <v>0</v>
          </cell>
          <cell r="AV303">
            <v>14620</v>
          </cell>
          <cell r="AW303">
            <v>0</v>
          </cell>
          <cell r="AX303">
            <v>0</v>
          </cell>
          <cell r="AY303">
            <v>0</v>
          </cell>
          <cell r="AZ303">
            <v>5403</v>
          </cell>
          <cell r="BA303">
            <v>22368</v>
          </cell>
          <cell r="BB303">
            <v>0</v>
          </cell>
          <cell r="BC303">
            <v>5782</v>
          </cell>
          <cell r="BD303">
            <v>0</v>
          </cell>
          <cell r="BE303">
            <v>0</v>
          </cell>
          <cell r="BF303">
            <v>0</v>
          </cell>
          <cell r="BG303">
            <v>51187</v>
          </cell>
          <cell r="BH303">
            <v>0</v>
          </cell>
          <cell r="BI303">
            <v>0</v>
          </cell>
          <cell r="BJ303">
            <v>0</v>
          </cell>
          <cell r="BK303">
            <v>3523</v>
          </cell>
          <cell r="BL303">
            <v>0</v>
          </cell>
          <cell r="BM303">
            <v>0</v>
          </cell>
          <cell r="BN303">
            <v>0</v>
          </cell>
          <cell r="BO303">
            <v>4225</v>
          </cell>
          <cell r="BP303">
            <v>0</v>
          </cell>
          <cell r="BQ303">
            <v>0</v>
          </cell>
          <cell r="BR303">
            <v>0</v>
          </cell>
          <cell r="BS303">
            <v>0</v>
          </cell>
          <cell r="BT303">
            <v>0</v>
          </cell>
          <cell r="BU303">
            <v>0</v>
          </cell>
          <cell r="BV303">
            <v>0</v>
          </cell>
          <cell r="BW303">
            <v>10232</v>
          </cell>
          <cell r="BX303">
            <v>0</v>
          </cell>
          <cell r="BY303">
            <v>0</v>
          </cell>
          <cell r="BZ303">
            <v>0</v>
          </cell>
          <cell r="CA303">
            <v>6305</v>
          </cell>
          <cell r="CB303">
            <v>0</v>
          </cell>
          <cell r="CC303">
            <v>0</v>
          </cell>
          <cell r="CD303">
            <v>0</v>
          </cell>
          <cell r="CE303">
            <v>3510</v>
          </cell>
          <cell r="CF303">
            <v>0</v>
          </cell>
          <cell r="CG303">
            <v>0</v>
          </cell>
          <cell r="CH303">
            <v>0</v>
          </cell>
          <cell r="CI303">
            <v>555</v>
          </cell>
          <cell r="CJ303">
            <v>0</v>
          </cell>
          <cell r="CK303">
            <v>-555</v>
          </cell>
          <cell r="CL303">
            <v>0</v>
          </cell>
          <cell r="CM303">
            <v>2205</v>
          </cell>
          <cell r="CN303">
            <v>0</v>
          </cell>
          <cell r="CO303">
            <v>0</v>
          </cell>
          <cell r="CP303">
            <v>0</v>
          </cell>
          <cell r="CQ303">
            <v>4157</v>
          </cell>
          <cell r="CR303">
            <v>0</v>
          </cell>
          <cell r="CS303">
            <v>0</v>
          </cell>
          <cell r="CT303">
            <v>0</v>
          </cell>
          <cell r="CU303">
            <v>0</v>
          </cell>
          <cell r="CV303">
            <v>674</v>
          </cell>
          <cell r="CW303">
            <v>0</v>
          </cell>
          <cell r="CX303">
            <v>0</v>
          </cell>
          <cell r="CY303">
            <v>0</v>
          </cell>
          <cell r="CZ303">
            <v>0</v>
          </cell>
          <cell r="DA303">
            <v>0</v>
          </cell>
          <cell r="DB303">
            <v>0</v>
          </cell>
          <cell r="DC303">
            <v>0</v>
          </cell>
          <cell r="DD303">
            <v>0</v>
          </cell>
          <cell r="DE303">
            <v>0</v>
          </cell>
          <cell r="DF303">
            <v>154952</v>
          </cell>
          <cell r="DG303">
            <v>91681</v>
          </cell>
          <cell r="DH303">
            <v>-368</v>
          </cell>
          <cell r="DI303">
            <v>21813</v>
          </cell>
          <cell r="DJ303">
            <v>35040</v>
          </cell>
          <cell r="DK303">
            <v>14917</v>
          </cell>
          <cell r="DL303">
            <v>11333</v>
          </cell>
          <cell r="DM303">
            <v>5058</v>
          </cell>
          <cell r="DN303">
            <v>54791</v>
          </cell>
          <cell r="DO303">
            <v>0</v>
          </cell>
          <cell r="DP303">
            <v>17721</v>
          </cell>
          <cell r="DQ303">
            <v>7909</v>
          </cell>
          <cell r="DR303">
            <v>33556</v>
          </cell>
          <cell r="DS303">
            <v>2614</v>
          </cell>
          <cell r="DT303">
            <v>10853</v>
          </cell>
          <cell r="DU303">
            <v>4844</v>
          </cell>
          <cell r="DV303">
            <v>130609</v>
          </cell>
          <cell r="DW303">
            <v>866173</v>
          </cell>
          <cell r="DX303">
            <v>-499865</v>
          </cell>
          <cell r="DY303">
            <v>-102253</v>
          </cell>
          <cell r="DZ303">
            <v>0</v>
          </cell>
          <cell r="EA303">
            <v>540</v>
          </cell>
          <cell r="EB303">
            <v>0</v>
          </cell>
          <cell r="EC303">
            <v>0</v>
          </cell>
          <cell r="ED303">
            <v>0</v>
          </cell>
          <cell r="EE303">
            <v>6697</v>
          </cell>
          <cell r="EF303">
            <v>0</v>
          </cell>
          <cell r="EG303">
            <v>0</v>
          </cell>
          <cell r="EH303">
            <v>0</v>
          </cell>
          <cell r="EI303">
            <v>197072</v>
          </cell>
          <cell r="EJ303">
            <v>0</v>
          </cell>
          <cell r="EK303">
            <v>0</v>
          </cell>
          <cell r="EL303">
            <v>0</v>
          </cell>
          <cell r="EM303">
            <v>84953</v>
          </cell>
          <cell r="EN303">
            <v>0</v>
          </cell>
          <cell r="EO303">
            <v>0</v>
          </cell>
          <cell r="EP303">
            <v>0</v>
          </cell>
          <cell r="EQ303">
            <v>40308</v>
          </cell>
          <cell r="ER303">
            <v>0</v>
          </cell>
          <cell r="ES303">
            <v>0</v>
          </cell>
          <cell r="ET303">
            <v>0</v>
          </cell>
          <cell r="EU303">
            <v>0</v>
          </cell>
          <cell r="EV303">
            <v>0</v>
          </cell>
          <cell r="EW303">
            <v>0</v>
          </cell>
          <cell r="EX303">
            <v>0</v>
          </cell>
          <cell r="EY303">
            <v>10402</v>
          </cell>
          <cell r="EZ303">
            <v>0</v>
          </cell>
          <cell r="FA303">
            <v>0</v>
          </cell>
          <cell r="FB303">
            <v>0</v>
          </cell>
          <cell r="FC303">
            <v>57324</v>
          </cell>
          <cell r="FD303">
            <v>0</v>
          </cell>
          <cell r="FE303">
            <v>0</v>
          </cell>
          <cell r="FF303">
            <v>0</v>
          </cell>
          <cell r="FG303">
            <v>2522</v>
          </cell>
          <cell r="FH303">
            <v>0</v>
          </cell>
          <cell r="FI303">
            <v>0</v>
          </cell>
          <cell r="FJ303">
            <v>0</v>
          </cell>
          <cell r="FK303">
            <v>12959</v>
          </cell>
          <cell r="FL303">
            <v>0</v>
          </cell>
          <cell r="FM303">
            <v>0</v>
          </cell>
          <cell r="FN303">
            <v>0</v>
          </cell>
          <cell r="FO303">
            <v>0</v>
          </cell>
          <cell r="FP303">
            <v>0</v>
          </cell>
          <cell r="FQ303">
            <v>0</v>
          </cell>
          <cell r="FR303">
            <v>223769</v>
          </cell>
          <cell r="FS303">
            <v>0</v>
          </cell>
          <cell r="FT303">
            <v>-48422</v>
          </cell>
          <cell r="FU303">
            <v>0</v>
          </cell>
          <cell r="FV303">
            <v>226635</v>
          </cell>
          <cell r="FW303">
            <v>0</v>
          </cell>
          <cell r="FX303">
            <v>-106435</v>
          </cell>
          <cell r="FY303">
            <v>0</v>
          </cell>
          <cell r="FZ303">
            <v>453930</v>
          </cell>
          <cell r="GA303">
            <v>0</v>
          </cell>
          <cell r="GB303">
            <v>-169438</v>
          </cell>
          <cell r="GC303">
            <v>0</v>
          </cell>
          <cell r="GD303">
            <v>0</v>
          </cell>
          <cell r="GE303">
            <v>0</v>
          </cell>
          <cell r="GF303">
            <v>48607</v>
          </cell>
          <cell r="GG303">
            <v>0</v>
          </cell>
          <cell r="GH303">
            <v>0</v>
          </cell>
          <cell r="GI303">
            <v>0</v>
          </cell>
          <cell r="GJ303">
            <v>92549</v>
          </cell>
          <cell r="GK303">
            <v>74367</v>
          </cell>
          <cell r="GL303">
            <v>0</v>
          </cell>
          <cell r="GM303">
            <v>0</v>
          </cell>
          <cell r="GN303">
            <v>0</v>
          </cell>
          <cell r="GO303">
            <v>0</v>
          </cell>
          <cell r="GP303">
            <v>0</v>
          </cell>
          <cell r="GQ303">
            <v>0</v>
          </cell>
          <cell r="GR303">
            <v>0</v>
          </cell>
          <cell r="GS303">
            <v>0</v>
          </cell>
          <cell r="GT303">
            <v>0</v>
          </cell>
          <cell r="GU303">
            <v>0</v>
          </cell>
          <cell r="GV303">
            <v>0</v>
          </cell>
          <cell r="GW303">
            <v>0</v>
          </cell>
          <cell r="GX303">
            <v>904334</v>
          </cell>
          <cell r="GY303">
            <v>0</v>
          </cell>
          <cell r="GZ303">
            <v>-183139</v>
          </cell>
          <cell r="HA303">
            <v>74367</v>
          </cell>
          <cell r="HB303">
            <v>0</v>
          </cell>
          <cell r="HC303">
            <v>0</v>
          </cell>
          <cell r="HD303">
            <v>114266</v>
          </cell>
          <cell r="HE303">
            <v>0</v>
          </cell>
          <cell r="HF303">
            <v>0</v>
          </cell>
          <cell r="HG303">
            <v>0</v>
          </cell>
          <cell r="HH303">
            <v>122436</v>
          </cell>
          <cell r="HI303">
            <v>0</v>
          </cell>
          <cell r="HJ303">
            <v>0</v>
          </cell>
          <cell r="HK303">
            <v>0</v>
          </cell>
          <cell r="HL303">
            <v>201488</v>
          </cell>
          <cell r="HM303">
            <v>0</v>
          </cell>
          <cell r="HN303">
            <v>0</v>
          </cell>
          <cell r="HO303">
            <v>0</v>
          </cell>
          <cell r="HP303">
            <v>36720</v>
          </cell>
          <cell r="HQ303">
            <v>0</v>
          </cell>
          <cell r="HR303">
            <v>0</v>
          </cell>
          <cell r="HS303">
            <v>0</v>
          </cell>
          <cell r="HT303">
            <v>69917</v>
          </cell>
          <cell r="HU303">
            <v>62739</v>
          </cell>
          <cell r="HV303">
            <v>0</v>
          </cell>
          <cell r="HW303">
            <v>0</v>
          </cell>
          <cell r="HX303">
            <v>0</v>
          </cell>
          <cell r="HY303">
            <v>0</v>
          </cell>
          <cell r="HZ303">
            <v>0</v>
          </cell>
          <cell r="IA303">
            <v>0</v>
          </cell>
          <cell r="IB303">
            <v>0</v>
          </cell>
          <cell r="IC303">
            <v>0</v>
          </cell>
          <cell r="ID303">
            <v>0</v>
          </cell>
          <cell r="IE303">
            <v>0</v>
          </cell>
          <cell r="IF303">
            <v>0</v>
          </cell>
          <cell r="IG303">
            <v>0</v>
          </cell>
          <cell r="IH303">
            <v>0</v>
          </cell>
          <cell r="II303">
            <v>0</v>
          </cell>
          <cell r="IJ303">
            <v>544827</v>
          </cell>
          <cell r="IK303">
            <v>62739</v>
          </cell>
        </row>
        <row r="304">
          <cell r="A304" t="str">
            <v>47391088</v>
          </cell>
          <cell r="B304" t="str">
            <v>2001</v>
          </cell>
          <cell r="C304">
            <v>37544</v>
          </cell>
          <cell r="D304" t="str">
            <v>13:18:35</v>
          </cell>
          <cell r="E304" t="str">
            <v>SUNBRIDGE CARE &amp; REHAB FOR ASHEBORO</v>
          </cell>
          <cell r="F304">
            <v>0</v>
          </cell>
          <cell r="G304">
            <v>605775</v>
          </cell>
          <cell r="H304">
            <v>-2828</v>
          </cell>
          <cell r="I304">
            <v>18795</v>
          </cell>
          <cell r="J304">
            <v>26759</v>
          </cell>
          <cell r="K304">
            <v>134603</v>
          </cell>
          <cell r="L304">
            <v>8007</v>
          </cell>
          <cell r="M304">
            <v>-4237</v>
          </cell>
          <cell r="N304">
            <v>82625</v>
          </cell>
          <cell r="O304">
            <v>15357</v>
          </cell>
          <cell r="P304">
            <v>25554</v>
          </cell>
          <cell r="Q304">
            <v>4</v>
          </cell>
          <cell r="R304">
            <v>162261</v>
          </cell>
          <cell r="S304">
            <v>189568</v>
          </cell>
          <cell r="T304">
            <v>54057</v>
          </cell>
          <cell r="U304">
            <v>-177</v>
          </cell>
          <cell r="V304">
            <v>96563</v>
          </cell>
          <cell r="W304">
            <v>0</v>
          </cell>
          <cell r="X304">
            <v>6041</v>
          </cell>
          <cell r="Y304">
            <v>0</v>
          </cell>
          <cell r="Z304">
            <v>99919</v>
          </cell>
          <cell r="AA304">
            <v>0</v>
          </cell>
          <cell r="AB304">
            <v>-53662</v>
          </cell>
          <cell r="AC304">
            <v>0</v>
          </cell>
          <cell r="AD304">
            <v>0</v>
          </cell>
          <cell r="AE304">
            <v>0</v>
          </cell>
          <cell r="AF304">
            <v>0</v>
          </cell>
          <cell r="AG304">
            <v>0</v>
          </cell>
          <cell r="AH304">
            <v>26495</v>
          </cell>
          <cell r="AI304">
            <v>0</v>
          </cell>
          <cell r="AJ304">
            <v>1657</v>
          </cell>
          <cell r="AK304">
            <v>0</v>
          </cell>
          <cell r="AL304">
            <v>25505</v>
          </cell>
          <cell r="AM304">
            <v>0</v>
          </cell>
          <cell r="AN304">
            <v>1596</v>
          </cell>
          <cell r="AO304">
            <v>0</v>
          </cell>
          <cell r="AP304">
            <v>0</v>
          </cell>
          <cell r="AQ304">
            <v>0</v>
          </cell>
          <cell r="AR304">
            <v>0</v>
          </cell>
          <cell r="AS304">
            <v>0</v>
          </cell>
          <cell r="AT304">
            <v>0</v>
          </cell>
          <cell r="AU304">
            <v>0</v>
          </cell>
          <cell r="AV304">
            <v>22898</v>
          </cell>
          <cell r="AW304">
            <v>0</v>
          </cell>
          <cell r="AX304">
            <v>0</v>
          </cell>
          <cell r="AY304">
            <v>0</v>
          </cell>
          <cell r="AZ304">
            <v>15653</v>
          </cell>
          <cell r="BA304">
            <v>11</v>
          </cell>
          <cell r="BB304">
            <v>0</v>
          </cell>
          <cell r="BC304">
            <v>881</v>
          </cell>
          <cell r="BD304">
            <v>0</v>
          </cell>
          <cell r="BE304">
            <v>0</v>
          </cell>
          <cell r="BF304">
            <v>0</v>
          </cell>
          <cell r="BG304">
            <v>43523</v>
          </cell>
          <cell r="BH304">
            <v>0</v>
          </cell>
          <cell r="BI304">
            <v>0</v>
          </cell>
          <cell r="BJ304">
            <v>0</v>
          </cell>
          <cell r="BK304">
            <v>5943</v>
          </cell>
          <cell r="BL304">
            <v>0</v>
          </cell>
          <cell r="BM304">
            <v>0</v>
          </cell>
          <cell r="BN304">
            <v>0</v>
          </cell>
          <cell r="BO304">
            <v>2487</v>
          </cell>
          <cell r="BP304">
            <v>0</v>
          </cell>
          <cell r="BQ304">
            <v>0</v>
          </cell>
          <cell r="BR304">
            <v>0</v>
          </cell>
          <cell r="BS304">
            <v>0</v>
          </cell>
          <cell r="BT304">
            <v>0</v>
          </cell>
          <cell r="BU304">
            <v>0</v>
          </cell>
          <cell r="BV304">
            <v>0</v>
          </cell>
          <cell r="BW304">
            <v>0</v>
          </cell>
          <cell r="BX304">
            <v>0</v>
          </cell>
          <cell r="BY304">
            <v>0</v>
          </cell>
          <cell r="BZ304">
            <v>0</v>
          </cell>
          <cell r="CA304">
            <v>8100</v>
          </cell>
          <cell r="CB304">
            <v>0</v>
          </cell>
          <cell r="CC304">
            <v>0</v>
          </cell>
          <cell r="CD304">
            <v>0</v>
          </cell>
          <cell r="CE304">
            <v>4150</v>
          </cell>
          <cell r="CF304">
            <v>0</v>
          </cell>
          <cell r="CG304">
            <v>0</v>
          </cell>
          <cell r="CH304">
            <v>0</v>
          </cell>
          <cell r="CI304">
            <v>11000</v>
          </cell>
          <cell r="CJ304">
            <v>0</v>
          </cell>
          <cell r="CK304">
            <v>0</v>
          </cell>
          <cell r="CL304">
            <v>0</v>
          </cell>
          <cell r="CM304">
            <v>1091</v>
          </cell>
          <cell r="CN304">
            <v>269</v>
          </cell>
          <cell r="CO304">
            <v>0</v>
          </cell>
          <cell r="CP304">
            <v>0</v>
          </cell>
          <cell r="CQ304">
            <v>2712</v>
          </cell>
          <cell r="CR304">
            <v>0</v>
          </cell>
          <cell r="CS304">
            <v>0</v>
          </cell>
          <cell r="CT304">
            <v>0</v>
          </cell>
          <cell r="CU304">
            <v>0</v>
          </cell>
          <cell r="CV304">
            <v>2828</v>
          </cell>
          <cell r="CW304">
            <v>0</v>
          </cell>
          <cell r="CX304">
            <v>0</v>
          </cell>
          <cell r="CY304">
            <v>0</v>
          </cell>
          <cell r="CZ304">
            <v>0</v>
          </cell>
          <cell r="DA304">
            <v>0</v>
          </cell>
          <cell r="DB304">
            <v>0</v>
          </cell>
          <cell r="DC304">
            <v>0</v>
          </cell>
          <cell r="DD304">
            <v>0</v>
          </cell>
          <cell r="DE304">
            <v>0</v>
          </cell>
          <cell r="DF304">
            <v>248482</v>
          </cell>
          <cell r="DG304">
            <v>79887</v>
          </cell>
          <cell r="DH304">
            <v>-2720</v>
          </cell>
          <cell r="DI304">
            <v>11</v>
          </cell>
          <cell r="DJ304">
            <v>44314</v>
          </cell>
          <cell r="DK304">
            <v>16571</v>
          </cell>
          <cell r="DL304">
            <v>13705</v>
          </cell>
          <cell r="DM304">
            <v>2</v>
          </cell>
          <cell r="DN304">
            <v>44994</v>
          </cell>
          <cell r="DO304">
            <v>0</v>
          </cell>
          <cell r="DP304">
            <v>13915</v>
          </cell>
          <cell r="DQ304">
            <v>2</v>
          </cell>
          <cell r="DR304">
            <v>46589</v>
          </cell>
          <cell r="DS304">
            <v>3368</v>
          </cell>
          <cell r="DT304">
            <v>14408</v>
          </cell>
          <cell r="DU304">
            <v>2</v>
          </cell>
          <cell r="DV304">
            <v>160161</v>
          </cell>
          <cell r="DW304">
            <v>764800</v>
          </cell>
          <cell r="DX304">
            <v>-636616</v>
          </cell>
          <cell r="DY304">
            <v>188328</v>
          </cell>
          <cell r="DZ304">
            <v>0</v>
          </cell>
          <cell r="EA304">
            <v>2266</v>
          </cell>
          <cell r="EB304">
            <v>0</v>
          </cell>
          <cell r="EC304">
            <v>0</v>
          </cell>
          <cell r="ED304">
            <v>0</v>
          </cell>
          <cell r="EE304">
            <v>42899</v>
          </cell>
          <cell r="EF304">
            <v>0</v>
          </cell>
          <cell r="EG304">
            <v>0</v>
          </cell>
          <cell r="EH304">
            <v>0</v>
          </cell>
          <cell r="EI304">
            <v>139104</v>
          </cell>
          <cell r="EJ304">
            <v>0</v>
          </cell>
          <cell r="EK304">
            <v>0</v>
          </cell>
          <cell r="EL304">
            <v>0</v>
          </cell>
          <cell r="EM304">
            <v>129445</v>
          </cell>
          <cell r="EN304">
            <v>0</v>
          </cell>
          <cell r="EO304">
            <v>0</v>
          </cell>
          <cell r="EP304">
            <v>0</v>
          </cell>
          <cell r="EQ304">
            <v>22914</v>
          </cell>
          <cell r="ER304">
            <v>0</v>
          </cell>
          <cell r="ES304">
            <v>0</v>
          </cell>
          <cell r="ET304">
            <v>0</v>
          </cell>
          <cell r="EU304">
            <v>0</v>
          </cell>
          <cell r="EV304">
            <v>0</v>
          </cell>
          <cell r="EW304">
            <v>0</v>
          </cell>
          <cell r="EX304">
            <v>0</v>
          </cell>
          <cell r="EY304">
            <v>19138</v>
          </cell>
          <cell r="EZ304">
            <v>0</v>
          </cell>
          <cell r="FA304">
            <v>0</v>
          </cell>
          <cell r="FB304">
            <v>0</v>
          </cell>
          <cell r="FC304">
            <v>47213</v>
          </cell>
          <cell r="FD304">
            <v>0</v>
          </cell>
          <cell r="FE304">
            <v>0</v>
          </cell>
          <cell r="FF304">
            <v>0</v>
          </cell>
          <cell r="FG304">
            <v>1488</v>
          </cell>
          <cell r="FH304">
            <v>7280</v>
          </cell>
          <cell r="FI304">
            <v>0</v>
          </cell>
          <cell r="FJ304">
            <v>0</v>
          </cell>
          <cell r="FK304">
            <v>1522</v>
          </cell>
          <cell r="FL304">
            <v>0</v>
          </cell>
          <cell r="FM304">
            <v>0</v>
          </cell>
          <cell r="FN304">
            <v>0</v>
          </cell>
          <cell r="FO304">
            <v>0</v>
          </cell>
          <cell r="FP304">
            <v>0</v>
          </cell>
          <cell r="FQ304">
            <v>0</v>
          </cell>
          <cell r="FR304">
            <v>182808</v>
          </cell>
          <cell r="FS304">
            <v>0</v>
          </cell>
          <cell r="FT304">
            <v>-21911</v>
          </cell>
          <cell r="FU304">
            <v>0</v>
          </cell>
          <cell r="FV304">
            <v>275027</v>
          </cell>
          <cell r="FW304">
            <v>0</v>
          </cell>
          <cell r="FX304">
            <v>-208256</v>
          </cell>
          <cell r="FY304">
            <v>0</v>
          </cell>
          <cell r="FZ304">
            <v>333326</v>
          </cell>
          <cell r="GA304">
            <v>0</v>
          </cell>
          <cell r="GB304">
            <v>-230591</v>
          </cell>
          <cell r="GC304">
            <v>0</v>
          </cell>
          <cell r="GD304">
            <v>0</v>
          </cell>
          <cell r="GE304">
            <v>0</v>
          </cell>
          <cell r="GF304">
            <v>30979</v>
          </cell>
          <cell r="GG304">
            <v>0</v>
          </cell>
          <cell r="GH304">
            <v>0</v>
          </cell>
          <cell r="GI304">
            <v>0</v>
          </cell>
          <cell r="GJ304">
            <v>58356</v>
          </cell>
          <cell r="GK304">
            <v>15</v>
          </cell>
          <cell r="GL304">
            <v>0</v>
          </cell>
          <cell r="GM304">
            <v>0</v>
          </cell>
          <cell r="GN304">
            <v>0</v>
          </cell>
          <cell r="GO304">
            <v>0</v>
          </cell>
          <cell r="GP304">
            <v>0</v>
          </cell>
          <cell r="GQ304">
            <v>0</v>
          </cell>
          <cell r="GR304">
            <v>0</v>
          </cell>
          <cell r="GS304">
            <v>0</v>
          </cell>
          <cell r="GT304">
            <v>0</v>
          </cell>
          <cell r="GU304">
            <v>0</v>
          </cell>
          <cell r="GV304">
            <v>0</v>
          </cell>
          <cell r="GW304">
            <v>0</v>
          </cell>
          <cell r="GX304">
            <v>791161</v>
          </cell>
          <cell r="GY304">
            <v>0</v>
          </cell>
          <cell r="GZ304">
            <v>-371423</v>
          </cell>
          <cell r="HA304">
            <v>15</v>
          </cell>
          <cell r="HB304">
            <v>79132</v>
          </cell>
          <cell r="HC304">
            <v>0</v>
          </cell>
          <cell r="HD304">
            <v>112548</v>
          </cell>
          <cell r="HE304">
            <v>0</v>
          </cell>
          <cell r="HF304">
            <v>150537</v>
          </cell>
          <cell r="HG304">
            <v>0</v>
          </cell>
          <cell r="HH304">
            <v>234878</v>
          </cell>
          <cell r="HI304">
            <v>0</v>
          </cell>
          <cell r="HJ304">
            <v>175430</v>
          </cell>
          <cell r="HK304">
            <v>0</v>
          </cell>
          <cell r="HL304">
            <v>272104</v>
          </cell>
          <cell r="HM304">
            <v>0</v>
          </cell>
          <cell r="HN304">
            <v>0</v>
          </cell>
          <cell r="HO304">
            <v>0</v>
          </cell>
          <cell r="HP304">
            <v>79257</v>
          </cell>
          <cell r="HQ304">
            <v>0</v>
          </cell>
          <cell r="HR304">
            <v>0</v>
          </cell>
          <cell r="HS304">
            <v>0</v>
          </cell>
          <cell r="HT304">
            <v>149297</v>
          </cell>
          <cell r="HU304">
            <v>39</v>
          </cell>
          <cell r="HV304">
            <v>0</v>
          </cell>
          <cell r="HW304">
            <v>0</v>
          </cell>
          <cell r="HX304">
            <v>0</v>
          </cell>
          <cell r="HY304">
            <v>0</v>
          </cell>
          <cell r="HZ304">
            <v>0</v>
          </cell>
          <cell r="IA304">
            <v>0</v>
          </cell>
          <cell r="IB304">
            <v>0</v>
          </cell>
          <cell r="IC304">
            <v>0</v>
          </cell>
          <cell r="ID304">
            <v>0</v>
          </cell>
          <cell r="IE304">
            <v>0</v>
          </cell>
          <cell r="IF304">
            <v>0</v>
          </cell>
          <cell r="IG304">
            <v>0</v>
          </cell>
          <cell r="IH304">
            <v>405099</v>
          </cell>
          <cell r="II304">
            <v>0</v>
          </cell>
          <cell r="IJ304">
            <v>848084</v>
          </cell>
          <cell r="IK304">
            <v>39</v>
          </cell>
        </row>
        <row r="305">
          <cell r="A305" t="str">
            <v>54947398</v>
          </cell>
          <cell r="B305" t="str">
            <v>2001</v>
          </cell>
          <cell r="C305">
            <v>37540</v>
          </cell>
          <cell r="D305" t="str">
            <v>17:54:20</v>
          </cell>
          <cell r="E305" t="str">
            <v>SUNBRIDGE CARE &amp; REHAB FOR ELIZABETHTOWN</v>
          </cell>
          <cell r="F305">
            <v>0</v>
          </cell>
          <cell r="G305">
            <v>565490</v>
          </cell>
          <cell r="H305">
            <v>-2454</v>
          </cell>
          <cell r="I305">
            <v>14564</v>
          </cell>
          <cell r="J305">
            <v>30168</v>
          </cell>
          <cell r="K305">
            <v>162828</v>
          </cell>
          <cell r="L305">
            <v>9901</v>
          </cell>
          <cell r="M305">
            <v>-86</v>
          </cell>
          <cell r="N305">
            <v>114233</v>
          </cell>
          <cell r="O305">
            <v>30048</v>
          </cell>
          <cell r="P305">
            <v>37489</v>
          </cell>
          <cell r="Q305">
            <v>-211</v>
          </cell>
          <cell r="R305">
            <v>144074</v>
          </cell>
          <cell r="S305">
            <v>196277</v>
          </cell>
          <cell r="T305">
            <v>58352</v>
          </cell>
          <cell r="U305">
            <v>-266</v>
          </cell>
          <cell r="V305">
            <v>74784</v>
          </cell>
          <cell r="W305">
            <v>0</v>
          </cell>
          <cell r="X305">
            <v>4754</v>
          </cell>
          <cell r="Y305">
            <v>0</v>
          </cell>
          <cell r="Z305">
            <v>79225</v>
          </cell>
          <cell r="AA305">
            <v>0</v>
          </cell>
          <cell r="AB305">
            <v>-41427</v>
          </cell>
          <cell r="AC305">
            <v>0</v>
          </cell>
          <cell r="AD305">
            <v>0</v>
          </cell>
          <cell r="AE305">
            <v>0</v>
          </cell>
          <cell r="AF305">
            <v>0</v>
          </cell>
          <cell r="AG305">
            <v>0</v>
          </cell>
          <cell r="AH305">
            <v>32528</v>
          </cell>
          <cell r="AI305">
            <v>0</v>
          </cell>
          <cell r="AJ305">
            <v>2068</v>
          </cell>
          <cell r="AK305">
            <v>0</v>
          </cell>
          <cell r="AL305">
            <v>27115</v>
          </cell>
          <cell r="AM305">
            <v>0</v>
          </cell>
          <cell r="AN305">
            <v>1724</v>
          </cell>
          <cell r="AO305">
            <v>0</v>
          </cell>
          <cell r="AP305">
            <v>0</v>
          </cell>
          <cell r="AQ305">
            <v>0</v>
          </cell>
          <cell r="AR305">
            <v>0</v>
          </cell>
          <cell r="AS305">
            <v>0</v>
          </cell>
          <cell r="AT305">
            <v>0</v>
          </cell>
          <cell r="AU305">
            <v>0</v>
          </cell>
          <cell r="AV305">
            <v>20131</v>
          </cell>
          <cell r="AW305">
            <v>0</v>
          </cell>
          <cell r="AX305">
            <v>0</v>
          </cell>
          <cell r="AY305">
            <v>78</v>
          </cell>
          <cell r="AZ305">
            <v>16367</v>
          </cell>
          <cell r="BA305">
            <v>-394</v>
          </cell>
          <cell r="BB305">
            <v>0</v>
          </cell>
          <cell r="BC305">
            <v>3142</v>
          </cell>
          <cell r="BD305">
            <v>0</v>
          </cell>
          <cell r="BE305">
            <v>0</v>
          </cell>
          <cell r="BF305">
            <v>0</v>
          </cell>
          <cell r="BG305">
            <v>81115</v>
          </cell>
          <cell r="BH305">
            <v>0</v>
          </cell>
          <cell r="BI305">
            <v>0</v>
          </cell>
          <cell r="BJ305">
            <v>0</v>
          </cell>
          <cell r="BK305">
            <v>969</v>
          </cell>
          <cell r="BL305">
            <v>0</v>
          </cell>
          <cell r="BM305">
            <v>0</v>
          </cell>
          <cell r="BN305">
            <v>0</v>
          </cell>
          <cell r="BO305">
            <v>3380</v>
          </cell>
          <cell r="BP305">
            <v>0</v>
          </cell>
          <cell r="BQ305">
            <v>0</v>
          </cell>
          <cell r="BR305">
            <v>0</v>
          </cell>
          <cell r="BS305">
            <v>0</v>
          </cell>
          <cell r="BT305">
            <v>0</v>
          </cell>
          <cell r="BU305">
            <v>0</v>
          </cell>
          <cell r="BV305">
            <v>0</v>
          </cell>
          <cell r="BW305">
            <v>33792</v>
          </cell>
          <cell r="BX305">
            <v>0</v>
          </cell>
          <cell r="BY305">
            <v>0</v>
          </cell>
          <cell r="BZ305">
            <v>0</v>
          </cell>
          <cell r="CA305">
            <v>18900</v>
          </cell>
          <cell r="CB305">
            <v>0</v>
          </cell>
          <cell r="CC305">
            <v>0</v>
          </cell>
          <cell r="CD305">
            <v>0</v>
          </cell>
          <cell r="CE305">
            <v>3510</v>
          </cell>
          <cell r="CF305">
            <v>0</v>
          </cell>
          <cell r="CG305">
            <v>0</v>
          </cell>
          <cell r="CH305">
            <v>0</v>
          </cell>
          <cell r="CI305">
            <v>2925</v>
          </cell>
          <cell r="CJ305">
            <v>0</v>
          </cell>
          <cell r="CK305">
            <v>0</v>
          </cell>
          <cell r="CL305">
            <v>0</v>
          </cell>
          <cell r="CM305">
            <v>16500</v>
          </cell>
          <cell r="CN305">
            <v>0</v>
          </cell>
          <cell r="CO305">
            <v>0</v>
          </cell>
          <cell r="CP305">
            <v>0</v>
          </cell>
          <cell r="CQ305">
            <v>4466</v>
          </cell>
          <cell r="CR305">
            <v>0</v>
          </cell>
          <cell r="CS305">
            <v>0</v>
          </cell>
          <cell r="CT305">
            <v>0</v>
          </cell>
          <cell r="CU305">
            <v>0</v>
          </cell>
          <cell r="CV305">
            <v>2454</v>
          </cell>
          <cell r="CW305">
            <v>0</v>
          </cell>
          <cell r="CX305">
            <v>0</v>
          </cell>
          <cell r="CY305">
            <v>0</v>
          </cell>
          <cell r="CZ305">
            <v>0</v>
          </cell>
          <cell r="DA305">
            <v>0</v>
          </cell>
          <cell r="DB305">
            <v>0</v>
          </cell>
          <cell r="DC305">
            <v>0</v>
          </cell>
          <cell r="DD305">
            <v>0</v>
          </cell>
          <cell r="DE305">
            <v>0</v>
          </cell>
          <cell r="DF305">
            <v>213652</v>
          </cell>
          <cell r="DG305">
            <v>168777</v>
          </cell>
          <cell r="DH305">
            <v>6071</v>
          </cell>
          <cell r="DI305">
            <v>-394</v>
          </cell>
          <cell r="DJ305">
            <v>27911</v>
          </cell>
          <cell r="DK305">
            <v>24222</v>
          </cell>
          <cell r="DL305">
            <v>9160</v>
          </cell>
          <cell r="DM305">
            <v>-51</v>
          </cell>
          <cell r="DN305">
            <v>49180</v>
          </cell>
          <cell r="DO305">
            <v>46</v>
          </cell>
          <cell r="DP305">
            <v>16140</v>
          </cell>
          <cell r="DQ305">
            <v>-91</v>
          </cell>
          <cell r="DR305">
            <v>53260</v>
          </cell>
          <cell r="DS305">
            <v>2593</v>
          </cell>
          <cell r="DT305">
            <v>17479</v>
          </cell>
          <cell r="DU305">
            <v>-98</v>
          </cell>
          <cell r="DV305">
            <v>134286</v>
          </cell>
          <cell r="DW305">
            <v>1044764</v>
          </cell>
          <cell r="DX305">
            <v>-587517</v>
          </cell>
          <cell r="DY305">
            <v>-121722</v>
          </cell>
          <cell r="DZ305">
            <v>0</v>
          </cell>
          <cell r="EA305">
            <v>0</v>
          </cell>
          <cell r="EB305">
            <v>0</v>
          </cell>
          <cell r="EC305">
            <v>0</v>
          </cell>
          <cell r="ED305">
            <v>0</v>
          </cell>
          <cell r="EE305">
            <v>13355</v>
          </cell>
          <cell r="EF305">
            <v>-13355</v>
          </cell>
          <cell r="EG305">
            <v>0</v>
          </cell>
          <cell r="EH305">
            <v>30</v>
          </cell>
          <cell r="EI305">
            <v>413289</v>
          </cell>
          <cell r="EJ305">
            <v>0</v>
          </cell>
          <cell r="EK305">
            <v>0</v>
          </cell>
          <cell r="EL305">
            <v>0</v>
          </cell>
          <cell r="EM305">
            <v>174945</v>
          </cell>
          <cell r="EN305">
            <v>0</v>
          </cell>
          <cell r="EO305">
            <v>0</v>
          </cell>
          <cell r="EP305">
            <v>0</v>
          </cell>
          <cell r="EQ305">
            <v>39039</v>
          </cell>
          <cell r="ER305">
            <v>0</v>
          </cell>
          <cell r="ES305">
            <v>0</v>
          </cell>
          <cell r="ET305">
            <v>0</v>
          </cell>
          <cell r="EU305">
            <v>0</v>
          </cell>
          <cell r="EV305">
            <v>0</v>
          </cell>
          <cell r="EW305">
            <v>0</v>
          </cell>
          <cell r="EX305">
            <v>0</v>
          </cell>
          <cell r="EY305">
            <v>21095</v>
          </cell>
          <cell r="EZ305">
            <v>0</v>
          </cell>
          <cell r="FA305">
            <v>0</v>
          </cell>
          <cell r="FB305">
            <v>0</v>
          </cell>
          <cell r="FC305">
            <v>38931</v>
          </cell>
          <cell r="FD305">
            <v>13647</v>
          </cell>
          <cell r="FE305">
            <v>0</v>
          </cell>
          <cell r="FF305">
            <v>0</v>
          </cell>
          <cell r="FG305">
            <v>75</v>
          </cell>
          <cell r="FH305">
            <v>0</v>
          </cell>
          <cell r="FI305">
            <v>0</v>
          </cell>
          <cell r="FJ305">
            <v>0</v>
          </cell>
          <cell r="FK305">
            <v>292</v>
          </cell>
          <cell r="FL305">
            <v>-292</v>
          </cell>
          <cell r="FM305">
            <v>0</v>
          </cell>
          <cell r="FN305">
            <v>0</v>
          </cell>
          <cell r="FO305">
            <v>5123</v>
          </cell>
          <cell r="FP305">
            <v>-5123</v>
          </cell>
          <cell r="FQ305">
            <v>0</v>
          </cell>
          <cell r="FR305">
            <v>88793</v>
          </cell>
          <cell r="FS305">
            <v>0</v>
          </cell>
          <cell r="FT305">
            <v>8983</v>
          </cell>
          <cell r="FU305">
            <v>0</v>
          </cell>
          <cell r="FV305">
            <v>250112</v>
          </cell>
          <cell r="FW305">
            <v>0</v>
          </cell>
          <cell r="FX305">
            <v>-114453</v>
          </cell>
          <cell r="FY305">
            <v>0</v>
          </cell>
          <cell r="FZ305">
            <v>311581</v>
          </cell>
          <cell r="GA305">
            <v>0</v>
          </cell>
          <cell r="GB305">
            <v>-157765</v>
          </cell>
          <cell r="GC305">
            <v>0</v>
          </cell>
          <cell r="GD305">
            <v>0</v>
          </cell>
          <cell r="GE305">
            <v>0</v>
          </cell>
          <cell r="GF305">
            <v>32137</v>
          </cell>
          <cell r="GG305">
            <v>0</v>
          </cell>
          <cell r="GH305">
            <v>0</v>
          </cell>
          <cell r="GI305">
            <v>0</v>
          </cell>
          <cell r="GJ305">
            <v>65096</v>
          </cell>
          <cell r="GK305">
            <v>-629</v>
          </cell>
          <cell r="GL305">
            <v>0</v>
          </cell>
          <cell r="GM305">
            <v>0</v>
          </cell>
          <cell r="GN305">
            <v>0</v>
          </cell>
          <cell r="GO305">
            <v>0</v>
          </cell>
          <cell r="GP305">
            <v>0</v>
          </cell>
          <cell r="GQ305">
            <v>0</v>
          </cell>
          <cell r="GR305">
            <v>0</v>
          </cell>
          <cell r="GS305">
            <v>0</v>
          </cell>
          <cell r="GT305">
            <v>0</v>
          </cell>
          <cell r="GU305">
            <v>0</v>
          </cell>
          <cell r="GV305">
            <v>0</v>
          </cell>
          <cell r="GW305">
            <v>0</v>
          </cell>
          <cell r="GX305">
            <v>650486</v>
          </cell>
          <cell r="GY305">
            <v>0</v>
          </cell>
          <cell r="GZ305">
            <v>-166002</v>
          </cell>
          <cell r="HA305">
            <v>-629</v>
          </cell>
          <cell r="HB305">
            <v>98221</v>
          </cell>
          <cell r="HC305">
            <v>0</v>
          </cell>
          <cell r="HD305">
            <v>73210</v>
          </cell>
          <cell r="HE305">
            <v>0</v>
          </cell>
          <cell r="HF305">
            <v>88878</v>
          </cell>
          <cell r="HG305">
            <v>0</v>
          </cell>
          <cell r="HH305">
            <v>136004</v>
          </cell>
          <cell r="HI305">
            <v>0</v>
          </cell>
          <cell r="HJ305">
            <v>141643</v>
          </cell>
          <cell r="HK305">
            <v>0</v>
          </cell>
          <cell r="HL305">
            <v>186580</v>
          </cell>
          <cell r="HM305">
            <v>0</v>
          </cell>
          <cell r="HN305">
            <v>0</v>
          </cell>
          <cell r="HO305">
            <v>0</v>
          </cell>
          <cell r="HP305">
            <v>60131</v>
          </cell>
          <cell r="HQ305">
            <v>0</v>
          </cell>
          <cell r="HR305">
            <v>0</v>
          </cell>
          <cell r="HS305">
            <v>0</v>
          </cell>
          <cell r="HT305">
            <v>121800</v>
          </cell>
          <cell r="HU305">
            <v>-1339</v>
          </cell>
          <cell r="HV305">
            <v>0</v>
          </cell>
          <cell r="HW305">
            <v>0</v>
          </cell>
          <cell r="HX305">
            <v>0</v>
          </cell>
          <cell r="HY305">
            <v>0</v>
          </cell>
          <cell r="HZ305">
            <v>0</v>
          </cell>
          <cell r="IA305">
            <v>0</v>
          </cell>
          <cell r="IB305">
            <v>0</v>
          </cell>
          <cell r="IC305">
            <v>0</v>
          </cell>
          <cell r="ID305">
            <v>0</v>
          </cell>
          <cell r="IE305">
            <v>0</v>
          </cell>
          <cell r="IF305">
            <v>0</v>
          </cell>
          <cell r="IG305">
            <v>0</v>
          </cell>
          <cell r="IH305">
            <v>328742</v>
          </cell>
          <cell r="II305">
            <v>0</v>
          </cell>
          <cell r="IJ305">
            <v>577725</v>
          </cell>
          <cell r="IK305">
            <v>-1339</v>
          </cell>
        </row>
        <row r="306">
          <cell r="A306" t="str">
            <v>42380228</v>
          </cell>
          <cell r="B306" t="str">
            <v>2001</v>
          </cell>
          <cell r="C306">
            <v>37557</v>
          </cell>
          <cell r="D306" t="str">
            <v>17:08:37</v>
          </cell>
          <cell r="E306" t="str">
            <v>SUNBRIDGE CARE &amp; REHAB FOR LEXINGTON</v>
          </cell>
          <cell r="F306">
            <v>0</v>
          </cell>
          <cell r="G306">
            <v>314596</v>
          </cell>
          <cell r="H306">
            <v>-1083</v>
          </cell>
          <cell r="I306">
            <v>-76339</v>
          </cell>
          <cell r="J306">
            <v>37505</v>
          </cell>
          <cell r="K306">
            <v>135098</v>
          </cell>
          <cell r="L306">
            <v>11751</v>
          </cell>
          <cell r="M306">
            <v>7665</v>
          </cell>
          <cell r="N306">
            <v>74848</v>
          </cell>
          <cell r="O306">
            <v>16675</v>
          </cell>
          <cell r="P306">
            <v>23450</v>
          </cell>
          <cell r="Q306">
            <v>17100</v>
          </cell>
          <cell r="R306">
            <v>123995</v>
          </cell>
          <cell r="S306">
            <v>139971</v>
          </cell>
          <cell r="T306">
            <v>41670</v>
          </cell>
          <cell r="U306">
            <v>28328</v>
          </cell>
          <cell r="V306">
            <v>50309</v>
          </cell>
          <cell r="W306">
            <v>0</v>
          </cell>
          <cell r="X306">
            <v>3582</v>
          </cell>
          <cell r="Y306">
            <v>0</v>
          </cell>
          <cell r="Z306">
            <v>53694</v>
          </cell>
          <cell r="AA306">
            <v>0</v>
          </cell>
          <cell r="AB306">
            <v>-24975</v>
          </cell>
          <cell r="AC306">
            <v>0</v>
          </cell>
          <cell r="AD306">
            <v>0</v>
          </cell>
          <cell r="AE306">
            <v>0</v>
          </cell>
          <cell r="AF306">
            <v>0</v>
          </cell>
          <cell r="AG306">
            <v>0</v>
          </cell>
          <cell r="AH306">
            <v>25676</v>
          </cell>
          <cell r="AI306">
            <v>0</v>
          </cell>
          <cell r="AJ306">
            <v>1828</v>
          </cell>
          <cell r="AK306">
            <v>0</v>
          </cell>
          <cell r="AL306">
            <v>15164</v>
          </cell>
          <cell r="AM306">
            <v>0</v>
          </cell>
          <cell r="AN306">
            <v>1080</v>
          </cell>
          <cell r="AO306">
            <v>0</v>
          </cell>
          <cell r="AP306">
            <v>0</v>
          </cell>
          <cell r="AQ306">
            <v>0</v>
          </cell>
          <cell r="AR306">
            <v>0</v>
          </cell>
          <cell r="AS306">
            <v>0</v>
          </cell>
          <cell r="AT306">
            <v>0</v>
          </cell>
          <cell r="AU306">
            <v>0</v>
          </cell>
          <cell r="AV306">
            <v>13686</v>
          </cell>
          <cell r="AW306">
            <v>0</v>
          </cell>
          <cell r="AX306">
            <v>0</v>
          </cell>
          <cell r="AY306">
            <v>0</v>
          </cell>
          <cell r="AZ306">
            <v>-1396</v>
          </cell>
          <cell r="BA306">
            <v>33091</v>
          </cell>
          <cell r="BB306">
            <v>0</v>
          </cell>
          <cell r="BC306">
            <v>3074</v>
          </cell>
          <cell r="BD306">
            <v>0</v>
          </cell>
          <cell r="BE306">
            <v>0</v>
          </cell>
          <cell r="BF306">
            <v>0</v>
          </cell>
          <cell r="BG306">
            <v>45500</v>
          </cell>
          <cell r="BH306">
            <v>0</v>
          </cell>
          <cell r="BI306">
            <v>0</v>
          </cell>
          <cell r="BJ306">
            <v>0</v>
          </cell>
          <cell r="BK306">
            <v>2407</v>
          </cell>
          <cell r="BL306">
            <v>0</v>
          </cell>
          <cell r="BM306">
            <v>0</v>
          </cell>
          <cell r="BN306">
            <v>0</v>
          </cell>
          <cell r="BO306">
            <v>1644</v>
          </cell>
          <cell r="BP306">
            <v>0</v>
          </cell>
          <cell r="BQ306">
            <v>0</v>
          </cell>
          <cell r="BR306">
            <v>0</v>
          </cell>
          <cell r="BS306">
            <v>0</v>
          </cell>
          <cell r="BT306">
            <v>0</v>
          </cell>
          <cell r="BU306">
            <v>0</v>
          </cell>
          <cell r="BV306">
            <v>0</v>
          </cell>
          <cell r="BW306">
            <v>5013</v>
          </cell>
          <cell r="BX306">
            <v>0</v>
          </cell>
          <cell r="BY306">
            <v>0</v>
          </cell>
          <cell r="BZ306">
            <v>0</v>
          </cell>
          <cell r="CA306">
            <v>9100</v>
          </cell>
          <cell r="CB306">
            <v>0</v>
          </cell>
          <cell r="CC306">
            <v>0</v>
          </cell>
          <cell r="CD306">
            <v>0</v>
          </cell>
          <cell r="CE306">
            <v>2436</v>
          </cell>
          <cell r="CF306">
            <v>0</v>
          </cell>
          <cell r="CG306">
            <v>0</v>
          </cell>
          <cell r="CH306">
            <v>0</v>
          </cell>
          <cell r="CI306">
            <v>1650</v>
          </cell>
          <cell r="CJ306">
            <v>0</v>
          </cell>
          <cell r="CK306">
            <v>-1650</v>
          </cell>
          <cell r="CL306">
            <v>0</v>
          </cell>
          <cell r="CM306">
            <v>4251</v>
          </cell>
          <cell r="CN306">
            <v>0</v>
          </cell>
          <cell r="CO306">
            <v>0</v>
          </cell>
          <cell r="CP306">
            <v>0</v>
          </cell>
          <cell r="CQ306">
            <v>1901</v>
          </cell>
          <cell r="CR306">
            <v>0</v>
          </cell>
          <cell r="CS306">
            <v>0</v>
          </cell>
          <cell r="CT306">
            <v>0</v>
          </cell>
          <cell r="CU306">
            <v>0</v>
          </cell>
          <cell r="CV306">
            <v>1083</v>
          </cell>
          <cell r="CW306">
            <v>0</v>
          </cell>
          <cell r="CX306">
            <v>0</v>
          </cell>
          <cell r="CY306">
            <v>0</v>
          </cell>
          <cell r="CZ306">
            <v>0</v>
          </cell>
          <cell r="DA306">
            <v>0</v>
          </cell>
          <cell r="DB306">
            <v>0</v>
          </cell>
          <cell r="DC306">
            <v>0</v>
          </cell>
          <cell r="DD306">
            <v>0</v>
          </cell>
          <cell r="DE306">
            <v>0</v>
          </cell>
          <cell r="DF306">
            <v>144843</v>
          </cell>
          <cell r="DG306">
            <v>76976</v>
          </cell>
          <cell r="DH306">
            <v>-5112</v>
          </cell>
          <cell r="DI306">
            <v>31441</v>
          </cell>
          <cell r="DJ306">
            <v>31929</v>
          </cell>
          <cell r="DK306">
            <v>16778</v>
          </cell>
          <cell r="DL306">
            <v>10004</v>
          </cell>
          <cell r="DM306">
            <v>7295</v>
          </cell>
          <cell r="DN306">
            <v>61894</v>
          </cell>
          <cell r="DO306">
            <v>966</v>
          </cell>
          <cell r="DP306">
            <v>19390</v>
          </cell>
          <cell r="DQ306">
            <v>14140</v>
          </cell>
          <cell r="DR306">
            <v>29385</v>
          </cell>
          <cell r="DS306">
            <v>2374</v>
          </cell>
          <cell r="DT306">
            <v>9206</v>
          </cell>
          <cell r="DU306">
            <v>6713</v>
          </cell>
          <cell r="DV306">
            <v>127607</v>
          </cell>
          <cell r="DW306">
            <v>666471</v>
          </cell>
          <cell r="DX306">
            <v>-478995</v>
          </cell>
          <cell r="DY306">
            <v>99277</v>
          </cell>
          <cell r="DZ306">
            <v>0</v>
          </cell>
          <cell r="EA306">
            <v>495</v>
          </cell>
          <cell r="EB306">
            <v>0</v>
          </cell>
          <cell r="EC306">
            <v>0</v>
          </cell>
          <cell r="ED306">
            <v>0</v>
          </cell>
          <cell r="EE306">
            <v>6371</v>
          </cell>
          <cell r="EF306">
            <v>0</v>
          </cell>
          <cell r="EG306">
            <v>0</v>
          </cell>
          <cell r="EH306">
            <v>0</v>
          </cell>
          <cell r="EI306">
            <v>229257</v>
          </cell>
          <cell r="EJ306">
            <v>0</v>
          </cell>
          <cell r="EK306">
            <v>0</v>
          </cell>
          <cell r="EL306">
            <v>0</v>
          </cell>
          <cell r="EM306">
            <v>151402</v>
          </cell>
          <cell r="EN306">
            <v>0</v>
          </cell>
          <cell r="EO306">
            <v>0</v>
          </cell>
          <cell r="EP306">
            <v>0</v>
          </cell>
          <cell r="EQ306">
            <v>27064</v>
          </cell>
          <cell r="ER306">
            <v>0</v>
          </cell>
          <cell r="ES306">
            <v>0</v>
          </cell>
          <cell r="ET306">
            <v>0</v>
          </cell>
          <cell r="EU306">
            <v>0</v>
          </cell>
          <cell r="EV306">
            <v>0</v>
          </cell>
          <cell r="EW306">
            <v>0</v>
          </cell>
          <cell r="EX306">
            <v>0</v>
          </cell>
          <cell r="EY306">
            <v>8284</v>
          </cell>
          <cell r="EZ306">
            <v>0</v>
          </cell>
          <cell r="FA306">
            <v>0</v>
          </cell>
          <cell r="FB306">
            <v>0</v>
          </cell>
          <cell r="FC306">
            <v>25353</v>
          </cell>
          <cell r="FD306">
            <v>0</v>
          </cell>
          <cell r="FE306">
            <v>0</v>
          </cell>
          <cell r="FF306">
            <v>0</v>
          </cell>
          <cell r="FG306">
            <v>794</v>
          </cell>
          <cell r="FH306">
            <v>5156</v>
          </cell>
          <cell r="FI306">
            <v>0</v>
          </cell>
          <cell r="FJ306">
            <v>0</v>
          </cell>
          <cell r="FK306">
            <v>0</v>
          </cell>
          <cell r="FL306">
            <v>0</v>
          </cell>
          <cell r="FM306">
            <v>0</v>
          </cell>
          <cell r="FN306">
            <v>0</v>
          </cell>
          <cell r="FO306">
            <v>0</v>
          </cell>
          <cell r="FP306">
            <v>0</v>
          </cell>
          <cell r="FQ306">
            <v>0</v>
          </cell>
          <cell r="FR306">
            <v>56552</v>
          </cell>
          <cell r="FS306">
            <v>0</v>
          </cell>
          <cell r="FT306">
            <v>17294</v>
          </cell>
          <cell r="FU306">
            <v>0</v>
          </cell>
          <cell r="FV306">
            <v>236746</v>
          </cell>
          <cell r="FW306">
            <v>0</v>
          </cell>
          <cell r="FX306">
            <v>-162070</v>
          </cell>
          <cell r="FY306">
            <v>0</v>
          </cell>
          <cell r="FZ306">
            <v>392435</v>
          </cell>
          <cell r="GA306">
            <v>0</v>
          </cell>
          <cell r="GB306">
            <v>-265650</v>
          </cell>
          <cell r="GC306">
            <v>0</v>
          </cell>
          <cell r="GD306">
            <v>0</v>
          </cell>
          <cell r="GE306">
            <v>0</v>
          </cell>
          <cell r="GF306">
            <v>23091</v>
          </cell>
          <cell r="GG306">
            <v>0</v>
          </cell>
          <cell r="GH306">
            <v>0</v>
          </cell>
          <cell r="GI306">
            <v>0</v>
          </cell>
          <cell r="GJ306">
            <v>42774</v>
          </cell>
          <cell r="GK306">
            <v>55828</v>
          </cell>
          <cell r="GL306">
            <v>0</v>
          </cell>
          <cell r="GM306">
            <v>0</v>
          </cell>
          <cell r="GN306">
            <v>0</v>
          </cell>
          <cell r="GO306">
            <v>0</v>
          </cell>
          <cell r="GP306">
            <v>0</v>
          </cell>
          <cell r="GQ306">
            <v>0</v>
          </cell>
          <cell r="GR306">
            <v>0</v>
          </cell>
          <cell r="GS306">
            <v>0</v>
          </cell>
          <cell r="GT306">
            <v>0</v>
          </cell>
          <cell r="GU306">
            <v>0</v>
          </cell>
          <cell r="GV306">
            <v>0</v>
          </cell>
          <cell r="GW306">
            <v>0</v>
          </cell>
          <cell r="GX306">
            <v>685733</v>
          </cell>
          <cell r="GY306">
            <v>0</v>
          </cell>
          <cell r="GZ306">
            <v>-344561</v>
          </cell>
          <cell r="HA306">
            <v>55828</v>
          </cell>
          <cell r="HB306">
            <v>134637</v>
          </cell>
          <cell r="HC306">
            <v>0</v>
          </cell>
          <cell r="HD306">
            <v>42303</v>
          </cell>
          <cell r="HE306">
            <v>0</v>
          </cell>
          <cell r="HF306">
            <v>0</v>
          </cell>
          <cell r="HG306">
            <v>0</v>
          </cell>
          <cell r="HH306">
            <v>178928</v>
          </cell>
          <cell r="HI306">
            <v>0</v>
          </cell>
          <cell r="HJ306">
            <v>9514</v>
          </cell>
          <cell r="HK306">
            <v>0</v>
          </cell>
          <cell r="HL306">
            <v>294272</v>
          </cell>
          <cell r="HM306">
            <v>0</v>
          </cell>
          <cell r="HN306">
            <v>0</v>
          </cell>
          <cell r="HO306">
            <v>0</v>
          </cell>
          <cell r="HP306">
            <v>55326</v>
          </cell>
          <cell r="HQ306">
            <v>0</v>
          </cell>
          <cell r="HR306">
            <v>0</v>
          </cell>
          <cell r="HS306">
            <v>0</v>
          </cell>
          <cell r="HT306">
            <v>102489</v>
          </cell>
          <cell r="HU306">
            <v>133767</v>
          </cell>
          <cell r="HV306">
            <v>0</v>
          </cell>
          <cell r="HW306">
            <v>0</v>
          </cell>
          <cell r="HX306">
            <v>0</v>
          </cell>
          <cell r="HY306">
            <v>0</v>
          </cell>
          <cell r="HZ306">
            <v>0</v>
          </cell>
          <cell r="IA306">
            <v>0</v>
          </cell>
          <cell r="IB306">
            <v>0</v>
          </cell>
          <cell r="IC306">
            <v>0</v>
          </cell>
          <cell r="ID306">
            <v>0</v>
          </cell>
          <cell r="IE306">
            <v>0</v>
          </cell>
          <cell r="IF306">
            <v>0</v>
          </cell>
          <cell r="IG306">
            <v>0</v>
          </cell>
          <cell r="IH306">
            <v>144151</v>
          </cell>
          <cell r="II306">
            <v>0</v>
          </cell>
          <cell r="IJ306">
            <v>673318</v>
          </cell>
          <cell r="IK306">
            <v>133767</v>
          </cell>
        </row>
        <row r="307">
          <cell r="A307" t="str">
            <v>69118604</v>
          </cell>
          <cell r="B307" t="str">
            <v>2001</v>
          </cell>
          <cell r="C307">
            <v>37536</v>
          </cell>
          <cell r="D307" t="str">
            <v>14:01:43</v>
          </cell>
          <cell r="E307" t="str">
            <v>SUNBRIDGE CARE &amp; REHAB FOR MOUNT OLIVE</v>
          </cell>
          <cell r="F307">
            <v>0</v>
          </cell>
          <cell r="G307">
            <v>595484</v>
          </cell>
          <cell r="H307">
            <v>-3446</v>
          </cell>
          <cell r="I307">
            <v>10536</v>
          </cell>
          <cell r="J307">
            <v>49225</v>
          </cell>
          <cell r="K307">
            <v>188635</v>
          </cell>
          <cell r="L307">
            <v>16848</v>
          </cell>
          <cell r="M307">
            <v>-1673</v>
          </cell>
          <cell r="N307">
            <v>108276</v>
          </cell>
          <cell r="O307">
            <v>22956</v>
          </cell>
          <cell r="P307">
            <v>37060</v>
          </cell>
          <cell r="Q307">
            <v>-3679</v>
          </cell>
          <cell r="R307">
            <v>181083</v>
          </cell>
          <cell r="S307">
            <v>230000</v>
          </cell>
          <cell r="T307">
            <v>72827</v>
          </cell>
          <cell r="U307">
            <v>-6153</v>
          </cell>
          <cell r="V307">
            <v>109930</v>
          </cell>
          <cell r="W307">
            <v>0</v>
          </cell>
          <cell r="X307">
            <v>7536</v>
          </cell>
          <cell r="Y307">
            <v>0</v>
          </cell>
          <cell r="Z307">
            <v>93154</v>
          </cell>
          <cell r="AA307">
            <v>0</v>
          </cell>
          <cell r="AB307">
            <v>-43035</v>
          </cell>
          <cell r="AC307">
            <v>0</v>
          </cell>
          <cell r="AD307">
            <v>0</v>
          </cell>
          <cell r="AE307">
            <v>0</v>
          </cell>
          <cell r="AF307">
            <v>0</v>
          </cell>
          <cell r="AG307">
            <v>0</v>
          </cell>
          <cell r="AH307">
            <v>33957</v>
          </cell>
          <cell r="AI307">
            <v>0</v>
          </cell>
          <cell r="AJ307">
            <v>2328</v>
          </cell>
          <cell r="AK307">
            <v>0</v>
          </cell>
          <cell r="AL307">
            <v>26802</v>
          </cell>
          <cell r="AM307">
            <v>0</v>
          </cell>
          <cell r="AN307">
            <v>1837</v>
          </cell>
          <cell r="AO307">
            <v>0</v>
          </cell>
          <cell r="AP307">
            <v>0</v>
          </cell>
          <cell r="AQ307">
            <v>0</v>
          </cell>
          <cell r="AR307">
            <v>0</v>
          </cell>
          <cell r="AS307">
            <v>0</v>
          </cell>
          <cell r="AT307">
            <v>0</v>
          </cell>
          <cell r="AU307">
            <v>0</v>
          </cell>
          <cell r="AV307">
            <v>24898</v>
          </cell>
          <cell r="AW307">
            <v>0</v>
          </cell>
          <cell r="AX307">
            <v>0</v>
          </cell>
          <cell r="AY307">
            <v>445</v>
          </cell>
          <cell r="AZ307">
            <v>29568</v>
          </cell>
          <cell r="BA307">
            <v>-8966</v>
          </cell>
          <cell r="BB307">
            <v>0</v>
          </cell>
          <cell r="BC307">
            <v>3067</v>
          </cell>
          <cell r="BD307">
            <v>0</v>
          </cell>
          <cell r="BE307">
            <v>0</v>
          </cell>
          <cell r="BF307">
            <v>0</v>
          </cell>
          <cell r="BG307">
            <v>115755</v>
          </cell>
          <cell r="BH307">
            <v>0</v>
          </cell>
          <cell r="BI307">
            <v>0</v>
          </cell>
          <cell r="BJ307">
            <v>0</v>
          </cell>
          <cell r="BK307">
            <v>6299</v>
          </cell>
          <cell r="BL307">
            <v>0</v>
          </cell>
          <cell r="BM307">
            <v>0</v>
          </cell>
          <cell r="BN307">
            <v>0</v>
          </cell>
          <cell r="BO307">
            <v>4744</v>
          </cell>
          <cell r="BP307">
            <v>0</v>
          </cell>
          <cell r="BQ307">
            <v>0</v>
          </cell>
          <cell r="BR307">
            <v>0</v>
          </cell>
          <cell r="BS307">
            <v>0</v>
          </cell>
          <cell r="BT307">
            <v>0</v>
          </cell>
          <cell r="BU307">
            <v>0</v>
          </cell>
          <cell r="BV307">
            <v>0</v>
          </cell>
          <cell r="BW307">
            <v>9176</v>
          </cell>
          <cell r="BX307">
            <v>0</v>
          </cell>
          <cell r="BY307">
            <v>0</v>
          </cell>
          <cell r="BZ307">
            <v>0</v>
          </cell>
          <cell r="CA307">
            <v>41830</v>
          </cell>
          <cell r="CB307">
            <v>0</v>
          </cell>
          <cell r="CC307">
            <v>0</v>
          </cell>
          <cell r="CD307">
            <v>0</v>
          </cell>
          <cell r="CE307">
            <v>8082</v>
          </cell>
          <cell r="CF307">
            <v>0</v>
          </cell>
          <cell r="CG307">
            <v>0</v>
          </cell>
          <cell r="CH307">
            <v>0</v>
          </cell>
          <cell r="CI307">
            <v>3209</v>
          </cell>
          <cell r="CJ307">
            <v>0</v>
          </cell>
          <cell r="CK307">
            <v>0</v>
          </cell>
          <cell r="CL307">
            <v>0</v>
          </cell>
          <cell r="CM307">
            <v>14221</v>
          </cell>
          <cell r="CN307">
            <v>0</v>
          </cell>
          <cell r="CO307">
            <v>0</v>
          </cell>
          <cell r="CP307">
            <v>0</v>
          </cell>
          <cell r="CQ307">
            <v>7701</v>
          </cell>
          <cell r="CR307">
            <v>0</v>
          </cell>
          <cell r="CS307">
            <v>0</v>
          </cell>
          <cell r="CT307">
            <v>0</v>
          </cell>
          <cell r="CU307">
            <v>0</v>
          </cell>
          <cell r="CV307">
            <v>3446</v>
          </cell>
          <cell r="CW307">
            <v>0</v>
          </cell>
          <cell r="CX307">
            <v>0</v>
          </cell>
          <cell r="CY307">
            <v>0</v>
          </cell>
          <cell r="CZ307">
            <v>0</v>
          </cell>
          <cell r="DA307">
            <v>0</v>
          </cell>
          <cell r="DB307">
            <v>0</v>
          </cell>
          <cell r="DC307">
            <v>0</v>
          </cell>
          <cell r="DD307">
            <v>0</v>
          </cell>
          <cell r="DE307">
            <v>0</v>
          </cell>
          <cell r="DF307">
            <v>263843</v>
          </cell>
          <cell r="DG307">
            <v>214529</v>
          </cell>
          <cell r="DH307">
            <v>26578</v>
          </cell>
          <cell r="DI307">
            <v>-8966</v>
          </cell>
          <cell r="DJ307">
            <v>43328</v>
          </cell>
          <cell r="DK307">
            <v>23715</v>
          </cell>
          <cell r="DL307">
            <v>14830</v>
          </cell>
          <cell r="DM307">
            <v>-1472</v>
          </cell>
          <cell r="DN307">
            <v>48621</v>
          </cell>
          <cell r="DO307">
            <v>296</v>
          </cell>
          <cell r="DP307">
            <v>16641</v>
          </cell>
          <cell r="DQ307">
            <v>-1652</v>
          </cell>
          <cell r="DR307">
            <v>52028</v>
          </cell>
          <cell r="DS307">
            <v>3775</v>
          </cell>
          <cell r="DT307">
            <v>17807</v>
          </cell>
          <cell r="DU307">
            <v>-1768</v>
          </cell>
          <cell r="DV307">
            <v>183585</v>
          </cell>
          <cell r="DW307">
            <v>1341834</v>
          </cell>
          <cell r="DX307">
            <v>-789154</v>
          </cell>
          <cell r="DY307">
            <v>-176005</v>
          </cell>
          <cell r="DZ307">
            <v>0</v>
          </cell>
          <cell r="EA307">
            <v>9038</v>
          </cell>
          <cell r="EB307">
            <v>0</v>
          </cell>
          <cell r="EC307">
            <v>0</v>
          </cell>
          <cell r="ED307">
            <v>0</v>
          </cell>
          <cell r="EE307">
            <v>6559</v>
          </cell>
          <cell r="EF307">
            <v>-6559</v>
          </cell>
          <cell r="EG307">
            <v>0</v>
          </cell>
          <cell r="EH307">
            <v>0</v>
          </cell>
          <cell r="EI307">
            <v>211637</v>
          </cell>
          <cell r="EJ307">
            <v>0</v>
          </cell>
          <cell r="EK307">
            <v>0</v>
          </cell>
          <cell r="EL307">
            <v>0</v>
          </cell>
          <cell r="EM307">
            <v>209114</v>
          </cell>
          <cell r="EN307">
            <v>0</v>
          </cell>
          <cell r="EO307">
            <v>0</v>
          </cell>
          <cell r="EP307">
            <v>0</v>
          </cell>
          <cell r="EQ307">
            <v>71241</v>
          </cell>
          <cell r="ER307">
            <v>0</v>
          </cell>
          <cell r="ES307">
            <v>0</v>
          </cell>
          <cell r="ET307">
            <v>0</v>
          </cell>
          <cell r="EU307">
            <v>3039</v>
          </cell>
          <cell r="EV307">
            <v>0</v>
          </cell>
          <cell r="EW307">
            <v>0</v>
          </cell>
          <cell r="EX307">
            <v>0</v>
          </cell>
          <cell r="EY307">
            <v>23814</v>
          </cell>
          <cell r="EZ307">
            <v>0</v>
          </cell>
          <cell r="FA307">
            <v>0</v>
          </cell>
          <cell r="FB307">
            <v>0</v>
          </cell>
          <cell r="FC307">
            <v>66682</v>
          </cell>
          <cell r="FD307">
            <v>6559</v>
          </cell>
          <cell r="FE307">
            <v>0</v>
          </cell>
          <cell r="FF307">
            <v>0</v>
          </cell>
          <cell r="FG307">
            <v>9029</v>
          </cell>
          <cell r="FH307">
            <v>3160</v>
          </cell>
          <cell r="FI307">
            <v>0</v>
          </cell>
          <cell r="FJ307">
            <v>0</v>
          </cell>
          <cell r="FK307">
            <v>13148</v>
          </cell>
          <cell r="FL307">
            <v>0</v>
          </cell>
          <cell r="FM307">
            <v>0</v>
          </cell>
          <cell r="FN307">
            <v>0</v>
          </cell>
          <cell r="FO307">
            <v>12239</v>
          </cell>
          <cell r="FP307">
            <v>-12239</v>
          </cell>
          <cell r="FQ307">
            <v>0</v>
          </cell>
          <cell r="FR307">
            <v>184790</v>
          </cell>
          <cell r="FS307">
            <v>0</v>
          </cell>
          <cell r="FT307">
            <v>-84961</v>
          </cell>
          <cell r="FU307">
            <v>0</v>
          </cell>
          <cell r="FV307">
            <v>476781</v>
          </cell>
          <cell r="FW307">
            <v>0</v>
          </cell>
          <cell r="FX307">
            <v>-339188</v>
          </cell>
          <cell r="FY307">
            <v>0</v>
          </cell>
          <cell r="FZ307">
            <v>803219</v>
          </cell>
          <cell r="GA307">
            <v>0</v>
          </cell>
          <cell r="GB307">
            <v>-504356</v>
          </cell>
          <cell r="GC307">
            <v>0</v>
          </cell>
          <cell r="GD307">
            <v>0</v>
          </cell>
          <cell r="GE307">
            <v>0</v>
          </cell>
          <cell r="GF307">
            <v>45070</v>
          </cell>
          <cell r="GG307">
            <v>0</v>
          </cell>
          <cell r="GH307">
            <v>0</v>
          </cell>
          <cell r="GI307">
            <v>0</v>
          </cell>
          <cell r="GJ307">
            <v>91445</v>
          </cell>
          <cell r="GK307">
            <v>-16230</v>
          </cell>
          <cell r="GL307">
            <v>0</v>
          </cell>
          <cell r="GM307">
            <v>0</v>
          </cell>
          <cell r="GN307">
            <v>0</v>
          </cell>
          <cell r="GO307">
            <v>0</v>
          </cell>
          <cell r="GP307">
            <v>0</v>
          </cell>
          <cell r="GQ307">
            <v>0</v>
          </cell>
          <cell r="GR307">
            <v>0</v>
          </cell>
          <cell r="GS307">
            <v>0</v>
          </cell>
          <cell r="GT307">
            <v>0</v>
          </cell>
          <cell r="GU307">
            <v>0</v>
          </cell>
          <cell r="GV307">
            <v>0</v>
          </cell>
          <cell r="GW307">
            <v>0</v>
          </cell>
          <cell r="GX307">
            <v>1464790</v>
          </cell>
          <cell r="GY307">
            <v>0</v>
          </cell>
          <cell r="GZ307">
            <v>-791990</v>
          </cell>
          <cell r="HA307">
            <v>-16230</v>
          </cell>
          <cell r="HB307">
            <v>104</v>
          </cell>
          <cell r="HC307">
            <v>0</v>
          </cell>
          <cell r="HD307">
            <v>177228</v>
          </cell>
          <cell r="HE307">
            <v>0</v>
          </cell>
          <cell r="HF307">
            <v>992</v>
          </cell>
          <cell r="HG307">
            <v>0</v>
          </cell>
          <cell r="HH307">
            <v>371939</v>
          </cell>
          <cell r="HI307">
            <v>0</v>
          </cell>
          <cell r="HJ307">
            <v>50</v>
          </cell>
          <cell r="HK307">
            <v>0</v>
          </cell>
          <cell r="HL307">
            <v>559420</v>
          </cell>
          <cell r="HM307">
            <v>0</v>
          </cell>
          <cell r="HN307">
            <v>0</v>
          </cell>
          <cell r="HO307">
            <v>0</v>
          </cell>
          <cell r="HP307">
            <v>93264</v>
          </cell>
          <cell r="HQ307">
            <v>0</v>
          </cell>
          <cell r="HR307">
            <v>0</v>
          </cell>
          <cell r="HS307">
            <v>0</v>
          </cell>
          <cell r="HT307">
            <v>189227</v>
          </cell>
          <cell r="HU307">
            <v>-33584</v>
          </cell>
          <cell r="HV307">
            <v>0</v>
          </cell>
          <cell r="HW307">
            <v>0</v>
          </cell>
          <cell r="HX307">
            <v>0</v>
          </cell>
          <cell r="HY307">
            <v>0</v>
          </cell>
          <cell r="HZ307">
            <v>0</v>
          </cell>
          <cell r="IA307">
            <v>0</v>
          </cell>
          <cell r="IB307">
            <v>0</v>
          </cell>
          <cell r="IC307">
            <v>0</v>
          </cell>
          <cell r="ID307">
            <v>0</v>
          </cell>
          <cell r="IE307">
            <v>0</v>
          </cell>
          <cell r="IF307">
            <v>0</v>
          </cell>
          <cell r="IG307">
            <v>0</v>
          </cell>
          <cell r="IH307">
            <v>1146</v>
          </cell>
          <cell r="II307">
            <v>0</v>
          </cell>
          <cell r="IJ307">
            <v>1391078</v>
          </cell>
          <cell r="IK307">
            <v>-33584</v>
          </cell>
        </row>
        <row r="308">
          <cell r="A308" t="str">
            <v>35661087</v>
          </cell>
          <cell r="B308" t="str">
            <v>2001</v>
          </cell>
          <cell r="C308">
            <v>37594</v>
          </cell>
          <cell r="D308" t="str">
            <v>15:25:49</v>
          </cell>
          <cell r="E308" t="str">
            <v>SUNBRIDGE CARE &amp; REHAB FOR PEMBROKE</v>
          </cell>
          <cell r="F308">
            <v>0</v>
          </cell>
          <cell r="G308">
            <v>521359</v>
          </cell>
          <cell r="H308">
            <v>-2002</v>
          </cell>
          <cell r="I308">
            <v>25618</v>
          </cell>
          <cell r="J308">
            <v>17177</v>
          </cell>
          <cell r="K308">
            <v>135246</v>
          </cell>
          <cell r="L308">
            <v>5245</v>
          </cell>
          <cell r="M308">
            <v>-1182</v>
          </cell>
          <cell r="N308">
            <v>81041</v>
          </cell>
          <cell r="O308">
            <v>11772</v>
          </cell>
          <cell r="P308">
            <v>27192</v>
          </cell>
          <cell r="Q308">
            <v>-3835</v>
          </cell>
          <cell r="R308">
            <v>121754</v>
          </cell>
          <cell r="S308">
            <v>121636</v>
          </cell>
          <cell r="T308">
            <v>47582</v>
          </cell>
          <cell r="U308">
            <v>-5761</v>
          </cell>
          <cell r="V308">
            <v>89432</v>
          </cell>
          <cell r="W308">
            <v>0</v>
          </cell>
          <cell r="X308">
            <v>6007</v>
          </cell>
          <cell r="Y308">
            <v>0</v>
          </cell>
          <cell r="Z308">
            <v>62461</v>
          </cell>
          <cell r="AA308">
            <v>0</v>
          </cell>
          <cell r="AB308">
            <v>-31706</v>
          </cell>
          <cell r="AC308">
            <v>0</v>
          </cell>
          <cell r="AD308">
            <v>0</v>
          </cell>
          <cell r="AE308">
            <v>0</v>
          </cell>
          <cell r="AF308">
            <v>0</v>
          </cell>
          <cell r="AG308">
            <v>0</v>
          </cell>
          <cell r="AH308">
            <v>27018</v>
          </cell>
          <cell r="AI308">
            <v>0</v>
          </cell>
          <cell r="AJ308">
            <v>1815</v>
          </cell>
          <cell r="AK308">
            <v>0</v>
          </cell>
          <cell r="AL308">
            <v>14491</v>
          </cell>
          <cell r="AM308">
            <v>0</v>
          </cell>
          <cell r="AN308">
            <v>973</v>
          </cell>
          <cell r="AO308">
            <v>0</v>
          </cell>
          <cell r="AP308">
            <v>0</v>
          </cell>
          <cell r="AQ308">
            <v>0</v>
          </cell>
          <cell r="AR308">
            <v>0</v>
          </cell>
          <cell r="AS308">
            <v>0</v>
          </cell>
          <cell r="AT308">
            <v>0</v>
          </cell>
          <cell r="AU308">
            <v>0</v>
          </cell>
          <cell r="AV308">
            <v>18019</v>
          </cell>
          <cell r="AW308">
            <v>0</v>
          </cell>
          <cell r="AX308">
            <v>0</v>
          </cell>
          <cell r="AY308">
            <v>0</v>
          </cell>
          <cell r="AZ308">
            <v>23240</v>
          </cell>
          <cell r="BA308">
            <v>-9151</v>
          </cell>
          <cell r="BB308">
            <v>0</v>
          </cell>
          <cell r="BC308">
            <v>725</v>
          </cell>
          <cell r="BD308">
            <v>0</v>
          </cell>
          <cell r="BE308">
            <v>0</v>
          </cell>
          <cell r="BF308">
            <v>0</v>
          </cell>
          <cell r="BG308">
            <v>51804</v>
          </cell>
          <cell r="BH308">
            <v>0</v>
          </cell>
          <cell r="BI308">
            <v>0</v>
          </cell>
          <cell r="BJ308">
            <v>0</v>
          </cell>
          <cell r="BK308">
            <v>2220</v>
          </cell>
          <cell r="BL308">
            <v>0</v>
          </cell>
          <cell r="BM308">
            <v>0</v>
          </cell>
          <cell r="BN308">
            <v>0</v>
          </cell>
          <cell r="BO308">
            <v>692</v>
          </cell>
          <cell r="BP308">
            <v>0</v>
          </cell>
          <cell r="BQ308">
            <v>0</v>
          </cell>
          <cell r="BR308">
            <v>0</v>
          </cell>
          <cell r="BS308">
            <v>0</v>
          </cell>
          <cell r="BT308">
            <v>0</v>
          </cell>
          <cell r="BU308">
            <v>0</v>
          </cell>
          <cell r="BV308">
            <v>0</v>
          </cell>
          <cell r="BW308">
            <v>3757</v>
          </cell>
          <cell r="BX308">
            <v>0</v>
          </cell>
          <cell r="BY308">
            <v>0</v>
          </cell>
          <cell r="BZ308">
            <v>0</v>
          </cell>
          <cell r="CA308">
            <v>36000</v>
          </cell>
          <cell r="CB308">
            <v>0</v>
          </cell>
          <cell r="CC308">
            <v>-18000</v>
          </cell>
          <cell r="CD308">
            <v>0</v>
          </cell>
          <cell r="CE308">
            <v>3302</v>
          </cell>
          <cell r="CF308">
            <v>0</v>
          </cell>
          <cell r="CG308">
            <v>0</v>
          </cell>
          <cell r="CH308">
            <v>0</v>
          </cell>
          <cell r="CI308">
            <v>2800</v>
          </cell>
          <cell r="CJ308">
            <v>0</v>
          </cell>
          <cell r="CK308">
            <v>-2800</v>
          </cell>
          <cell r="CL308">
            <v>0</v>
          </cell>
          <cell r="CM308">
            <v>35699</v>
          </cell>
          <cell r="CN308">
            <v>518</v>
          </cell>
          <cell r="CO308">
            <v>0</v>
          </cell>
          <cell r="CP308">
            <v>0</v>
          </cell>
          <cell r="CQ308">
            <v>1577</v>
          </cell>
          <cell r="CR308">
            <v>0</v>
          </cell>
          <cell r="CS308">
            <v>0</v>
          </cell>
          <cell r="CT308">
            <v>0</v>
          </cell>
          <cell r="CU308">
            <v>0</v>
          </cell>
          <cell r="CV308">
            <v>2002</v>
          </cell>
          <cell r="CW308">
            <v>0</v>
          </cell>
          <cell r="CX308">
            <v>0</v>
          </cell>
          <cell r="CY308">
            <v>0</v>
          </cell>
          <cell r="CZ308">
            <v>0</v>
          </cell>
          <cell r="DA308">
            <v>0</v>
          </cell>
          <cell r="DB308">
            <v>0</v>
          </cell>
          <cell r="DC308">
            <v>0</v>
          </cell>
          <cell r="DD308">
            <v>0</v>
          </cell>
          <cell r="DE308">
            <v>0</v>
          </cell>
          <cell r="DF308">
            <v>193402</v>
          </cell>
          <cell r="DG308">
            <v>138576</v>
          </cell>
          <cell r="DH308">
            <v>20868</v>
          </cell>
          <cell r="DI308">
            <v>-29951</v>
          </cell>
          <cell r="DJ308">
            <v>28753</v>
          </cell>
          <cell r="DK308">
            <v>16508</v>
          </cell>
          <cell r="DL308">
            <v>9648</v>
          </cell>
          <cell r="DM308">
            <v>-1360</v>
          </cell>
          <cell r="DN308">
            <v>43702</v>
          </cell>
          <cell r="DO308">
            <v>0</v>
          </cell>
          <cell r="DP308">
            <v>14664</v>
          </cell>
          <cell r="DQ308">
            <v>-2068</v>
          </cell>
          <cell r="DR308">
            <v>35178</v>
          </cell>
          <cell r="DS308">
            <v>555</v>
          </cell>
          <cell r="DT308">
            <v>11805</v>
          </cell>
          <cell r="DU308">
            <v>-1664</v>
          </cell>
          <cell r="DV308">
            <v>91026</v>
          </cell>
          <cell r="DW308">
            <v>635417</v>
          </cell>
          <cell r="DX308">
            <v>-470299</v>
          </cell>
          <cell r="DY308">
            <v>56535</v>
          </cell>
          <cell r="DZ308">
            <v>0</v>
          </cell>
          <cell r="EA308">
            <v>0</v>
          </cell>
          <cell r="EB308">
            <v>0</v>
          </cell>
          <cell r="EC308">
            <v>0</v>
          </cell>
          <cell r="ED308">
            <v>0</v>
          </cell>
          <cell r="EE308">
            <v>3208</v>
          </cell>
          <cell r="EF308">
            <v>0</v>
          </cell>
          <cell r="EG308">
            <v>0</v>
          </cell>
          <cell r="EH308">
            <v>0</v>
          </cell>
          <cell r="EI308">
            <v>94389</v>
          </cell>
          <cell r="EJ308">
            <v>0</v>
          </cell>
          <cell r="EK308">
            <v>0</v>
          </cell>
          <cell r="EL308">
            <v>0</v>
          </cell>
          <cell r="EM308">
            <v>66919</v>
          </cell>
          <cell r="EN308">
            <v>0</v>
          </cell>
          <cell r="EO308">
            <v>0</v>
          </cell>
          <cell r="EP308">
            <v>0</v>
          </cell>
          <cell r="EQ308">
            <v>47794</v>
          </cell>
          <cell r="ER308">
            <v>0</v>
          </cell>
          <cell r="ES308">
            <v>0</v>
          </cell>
          <cell r="ET308">
            <v>0</v>
          </cell>
          <cell r="EU308">
            <v>0</v>
          </cell>
          <cell r="EV308">
            <v>0</v>
          </cell>
          <cell r="EW308">
            <v>0</v>
          </cell>
          <cell r="EX308">
            <v>0</v>
          </cell>
          <cell r="EY308">
            <v>2510</v>
          </cell>
          <cell r="EZ308">
            <v>0</v>
          </cell>
          <cell r="FA308">
            <v>0</v>
          </cell>
          <cell r="FB308">
            <v>0</v>
          </cell>
          <cell r="FC308">
            <v>18823</v>
          </cell>
          <cell r="FD308">
            <v>0</v>
          </cell>
          <cell r="FE308">
            <v>0</v>
          </cell>
          <cell r="FF308">
            <v>0</v>
          </cell>
          <cell r="FG308">
            <v>2889</v>
          </cell>
          <cell r="FH308">
            <v>992</v>
          </cell>
          <cell r="FI308">
            <v>0</v>
          </cell>
          <cell r="FJ308">
            <v>0</v>
          </cell>
          <cell r="FK308">
            <v>0</v>
          </cell>
          <cell r="FL308">
            <v>0</v>
          </cell>
          <cell r="FM308">
            <v>0</v>
          </cell>
          <cell r="FN308">
            <v>0</v>
          </cell>
          <cell r="FO308">
            <v>0</v>
          </cell>
          <cell r="FP308">
            <v>0</v>
          </cell>
          <cell r="FQ308">
            <v>0</v>
          </cell>
          <cell r="FR308">
            <v>116040</v>
          </cell>
          <cell r="FS308">
            <v>0</v>
          </cell>
          <cell r="FT308">
            <v>-51727</v>
          </cell>
          <cell r="FU308">
            <v>0</v>
          </cell>
          <cell r="FV308">
            <v>277186</v>
          </cell>
          <cell r="FW308">
            <v>0</v>
          </cell>
          <cell r="FX308">
            <v>-171543</v>
          </cell>
          <cell r="FY308">
            <v>0</v>
          </cell>
          <cell r="FZ308">
            <v>412867</v>
          </cell>
          <cell r="GA308">
            <v>0</v>
          </cell>
          <cell r="GB308">
            <v>-281932</v>
          </cell>
          <cell r="GC308">
            <v>0</v>
          </cell>
          <cell r="GD308">
            <v>0</v>
          </cell>
          <cell r="GE308">
            <v>0</v>
          </cell>
          <cell r="GF308">
            <v>24761</v>
          </cell>
          <cell r="GG308">
            <v>0</v>
          </cell>
          <cell r="GH308">
            <v>0</v>
          </cell>
          <cell r="GI308">
            <v>0</v>
          </cell>
          <cell r="GJ308">
            <v>50065</v>
          </cell>
          <cell r="GK308">
            <v>-12575</v>
          </cell>
          <cell r="GL308">
            <v>0</v>
          </cell>
          <cell r="GM308">
            <v>0</v>
          </cell>
          <cell r="GN308">
            <v>0</v>
          </cell>
          <cell r="GO308">
            <v>0</v>
          </cell>
          <cell r="GP308">
            <v>0</v>
          </cell>
          <cell r="GQ308">
            <v>0</v>
          </cell>
          <cell r="GR308">
            <v>0</v>
          </cell>
          <cell r="GS308">
            <v>0</v>
          </cell>
          <cell r="GT308">
            <v>0</v>
          </cell>
          <cell r="GU308">
            <v>0</v>
          </cell>
          <cell r="GV308">
            <v>0</v>
          </cell>
          <cell r="GW308">
            <v>0</v>
          </cell>
          <cell r="GX308">
            <v>806093</v>
          </cell>
          <cell r="GY308">
            <v>0</v>
          </cell>
          <cell r="GZ308">
            <v>-430376</v>
          </cell>
          <cell r="HA308">
            <v>-12575</v>
          </cell>
          <cell r="HB308">
            <v>1080</v>
          </cell>
          <cell r="HC308">
            <v>0</v>
          </cell>
          <cell r="HD308">
            <v>130146</v>
          </cell>
          <cell r="HE308">
            <v>0</v>
          </cell>
          <cell r="HF308">
            <v>0</v>
          </cell>
          <cell r="HG308">
            <v>0</v>
          </cell>
          <cell r="HH308">
            <v>215558</v>
          </cell>
          <cell r="HI308">
            <v>0</v>
          </cell>
          <cell r="HJ308">
            <v>865</v>
          </cell>
          <cell r="HK308">
            <v>0</v>
          </cell>
          <cell r="HL308">
            <v>266299</v>
          </cell>
          <cell r="HM308">
            <v>0</v>
          </cell>
          <cell r="HN308">
            <v>0</v>
          </cell>
          <cell r="HO308">
            <v>0</v>
          </cell>
          <cell r="HP308">
            <v>50523</v>
          </cell>
          <cell r="HQ308">
            <v>0</v>
          </cell>
          <cell r="HR308">
            <v>0</v>
          </cell>
          <cell r="HS308">
            <v>0</v>
          </cell>
          <cell r="HT308">
            <v>102155</v>
          </cell>
          <cell r="HU308">
            <v>-25658</v>
          </cell>
          <cell r="HV308">
            <v>0</v>
          </cell>
          <cell r="HW308">
            <v>0</v>
          </cell>
          <cell r="HX308">
            <v>0</v>
          </cell>
          <cell r="HY308">
            <v>0</v>
          </cell>
          <cell r="HZ308">
            <v>0</v>
          </cell>
          <cell r="IA308">
            <v>0</v>
          </cell>
          <cell r="IB308">
            <v>0</v>
          </cell>
          <cell r="IC308">
            <v>0</v>
          </cell>
          <cell r="ID308">
            <v>0</v>
          </cell>
          <cell r="IE308">
            <v>0</v>
          </cell>
          <cell r="IF308">
            <v>0</v>
          </cell>
          <cell r="IG308">
            <v>0</v>
          </cell>
          <cell r="IH308">
            <v>1945</v>
          </cell>
          <cell r="II308">
            <v>0</v>
          </cell>
          <cell r="IJ308">
            <v>764681</v>
          </cell>
          <cell r="IK308">
            <v>-25658</v>
          </cell>
        </row>
        <row r="309">
          <cell r="A309" t="str">
            <v>42456998</v>
          </cell>
          <cell r="B309" t="str">
            <v>2001</v>
          </cell>
          <cell r="C309">
            <v>37550</v>
          </cell>
          <cell r="D309" t="str">
            <v>15:41:27</v>
          </cell>
          <cell r="E309" t="str">
            <v>SUNBRIDGE CARE &amp; REHAB FOR REIDSVILLE</v>
          </cell>
          <cell r="F309">
            <v>0</v>
          </cell>
          <cell r="G309">
            <v>155388</v>
          </cell>
          <cell r="H309">
            <v>0</v>
          </cell>
          <cell r="I309">
            <v>32175</v>
          </cell>
          <cell r="J309">
            <v>17333</v>
          </cell>
          <cell r="K309">
            <v>120882</v>
          </cell>
          <cell r="L309">
            <v>5186</v>
          </cell>
          <cell r="M309">
            <v>3271</v>
          </cell>
          <cell r="N309">
            <v>38775</v>
          </cell>
          <cell r="O309">
            <v>9859</v>
          </cell>
          <cell r="P309">
            <v>11600</v>
          </cell>
          <cell r="Q309">
            <v>7316</v>
          </cell>
          <cell r="R309">
            <v>74445</v>
          </cell>
          <cell r="S309">
            <v>108371</v>
          </cell>
          <cell r="T309">
            <v>28192</v>
          </cell>
          <cell r="U309">
            <v>14047</v>
          </cell>
          <cell r="V309">
            <v>52198</v>
          </cell>
          <cell r="W309">
            <v>0</v>
          </cell>
          <cell r="X309">
            <v>3782</v>
          </cell>
          <cell r="Y309">
            <v>0</v>
          </cell>
          <cell r="Z309">
            <v>29427</v>
          </cell>
          <cell r="AA309">
            <v>0</v>
          </cell>
          <cell r="AB309">
            <v>14885</v>
          </cell>
          <cell r="AC309">
            <v>0</v>
          </cell>
          <cell r="AD309">
            <v>29495</v>
          </cell>
          <cell r="AE309">
            <v>0</v>
          </cell>
          <cell r="AF309">
            <v>2137</v>
          </cell>
          <cell r="AG309">
            <v>0</v>
          </cell>
          <cell r="AH309">
            <v>24071</v>
          </cell>
          <cell r="AI309">
            <v>0</v>
          </cell>
          <cell r="AJ309">
            <v>1744</v>
          </cell>
          <cell r="AK309">
            <v>0</v>
          </cell>
          <cell r="AL309">
            <v>17912</v>
          </cell>
          <cell r="AM309">
            <v>0</v>
          </cell>
          <cell r="AN309">
            <v>1292</v>
          </cell>
          <cell r="AO309">
            <v>0</v>
          </cell>
          <cell r="AP309">
            <v>0</v>
          </cell>
          <cell r="AQ309">
            <v>0</v>
          </cell>
          <cell r="AR309">
            <v>0</v>
          </cell>
          <cell r="AS309">
            <v>0</v>
          </cell>
          <cell r="AT309">
            <v>0</v>
          </cell>
          <cell r="AU309">
            <v>0</v>
          </cell>
          <cell r="AV309">
            <v>14706</v>
          </cell>
          <cell r="AW309">
            <v>0</v>
          </cell>
          <cell r="AX309">
            <v>0</v>
          </cell>
          <cell r="AY309">
            <v>0</v>
          </cell>
          <cell r="AZ309">
            <v>19985</v>
          </cell>
          <cell r="BA309">
            <v>28889</v>
          </cell>
          <cell r="BB309">
            <v>0</v>
          </cell>
          <cell r="BC309">
            <v>2911</v>
          </cell>
          <cell r="BD309">
            <v>0</v>
          </cell>
          <cell r="BE309">
            <v>0</v>
          </cell>
          <cell r="BF309">
            <v>0</v>
          </cell>
          <cell r="BG309">
            <v>30330</v>
          </cell>
          <cell r="BH309">
            <v>0</v>
          </cell>
          <cell r="BI309">
            <v>0</v>
          </cell>
          <cell r="BJ309">
            <v>0</v>
          </cell>
          <cell r="BK309">
            <v>1343</v>
          </cell>
          <cell r="BL309">
            <v>0</v>
          </cell>
          <cell r="BM309">
            <v>0</v>
          </cell>
          <cell r="BN309">
            <v>0</v>
          </cell>
          <cell r="BO309">
            <v>3207</v>
          </cell>
          <cell r="BP309">
            <v>0</v>
          </cell>
          <cell r="BQ309">
            <v>0</v>
          </cell>
          <cell r="BR309">
            <v>0</v>
          </cell>
          <cell r="BS309">
            <v>0</v>
          </cell>
          <cell r="BT309">
            <v>0</v>
          </cell>
          <cell r="BU309">
            <v>0</v>
          </cell>
          <cell r="BV309">
            <v>0</v>
          </cell>
          <cell r="BW309">
            <v>0</v>
          </cell>
          <cell r="BX309">
            <v>0</v>
          </cell>
          <cell r="BY309">
            <v>0</v>
          </cell>
          <cell r="BZ309">
            <v>0</v>
          </cell>
          <cell r="CA309">
            <v>5600</v>
          </cell>
          <cell r="CB309">
            <v>0</v>
          </cell>
          <cell r="CC309">
            <v>0</v>
          </cell>
          <cell r="CD309">
            <v>0</v>
          </cell>
          <cell r="CE309">
            <v>3315</v>
          </cell>
          <cell r="CF309">
            <v>0</v>
          </cell>
          <cell r="CG309">
            <v>0</v>
          </cell>
          <cell r="CH309">
            <v>0</v>
          </cell>
          <cell r="CI309">
            <v>0</v>
          </cell>
          <cell r="CJ309">
            <v>0</v>
          </cell>
          <cell r="CK309">
            <v>0</v>
          </cell>
          <cell r="CL309">
            <v>0</v>
          </cell>
          <cell r="CM309">
            <v>17119</v>
          </cell>
          <cell r="CN309">
            <v>0</v>
          </cell>
          <cell r="CO309">
            <v>0</v>
          </cell>
          <cell r="CP309">
            <v>0</v>
          </cell>
          <cell r="CQ309">
            <v>2783</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153103</v>
          </cell>
          <cell r="DG309">
            <v>66608</v>
          </cell>
          <cell r="DH309">
            <v>58531</v>
          </cell>
          <cell r="DI309">
            <v>28889</v>
          </cell>
          <cell r="DJ309">
            <v>22164</v>
          </cell>
          <cell r="DK309">
            <v>69944</v>
          </cell>
          <cell r="DL309">
            <v>6631</v>
          </cell>
          <cell r="DM309">
            <v>4182</v>
          </cell>
          <cell r="DN309">
            <v>20667</v>
          </cell>
          <cell r="DO309">
            <v>114</v>
          </cell>
          <cell r="DP309">
            <v>6183</v>
          </cell>
          <cell r="DQ309">
            <v>3900</v>
          </cell>
          <cell r="DR309">
            <v>13367</v>
          </cell>
          <cell r="DS309">
            <v>852</v>
          </cell>
          <cell r="DT309">
            <v>4000</v>
          </cell>
          <cell r="DU309">
            <v>2522</v>
          </cell>
          <cell r="DV309">
            <v>80438</v>
          </cell>
          <cell r="DW309">
            <v>367400</v>
          </cell>
          <cell r="DX309">
            <v>-288454</v>
          </cell>
          <cell r="DY309">
            <v>112473</v>
          </cell>
          <cell r="DZ309">
            <v>0</v>
          </cell>
          <cell r="EA309">
            <v>0</v>
          </cell>
          <cell r="EB309">
            <v>0</v>
          </cell>
          <cell r="EC309">
            <v>0</v>
          </cell>
          <cell r="ED309">
            <v>0</v>
          </cell>
          <cell r="EE309">
            <v>578</v>
          </cell>
          <cell r="EF309">
            <v>0</v>
          </cell>
          <cell r="EG309">
            <v>0</v>
          </cell>
          <cell r="EH309">
            <v>0</v>
          </cell>
          <cell r="EI309">
            <v>48783</v>
          </cell>
          <cell r="EJ309">
            <v>0</v>
          </cell>
          <cell r="EK309">
            <v>0</v>
          </cell>
          <cell r="EL309">
            <v>0</v>
          </cell>
          <cell r="EM309">
            <v>25880</v>
          </cell>
          <cell r="EN309">
            <v>0</v>
          </cell>
          <cell r="EO309">
            <v>0</v>
          </cell>
          <cell r="EP309">
            <v>0</v>
          </cell>
          <cell r="EQ309">
            <v>5514</v>
          </cell>
          <cell r="ER309">
            <v>0</v>
          </cell>
          <cell r="ES309">
            <v>0</v>
          </cell>
          <cell r="ET309">
            <v>0</v>
          </cell>
          <cell r="EU309">
            <v>198</v>
          </cell>
          <cell r="EV309">
            <v>0</v>
          </cell>
          <cell r="EW309">
            <v>0</v>
          </cell>
          <cell r="EX309">
            <v>0</v>
          </cell>
          <cell r="EY309">
            <v>5560</v>
          </cell>
          <cell r="EZ309">
            <v>0</v>
          </cell>
          <cell r="FA309">
            <v>0</v>
          </cell>
          <cell r="FB309">
            <v>0</v>
          </cell>
          <cell r="FC309">
            <v>36876</v>
          </cell>
          <cell r="FD309">
            <v>0</v>
          </cell>
          <cell r="FE309">
            <v>0</v>
          </cell>
          <cell r="FF309">
            <v>0</v>
          </cell>
          <cell r="FG309">
            <v>5723</v>
          </cell>
          <cell r="FH309">
            <v>0</v>
          </cell>
          <cell r="FI309">
            <v>0</v>
          </cell>
          <cell r="FJ309">
            <v>0</v>
          </cell>
          <cell r="FK309">
            <v>15806</v>
          </cell>
          <cell r="FL309">
            <v>0</v>
          </cell>
          <cell r="FM309">
            <v>0</v>
          </cell>
          <cell r="FN309">
            <v>0</v>
          </cell>
          <cell r="FO309">
            <v>13627</v>
          </cell>
          <cell r="FP309">
            <v>0</v>
          </cell>
          <cell r="FQ309">
            <v>0</v>
          </cell>
          <cell r="FR309">
            <v>100829</v>
          </cell>
          <cell r="FS309">
            <v>0</v>
          </cell>
          <cell r="FT309">
            <v>-28987</v>
          </cell>
          <cell r="FU309">
            <v>0</v>
          </cell>
          <cell r="FV309">
            <v>205614</v>
          </cell>
          <cell r="FW309">
            <v>0</v>
          </cell>
          <cell r="FX309">
            <v>-130765</v>
          </cell>
          <cell r="FY309">
            <v>0</v>
          </cell>
          <cell r="FZ309">
            <v>254985</v>
          </cell>
          <cell r="GA309">
            <v>0</v>
          </cell>
          <cell r="GB309">
            <v>-168568</v>
          </cell>
          <cell r="GC309">
            <v>0</v>
          </cell>
          <cell r="GD309">
            <v>0</v>
          </cell>
          <cell r="GE309">
            <v>0</v>
          </cell>
          <cell r="GF309">
            <v>20888</v>
          </cell>
          <cell r="GG309">
            <v>0</v>
          </cell>
          <cell r="GH309">
            <v>0</v>
          </cell>
          <cell r="GI309">
            <v>0</v>
          </cell>
          <cell r="GJ309">
            <v>28388</v>
          </cell>
          <cell r="GK309">
            <v>41013</v>
          </cell>
          <cell r="GL309">
            <v>0</v>
          </cell>
          <cell r="GM309">
            <v>0</v>
          </cell>
          <cell r="GN309">
            <v>0</v>
          </cell>
          <cell r="GO309">
            <v>0</v>
          </cell>
          <cell r="GP309">
            <v>0</v>
          </cell>
          <cell r="GQ309">
            <v>0</v>
          </cell>
          <cell r="GR309">
            <v>0</v>
          </cell>
          <cell r="GS309">
            <v>0</v>
          </cell>
          <cell r="GT309">
            <v>0</v>
          </cell>
          <cell r="GU309">
            <v>0</v>
          </cell>
          <cell r="GV309">
            <v>0</v>
          </cell>
          <cell r="GW309">
            <v>0</v>
          </cell>
          <cell r="GX309">
            <v>561428</v>
          </cell>
          <cell r="GY309">
            <v>0</v>
          </cell>
          <cell r="GZ309">
            <v>-279044</v>
          </cell>
          <cell r="HA309">
            <v>41013</v>
          </cell>
          <cell r="HB309">
            <v>348</v>
          </cell>
          <cell r="HC309">
            <v>0</v>
          </cell>
          <cell r="HD309">
            <v>36318</v>
          </cell>
          <cell r="HE309">
            <v>0</v>
          </cell>
          <cell r="HF309">
            <v>106</v>
          </cell>
          <cell r="HG309">
            <v>0</v>
          </cell>
          <cell r="HH309">
            <v>145672</v>
          </cell>
          <cell r="HI309">
            <v>0</v>
          </cell>
          <cell r="HJ309">
            <v>120</v>
          </cell>
          <cell r="HK309">
            <v>0</v>
          </cell>
          <cell r="HL309">
            <v>187053</v>
          </cell>
          <cell r="HM309">
            <v>0</v>
          </cell>
          <cell r="HN309">
            <v>0</v>
          </cell>
          <cell r="HO309">
            <v>0</v>
          </cell>
          <cell r="HP309">
            <v>33121</v>
          </cell>
          <cell r="HQ309">
            <v>0</v>
          </cell>
          <cell r="HR309">
            <v>0</v>
          </cell>
          <cell r="HS309">
            <v>0</v>
          </cell>
          <cell r="HT309">
            <v>45011</v>
          </cell>
          <cell r="HU309">
            <v>65031</v>
          </cell>
          <cell r="HV309">
            <v>0</v>
          </cell>
          <cell r="HW309">
            <v>0</v>
          </cell>
          <cell r="HX309">
            <v>0</v>
          </cell>
          <cell r="HY309">
            <v>0</v>
          </cell>
          <cell r="HZ309">
            <v>0</v>
          </cell>
          <cell r="IA309">
            <v>0</v>
          </cell>
          <cell r="IB309">
            <v>0</v>
          </cell>
          <cell r="IC309">
            <v>0</v>
          </cell>
          <cell r="ID309">
            <v>0</v>
          </cell>
          <cell r="IE309">
            <v>0</v>
          </cell>
          <cell r="IF309">
            <v>0</v>
          </cell>
          <cell r="IG309">
            <v>0</v>
          </cell>
          <cell r="IH309">
            <v>574</v>
          </cell>
          <cell r="II309">
            <v>0</v>
          </cell>
          <cell r="IJ309">
            <v>447175</v>
          </cell>
          <cell r="IK309">
            <v>65031</v>
          </cell>
        </row>
        <row r="310">
          <cell r="A310" t="str">
            <v>69719048</v>
          </cell>
          <cell r="B310" t="str">
            <v>2001</v>
          </cell>
          <cell r="C310">
            <v>37529</v>
          </cell>
          <cell r="D310" t="str">
            <v>13:47:23</v>
          </cell>
          <cell r="E310" t="str">
            <v>SUNBRIDGE CARE &amp; REHAB FOR SILER CITY</v>
          </cell>
          <cell r="F310">
            <v>0</v>
          </cell>
          <cell r="G310">
            <v>562593</v>
          </cell>
          <cell r="H310">
            <v>-3849</v>
          </cell>
          <cell r="I310">
            <v>38450</v>
          </cell>
          <cell r="J310">
            <v>46261</v>
          </cell>
          <cell r="K310">
            <v>226878</v>
          </cell>
          <cell r="L310">
            <v>10354</v>
          </cell>
          <cell r="M310">
            <v>-3187</v>
          </cell>
          <cell r="N310">
            <v>114739</v>
          </cell>
          <cell r="O310">
            <v>22340</v>
          </cell>
          <cell r="P310">
            <v>36175</v>
          </cell>
          <cell r="Q310">
            <v>-2411</v>
          </cell>
          <cell r="R310">
            <v>188089</v>
          </cell>
          <cell r="S310">
            <v>245894</v>
          </cell>
          <cell r="T310">
            <v>71089</v>
          </cell>
          <cell r="U310">
            <v>-3953</v>
          </cell>
          <cell r="V310">
            <v>75813</v>
          </cell>
          <cell r="W310">
            <v>0</v>
          </cell>
          <cell r="X310">
            <v>5378</v>
          </cell>
          <cell r="Y310">
            <v>0</v>
          </cell>
          <cell r="Z310">
            <v>14148</v>
          </cell>
          <cell r="AA310">
            <v>0</v>
          </cell>
          <cell r="AB310">
            <v>18321</v>
          </cell>
          <cell r="AC310">
            <v>0</v>
          </cell>
          <cell r="AD310">
            <v>0</v>
          </cell>
          <cell r="AE310">
            <v>0</v>
          </cell>
          <cell r="AF310">
            <v>0</v>
          </cell>
          <cell r="AG310">
            <v>0</v>
          </cell>
          <cell r="AH310">
            <v>38987</v>
          </cell>
          <cell r="AI310">
            <v>0</v>
          </cell>
          <cell r="AJ310">
            <v>2766</v>
          </cell>
          <cell r="AK310">
            <v>0</v>
          </cell>
          <cell r="AL310">
            <v>43184</v>
          </cell>
          <cell r="AM310">
            <v>0</v>
          </cell>
          <cell r="AN310">
            <v>3064</v>
          </cell>
          <cell r="AO310">
            <v>0</v>
          </cell>
          <cell r="AP310">
            <v>0</v>
          </cell>
          <cell r="AQ310">
            <v>0</v>
          </cell>
          <cell r="AR310">
            <v>0</v>
          </cell>
          <cell r="AS310">
            <v>0</v>
          </cell>
          <cell r="AT310">
            <v>0</v>
          </cell>
          <cell r="AU310">
            <v>0</v>
          </cell>
          <cell r="AV310">
            <v>16154</v>
          </cell>
          <cell r="AW310">
            <v>0</v>
          </cell>
          <cell r="AX310">
            <v>0</v>
          </cell>
          <cell r="AY310">
            <v>0</v>
          </cell>
          <cell r="AZ310">
            <v>22439</v>
          </cell>
          <cell r="BA310">
            <v>-3617</v>
          </cell>
          <cell r="BB310">
            <v>0</v>
          </cell>
          <cell r="BC310">
            <v>1630</v>
          </cell>
          <cell r="BD310">
            <v>0</v>
          </cell>
          <cell r="BE310">
            <v>0</v>
          </cell>
          <cell r="BF310">
            <v>0</v>
          </cell>
          <cell r="BG310">
            <v>103666</v>
          </cell>
          <cell r="BH310">
            <v>0</v>
          </cell>
          <cell r="BI310">
            <v>0</v>
          </cell>
          <cell r="BJ310">
            <v>0</v>
          </cell>
          <cell r="BK310">
            <v>8543</v>
          </cell>
          <cell r="BL310">
            <v>0</v>
          </cell>
          <cell r="BM310">
            <v>0</v>
          </cell>
          <cell r="BN310">
            <v>0</v>
          </cell>
          <cell r="BO310">
            <v>3342</v>
          </cell>
          <cell r="BP310">
            <v>0</v>
          </cell>
          <cell r="BQ310">
            <v>0</v>
          </cell>
          <cell r="BR310">
            <v>0</v>
          </cell>
          <cell r="BS310">
            <v>0</v>
          </cell>
          <cell r="BT310">
            <v>0</v>
          </cell>
          <cell r="BU310">
            <v>0</v>
          </cell>
          <cell r="BV310">
            <v>0</v>
          </cell>
          <cell r="BW310">
            <v>16543</v>
          </cell>
          <cell r="BX310">
            <v>0</v>
          </cell>
          <cell r="BY310">
            <v>0</v>
          </cell>
          <cell r="BZ310">
            <v>0</v>
          </cell>
          <cell r="CA310">
            <v>13500</v>
          </cell>
          <cell r="CB310">
            <v>0</v>
          </cell>
          <cell r="CC310">
            <v>0</v>
          </cell>
          <cell r="CD310">
            <v>0</v>
          </cell>
          <cell r="CE310">
            <v>7323</v>
          </cell>
          <cell r="CF310">
            <v>0</v>
          </cell>
          <cell r="CG310">
            <v>0</v>
          </cell>
          <cell r="CH310">
            <v>0</v>
          </cell>
          <cell r="CI310">
            <v>9300</v>
          </cell>
          <cell r="CJ310">
            <v>0</v>
          </cell>
          <cell r="CK310">
            <v>-9300</v>
          </cell>
          <cell r="CL310">
            <v>0</v>
          </cell>
          <cell r="CM310">
            <v>22448</v>
          </cell>
          <cell r="CN310">
            <v>4231</v>
          </cell>
          <cell r="CO310">
            <v>0</v>
          </cell>
          <cell r="CP310">
            <v>0</v>
          </cell>
          <cell r="CQ310">
            <v>7702</v>
          </cell>
          <cell r="CR310">
            <v>0</v>
          </cell>
          <cell r="CS310">
            <v>0</v>
          </cell>
          <cell r="CT310">
            <v>0</v>
          </cell>
          <cell r="CU310">
            <v>0</v>
          </cell>
          <cell r="CV310">
            <v>3849</v>
          </cell>
          <cell r="CW310">
            <v>0</v>
          </cell>
          <cell r="CX310">
            <v>0</v>
          </cell>
          <cell r="CY310">
            <v>0</v>
          </cell>
          <cell r="CZ310">
            <v>0</v>
          </cell>
          <cell r="DA310">
            <v>0</v>
          </cell>
          <cell r="DB310">
            <v>0</v>
          </cell>
          <cell r="DC310">
            <v>0</v>
          </cell>
          <cell r="DD310">
            <v>0</v>
          </cell>
          <cell r="DE310">
            <v>0</v>
          </cell>
          <cell r="DF310">
            <v>172132</v>
          </cell>
          <cell r="DG310">
            <v>193997</v>
          </cell>
          <cell r="DH310">
            <v>76202</v>
          </cell>
          <cell r="DI310">
            <v>-12917</v>
          </cell>
          <cell r="DJ310">
            <v>47863</v>
          </cell>
          <cell r="DK310">
            <v>27199</v>
          </cell>
          <cell r="DL310">
            <v>15091</v>
          </cell>
          <cell r="DM310">
            <v>-1006</v>
          </cell>
          <cell r="DN310">
            <v>85435</v>
          </cell>
          <cell r="DO310">
            <v>555</v>
          </cell>
          <cell r="DP310">
            <v>26936</v>
          </cell>
          <cell r="DQ310">
            <v>-1795</v>
          </cell>
          <cell r="DR310">
            <v>62644</v>
          </cell>
          <cell r="DS310">
            <v>2622</v>
          </cell>
          <cell r="DT310">
            <v>19750</v>
          </cell>
          <cell r="DU310">
            <v>-1316</v>
          </cell>
          <cell r="DV310">
            <v>189966</v>
          </cell>
          <cell r="DW310">
            <v>1012695</v>
          </cell>
          <cell r="DX310">
            <v>-851918</v>
          </cell>
          <cell r="DY310">
            <v>251932</v>
          </cell>
          <cell r="DZ310">
            <v>0</v>
          </cell>
          <cell r="EA310">
            <v>2181</v>
          </cell>
          <cell r="EB310">
            <v>0</v>
          </cell>
          <cell r="EC310">
            <v>0</v>
          </cell>
          <cell r="ED310">
            <v>0</v>
          </cell>
          <cell r="EE310">
            <v>15328</v>
          </cell>
          <cell r="EF310">
            <v>0</v>
          </cell>
          <cell r="EG310">
            <v>0</v>
          </cell>
          <cell r="EH310">
            <v>0</v>
          </cell>
          <cell r="EI310">
            <v>218178</v>
          </cell>
          <cell r="EJ310">
            <v>0</v>
          </cell>
          <cell r="EK310">
            <v>0</v>
          </cell>
          <cell r="EL310">
            <v>0</v>
          </cell>
          <cell r="EM310">
            <v>145493</v>
          </cell>
          <cell r="EN310">
            <v>0</v>
          </cell>
          <cell r="EO310">
            <v>0</v>
          </cell>
          <cell r="EP310">
            <v>0</v>
          </cell>
          <cell r="EQ310">
            <v>12219</v>
          </cell>
          <cell r="ER310">
            <v>0</v>
          </cell>
          <cell r="ES310">
            <v>0</v>
          </cell>
          <cell r="ET310">
            <v>0</v>
          </cell>
          <cell r="EU310">
            <v>4470</v>
          </cell>
          <cell r="EV310">
            <v>0</v>
          </cell>
          <cell r="EW310">
            <v>0</v>
          </cell>
          <cell r="EX310">
            <v>0</v>
          </cell>
          <cell r="EY310">
            <v>69936</v>
          </cell>
          <cell r="EZ310">
            <v>0</v>
          </cell>
          <cell r="FA310">
            <v>0</v>
          </cell>
          <cell r="FB310">
            <v>0</v>
          </cell>
          <cell r="FC310">
            <v>65897</v>
          </cell>
          <cell r="FD310">
            <v>0</v>
          </cell>
          <cell r="FE310">
            <v>0</v>
          </cell>
          <cell r="FF310">
            <v>0</v>
          </cell>
          <cell r="FG310">
            <v>5161</v>
          </cell>
          <cell r="FH310">
            <v>2573</v>
          </cell>
          <cell r="FI310">
            <v>0</v>
          </cell>
          <cell r="FJ310">
            <v>0</v>
          </cell>
          <cell r="FK310">
            <v>71251</v>
          </cell>
          <cell r="FL310">
            <v>0</v>
          </cell>
          <cell r="FM310">
            <v>0</v>
          </cell>
          <cell r="FN310">
            <v>0</v>
          </cell>
          <cell r="FO310">
            <v>0</v>
          </cell>
          <cell r="FP310">
            <v>0</v>
          </cell>
          <cell r="FQ310">
            <v>0</v>
          </cell>
          <cell r="FR310">
            <v>426380</v>
          </cell>
          <cell r="FS310">
            <v>0</v>
          </cell>
          <cell r="FT310">
            <v>-211864</v>
          </cell>
          <cell r="FU310">
            <v>0</v>
          </cell>
          <cell r="FV310">
            <v>569917</v>
          </cell>
          <cell r="FW310">
            <v>0</v>
          </cell>
          <cell r="FX310">
            <v>-360719</v>
          </cell>
          <cell r="FY310">
            <v>0</v>
          </cell>
          <cell r="FZ310">
            <v>826131</v>
          </cell>
          <cell r="GA310">
            <v>0</v>
          </cell>
          <cell r="GB310">
            <v>-477453</v>
          </cell>
          <cell r="GC310">
            <v>0</v>
          </cell>
          <cell r="GD310">
            <v>0</v>
          </cell>
          <cell r="GE310">
            <v>0</v>
          </cell>
          <cell r="GF310">
            <v>67216</v>
          </cell>
          <cell r="GG310">
            <v>0</v>
          </cell>
          <cell r="GH310">
            <v>0</v>
          </cell>
          <cell r="GI310">
            <v>0</v>
          </cell>
          <cell r="GJ310">
            <v>109149</v>
          </cell>
          <cell r="GK310">
            <v>-15051</v>
          </cell>
          <cell r="GL310">
            <v>0</v>
          </cell>
          <cell r="GM310">
            <v>0</v>
          </cell>
          <cell r="GN310">
            <v>0</v>
          </cell>
          <cell r="GO310">
            <v>0</v>
          </cell>
          <cell r="GP310">
            <v>0</v>
          </cell>
          <cell r="GQ310">
            <v>0</v>
          </cell>
          <cell r="GR310">
            <v>0</v>
          </cell>
          <cell r="GS310">
            <v>0</v>
          </cell>
          <cell r="GT310">
            <v>0</v>
          </cell>
          <cell r="GU310">
            <v>0</v>
          </cell>
          <cell r="GV310">
            <v>0</v>
          </cell>
          <cell r="GW310">
            <v>0</v>
          </cell>
          <cell r="GX310">
            <v>1822428</v>
          </cell>
          <cell r="GY310">
            <v>0</v>
          </cell>
          <cell r="GZ310">
            <v>-873671</v>
          </cell>
          <cell r="HA310">
            <v>-15051</v>
          </cell>
          <cell r="HB310">
            <v>0</v>
          </cell>
          <cell r="HC310">
            <v>0</v>
          </cell>
          <cell r="HD310">
            <v>255725</v>
          </cell>
          <cell r="HE310">
            <v>0</v>
          </cell>
          <cell r="HF310">
            <v>0</v>
          </cell>
          <cell r="HG310">
            <v>0</v>
          </cell>
          <cell r="HH310">
            <v>401151</v>
          </cell>
          <cell r="HI310">
            <v>0</v>
          </cell>
          <cell r="HJ310">
            <v>0</v>
          </cell>
          <cell r="HK310">
            <v>0</v>
          </cell>
          <cell r="HL310">
            <v>536062</v>
          </cell>
          <cell r="HM310">
            <v>0</v>
          </cell>
          <cell r="HN310">
            <v>0</v>
          </cell>
          <cell r="HO310">
            <v>0</v>
          </cell>
          <cell r="HP310">
            <v>103814</v>
          </cell>
          <cell r="HQ310">
            <v>0</v>
          </cell>
          <cell r="HR310">
            <v>0</v>
          </cell>
          <cell r="HS310">
            <v>0</v>
          </cell>
          <cell r="HT310">
            <v>168577</v>
          </cell>
          <cell r="HU310">
            <v>-23246</v>
          </cell>
          <cell r="HV310">
            <v>0</v>
          </cell>
          <cell r="HW310">
            <v>0</v>
          </cell>
          <cell r="HX310">
            <v>0</v>
          </cell>
          <cell r="HY310">
            <v>0</v>
          </cell>
          <cell r="HZ310">
            <v>0</v>
          </cell>
          <cell r="IA310">
            <v>0</v>
          </cell>
          <cell r="IB310">
            <v>0</v>
          </cell>
          <cell r="IC310">
            <v>0</v>
          </cell>
          <cell r="ID310">
            <v>0</v>
          </cell>
          <cell r="IE310">
            <v>0</v>
          </cell>
          <cell r="IF310">
            <v>0</v>
          </cell>
          <cell r="IG310">
            <v>0</v>
          </cell>
          <cell r="IH310">
            <v>0</v>
          </cell>
          <cell r="II310">
            <v>0</v>
          </cell>
          <cell r="IJ310">
            <v>1465329</v>
          </cell>
          <cell r="IK310">
            <v>-23246</v>
          </cell>
        </row>
        <row r="311">
          <cell r="A311" t="str">
            <v>31181885</v>
          </cell>
          <cell r="B311" t="str">
            <v>2001</v>
          </cell>
          <cell r="C311">
            <v>37540</v>
          </cell>
          <cell r="D311" t="str">
            <v>11:25:17</v>
          </cell>
          <cell r="E311" t="str">
            <v>SUNBRIDGE CARE &amp; REHAB FOR THE TRIAD</v>
          </cell>
          <cell r="F311">
            <v>0</v>
          </cell>
          <cell r="G311">
            <v>854473</v>
          </cell>
          <cell r="H311">
            <v>-4954</v>
          </cell>
          <cell r="I311">
            <v>87164</v>
          </cell>
          <cell r="J311">
            <v>63220</v>
          </cell>
          <cell r="K311">
            <v>251320</v>
          </cell>
          <cell r="L311">
            <v>18963</v>
          </cell>
          <cell r="M311">
            <v>-3050</v>
          </cell>
          <cell r="N311">
            <v>142453</v>
          </cell>
          <cell r="O311">
            <v>23551</v>
          </cell>
          <cell r="P311">
            <v>45493</v>
          </cell>
          <cell r="Q311">
            <v>-3615</v>
          </cell>
          <cell r="R311">
            <v>264533</v>
          </cell>
          <cell r="S311">
            <v>250366</v>
          </cell>
          <cell r="T311">
            <v>98692</v>
          </cell>
          <cell r="U311">
            <v>-6712</v>
          </cell>
          <cell r="V311">
            <v>96756</v>
          </cell>
          <cell r="W311">
            <v>0</v>
          </cell>
          <cell r="X311">
            <v>6700</v>
          </cell>
          <cell r="Y311">
            <v>0</v>
          </cell>
          <cell r="Z311">
            <v>144730</v>
          </cell>
          <cell r="AA311">
            <v>0</v>
          </cell>
          <cell r="AB311">
            <v>-76137</v>
          </cell>
          <cell r="AC311">
            <v>0</v>
          </cell>
          <cell r="AD311">
            <v>0</v>
          </cell>
          <cell r="AE311">
            <v>0</v>
          </cell>
          <cell r="AF311">
            <v>0</v>
          </cell>
          <cell r="AG311">
            <v>0</v>
          </cell>
          <cell r="AH311">
            <v>6362</v>
          </cell>
          <cell r="AI311">
            <v>0</v>
          </cell>
          <cell r="AJ311">
            <v>441</v>
          </cell>
          <cell r="AK311">
            <v>0</v>
          </cell>
          <cell r="AL311">
            <v>46122</v>
          </cell>
          <cell r="AM311">
            <v>0</v>
          </cell>
          <cell r="AN311">
            <v>3194</v>
          </cell>
          <cell r="AO311">
            <v>0</v>
          </cell>
          <cell r="AP311">
            <v>0</v>
          </cell>
          <cell r="AQ311">
            <v>0</v>
          </cell>
          <cell r="AR311">
            <v>0</v>
          </cell>
          <cell r="AS311">
            <v>0</v>
          </cell>
          <cell r="AT311">
            <v>0</v>
          </cell>
          <cell r="AU311">
            <v>0</v>
          </cell>
          <cell r="AV311">
            <v>27280</v>
          </cell>
          <cell r="AW311">
            <v>0</v>
          </cell>
          <cell r="AX311">
            <v>0</v>
          </cell>
          <cell r="AY311">
            <v>0</v>
          </cell>
          <cell r="AZ311">
            <v>17341</v>
          </cell>
          <cell r="BA311">
            <v>-7459</v>
          </cell>
          <cell r="BB311">
            <v>0</v>
          </cell>
          <cell r="BC311">
            <v>6033</v>
          </cell>
          <cell r="BD311">
            <v>0</v>
          </cell>
          <cell r="BE311">
            <v>0</v>
          </cell>
          <cell r="BF311">
            <v>0</v>
          </cell>
          <cell r="BG311">
            <v>86537</v>
          </cell>
          <cell r="BH311">
            <v>0</v>
          </cell>
          <cell r="BI311">
            <v>0</v>
          </cell>
          <cell r="BJ311">
            <v>0</v>
          </cell>
          <cell r="BK311">
            <v>4303</v>
          </cell>
          <cell r="BL311">
            <v>0</v>
          </cell>
          <cell r="BM311">
            <v>0</v>
          </cell>
          <cell r="BN311">
            <v>0</v>
          </cell>
          <cell r="BO311">
            <v>3548</v>
          </cell>
          <cell r="BP311">
            <v>0</v>
          </cell>
          <cell r="BQ311">
            <v>0</v>
          </cell>
          <cell r="BR311">
            <v>0</v>
          </cell>
          <cell r="BS311">
            <v>0</v>
          </cell>
          <cell r="BT311">
            <v>0</v>
          </cell>
          <cell r="BU311">
            <v>0</v>
          </cell>
          <cell r="BV311">
            <v>0</v>
          </cell>
          <cell r="BW311">
            <v>9644</v>
          </cell>
          <cell r="BX311">
            <v>0</v>
          </cell>
          <cell r="BY311">
            <v>0</v>
          </cell>
          <cell r="BZ311">
            <v>0</v>
          </cell>
          <cell r="CA311">
            <v>35500</v>
          </cell>
          <cell r="CB311">
            <v>0</v>
          </cell>
          <cell r="CC311">
            <v>0</v>
          </cell>
          <cell r="CD311">
            <v>0</v>
          </cell>
          <cell r="CE311">
            <v>7761</v>
          </cell>
          <cell r="CF311">
            <v>0</v>
          </cell>
          <cell r="CG311">
            <v>0</v>
          </cell>
          <cell r="CH311">
            <v>0</v>
          </cell>
          <cell r="CI311">
            <v>31300</v>
          </cell>
          <cell r="CJ311">
            <v>0</v>
          </cell>
          <cell r="CK311">
            <v>-31300</v>
          </cell>
          <cell r="CL311">
            <v>0</v>
          </cell>
          <cell r="CM311">
            <v>474842</v>
          </cell>
          <cell r="CN311">
            <v>1227</v>
          </cell>
          <cell r="CO311">
            <v>0</v>
          </cell>
          <cell r="CP311">
            <v>0</v>
          </cell>
          <cell r="CQ311">
            <v>4834</v>
          </cell>
          <cell r="CR311">
            <v>0</v>
          </cell>
          <cell r="CS311">
            <v>0</v>
          </cell>
          <cell r="CT311">
            <v>0</v>
          </cell>
          <cell r="CU311">
            <v>0</v>
          </cell>
          <cell r="CV311">
            <v>4954</v>
          </cell>
          <cell r="CW311">
            <v>0</v>
          </cell>
          <cell r="CX311">
            <v>0</v>
          </cell>
          <cell r="CY311">
            <v>0</v>
          </cell>
          <cell r="CZ311">
            <v>0</v>
          </cell>
          <cell r="DA311">
            <v>0</v>
          </cell>
          <cell r="DB311">
            <v>0</v>
          </cell>
          <cell r="DC311">
            <v>0</v>
          </cell>
          <cell r="DD311">
            <v>0</v>
          </cell>
          <cell r="DE311">
            <v>0</v>
          </cell>
          <cell r="DF311">
            <v>293970</v>
          </cell>
          <cell r="DG311">
            <v>664302</v>
          </cell>
          <cell r="DH311">
            <v>-15000</v>
          </cell>
          <cell r="DI311">
            <v>-38759</v>
          </cell>
          <cell r="DJ311">
            <v>79720</v>
          </cell>
          <cell r="DK311">
            <v>23388</v>
          </cell>
          <cell r="DL311">
            <v>25459</v>
          </cell>
          <cell r="DM311">
            <v>-2023</v>
          </cell>
          <cell r="DN311">
            <v>89544</v>
          </cell>
          <cell r="DO311">
            <v>96</v>
          </cell>
          <cell r="DP311">
            <v>28598</v>
          </cell>
          <cell r="DQ311">
            <v>-2272</v>
          </cell>
          <cell r="DR311">
            <v>80876</v>
          </cell>
          <cell r="DS311">
            <v>2264</v>
          </cell>
          <cell r="DT311">
            <v>25828</v>
          </cell>
          <cell r="DU311">
            <v>-2052</v>
          </cell>
          <cell r="DV311">
            <v>294763</v>
          </cell>
          <cell r="DW311">
            <v>1991370</v>
          </cell>
          <cell r="DX311">
            <v>-1078684</v>
          </cell>
          <cell r="DY311">
            <v>-276350</v>
          </cell>
          <cell r="DZ311">
            <v>0</v>
          </cell>
          <cell r="EA311">
            <v>3532</v>
          </cell>
          <cell r="EB311">
            <v>0</v>
          </cell>
          <cell r="EC311">
            <v>0</v>
          </cell>
          <cell r="ED311">
            <v>0</v>
          </cell>
          <cell r="EE311">
            <v>11295</v>
          </cell>
          <cell r="EF311">
            <v>0</v>
          </cell>
          <cell r="EG311">
            <v>0</v>
          </cell>
          <cell r="EH311">
            <v>0</v>
          </cell>
          <cell r="EI311">
            <v>136207</v>
          </cell>
          <cell r="EJ311">
            <v>0</v>
          </cell>
          <cell r="EK311">
            <v>0</v>
          </cell>
          <cell r="EL311">
            <v>0</v>
          </cell>
          <cell r="EM311">
            <v>132449</v>
          </cell>
          <cell r="EN311">
            <v>0</v>
          </cell>
          <cell r="EO311">
            <v>0</v>
          </cell>
          <cell r="EP311">
            <v>0</v>
          </cell>
          <cell r="EQ311">
            <v>29507</v>
          </cell>
          <cell r="ER311">
            <v>0</v>
          </cell>
          <cell r="ES311">
            <v>0</v>
          </cell>
          <cell r="ET311">
            <v>0</v>
          </cell>
          <cell r="EU311">
            <v>295</v>
          </cell>
          <cell r="EV311">
            <v>0</v>
          </cell>
          <cell r="EW311">
            <v>0</v>
          </cell>
          <cell r="EX311">
            <v>0</v>
          </cell>
          <cell r="EY311">
            <v>28502</v>
          </cell>
          <cell r="EZ311">
            <v>0</v>
          </cell>
          <cell r="FA311">
            <v>0</v>
          </cell>
          <cell r="FB311">
            <v>0</v>
          </cell>
          <cell r="FC311">
            <v>128563</v>
          </cell>
          <cell r="FD311">
            <v>0</v>
          </cell>
          <cell r="FE311">
            <v>0</v>
          </cell>
          <cell r="FF311">
            <v>0</v>
          </cell>
          <cell r="FG311">
            <v>5427</v>
          </cell>
          <cell r="FH311">
            <v>0</v>
          </cell>
          <cell r="FI311">
            <v>0</v>
          </cell>
          <cell r="FJ311">
            <v>0</v>
          </cell>
          <cell r="FK311">
            <v>145261</v>
          </cell>
          <cell r="FL311">
            <v>0</v>
          </cell>
          <cell r="FM311">
            <v>0</v>
          </cell>
          <cell r="FN311">
            <v>0</v>
          </cell>
          <cell r="FO311">
            <v>1600</v>
          </cell>
          <cell r="FP311">
            <v>-1600</v>
          </cell>
          <cell r="FQ311">
            <v>0</v>
          </cell>
          <cell r="FR311">
            <v>747186</v>
          </cell>
          <cell r="FS311">
            <v>0</v>
          </cell>
          <cell r="FT311">
            <v>-241178</v>
          </cell>
          <cell r="FU311">
            <v>0</v>
          </cell>
          <cell r="FV311">
            <v>441994</v>
          </cell>
          <cell r="FW311">
            <v>0</v>
          </cell>
          <cell r="FX311">
            <v>-234295</v>
          </cell>
          <cell r="FY311">
            <v>0</v>
          </cell>
          <cell r="FZ311">
            <v>1034155</v>
          </cell>
          <cell r="GA311">
            <v>0</v>
          </cell>
          <cell r="GB311">
            <v>-567693</v>
          </cell>
          <cell r="GC311">
            <v>0</v>
          </cell>
          <cell r="GD311">
            <v>0</v>
          </cell>
          <cell r="GE311">
            <v>0</v>
          </cell>
          <cell r="GF311">
            <v>97650</v>
          </cell>
          <cell r="GG311">
            <v>0</v>
          </cell>
          <cell r="GH311">
            <v>0</v>
          </cell>
          <cell r="GI311">
            <v>0</v>
          </cell>
          <cell r="GJ311">
            <v>179187</v>
          </cell>
          <cell r="GK311">
            <v>-26701</v>
          </cell>
          <cell r="GL311">
            <v>0</v>
          </cell>
          <cell r="GM311">
            <v>0</v>
          </cell>
          <cell r="GN311">
            <v>0</v>
          </cell>
          <cell r="GO311">
            <v>0</v>
          </cell>
          <cell r="GP311">
            <v>0</v>
          </cell>
          <cell r="GQ311">
            <v>0</v>
          </cell>
          <cell r="GR311">
            <v>0</v>
          </cell>
          <cell r="GS311">
            <v>0</v>
          </cell>
          <cell r="GT311">
            <v>0</v>
          </cell>
          <cell r="GU311">
            <v>0</v>
          </cell>
          <cell r="GV311">
            <v>0</v>
          </cell>
          <cell r="GW311">
            <v>0</v>
          </cell>
          <cell r="GX311">
            <v>2223335</v>
          </cell>
          <cell r="GY311">
            <v>0</v>
          </cell>
          <cell r="GZ311">
            <v>-766329</v>
          </cell>
          <cell r="HA311">
            <v>-26701</v>
          </cell>
          <cell r="HB311">
            <v>4532</v>
          </cell>
          <cell r="HC311">
            <v>0</v>
          </cell>
          <cell r="HD311">
            <v>397865</v>
          </cell>
          <cell r="HE311">
            <v>0</v>
          </cell>
          <cell r="HF311">
            <v>0</v>
          </cell>
          <cell r="HG311">
            <v>0</v>
          </cell>
          <cell r="HH311">
            <v>264901</v>
          </cell>
          <cell r="HI311">
            <v>0</v>
          </cell>
          <cell r="HJ311">
            <v>144</v>
          </cell>
          <cell r="HK311">
            <v>0</v>
          </cell>
          <cell r="HL311">
            <v>651449</v>
          </cell>
          <cell r="HM311">
            <v>0</v>
          </cell>
          <cell r="HN311">
            <v>0</v>
          </cell>
          <cell r="HO311">
            <v>0</v>
          </cell>
          <cell r="HP311">
            <v>109107</v>
          </cell>
          <cell r="HQ311">
            <v>0</v>
          </cell>
          <cell r="HR311">
            <v>0</v>
          </cell>
          <cell r="HS311">
            <v>0</v>
          </cell>
          <cell r="HT311">
            <v>200212</v>
          </cell>
          <cell r="HU311">
            <v>-29834</v>
          </cell>
          <cell r="HV311">
            <v>0</v>
          </cell>
          <cell r="HW311">
            <v>0</v>
          </cell>
          <cell r="HX311">
            <v>0</v>
          </cell>
          <cell r="HY311">
            <v>0</v>
          </cell>
          <cell r="HZ311">
            <v>0</v>
          </cell>
          <cell r="IA311">
            <v>0</v>
          </cell>
          <cell r="IB311">
            <v>0</v>
          </cell>
          <cell r="IC311">
            <v>0</v>
          </cell>
          <cell r="ID311">
            <v>0</v>
          </cell>
          <cell r="IE311">
            <v>0</v>
          </cell>
          <cell r="IF311">
            <v>0</v>
          </cell>
          <cell r="IG311">
            <v>0</v>
          </cell>
          <cell r="IH311">
            <v>4676</v>
          </cell>
          <cell r="II311">
            <v>0</v>
          </cell>
          <cell r="IJ311">
            <v>1623534</v>
          </cell>
          <cell r="IK311">
            <v>-29834</v>
          </cell>
        </row>
        <row r="312">
          <cell r="A312" t="str">
            <v>13700001</v>
          </cell>
          <cell r="B312" t="str">
            <v>2001</v>
          </cell>
          <cell r="C312">
            <v>37496</v>
          </cell>
          <cell r="D312" t="str">
            <v>09:41:41</v>
          </cell>
          <cell r="E312" t="str">
            <v>Sunnybrook HealthCare and Rehab Speclst</v>
          </cell>
          <cell r="F312">
            <v>0</v>
          </cell>
          <cell r="G312">
            <v>802362</v>
          </cell>
          <cell r="H312">
            <v>-2718</v>
          </cell>
          <cell r="I312">
            <v>-544911</v>
          </cell>
          <cell r="J312">
            <v>31051</v>
          </cell>
          <cell r="K312">
            <v>141869</v>
          </cell>
          <cell r="L312">
            <v>6664</v>
          </cell>
          <cell r="M312">
            <v>-1573</v>
          </cell>
          <cell r="N312">
            <v>0</v>
          </cell>
          <cell r="O312">
            <v>122164</v>
          </cell>
          <cell r="P312">
            <v>0</v>
          </cell>
          <cell r="Q312">
            <v>0</v>
          </cell>
          <cell r="R312">
            <v>179938</v>
          </cell>
          <cell r="S312">
            <v>136305</v>
          </cell>
          <cell r="T312">
            <v>51634</v>
          </cell>
          <cell r="U312">
            <v>-1582</v>
          </cell>
          <cell r="V312">
            <v>124588</v>
          </cell>
          <cell r="W312">
            <v>0</v>
          </cell>
          <cell r="X312">
            <v>0</v>
          </cell>
          <cell r="Y312">
            <v>0</v>
          </cell>
          <cell r="Z312">
            <v>0</v>
          </cell>
          <cell r="AA312">
            <v>0</v>
          </cell>
          <cell r="AB312">
            <v>0</v>
          </cell>
          <cell r="AC312">
            <v>0</v>
          </cell>
          <cell r="AD312">
            <v>0</v>
          </cell>
          <cell r="AE312">
            <v>0</v>
          </cell>
          <cell r="AF312">
            <v>0</v>
          </cell>
          <cell r="AG312">
            <v>0</v>
          </cell>
          <cell r="AH312">
            <v>420</v>
          </cell>
          <cell r="AI312">
            <v>0</v>
          </cell>
          <cell r="AJ312">
            <v>0</v>
          </cell>
          <cell r="AK312">
            <v>0</v>
          </cell>
          <cell r="AL312">
            <v>97754</v>
          </cell>
          <cell r="AM312">
            <v>0</v>
          </cell>
          <cell r="AN312">
            <v>0</v>
          </cell>
          <cell r="AO312">
            <v>0</v>
          </cell>
          <cell r="AP312">
            <v>0</v>
          </cell>
          <cell r="AQ312">
            <v>0</v>
          </cell>
          <cell r="AR312">
            <v>0</v>
          </cell>
          <cell r="AS312">
            <v>0</v>
          </cell>
          <cell r="AT312">
            <v>0</v>
          </cell>
          <cell r="AU312">
            <v>0</v>
          </cell>
          <cell r="AV312">
            <v>18385</v>
          </cell>
          <cell r="AW312">
            <v>0</v>
          </cell>
          <cell r="AX312">
            <v>0</v>
          </cell>
          <cell r="AY312">
            <v>0</v>
          </cell>
          <cell r="AZ312">
            <v>43066</v>
          </cell>
          <cell r="BA312">
            <v>0</v>
          </cell>
          <cell r="BB312">
            <v>0</v>
          </cell>
          <cell r="BC312">
            <v>0</v>
          </cell>
          <cell r="BD312">
            <v>0</v>
          </cell>
          <cell r="BE312">
            <v>0</v>
          </cell>
          <cell r="BF312">
            <v>0</v>
          </cell>
          <cell r="BG312">
            <v>32660</v>
          </cell>
          <cell r="BH312">
            <v>-7177</v>
          </cell>
          <cell r="BI312">
            <v>0</v>
          </cell>
          <cell r="BJ312">
            <v>0</v>
          </cell>
          <cell r="BK312">
            <v>0</v>
          </cell>
          <cell r="BL312">
            <v>0</v>
          </cell>
          <cell r="BM312">
            <v>0</v>
          </cell>
          <cell r="BN312">
            <v>0</v>
          </cell>
          <cell r="BO312">
            <v>7</v>
          </cell>
          <cell r="BP312">
            <v>0</v>
          </cell>
          <cell r="BQ312">
            <v>0</v>
          </cell>
          <cell r="BR312">
            <v>0</v>
          </cell>
          <cell r="BS312">
            <v>0</v>
          </cell>
          <cell r="BT312">
            <v>4885</v>
          </cell>
          <cell r="BU312">
            <v>0</v>
          </cell>
          <cell r="BV312">
            <v>0</v>
          </cell>
          <cell r="BW312">
            <v>0</v>
          </cell>
          <cell r="BX312">
            <v>0</v>
          </cell>
          <cell r="BY312">
            <v>0</v>
          </cell>
          <cell r="BZ312">
            <v>0</v>
          </cell>
          <cell r="CA312">
            <v>19607</v>
          </cell>
          <cell r="CB312">
            <v>0</v>
          </cell>
          <cell r="CC312">
            <v>0</v>
          </cell>
          <cell r="CD312">
            <v>0</v>
          </cell>
          <cell r="CE312">
            <v>8028</v>
          </cell>
          <cell r="CF312">
            <v>0</v>
          </cell>
          <cell r="CG312">
            <v>0</v>
          </cell>
          <cell r="CH312">
            <v>0</v>
          </cell>
          <cell r="CI312">
            <v>2920</v>
          </cell>
          <cell r="CJ312">
            <v>0</v>
          </cell>
          <cell r="CK312">
            <v>0</v>
          </cell>
          <cell r="CL312">
            <v>0</v>
          </cell>
          <cell r="CM312">
            <v>300</v>
          </cell>
          <cell r="CN312">
            <v>0</v>
          </cell>
          <cell r="CO312">
            <v>13712</v>
          </cell>
          <cell r="CP312">
            <v>0</v>
          </cell>
          <cell r="CQ312">
            <v>2480</v>
          </cell>
          <cell r="CR312">
            <v>1206</v>
          </cell>
          <cell r="CS312">
            <v>0</v>
          </cell>
          <cell r="CT312">
            <v>0</v>
          </cell>
          <cell r="CU312">
            <v>0</v>
          </cell>
          <cell r="CV312">
            <v>2718</v>
          </cell>
          <cell r="CW312">
            <v>0</v>
          </cell>
          <cell r="CX312">
            <v>0</v>
          </cell>
          <cell r="CY312">
            <v>0</v>
          </cell>
          <cell r="CZ312">
            <v>0</v>
          </cell>
          <cell r="DA312">
            <v>0</v>
          </cell>
          <cell r="DB312">
            <v>0</v>
          </cell>
          <cell r="DC312">
            <v>0</v>
          </cell>
          <cell r="DD312">
            <v>0</v>
          </cell>
          <cell r="DE312">
            <v>0</v>
          </cell>
          <cell r="DF312">
            <v>222762</v>
          </cell>
          <cell r="DG312">
            <v>66002</v>
          </cell>
          <cell r="DH312">
            <v>63083</v>
          </cell>
          <cell r="DI312">
            <v>13712</v>
          </cell>
          <cell r="DJ312">
            <v>0</v>
          </cell>
          <cell r="DK312">
            <v>92083</v>
          </cell>
          <cell r="DL312">
            <v>0</v>
          </cell>
          <cell r="DM312">
            <v>0</v>
          </cell>
          <cell r="DN312">
            <v>45753</v>
          </cell>
          <cell r="DO312">
            <v>0</v>
          </cell>
          <cell r="DP312">
            <v>13129</v>
          </cell>
          <cell r="DQ312">
            <v>0</v>
          </cell>
          <cell r="DR312">
            <v>59706</v>
          </cell>
          <cell r="DS312">
            <v>6914</v>
          </cell>
          <cell r="DT312">
            <v>18173</v>
          </cell>
          <cell r="DU312">
            <v>0</v>
          </cell>
          <cell r="DV312">
            <v>184762</v>
          </cell>
          <cell r="DW312">
            <v>1145478</v>
          </cell>
          <cell r="DX312">
            <v>-546392</v>
          </cell>
          <cell r="DY312">
            <v>-210816</v>
          </cell>
          <cell r="DZ312">
            <v>0</v>
          </cell>
          <cell r="EA312">
            <v>3848</v>
          </cell>
          <cell r="EB312">
            <v>0</v>
          </cell>
          <cell r="EC312">
            <v>0</v>
          </cell>
          <cell r="ED312">
            <v>0</v>
          </cell>
          <cell r="EE312">
            <v>18941</v>
          </cell>
          <cell r="EF312">
            <v>0</v>
          </cell>
          <cell r="EG312">
            <v>0</v>
          </cell>
          <cell r="EH312">
            <v>72539</v>
          </cell>
          <cell r="EI312">
            <v>44827</v>
          </cell>
          <cell r="EJ312">
            <v>-32658</v>
          </cell>
          <cell r="EK312">
            <v>4639</v>
          </cell>
          <cell r="EL312">
            <v>13777</v>
          </cell>
          <cell r="EM312">
            <v>279</v>
          </cell>
          <cell r="EN312">
            <v>35389</v>
          </cell>
          <cell r="EO312">
            <v>2461</v>
          </cell>
          <cell r="EP312">
            <v>14562</v>
          </cell>
          <cell r="EQ312">
            <v>1212</v>
          </cell>
          <cell r="ER312">
            <v>17382</v>
          </cell>
          <cell r="ES312">
            <v>1817</v>
          </cell>
          <cell r="ET312">
            <v>0</v>
          </cell>
          <cell r="EU312">
            <v>0</v>
          </cell>
          <cell r="EV312">
            <v>0</v>
          </cell>
          <cell r="EW312">
            <v>0</v>
          </cell>
          <cell r="EX312">
            <v>0</v>
          </cell>
          <cell r="EY312">
            <v>1874</v>
          </cell>
          <cell r="EZ312">
            <v>0</v>
          </cell>
          <cell r="FA312">
            <v>0</v>
          </cell>
          <cell r="FB312">
            <v>0</v>
          </cell>
          <cell r="FC312">
            <v>15453</v>
          </cell>
          <cell r="FD312">
            <v>0</v>
          </cell>
          <cell r="FE312">
            <v>0</v>
          </cell>
          <cell r="FF312">
            <v>0</v>
          </cell>
          <cell r="FG312">
            <v>33227</v>
          </cell>
          <cell r="FH312">
            <v>0</v>
          </cell>
          <cell r="FI312">
            <v>0</v>
          </cell>
          <cell r="FJ312">
            <v>0</v>
          </cell>
          <cell r="FK312">
            <v>15306</v>
          </cell>
          <cell r="FL312">
            <v>0</v>
          </cell>
          <cell r="FM312">
            <v>0</v>
          </cell>
          <cell r="FN312">
            <v>0</v>
          </cell>
          <cell r="FO312">
            <v>0</v>
          </cell>
          <cell r="FP312">
            <v>1990</v>
          </cell>
          <cell r="FQ312">
            <v>0</v>
          </cell>
          <cell r="FR312">
            <v>89761</v>
          </cell>
          <cell r="FS312">
            <v>0</v>
          </cell>
          <cell r="FT312">
            <v>0</v>
          </cell>
          <cell r="FU312">
            <v>0</v>
          </cell>
          <cell r="FV312">
            <v>220895</v>
          </cell>
          <cell r="FW312">
            <v>0</v>
          </cell>
          <cell r="FX312">
            <v>0</v>
          </cell>
          <cell r="FY312">
            <v>0</v>
          </cell>
          <cell r="FZ312">
            <v>392137</v>
          </cell>
          <cell r="GA312">
            <v>0</v>
          </cell>
          <cell r="GB312">
            <v>-261966</v>
          </cell>
          <cell r="GC312">
            <v>0</v>
          </cell>
          <cell r="GD312">
            <v>0</v>
          </cell>
          <cell r="GE312">
            <v>0</v>
          </cell>
          <cell r="GF312">
            <v>36776</v>
          </cell>
          <cell r="GG312">
            <v>0</v>
          </cell>
          <cell r="GH312">
            <v>0</v>
          </cell>
          <cell r="GI312">
            <v>0</v>
          </cell>
          <cell r="GJ312">
            <v>90463</v>
          </cell>
          <cell r="GK312">
            <v>0</v>
          </cell>
          <cell r="GL312">
            <v>0</v>
          </cell>
          <cell r="GM312">
            <v>0</v>
          </cell>
          <cell r="GN312">
            <v>0</v>
          </cell>
          <cell r="GO312">
            <v>0</v>
          </cell>
          <cell r="GP312">
            <v>0</v>
          </cell>
          <cell r="GQ312">
            <v>0</v>
          </cell>
          <cell r="GR312">
            <v>5409</v>
          </cell>
          <cell r="GS312">
            <v>0</v>
          </cell>
          <cell r="GT312">
            <v>0</v>
          </cell>
          <cell r="GU312">
            <v>0</v>
          </cell>
          <cell r="GV312">
            <v>0</v>
          </cell>
          <cell r="GW312">
            <v>0</v>
          </cell>
          <cell r="GX312">
            <v>702793</v>
          </cell>
          <cell r="GY312">
            <v>0</v>
          </cell>
          <cell r="GZ312">
            <v>-129318</v>
          </cell>
          <cell r="HA312">
            <v>0</v>
          </cell>
          <cell r="HB312">
            <v>114589</v>
          </cell>
          <cell r="HC312">
            <v>0</v>
          </cell>
          <cell r="HD312">
            <v>0</v>
          </cell>
          <cell r="HE312">
            <v>0</v>
          </cell>
          <cell r="HF312">
            <v>191142</v>
          </cell>
          <cell r="HG312">
            <v>0</v>
          </cell>
          <cell r="HH312">
            <v>0</v>
          </cell>
          <cell r="HI312">
            <v>0</v>
          </cell>
          <cell r="HJ312">
            <v>294050</v>
          </cell>
          <cell r="HK312">
            <v>0</v>
          </cell>
          <cell r="HL312">
            <v>262830</v>
          </cell>
          <cell r="HM312">
            <v>0</v>
          </cell>
          <cell r="HN312">
            <v>0</v>
          </cell>
          <cell r="HO312">
            <v>0</v>
          </cell>
          <cell r="HP312">
            <v>71735</v>
          </cell>
          <cell r="HQ312">
            <v>0</v>
          </cell>
          <cell r="HR312">
            <v>0</v>
          </cell>
          <cell r="HS312">
            <v>0</v>
          </cell>
          <cell r="HT312">
            <v>175048</v>
          </cell>
          <cell r="HU312">
            <v>0</v>
          </cell>
          <cell r="HV312">
            <v>0</v>
          </cell>
          <cell r="HW312">
            <v>0</v>
          </cell>
          <cell r="HX312">
            <v>0</v>
          </cell>
          <cell r="HY312">
            <v>0</v>
          </cell>
          <cell r="HZ312">
            <v>0</v>
          </cell>
          <cell r="IA312">
            <v>0</v>
          </cell>
          <cell r="IB312">
            <v>8703</v>
          </cell>
          <cell r="IC312">
            <v>0</v>
          </cell>
          <cell r="ID312">
            <v>0</v>
          </cell>
          <cell r="IE312">
            <v>0</v>
          </cell>
          <cell r="IF312">
            <v>0</v>
          </cell>
          <cell r="IG312">
            <v>0</v>
          </cell>
          <cell r="IH312">
            <v>599781</v>
          </cell>
          <cell r="II312">
            <v>0</v>
          </cell>
          <cell r="IJ312">
            <v>518316</v>
          </cell>
          <cell r="IK312">
            <v>0</v>
          </cell>
        </row>
        <row r="313">
          <cell r="A313" t="str">
            <v>39394569</v>
          </cell>
          <cell r="B313" t="str">
            <v>2001</v>
          </cell>
          <cell r="C313">
            <v>37531</v>
          </cell>
          <cell r="D313" t="str">
            <v>15:07:16</v>
          </cell>
          <cell r="E313" t="str">
            <v>Surry Community Nursing Center</v>
          </cell>
          <cell r="F313">
            <v>0</v>
          </cell>
          <cell r="G313">
            <v>215713</v>
          </cell>
          <cell r="H313">
            <v>-5362</v>
          </cell>
          <cell r="I313">
            <v>-31672</v>
          </cell>
          <cell r="J313">
            <v>31070</v>
          </cell>
          <cell r="K313">
            <v>148792</v>
          </cell>
          <cell r="L313">
            <v>0</v>
          </cell>
          <cell r="M313">
            <v>-4206</v>
          </cell>
          <cell r="N313">
            <v>101476</v>
          </cell>
          <cell r="O313">
            <v>49294</v>
          </cell>
          <cell r="P313">
            <v>0</v>
          </cell>
          <cell r="Q313">
            <v>3357</v>
          </cell>
          <cell r="R313">
            <v>194808</v>
          </cell>
          <cell r="S313">
            <v>227242</v>
          </cell>
          <cell r="T313">
            <v>0</v>
          </cell>
          <cell r="U313">
            <v>8494</v>
          </cell>
          <cell r="V313">
            <v>194689</v>
          </cell>
          <cell r="W313">
            <v>0</v>
          </cell>
          <cell r="X313">
            <v>0</v>
          </cell>
          <cell r="Y313">
            <v>-8155</v>
          </cell>
          <cell r="Z313">
            <v>0</v>
          </cell>
          <cell r="AA313">
            <v>0</v>
          </cell>
          <cell r="AB313">
            <v>0</v>
          </cell>
          <cell r="AC313">
            <v>0</v>
          </cell>
          <cell r="AD313">
            <v>0</v>
          </cell>
          <cell r="AE313">
            <v>0</v>
          </cell>
          <cell r="AF313">
            <v>0</v>
          </cell>
          <cell r="AG313">
            <v>0</v>
          </cell>
          <cell r="AH313">
            <v>120863</v>
          </cell>
          <cell r="AI313">
            <v>0</v>
          </cell>
          <cell r="AJ313">
            <v>0</v>
          </cell>
          <cell r="AK313">
            <v>0</v>
          </cell>
          <cell r="AL313">
            <v>43570</v>
          </cell>
          <cell r="AM313">
            <v>0</v>
          </cell>
          <cell r="AN313">
            <v>0</v>
          </cell>
          <cell r="AO313">
            <v>0</v>
          </cell>
          <cell r="AP313">
            <v>0</v>
          </cell>
          <cell r="AQ313">
            <v>0</v>
          </cell>
          <cell r="AR313">
            <v>0</v>
          </cell>
          <cell r="AS313">
            <v>0</v>
          </cell>
          <cell r="AT313">
            <v>0</v>
          </cell>
          <cell r="AU313">
            <v>18403</v>
          </cell>
          <cell r="AV313">
            <v>0</v>
          </cell>
          <cell r="AW313">
            <v>0</v>
          </cell>
          <cell r="AX313">
            <v>0</v>
          </cell>
          <cell r="AY313">
            <v>17723</v>
          </cell>
          <cell r="AZ313">
            <v>56885</v>
          </cell>
          <cell r="BA313">
            <v>4540</v>
          </cell>
          <cell r="BB313">
            <v>0</v>
          </cell>
          <cell r="BC313">
            <v>2476</v>
          </cell>
          <cell r="BD313">
            <v>0</v>
          </cell>
          <cell r="BE313">
            <v>0</v>
          </cell>
          <cell r="BF313">
            <v>0</v>
          </cell>
          <cell r="BG313">
            <v>50614</v>
          </cell>
          <cell r="BH313">
            <v>65322</v>
          </cell>
          <cell r="BI313">
            <v>0</v>
          </cell>
          <cell r="BJ313">
            <v>0</v>
          </cell>
          <cell r="BK313">
            <v>25978</v>
          </cell>
          <cell r="BL313">
            <v>0</v>
          </cell>
          <cell r="BM313">
            <v>0</v>
          </cell>
          <cell r="BN313">
            <v>0</v>
          </cell>
          <cell r="BO313">
            <v>2227</v>
          </cell>
          <cell r="BP313">
            <v>0</v>
          </cell>
          <cell r="BQ313">
            <v>0</v>
          </cell>
          <cell r="BR313">
            <v>0</v>
          </cell>
          <cell r="BS313">
            <v>0</v>
          </cell>
          <cell r="BT313">
            <v>0</v>
          </cell>
          <cell r="BU313">
            <v>0</v>
          </cell>
          <cell r="BV313">
            <v>0</v>
          </cell>
          <cell r="BW313">
            <v>0</v>
          </cell>
          <cell r="BX313">
            <v>0</v>
          </cell>
          <cell r="BY313">
            <v>0</v>
          </cell>
          <cell r="BZ313">
            <v>0</v>
          </cell>
          <cell r="CA313">
            <v>7500</v>
          </cell>
          <cell r="CB313">
            <v>0</v>
          </cell>
          <cell r="CC313">
            <v>0</v>
          </cell>
          <cell r="CD313">
            <v>0</v>
          </cell>
          <cell r="CE313">
            <v>0</v>
          </cell>
          <cell r="CF313">
            <v>0</v>
          </cell>
          <cell r="CG313">
            <v>0</v>
          </cell>
          <cell r="CH313">
            <v>0</v>
          </cell>
          <cell r="CI313">
            <v>0</v>
          </cell>
          <cell r="CJ313">
            <v>0</v>
          </cell>
          <cell r="CK313">
            <v>0</v>
          </cell>
          <cell r="CL313">
            <v>0</v>
          </cell>
          <cell r="CM313">
            <v>34100</v>
          </cell>
          <cell r="CN313">
            <v>-546</v>
          </cell>
          <cell r="CO313">
            <v>0</v>
          </cell>
          <cell r="CP313">
            <v>0</v>
          </cell>
          <cell r="CQ313">
            <v>93301</v>
          </cell>
          <cell r="CR313">
            <v>-100445</v>
          </cell>
          <cell r="CS313">
            <v>-5792</v>
          </cell>
          <cell r="CT313">
            <v>0</v>
          </cell>
          <cell r="CU313">
            <v>0</v>
          </cell>
          <cell r="CV313">
            <v>5522</v>
          </cell>
          <cell r="CW313">
            <v>0</v>
          </cell>
          <cell r="CX313">
            <v>0</v>
          </cell>
          <cell r="CY313">
            <v>8140</v>
          </cell>
          <cell r="CZ313">
            <v>-4031</v>
          </cell>
          <cell r="DA313">
            <v>0</v>
          </cell>
          <cell r="DB313">
            <v>0</v>
          </cell>
          <cell r="DC313">
            <v>0</v>
          </cell>
          <cell r="DD313">
            <v>0</v>
          </cell>
          <cell r="DE313">
            <v>0</v>
          </cell>
          <cell r="DF313">
            <v>359122</v>
          </cell>
          <cell r="DG313">
            <v>260462</v>
          </cell>
          <cell r="DH313">
            <v>22707</v>
          </cell>
          <cell r="DI313">
            <v>-9407</v>
          </cell>
          <cell r="DJ313">
            <v>36976</v>
          </cell>
          <cell r="DK313">
            <v>21403</v>
          </cell>
          <cell r="DL313">
            <v>0</v>
          </cell>
          <cell r="DM313">
            <v>-2407</v>
          </cell>
          <cell r="DN313">
            <v>56643</v>
          </cell>
          <cell r="DO313">
            <v>10610</v>
          </cell>
          <cell r="DP313">
            <v>0</v>
          </cell>
          <cell r="DQ313">
            <v>937</v>
          </cell>
          <cell r="DR313">
            <v>37755</v>
          </cell>
          <cell r="DS313">
            <v>13158</v>
          </cell>
          <cell r="DT313">
            <v>0</v>
          </cell>
          <cell r="DU313">
            <v>4571</v>
          </cell>
          <cell r="DV313">
            <v>184170</v>
          </cell>
          <cell r="DW313">
            <v>473164</v>
          </cell>
          <cell r="DX313">
            <v>0</v>
          </cell>
          <cell r="DY313">
            <v>-96203</v>
          </cell>
          <cell r="DZ313">
            <v>0</v>
          </cell>
          <cell r="EA313">
            <v>1420</v>
          </cell>
          <cell r="EB313">
            <v>0</v>
          </cell>
          <cell r="EC313">
            <v>0</v>
          </cell>
          <cell r="ED313">
            <v>0</v>
          </cell>
          <cell r="EE313">
            <v>17090</v>
          </cell>
          <cell r="EF313">
            <v>35283</v>
          </cell>
          <cell r="EG313">
            <v>127</v>
          </cell>
          <cell r="EH313">
            <v>0</v>
          </cell>
          <cell r="EI313">
            <v>432208</v>
          </cell>
          <cell r="EJ313">
            <v>0</v>
          </cell>
          <cell r="EK313">
            <v>-260874</v>
          </cell>
          <cell r="EL313">
            <v>0</v>
          </cell>
          <cell r="EM313">
            <v>1527</v>
          </cell>
          <cell r="EN313">
            <v>0</v>
          </cell>
          <cell r="EO313">
            <v>102849</v>
          </cell>
          <cell r="EP313">
            <v>0</v>
          </cell>
          <cell r="EQ313">
            <v>18</v>
          </cell>
          <cell r="ER313">
            <v>0</v>
          </cell>
          <cell r="ES313">
            <v>59797</v>
          </cell>
          <cell r="ET313">
            <v>0</v>
          </cell>
          <cell r="EU313">
            <v>35397</v>
          </cell>
          <cell r="EV313">
            <v>1465</v>
          </cell>
          <cell r="EW313">
            <v>-1805</v>
          </cell>
          <cell r="EX313">
            <v>0</v>
          </cell>
          <cell r="EY313">
            <v>0</v>
          </cell>
          <cell r="EZ313">
            <v>0</v>
          </cell>
          <cell r="FA313">
            <v>0</v>
          </cell>
          <cell r="FB313">
            <v>0</v>
          </cell>
          <cell r="FC313">
            <v>56216</v>
          </cell>
          <cell r="FD313">
            <v>-500</v>
          </cell>
          <cell r="FE313">
            <v>0</v>
          </cell>
          <cell r="FF313">
            <v>0</v>
          </cell>
          <cell r="FG313">
            <v>0</v>
          </cell>
          <cell r="FH313">
            <v>500</v>
          </cell>
          <cell r="FI313">
            <v>0</v>
          </cell>
          <cell r="FJ313">
            <v>0</v>
          </cell>
          <cell r="FK313">
            <v>0</v>
          </cell>
          <cell r="FL313">
            <v>2406</v>
          </cell>
          <cell r="FM313">
            <v>-742</v>
          </cell>
          <cell r="FN313">
            <v>0</v>
          </cell>
          <cell r="FO313">
            <v>6384</v>
          </cell>
          <cell r="FP313">
            <v>0</v>
          </cell>
          <cell r="FQ313">
            <v>240</v>
          </cell>
          <cell r="FR313">
            <v>991</v>
          </cell>
          <cell r="FS313">
            <v>0</v>
          </cell>
          <cell r="FT313">
            <v>0</v>
          </cell>
          <cell r="FU313">
            <v>0</v>
          </cell>
          <cell r="FV313">
            <v>115840</v>
          </cell>
          <cell r="FW313">
            <v>0</v>
          </cell>
          <cell r="FX313">
            <v>0</v>
          </cell>
          <cell r="FY313">
            <v>0</v>
          </cell>
          <cell r="FZ313">
            <v>226757</v>
          </cell>
          <cell r="GA313">
            <v>0</v>
          </cell>
          <cell r="GB313">
            <v>57511</v>
          </cell>
          <cell r="GC313">
            <v>0</v>
          </cell>
          <cell r="GD313">
            <v>0</v>
          </cell>
          <cell r="GE313">
            <v>28638</v>
          </cell>
          <cell r="GF313">
            <v>4515</v>
          </cell>
          <cell r="GG313">
            <v>0</v>
          </cell>
          <cell r="GH313">
            <v>0</v>
          </cell>
          <cell r="GI313">
            <v>32583</v>
          </cell>
          <cell r="GJ313">
            <v>1173</v>
          </cell>
          <cell r="GK313">
            <v>11253</v>
          </cell>
          <cell r="GL313">
            <v>0</v>
          </cell>
          <cell r="GM313">
            <v>0</v>
          </cell>
          <cell r="GN313">
            <v>0</v>
          </cell>
          <cell r="GO313">
            <v>0</v>
          </cell>
          <cell r="GP313">
            <v>0</v>
          </cell>
          <cell r="GQ313">
            <v>0</v>
          </cell>
          <cell r="GR313">
            <v>0</v>
          </cell>
          <cell r="GS313">
            <v>0</v>
          </cell>
          <cell r="GT313">
            <v>0</v>
          </cell>
          <cell r="GU313">
            <v>-386</v>
          </cell>
          <cell r="GV313">
            <v>386</v>
          </cell>
          <cell r="GW313">
            <v>0</v>
          </cell>
          <cell r="GX313">
            <v>343588</v>
          </cell>
          <cell r="GY313">
            <v>60835</v>
          </cell>
          <cell r="GZ313">
            <v>63585</v>
          </cell>
          <cell r="HA313">
            <v>11253</v>
          </cell>
          <cell r="HB313">
            <v>121934</v>
          </cell>
          <cell r="HC313">
            <v>0</v>
          </cell>
          <cell r="HD313">
            <v>0</v>
          </cell>
          <cell r="HE313">
            <v>0</v>
          </cell>
          <cell r="HF313">
            <v>278776</v>
          </cell>
          <cell r="HG313">
            <v>0</v>
          </cell>
          <cell r="HH313">
            <v>0</v>
          </cell>
          <cell r="HI313">
            <v>0</v>
          </cell>
          <cell r="HJ313">
            <v>589247</v>
          </cell>
          <cell r="HK313">
            <v>0</v>
          </cell>
          <cell r="HL313">
            <v>-57511</v>
          </cell>
          <cell r="HM313">
            <v>0</v>
          </cell>
          <cell r="HN313">
            <v>0</v>
          </cell>
          <cell r="HO313">
            <v>83842</v>
          </cell>
          <cell r="HP313">
            <v>-4515</v>
          </cell>
          <cell r="HQ313">
            <v>0</v>
          </cell>
          <cell r="HR313">
            <v>0</v>
          </cell>
          <cell r="HS313">
            <v>83671</v>
          </cell>
          <cell r="HT313">
            <v>-58058</v>
          </cell>
          <cell r="HU313">
            <v>26083</v>
          </cell>
          <cell r="HV313">
            <v>0</v>
          </cell>
          <cell r="HW313">
            <v>0</v>
          </cell>
          <cell r="HX313">
            <v>0</v>
          </cell>
          <cell r="HY313">
            <v>0</v>
          </cell>
          <cell r="HZ313">
            <v>0</v>
          </cell>
          <cell r="IA313">
            <v>0</v>
          </cell>
          <cell r="IB313">
            <v>0</v>
          </cell>
          <cell r="IC313">
            <v>0</v>
          </cell>
          <cell r="ID313">
            <v>0</v>
          </cell>
          <cell r="IE313">
            <v>8038</v>
          </cell>
          <cell r="IF313">
            <v>0</v>
          </cell>
          <cell r="IG313">
            <v>0</v>
          </cell>
          <cell r="IH313">
            <v>989957</v>
          </cell>
          <cell r="II313">
            <v>175551</v>
          </cell>
          <cell r="IJ313">
            <v>-120084</v>
          </cell>
          <cell r="IK313">
            <v>26083</v>
          </cell>
        </row>
        <row r="314">
          <cell r="A314" t="str">
            <v>46388423</v>
          </cell>
          <cell r="B314" t="str">
            <v>2001</v>
          </cell>
          <cell r="C314">
            <v>37418</v>
          </cell>
          <cell r="D314" t="str">
            <v>12:09:25</v>
          </cell>
          <cell r="E314" t="str">
            <v>Tar River Manor</v>
          </cell>
          <cell r="F314">
            <v>0</v>
          </cell>
          <cell r="G314">
            <v>457972</v>
          </cell>
          <cell r="H314">
            <v>0</v>
          </cell>
          <cell r="I314">
            <v>-403836</v>
          </cell>
          <cell r="J314">
            <v>19793</v>
          </cell>
          <cell r="K314">
            <v>164816</v>
          </cell>
          <cell r="L314">
            <v>-968</v>
          </cell>
          <cell r="M314">
            <v>-197</v>
          </cell>
          <cell r="N314">
            <v>125617</v>
          </cell>
          <cell r="O314">
            <v>50510</v>
          </cell>
          <cell r="P314">
            <v>0</v>
          </cell>
          <cell r="Q314">
            <v>0</v>
          </cell>
          <cell r="R314">
            <v>173615</v>
          </cell>
          <cell r="S314">
            <v>241996</v>
          </cell>
          <cell r="T314">
            <v>0</v>
          </cell>
          <cell r="U314">
            <v>-756</v>
          </cell>
          <cell r="V314">
            <v>131320</v>
          </cell>
          <cell r="W314">
            <v>0</v>
          </cell>
          <cell r="X314">
            <v>0</v>
          </cell>
          <cell r="Y314">
            <v>0</v>
          </cell>
          <cell r="Z314">
            <v>0</v>
          </cell>
          <cell r="AA314">
            <v>0</v>
          </cell>
          <cell r="AB314">
            <v>0</v>
          </cell>
          <cell r="AC314">
            <v>12662</v>
          </cell>
          <cell r="AD314">
            <v>0</v>
          </cell>
          <cell r="AE314">
            <v>0</v>
          </cell>
          <cell r="AF314">
            <v>0</v>
          </cell>
          <cell r="AG314">
            <v>0</v>
          </cell>
          <cell r="AH314">
            <v>0</v>
          </cell>
          <cell r="AI314">
            <v>0</v>
          </cell>
          <cell r="AJ314">
            <v>0</v>
          </cell>
          <cell r="AK314">
            <v>0</v>
          </cell>
          <cell r="AL314">
            <v>36783</v>
          </cell>
          <cell r="AM314">
            <v>0</v>
          </cell>
          <cell r="AN314">
            <v>-17883</v>
          </cell>
          <cell r="AO314">
            <v>0</v>
          </cell>
          <cell r="AP314">
            <v>0</v>
          </cell>
          <cell r="AQ314">
            <v>0</v>
          </cell>
          <cell r="AR314">
            <v>0</v>
          </cell>
          <cell r="AS314">
            <v>0</v>
          </cell>
          <cell r="AT314">
            <v>0</v>
          </cell>
          <cell r="AU314">
            <v>21380</v>
          </cell>
          <cell r="AV314">
            <v>-1439</v>
          </cell>
          <cell r="AW314">
            <v>969</v>
          </cell>
          <cell r="AX314">
            <v>0</v>
          </cell>
          <cell r="AY314">
            <v>12471</v>
          </cell>
          <cell r="AZ314">
            <v>-1462</v>
          </cell>
          <cell r="BA314">
            <v>157</v>
          </cell>
          <cell r="BB314">
            <v>0</v>
          </cell>
          <cell r="BC314">
            <v>1926</v>
          </cell>
          <cell r="BD314">
            <v>0</v>
          </cell>
          <cell r="BE314">
            <v>4473</v>
          </cell>
          <cell r="BF314">
            <v>0</v>
          </cell>
          <cell r="BG314">
            <v>0</v>
          </cell>
          <cell r="BH314">
            <v>0</v>
          </cell>
          <cell r="BI314">
            <v>0</v>
          </cell>
          <cell r="BJ314">
            <v>0</v>
          </cell>
          <cell r="BK314">
            <v>5523</v>
          </cell>
          <cell r="BL314">
            <v>0</v>
          </cell>
          <cell r="BM314">
            <v>0</v>
          </cell>
          <cell r="BN314">
            <v>0</v>
          </cell>
          <cell r="BO314">
            <v>37506</v>
          </cell>
          <cell r="BP314">
            <v>0</v>
          </cell>
          <cell r="BQ314">
            <v>0</v>
          </cell>
          <cell r="BR314">
            <v>0</v>
          </cell>
          <cell r="BS314">
            <v>0</v>
          </cell>
          <cell r="BT314">
            <v>0</v>
          </cell>
          <cell r="BU314">
            <v>0</v>
          </cell>
          <cell r="BV314">
            <v>0</v>
          </cell>
          <cell r="BW314">
            <v>0</v>
          </cell>
          <cell r="BX314">
            <v>0</v>
          </cell>
          <cell r="BY314">
            <v>0</v>
          </cell>
          <cell r="BZ314">
            <v>0</v>
          </cell>
          <cell r="CA314">
            <v>16500</v>
          </cell>
          <cell r="CB314">
            <v>0</v>
          </cell>
          <cell r="CC314">
            <v>0</v>
          </cell>
          <cell r="CD314">
            <v>0</v>
          </cell>
          <cell r="CE314">
            <v>8925</v>
          </cell>
          <cell r="CF314">
            <v>0</v>
          </cell>
          <cell r="CG314">
            <v>0</v>
          </cell>
          <cell r="CH314">
            <v>0</v>
          </cell>
          <cell r="CI314">
            <v>6700</v>
          </cell>
          <cell r="CJ314">
            <v>0</v>
          </cell>
          <cell r="CK314">
            <v>0</v>
          </cell>
          <cell r="CL314">
            <v>0</v>
          </cell>
          <cell r="CM314">
            <v>0</v>
          </cell>
          <cell r="CN314">
            <v>0</v>
          </cell>
          <cell r="CO314">
            <v>0</v>
          </cell>
          <cell r="CP314">
            <v>0</v>
          </cell>
          <cell r="CQ314">
            <v>2779</v>
          </cell>
          <cell r="CR314">
            <v>-982</v>
          </cell>
          <cell r="CS314">
            <v>0</v>
          </cell>
          <cell r="CT314">
            <v>0</v>
          </cell>
          <cell r="CU314">
            <v>0</v>
          </cell>
          <cell r="CV314">
            <v>0</v>
          </cell>
          <cell r="CW314">
            <v>0</v>
          </cell>
          <cell r="CX314">
            <v>0</v>
          </cell>
          <cell r="CY314">
            <v>0</v>
          </cell>
          <cell r="CZ314">
            <v>0</v>
          </cell>
          <cell r="DA314">
            <v>0</v>
          </cell>
          <cell r="DB314">
            <v>0</v>
          </cell>
          <cell r="DC314">
            <v>0</v>
          </cell>
          <cell r="DD314">
            <v>0</v>
          </cell>
          <cell r="DE314">
            <v>-42</v>
          </cell>
          <cell r="DF314">
            <v>168103</v>
          </cell>
          <cell r="DG314">
            <v>113710</v>
          </cell>
          <cell r="DH314">
            <v>-21766</v>
          </cell>
          <cell r="DI314">
            <v>18219</v>
          </cell>
          <cell r="DJ314">
            <v>57985</v>
          </cell>
          <cell r="DK314">
            <v>36160</v>
          </cell>
          <cell r="DL314">
            <v>0</v>
          </cell>
          <cell r="DM314">
            <v>-9019</v>
          </cell>
          <cell r="DN314">
            <v>48036</v>
          </cell>
          <cell r="DO314">
            <v>20214</v>
          </cell>
          <cell r="DP314">
            <v>0</v>
          </cell>
          <cell r="DQ314">
            <v>0</v>
          </cell>
          <cell r="DR314">
            <v>29795</v>
          </cell>
          <cell r="DS314">
            <v>12282</v>
          </cell>
          <cell r="DT314">
            <v>0</v>
          </cell>
          <cell r="DU314">
            <v>0</v>
          </cell>
          <cell r="DV314">
            <v>130485</v>
          </cell>
          <cell r="DW314">
            <v>341072</v>
          </cell>
          <cell r="DX314">
            <v>21766</v>
          </cell>
          <cell r="DY314">
            <v>-171052</v>
          </cell>
          <cell r="DZ314">
            <v>0</v>
          </cell>
          <cell r="EA314">
            <v>1250</v>
          </cell>
          <cell r="EB314">
            <v>0</v>
          </cell>
          <cell r="EC314">
            <v>0</v>
          </cell>
          <cell r="ED314">
            <v>0</v>
          </cell>
          <cell r="EE314">
            <v>4033</v>
          </cell>
          <cell r="EF314">
            <v>0</v>
          </cell>
          <cell r="EG314">
            <v>0</v>
          </cell>
          <cell r="EH314">
            <v>0</v>
          </cell>
          <cell r="EI314">
            <v>106550</v>
          </cell>
          <cell r="EJ314">
            <v>0</v>
          </cell>
          <cell r="EK314">
            <v>0</v>
          </cell>
          <cell r="EL314">
            <v>0</v>
          </cell>
          <cell r="EM314">
            <v>61055</v>
          </cell>
          <cell r="EN314">
            <v>0</v>
          </cell>
          <cell r="EO314">
            <v>0</v>
          </cell>
          <cell r="EP314">
            <v>0</v>
          </cell>
          <cell r="EQ314">
            <v>7542</v>
          </cell>
          <cell r="ER314">
            <v>0</v>
          </cell>
          <cell r="ES314">
            <v>0</v>
          </cell>
          <cell r="ET314">
            <v>0</v>
          </cell>
          <cell r="EU314">
            <v>4133</v>
          </cell>
          <cell r="EV314">
            <v>-4133</v>
          </cell>
          <cell r="EW314">
            <v>0</v>
          </cell>
          <cell r="EX314">
            <v>0</v>
          </cell>
          <cell r="EY314">
            <v>0</v>
          </cell>
          <cell r="EZ314">
            <v>0</v>
          </cell>
          <cell r="FA314">
            <v>0</v>
          </cell>
          <cell r="FB314">
            <v>0</v>
          </cell>
          <cell r="FC314">
            <v>112146</v>
          </cell>
          <cell r="FD314">
            <v>-79658</v>
          </cell>
          <cell r="FE314">
            <v>0</v>
          </cell>
          <cell r="FF314">
            <v>0</v>
          </cell>
          <cell r="FG314">
            <v>0</v>
          </cell>
          <cell r="FH314">
            <v>0</v>
          </cell>
          <cell r="FI314">
            <v>0</v>
          </cell>
          <cell r="FJ314">
            <v>0</v>
          </cell>
          <cell r="FK314">
            <v>0</v>
          </cell>
          <cell r="FL314">
            <v>0</v>
          </cell>
          <cell r="FM314">
            <v>0</v>
          </cell>
          <cell r="FN314">
            <v>0</v>
          </cell>
          <cell r="FO314">
            <v>0</v>
          </cell>
          <cell r="FP314">
            <v>24595</v>
          </cell>
          <cell r="FQ314">
            <v>0</v>
          </cell>
          <cell r="FR314">
            <v>0</v>
          </cell>
          <cell r="FS314">
            <v>0</v>
          </cell>
          <cell r="FT314">
            <v>142005</v>
          </cell>
          <cell r="FU314">
            <v>0</v>
          </cell>
          <cell r="FV314">
            <v>0</v>
          </cell>
          <cell r="FW314">
            <v>0</v>
          </cell>
          <cell r="FX314">
            <v>328024</v>
          </cell>
          <cell r="FY314">
            <v>0</v>
          </cell>
          <cell r="FZ314">
            <v>0</v>
          </cell>
          <cell r="GA314">
            <v>0</v>
          </cell>
          <cell r="GB314">
            <v>350083</v>
          </cell>
          <cell r="GC314">
            <v>0</v>
          </cell>
          <cell r="GD314">
            <v>0</v>
          </cell>
          <cell r="GE314">
            <v>0</v>
          </cell>
          <cell r="GF314">
            <v>66953</v>
          </cell>
          <cell r="GG314">
            <v>0</v>
          </cell>
          <cell r="GH314">
            <v>0</v>
          </cell>
          <cell r="GI314">
            <v>0</v>
          </cell>
          <cell r="GJ314">
            <v>61842</v>
          </cell>
          <cell r="GK314">
            <v>0</v>
          </cell>
          <cell r="GL314">
            <v>0</v>
          </cell>
          <cell r="GM314">
            <v>0</v>
          </cell>
          <cell r="GN314">
            <v>0</v>
          </cell>
          <cell r="GO314">
            <v>0</v>
          </cell>
          <cell r="GP314">
            <v>0</v>
          </cell>
          <cell r="GQ314">
            <v>0</v>
          </cell>
          <cell r="GR314">
            <v>43896</v>
          </cell>
          <cell r="GS314">
            <v>0</v>
          </cell>
          <cell r="GT314">
            <v>0</v>
          </cell>
          <cell r="GU314">
            <v>0</v>
          </cell>
          <cell r="GV314">
            <v>18298</v>
          </cell>
          <cell r="GW314">
            <v>0</v>
          </cell>
          <cell r="GX314">
            <v>0</v>
          </cell>
          <cell r="GY314">
            <v>0</v>
          </cell>
          <cell r="GZ314">
            <v>1011101</v>
          </cell>
          <cell r="HA314">
            <v>0</v>
          </cell>
          <cell r="HB314">
            <v>263696</v>
          </cell>
          <cell r="HC314">
            <v>0</v>
          </cell>
          <cell r="HD314">
            <v>-134710</v>
          </cell>
          <cell r="HE314">
            <v>0</v>
          </cell>
          <cell r="HF314">
            <v>609143</v>
          </cell>
          <cell r="HG314">
            <v>0</v>
          </cell>
          <cell r="HH314">
            <v>-311171</v>
          </cell>
          <cell r="HI314">
            <v>0</v>
          </cell>
          <cell r="HJ314">
            <v>712489</v>
          </cell>
          <cell r="HK314">
            <v>0</v>
          </cell>
          <cell r="HL314">
            <v>-394470</v>
          </cell>
          <cell r="HM314">
            <v>0</v>
          </cell>
          <cell r="HN314">
            <v>0</v>
          </cell>
          <cell r="HO314">
            <v>129593</v>
          </cell>
          <cell r="HP314">
            <v>-68774</v>
          </cell>
          <cell r="HQ314">
            <v>0</v>
          </cell>
          <cell r="HR314">
            <v>0</v>
          </cell>
          <cell r="HS314">
            <v>119586</v>
          </cell>
          <cell r="HT314">
            <v>-63409</v>
          </cell>
          <cell r="HU314">
            <v>0</v>
          </cell>
          <cell r="HV314">
            <v>0</v>
          </cell>
          <cell r="HW314">
            <v>0</v>
          </cell>
          <cell r="HX314">
            <v>0</v>
          </cell>
          <cell r="HY314">
            <v>0</v>
          </cell>
          <cell r="HZ314">
            <v>0</v>
          </cell>
          <cell r="IA314">
            <v>0</v>
          </cell>
          <cell r="IB314">
            <v>39895</v>
          </cell>
          <cell r="IC314">
            <v>0</v>
          </cell>
          <cell r="ID314">
            <v>0</v>
          </cell>
          <cell r="IE314">
            <v>47435</v>
          </cell>
          <cell r="IF314">
            <v>-18298</v>
          </cell>
          <cell r="IG314">
            <v>0</v>
          </cell>
          <cell r="IH314">
            <v>1585328</v>
          </cell>
          <cell r="II314">
            <v>296614</v>
          </cell>
          <cell r="IJ314">
            <v>-950937</v>
          </cell>
          <cell r="IK314">
            <v>0</v>
          </cell>
        </row>
        <row r="315">
          <cell r="A315" t="str">
            <v>77058392</v>
          </cell>
          <cell r="B315" t="str">
            <v>2001</v>
          </cell>
          <cell r="C315">
            <v>37448</v>
          </cell>
          <cell r="D315" t="str">
            <v>11:44:46</v>
          </cell>
          <cell r="E315" t="str">
            <v>TARBORO NURSING CENTER</v>
          </cell>
          <cell r="F315">
            <v>0</v>
          </cell>
          <cell r="G315">
            <v>307192</v>
          </cell>
          <cell r="H315">
            <v>220</v>
          </cell>
          <cell r="I315">
            <v>-54922</v>
          </cell>
          <cell r="J315">
            <v>22211</v>
          </cell>
          <cell r="K315">
            <v>133255</v>
          </cell>
          <cell r="L315">
            <v>2788</v>
          </cell>
          <cell r="M315">
            <v>-1074</v>
          </cell>
          <cell r="N315">
            <v>9002</v>
          </cell>
          <cell r="O315">
            <v>135394</v>
          </cell>
          <cell r="P315">
            <v>1428</v>
          </cell>
          <cell r="Q315">
            <v>0</v>
          </cell>
          <cell r="R315">
            <v>124115</v>
          </cell>
          <cell r="S315">
            <v>149463</v>
          </cell>
          <cell r="T315">
            <v>819</v>
          </cell>
          <cell r="U315">
            <v>-569</v>
          </cell>
          <cell r="V315">
            <v>45706</v>
          </cell>
          <cell r="W315">
            <v>0</v>
          </cell>
          <cell r="X315">
            <v>0</v>
          </cell>
          <cell r="Y315">
            <v>0</v>
          </cell>
          <cell r="Z315">
            <v>175576</v>
          </cell>
          <cell r="AA315">
            <v>0</v>
          </cell>
          <cell r="AB315">
            <v>0</v>
          </cell>
          <cell r="AC315">
            <v>0</v>
          </cell>
          <cell r="AD315">
            <v>182752</v>
          </cell>
          <cell r="AE315">
            <v>0</v>
          </cell>
          <cell r="AF315">
            <v>0</v>
          </cell>
          <cell r="AG315">
            <v>0</v>
          </cell>
          <cell r="AH315">
            <v>481146</v>
          </cell>
          <cell r="AI315">
            <v>0</v>
          </cell>
          <cell r="AJ315">
            <v>0</v>
          </cell>
          <cell r="AK315">
            <v>0</v>
          </cell>
          <cell r="AL315">
            <v>16932</v>
          </cell>
          <cell r="AM315">
            <v>0</v>
          </cell>
          <cell r="AN315">
            <v>0</v>
          </cell>
          <cell r="AO315">
            <v>0</v>
          </cell>
          <cell r="AP315">
            <v>0</v>
          </cell>
          <cell r="AQ315">
            <v>0</v>
          </cell>
          <cell r="AR315">
            <v>0</v>
          </cell>
          <cell r="AS315">
            <v>0</v>
          </cell>
          <cell r="AT315">
            <v>0</v>
          </cell>
          <cell r="AU315">
            <v>78902</v>
          </cell>
          <cell r="AV315">
            <v>-6</v>
          </cell>
          <cell r="AW315">
            <v>0</v>
          </cell>
          <cell r="AX315">
            <v>0</v>
          </cell>
          <cell r="AY315">
            <v>115147</v>
          </cell>
          <cell r="AZ315">
            <v>75770</v>
          </cell>
          <cell r="BA315">
            <v>0</v>
          </cell>
          <cell r="BB315">
            <v>0</v>
          </cell>
          <cell r="BC315">
            <v>2164</v>
          </cell>
          <cell r="BD315">
            <v>0</v>
          </cell>
          <cell r="BE315">
            <v>0</v>
          </cell>
          <cell r="BF315">
            <v>0</v>
          </cell>
          <cell r="BG315">
            <v>92131</v>
          </cell>
          <cell r="BH315">
            <v>0</v>
          </cell>
          <cell r="BI315">
            <v>0</v>
          </cell>
          <cell r="BJ315">
            <v>0</v>
          </cell>
          <cell r="BK315">
            <v>6787</v>
          </cell>
          <cell r="BL315">
            <v>0</v>
          </cell>
          <cell r="BM315">
            <v>0</v>
          </cell>
          <cell r="BN315">
            <v>0</v>
          </cell>
          <cell r="BO315">
            <v>356</v>
          </cell>
          <cell r="BP315">
            <v>0</v>
          </cell>
          <cell r="BQ315">
            <v>0</v>
          </cell>
          <cell r="BR315">
            <v>0</v>
          </cell>
          <cell r="BS315">
            <v>0</v>
          </cell>
          <cell r="BT315">
            <v>0</v>
          </cell>
          <cell r="BU315">
            <v>0</v>
          </cell>
          <cell r="BV315">
            <v>0</v>
          </cell>
          <cell r="BW315">
            <v>6946</v>
          </cell>
          <cell r="BX315">
            <v>0</v>
          </cell>
          <cell r="BY315">
            <v>0</v>
          </cell>
          <cell r="BZ315">
            <v>0</v>
          </cell>
          <cell r="CA315">
            <v>9000</v>
          </cell>
          <cell r="CB315">
            <v>0</v>
          </cell>
          <cell r="CC315">
            <v>0</v>
          </cell>
          <cell r="CD315">
            <v>0</v>
          </cell>
          <cell r="CE315">
            <v>730</v>
          </cell>
          <cell r="CF315">
            <v>0</v>
          </cell>
          <cell r="CG315">
            <v>0</v>
          </cell>
          <cell r="CH315">
            <v>0</v>
          </cell>
          <cell r="CI315">
            <v>1389</v>
          </cell>
          <cell r="CJ315">
            <v>0</v>
          </cell>
          <cell r="CK315">
            <v>0</v>
          </cell>
          <cell r="CL315">
            <v>0</v>
          </cell>
          <cell r="CM315">
            <v>13656</v>
          </cell>
          <cell r="CN315">
            <v>0</v>
          </cell>
          <cell r="CO315">
            <v>0</v>
          </cell>
          <cell r="CP315">
            <v>0</v>
          </cell>
          <cell r="CQ315">
            <v>50903</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902112</v>
          </cell>
          <cell r="DG315">
            <v>378111</v>
          </cell>
          <cell r="DH315">
            <v>75764</v>
          </cell>
          <cell r="DI315">
            <v>0</v>
          </cell>
          <cell r="DJ315">
            <v>480</v>
          </cell>
          <cell r="DK315">
            <v>85293</v>
          </cell>
          <cell r="DL315">
            <v>99</v>
          </cell>
          <cell r="DM315">
            <v>0</v>
          </cell>
          <cell r="DN315">
            <v>34608</v>
          </cell>
          <cell r="DO315">
            <v>8284</v>
          </cell>
          <cell r="DP315">
            <v>3132</v>
          </cell>
          <cell r="DQ315">
            <v>0</v>
          </cell>
          <cell r="DR315">
            <v>34715</v>
          </cell>
          <cell r="DS315">
            <v>11008</v>
          </cell>
          <cell r="DT315">
            <v>3592</v>
          </cell>
          <cell r="DU315">
            <v>0</v>
          </cell>
          <cell r="DV315">
            <v>84011</v>
          </cell>
          <cell r="DW315">
            <v>268464</v>
          </cell>
          <cell r="DX315">
            <v>-87842</v>
          </cell>
          <cell r="DY315">
            <v>-29949</v>
          </cell>
          <cell r="DZ315">
            <v>0</v>
          </cell>
          <cell r="EA315">
            <v>21</v>
          </cell>
          <cell r="EB315">
            <v>0</v>
          </cell>
          <cell r="EC315">
            <v>0</v>
          </cell>
          <cell r="ED315">
            <v>0</v>
          </cell>
          <cell r="EE315">
            <v>1359</v>
          </cell>
          <cell r="EF315">
            <v>0</v>
          </cell>
          <cell r="EG315">
            <v>0</v>
          </cell>
          <cell r="EH315">
            <v>0</v>
          </cell>
          <cell r="EI315">
            <v>66667</v>
          </cell>
          <cell r="EJ315">
            <v>0</v>
          </cell>
          <cell r="EK315">
            <v>0</v>
          </cell>
          <cell r="EL315">
            <v>0</v>
          </cell>
          <cell r="EM315">
            <v>29384</v>
          </cell>
          <cell r="EN315">
            <v>0</v>
          </cell>
          <cell r="EO315">
            <v>0</v>
          </cell>
          <cell r="EP315">
            <v>0</v>
          </cell>
          <cell r="EQ315">
            <v>8176</v>
          </cell>
          <cell r="ER315">
            <v>0</v>
          </cell>
          <cell r="ES315">
            <v>0</v>
          </cell>
          <cell r="ET315">
            <v>0</v>
          </cell>
          <cell r="EU315">
            <v>0</v>
          </cell>
          <cell r="EV315">
            <v>0</v>
          </cell>
          <cell r="EW315">
            <v>0</v>
          </cell>
          <cell r="EX315">
            <v>0</v>
          </cell>
          <cell r="EY315">
            <v>0</v>
          </cell>
          <cell r="EZ315">
            <v>0</v>
          </cell>
          <cell r="FA315">
            <v>0</v>
          </cell>
          <cell r="FB315">
            <v>0</v>
          </cell>
          <cell r="FC315">
            <v>489</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cell r="HA315">
            <v>0</v>
          </cell>
          <cell r="HB315">
            <v>0</v>
          </cell>
          <cell r="HC315">
            <v>0</v>
          </cell>
          <cell r="HD315">
            <v>0</v>
          </cell>
          <cell r="HE315">
            <v>0</v>
          </cell>
          <cell r="HF315">
            <v>0</v>
          </cell>
          <cell r="HG315">
            <v>0</v>
          </cell>
          <cell r="HH315">
            <v>0</v>
          </cell>
          <cell r="HI315">
            <v>0</v>
          </cell>
          <cell r="HJ315">
            <v>0</v>
          </cell>
          <cell r="HK315">
            <v>0</v>
          </cell>
          <cell r="HL315">
            <v>0</v>
          </cell>
          <cell r="HM315">
            <v>0</v>
          </cell>
          <cell r="HN315">
            <v>0</v>
          </cell>
          <cell r="HO315">
            <v>0</v>
          </cell>
          <cell r="HP315">
            <v>0</v>
          </cell>
          <cell r="HQ315">
            <v>0</v>
          </cell>
          <cell r="HR315">
            <v>0</v>
          </cell>
          <cell r="HS315">
            <v>0</v>
          </cell>
          <cell r="HT315">
            <v>0</v>
          </cell>
          <cell r="HU315">
            <v>0</v>
          </cell>
          <cell r="HV315">
            <v>0</v>
          </cell>
          <cell r="HW315">
            <v>0</v>
          </cell>
          <cell r="HX315">
            <v>0</v>
          </cell>
          <cell r="HY315">
            <v>0</v>
          </cell>
          <cell r="HZ315">
            <v>0</v>
          </cell>
          <cell r="IA315">
            <v>0</v>
          </cell>
          <cell r="IB315">
            <v>0</v>
          </cell>
          <cell r="IC315">
            <v>0</v>
          </cell>
          <cell r="ID315">
            <v>0</v>
          </cell>
          <cell r="IE315">
            <v>0</v>
          </cell>
          <cell r="IF315">
            <v>0</v>
          </cell>
          <cell r="IG315">
            <v>0</v>
          </cell>
          <cell r="IH315">
            <v>0</v>
          </cell>
          <cell r="II315">
            <v>0</v>
          </cell>
          <cell r="IJ315">
            <v>0</v>
          </cell>
          <cell r="IK315">
            <v>0</v>
          </cell>
        </row>
        <row r="316">
          <cell r="A316" t="str">
            <v>35963858</v>
          </cell>
          <cell r="B316" t="str">
            <v>2001</v>
          </cell>
          <cell r="C316">
            <v>37420</v>
          </cell>
          <cell r="D316" t="str">
            <v>09:29:11</v>
          </cell>
          <cell r="E316" t="str">
            <v>TAYLOR EXTENDED CARE</v>
          </cell>
          <cell r="F316">
            <v>0</v>
          </cell>
          <cell r="G316">
            <v>301952</v>
          </cell>
          <cell r="H316">
            <v>-10208</v>
          </cell>
          <cell r="I316">
            <v>-1060</v>
          </cell>
          <cell r="J316">
            <v>79960</v>
          </cell>
          <cell r="K316">
            <v>143444</v>
          </cell>
          <cell r="L316">
            <v>27019</v>
          </cell>
          <cell r="M316">
            <v>-655</v>
          </cell>
          <cell r="N316">
            <v>186301</v>
          </cell>
          <cell r="O316">
            <v>36648</v>
          </cell>
          <cell r="P316">
            <v>62954</v>
          </cell>
          <cell r="Q316">
            <v>0</v>
          </cell>
          <cell r="R316">
            <v>225207</v>
          </cell>
          <cell r="S316">
            <v>218439</v>
          </cell>
          <cell r="T316">
            <v>69727</v>
          </cell>
          <cell r="U316">
            <v>-6587</v>
          </cell>
          <cell r="V316">
            <v>84160</v>
          </cell>
          <cell r="W316">
            <v>0</v>
          </cell>
          <cell r="X316">
            <v>0</v>
          </cell>
          <cell r="Y316">
            <v>0</v>
          </cell>
          <cell r="Z316">
            <v>1764</v>
          </cell>
          <cell r="AA316">
            <v>0</v>
          </cell>
          <cell r="AB316">
            <v>0</v>
          </cell>
          <cell r="AC316">
            <v>0</v>
          </cell>
          <cell r="AD316">
            <v>0</v>
          </cell>
          <cell r="AE316">
            <v>0</v>
          </cell>
          <cell r="AF316">
            <v>0</v>
          </cell>
          <cell r="AG316">
            <v>0</v>
          </cell>
          <cell r="AH316">
            <v>17153</v>
          </cell>
          <cell r="AI316">
            <v>0</v>
          </cell>
          <cell r="AJ316">
            <v>0</v>
          </cell>
          <cell r="AK316">
            <v>0</v>
          </cell>
          <cell r="AL316">
            <v>67186</v>
          </cell>
          <cell r="AM316">
            <v>0</v>
          </cell>
          <cell r="AN316">
            <v>-7696</v>
          </cell>
          <cell r="AO316">
            <v>0</v>
          </cell>
          <cell r="AP316">
            <v>0</v>
          </cell>
          <cell r="AQ316">
            <v>0</v>
          </cell>
          <cell r="AR316">
            <v>0</v>
          </cell>
          <cell r="AS316">
            <v>0</v>
          </cell>
          <cell r="AT316">
            <v>0</v>
          </cell>
          <cell r="AU316">
            <v>0</v>
          </cell>
          <cell r="AV316">
            <v>12239</v>
          </cell>
          <cell r="AW316">
            <v>0</v>
          </cell>
          <cell r="AX316">
            <v>0</v>
          </cell>
          <cell r="AY316">
            <v>2509</v>
          </cell>
          <cell r="AZ316">
            <v>40188</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1670</v>
          </cell>
          <cell r="BP316">
            <v>0</v>
          </cell>
          <cell r="BQ316">
            <v>0</v>
          </cell>
          <cell r="BR316">
            <v>0</v>
          </cell>
          <cell r="BS316">
            <v>0</v>
          </cell>
          <cell r="BT316">
            <v>0</v>
          </cell>
          <cell r="BU316">
            <v>0</v>
          </cell>
          <cell r="BV316">
            <v>0</v>
          </cell>
          <cell r="BW316">
            <v>0</v>
          </cell>
          <cell r="BX316">
            <v>0</v>
          </cell>
          <cell r="BY316">
            <v>0</v>
          </cell>
          <cell r="BZ316">
            <v>0</v>
          </cell>
          <cell r="CA316">
            <v>0</v>
          </cell>
          <cell r="CB316">
            <v>5400</v>
          </cell>
          <cell r="CC316">
            <v>0</v>
          </cell>
          <cell r="CD316">
            <v>0</v>
          </cell>
          <cell r="CE316">
            <v>0</v>
          </cell>
          <cell r="CF316">
            <v>0</v>
          </cell>
          <cell r="CG316">
            <v>0</v>
          </cell>
          <cell r="CH316">
            <v>0</v>
          </cell>
          <cell r="CI316">
            <v>0</v>
          </cell>
          <cell r="CJ316">
            <v>2750</v>
          </cell>
          <cell r="CK316">
            <v>0</v>
          </cell>
          <cell r="CL316">
            <v>0</v>
          </cell>
          <cell r="CM316">
            <v>0</v>
          </cell>
          <cell r="CN316">
            <v>0</v>
          </cell>
          <cell r="CO316">
            <v>0</v>
          </cell>
          <cell r="CP316">
            <v>0</v>
          </cell>
          <cell r="CQ316">
            <v>2345</v>
          </cell>
          <cell r="CR316">
            <v>10458</v>
          </cell>
          <cell r="CS316">
            <v>0</v>
          </cell>
          <cell r="CT316">
            <v>0</v>
          </cell>
          <cell r="CU316">
            <v>0</v>
          </cell>
          <cell r="CV316">
            <v>4364</v>
          </cell>
          <cell r="CW316">
            <v>0</v>
          </cell>
          <cell r="CX316">
            <v>0</v>
          </cell>
          <cell r="CY316">
            <v>0</v>
          </cell>
          <cell r="CZ316">
            <v>0</v>
          </cell>
          <cell r="DA316">
            <v>0</v>
          </cell>
          <cell r="DB316">
            <v>0</v>
          </cell>
          <cell r="DC316">
            <v>0</v>
          </cell>
          <cell r="DD316">
            <v>0</v>
          </cell>
          <cell r="DE316">
            <v>-1026</v>
          </cell>
          <cell r="DF316">
            <v>170263</v>
          </cell>
          <cell r="DG316">
            <v>6524</v>
          </cell>
          <cell r="DH316">
            <v>67703</v>
          </cell>
          <cell r="DI316">
            <v>-1026</v>
          </cell>
          <cell r="DJ316">
            <v>0</v>
          </cell>
          <cell r="DK316">
            <v>141140</v>
          </cell>
          <cell r="DL316">
            <v>0</v>
          </cell>
          <cell r="DM316">
            <v>0</v>
          </cell>
          <cell r="DN316">
            <v>51177</v>
          </cell>
          <cell r="DO316">
            <v>4519</v>
          </cell>
          <cell r="DP316">
            <v>17294</v>
          </cell>
          <cell r="DQ316">
            <v>0</v>
          </cell>
          <cell r="DR316">
            <v>48469</v>
          </cell>
          <cell r="DS316">
            <v>13791</v>
          </cell>
          <cell r="DT316">
            <v>16378</v>
          </cell>
          <cell r="DU316">
            <v>0</v>
          </cell>
          <cell r="DV316">
            <v>182519</v>
          </cell>
          <cell r="DW316">
            <v>884094</v>
          </cell>
          <cell r="DX316">
            <v>-680540</v>
          </cell>
          <cell r="DY316">
            <v>-49412</v>
          </cell>
          <cell r="DZ316">
            <v>0</v>
          </cell>
          <cell r="EA316">
            <v>1166</v>
          </cell>
          <cell r="EB316">
            <v>0</v>
          </cell>
          <cell r="EC316">
            <v>0</v>
          </cell>
          <cell r="ED316">
            <v>0</v>
          </cell>
          <cell r="EE316">
            <v>8046</v>
          </cell>
          <cell r="EF316">
            <v>0</v>
          </cell>
          <cell r="EG316">
            <v>0</v>
          </cell>
          <cell r="EH316">
            <v>77037</v>
          </cell>
          <cell r="EI316">
            <v>1056</v>
          </cell>
          <cell r="EJ316">
            <v>26031</v>
          </cell>
          <cell r="EK316">
            <v>0</v>
          </cell>
          <cell r="EL316">
            <v>1836</v>
          </cell>
          <cell r="EM316">
            <v>0</v>
          </cell>
          <cell r="EN316">
            <v>620</v>
          </cell>
          <cell r="EO316">
            <v>0</v>
          </cell>
          <cell r="EP316">
            <v>0</v>
          </cell>
          <cell r="EQ316">
            <v>0</v>
          </cell>
          <cell r="ER316">
            <v>0</v>
          </cell>
          <cell r="ES316">
            <v>0</v>
          </cell>
          <cell r="ET316">
            <v>0</v>
          </cell>
          <cell r="EU316">
            <v>186</v>
          </cell>
          <cell r="EV316">
            <v>0</v>
          </cell>
          <cell r="EW316">
            <v>0</v>
          </cell>
          <cell r="EX316">
            <v>0</v>
          </cell>
          <cell r="EY316">
            <v>0</v>
          </cell>
          <cell r="EZ316">
            <v>0</v>
          </cell>
          <cell r="FA316">
            <v>0</v>
          </cell>
          <cell r="FB316">
            <v>0</v>
          </cell>
          <cell r="FC316">
            <v>72420</v>
          </cell>
          <cell r="FD316">
            <v>6373</v>
          </cell>
          <cell r="FE316">
            <v>0</v>
          </cell>
          <cell r="FF316">
            <v>0</v>
          </cell>
          <cell r="FG316">
            <v>0</v>
          </cell>
          <cell r="FH316">
            <v>0</v>
          </cell>
          <cell r="FI316">
            <v>0</v>
          </cell>
          <cell r="FJ316">
            <v>0</v>
          </cell>
          <cell r="FK316">
            <v>0</v>
          </cell>
          <cell r="FL316">
            <v>0</v>
          </cell>
          <cell r="FM316">
            <v>0</v>
          </cell>
          <cell r="FN316">
            <v>12082</v>
          </cell>
          <cell r="FO316">
            <v>8703</v>
          </cell>
          <cell r="FP316">
            <v>4083</v>
          </cell>
          <cell r="FQ316">
            <v>0</v>
          </cell>
          <cell r="FR316">
            <v>40537</v>
          </cell>
          <cell r="FS316">
            <v>0</v>
          </cell>
          <cell r="FT316">
            <v>0</v>
          </cell>
          <cell r="FU316">
            <v>0</v>
          </cell>
          <cell r="FV316">
            <v>158773</v>
          </cell>
          <cell r="FW316">
            <v>0</v>
          </cell>
          <cell r="FX316">
            <v>0</v>
          </cell>
          <cell r="FY316">
            <v>0</v>
          </cell>
          <cell r="FZ316">
            <v>372275</v>
          </cell>
          <cell r="GA316">
            <v>0</v>
          </cell>
          <cell r="GB316">
            <v>29680</v>
          </cell>
          <cell r="GC316">
            <v>0</v>
          </cell>
          <cell r="GD316">
            <v>0</v>
          </cell>
          <cell r="GE316">
            <v>0</v>
          </cell>
          <cell r="GF316">
            <v>45254</v>
          </cell>
          <cell r="GG316">
            <v>0</v>
          </cell>
          <cell r="GH316">
            <v>0</v>
          </cell>
          <cell r="GI316">
            <v>0</v>
          </cell>
          <cell r="GJ316">
            <v>157907</v>
          </cell>
          <cell r="GK316">
            <v>0</v>
          </cell>
          <cell r="GL316">
            <v>0</v>
          </cell>
          <cell r="GM316">
            <v>0</v>
          </cell>
          <cell r="GN316">
            <v>0</v>
          </cell>
          <cell r="GO316">
            <v>0</v>
          </cell>
          <cell r="GP316">
            <v>0</v>
          </cell>
          <cell r="GQ316">
            <v>18531</v>
          </cell>
          <cell r="GR316">
            <v>0</v>
          </cell>
          <cell r="GS316">
            <v>0</v>
          </cell>
          <cell r="GT316">
            <v>0</v>
          </cell>
          <cell r="GU316">
            <v>699</v>
          </cell>
          <cell r="GV316">
            <v>0</v>
          </cell>
          <cell r="GW316">
            <v>0</v>
          </cell>
          <cell r="GX316">
            <v>571585</v>
          </cell>
          <cell r="GY316">
            <v>19230</v>
          </cell>
          <cell r="GZ316">
            <v>232841</v>
          </cell>
          <cell r="HA316">
            <v>0</v>
          </cell>
          <cell r="HB316">
            <v>132694</v>
          </cell>
          <cell r="HC316">
            <v>0</v>
          </cell>
          <cell r="HD316">
            <v>0</v>
          </cell>
          <cell r="HE316">
            <v>0</v>
          </cell>
          <cell r="HF316">
            <v>99900</v>
          </cell>
          <cell r="HG316">
            <v>0</v>
          </cell>
          <cell r="HH316">
            <v>0</v>
          </cell>
          <cell r="HI316">
            <v>0</v>
          </cell>
          <cell r="HJ316">
            <v>241156</v>
          </cell>
          <cell r="HK316">
            <v>0</v>
          </cell>
          <cell r="HL316">
            <v>-29680</v>
          </cell>
          <cell r="HM316">
            <v>0</v>
          </cell>
          <cell r="HN316">
            <v>0</v>
          </cell>
          <cell r="HO316">
            <v>0</v>
          </cell>
          <cell r="HP316">
            <v>33438</v>
          </cell>
          <cell r="HQ316">
            <v>0</v>
          </cell>
          <cell r="HR316">
            <v>0</v>
          </cell>
          <cell r="HS316">
            <v>0</v>
          </cell>
          <cell r="HT316">
            <v>116632</v>
          </cell>
          <cell r="HU316">
            <v>0</v>
          </cell>
          <cell r="HV316">
            <v>0</v>
          </cell>
          <cell r="HW316">
            <v>0</v>
          </cell>
          <cell r="HX316">
            <v>0</v>
          </cell>
          <cell r="HY316">
            <v>0</v>
          </cell>
          <cell r="HZ316">
            <v>0</v>
          </cell>
          <cell r="IA316">
            <v>43709</v>
          </cell>
          <cell r="IB316">
            <v>0</v>
          </cell>
          <cell r="IC316">
            <v>0</v>
          </cell>
          <cell r="ID316">
            <v>0</v>
          </cell>
          <cell r="IE316">
            <v>14850</v>
          </cell>
          <cell r="IF316">
            <v>0</v>
          </cell>
          <cell r="IG316">
            <v>0</v>
          </cell>
          <cell r="IH316">
            <v>473750</v>
          </cell>
          <cell r="II316">
            <v>58559</v>
          </cell>
          <cell r="IJ316">
            <v>120390</v>
          </cell>
          <cell r="IK316">
            <v>0</v>
          </cell>
        </row>
        <row r="317">
          <cell r="A317" t="str">
            <v>65888703</v>
          </cell>
          <cell r="B317" t="str">
            <v>2001</v>
          </cell>
          <cell r="C317">
            <v>37417</v>
          </cell>
          <cell r="D317" t="str">
            <v>09:44:30</v>
          </cell>
          <cell r="E317" t="str">
            <v>THE EVERGREENS, INC. - GREENSBORO</v>
          </cell>
          <cell r="F317">
            <v>0</v>
          </cell>
          <cell r="G317">
            <v>608395</v>
          </cell>
          <cell r="H317">
            <v>-9039</v>
          </cell>
          <cell r="I317">
            <v>-3296</v>
          </cell>
          <cell r="J317">
            <v>175673</v>
          </cell>
          <cell r="K317">
            <v>557747</v>
          </cell>
          <cell r="L317">
            <v>4880</v>
          </cell>
          <cell r="M317">
            <v>-5500</v>
          </cell>
          <cell r="N317">
            <v>0</v>
          </cell>
          <cell r="O317">
            <v>439794</v>
          </cell>
          <cell r="P317">
            <v>0</v>
          </cell>
          <cell r="Q317">
            <v>0</v>
          </cell>
          <cell r="R317">
            <v>633290</v>
          </cell>
          <cell r="S317">
            <v>902098</v>
          </cell>
          <cell r="T317">
            <v>2881</v>
          </cell>
          <cell r="U317">
            <v>-80591</v>
          </cell>
          <cell r="V317">
            <v>236260</v>
          </cell>
          <cell r="W317">
            <v>0</v>
          </cell>
          <cell r="X317">
            <v>0</v>
          </cell>
          <cell r="Y317">
            <v>-16348</v>
          </cell>
          <cell r="Z317">
            <v>660058</v>
          </cell>
          <cell r="AA317">
            <v>0</v>
          </cell>
          <cell r="AB317">
            <v>0</v>
          </cell>
          <cell r="AC317">
            <v>0</v>
          </cell>
          <cell r="AD317">
            <v>0</v>
          </cell>
          <cell r="AE317">
            <v>0</v>
          </cell>
          <cell r="AF317">
            <v>0</v>
          </cell>
          <cell r="AG317">
            <v>0</v>
          </cell>
          <cell r="AH317">
            <v>110076</v>
          </cell>
          <cell r="AI317">
            <v>0</v>
          </cell>
          <cell r="AJ317">
            <v>0</v>
          </cell>
          <cell r="AK317">
            <v>0</v>
          </cell>
          <cell r="AL317">
            <v>41949</v>
          </cell>
          <cell r="AM317">
            <v>0</v>
          </cell>
          <cell r="AN317">
            <v>0</v>
          </cell>
          <cell r="AO317">
            <v>0</v>
          </cell>
          <cell r="AP317">
            <v>0</v>
          </cell>
          <cell r="AQ317">
            <v>0</v>
          </cell>
          <cell r="AR317">
            <v>0</v>
          </cell>
          <cell r="AS317">
            <v>0</v>
          </cell>
          <cell r="AT317">
            <v>0</v>
          </cell>
          <cell r="AU317">
            <v>76959</v>
          </cell>
          <cell r="AV317">
            <v>3519</v>
          </cell>
          <cell r="AW317">
            <v>-1251</v>
          </cell>
          <cell r="AX317">
            <v>0</v>
          </cell>
          <cell r="AY317">
            <v>122091</v>
          </cell>
          <cell r="AZ317">
            <v>26382</v>
          </cell>
          <cell r="BA317">
            <v>-3352</v>
          </cell>
          <cell r="BB317">
            <v>0</v>
          </cell>
          <cell r="BC317">
            <v>4722</v>
          </cell>
          <cell r="BD317">
            <v>0</v>
          </cell>
          <cell r="BE317">
            <v>0</v>
          </cell>
          <cell r="BF317">
            <v>0</v>
          </cell>
          <cell r="BG317">
            <v>255945</v>
          </cell>
          <cell r="BH317">
            <v>0</v>
          </cell>
          <cell r="BI317">
            <v>0</v>
          </cell>
          <cell r="BJ317">
            <v>0</v>
          </cell>
          <cell r="BK317">
            <v>96905</v>
          </cell>
          <cell r="BL317">
            <v>0</v>
          </cell>
          <cell r="BM317">
            <v>0</v>
          </cell>
          <cell r="BN317">
            <v>0</v>
          </cell>
          <cell r="BO317">
            <v>952</v>
          </cell>
          <cell r="BP317">
            <v>0</v>
          </cell>
          <cell r="BQ317">
            <v>0</v>
          </cell>
          <cell r="BR317">
            <v>0</v>
          </cell>
          <cell r="BS317">
            <v>0</v>
          </cell>
          <cell r="BT317">
            <v>0</v>
          </cell>
          <cell r="BU317">
            <v>0</v>
          </cell>
          <cell r="BV317">
            <v>0</v>
          </cell>
          <cell r="BW317">
            <v>0</v>
          </cell>
          <cell r="BX317">
            <v>0</v>
          </cell>
          <cell r="BY317">
            <v>0</v>
          </cell>
          <cell r="BZ317">
            <v>0</v>
          </cell>
          <cell r="CA317">
            <v>32500</v>
          </cell>
          <cell r="CB317">
            <v>0</v>
          </cell>
          <cell r="CC317">
            <v>0</v>
          </cell>
          <cell r="CD317">
            <v>0</v>
          </cell>
          <cell r="CE317">
            <v>15414</v>
          </cell>
          <cell r="CF317">
            <v>0</v>
          </cell>
          <cell r="CG317">
            <v>0</v>
          </cell>
          <cell r="CH317">
            <v>0</v>
          </cell>
          <cell r="CI317">
            <v>844</v>
          </cell>
          <cell r="CJ317">
            <v>0</v>
          </cell>
          <cell r="CK317">
            <v>0</v>
          </cell>
          <cell r="CL317">
            <v>0</v>
          </cell>
          <cell r="CM317">
            <v>82185</v>
          </cell>
          <cell r="CN317">
            <v>0</v>
          </cell>
          <cell r="CO317">
            <v>-27500</v>
          </cell>
          <cell r="CP317">
            <v>0</v>
          </cell>
          <cell r="CQ317">
            <v>76208</v>
          </cell>
          <cell r="CR317">
            <v>0</v>
          </cell>
          <cell r="CS317">
            <v>0</v>
          </cell>
          <cell r="CT317">
            <v>0</v>
          </cell>
          <cell r="CU317">
            <v>0</v>
          </cell>
          <cell r="CV317">
            <v>16262</v>
          </cell>
          <cell r="CW317">
            <v>0</v>
          </cell>
          <cell r="CX317">
            <v>0</v>
          </cell>
          <cell r="CY317">
            <v>0</v>
          </cell>
          <cell r="CZ317">
            <v>0</v>
          </cell>
          <cell r="DA317">
            <v>0</v>
          </cell>
          <cell r="DB317">
            <v>0</v>
          </cell>
          <cell r="DC317">
            <v>0</v>
          </cell>
          <cell r="DD317">
            <v>0</v>
          </cell>
          <cell r="DE317">
            <v>0</v>
          </cell>
          <cell r="DF317">
            <v>1048343</v>
          </cell>
          <cell r="DG317">
            <v>764725</v>
          </cell>
          <cell r="DH317">
            <v>46163</v>
          </cell>
          <cell r="DI317">
            <v>-48451</v>
          </cell>
          <cell r="DJ317">
            <v>0</v>
          </cell>
          <cell r="DK317">
            <v>367538</v>
          </cell>
          <cell r="DL317">
            <v>0</v>
          </cell>
          <cell r="DM317">
            <v>0</v>
          </cell>
          <cell r="DN317">
            <v>237180</v>
          </cell>
          <cell r="DO317">
            <v>72210</v>
          </cell>
          <cell r="DP317">
            <v>-18101</v>
          </cell>
          <cell r="DQ317">
            <v>0</v>
          </cell>
          <cell r="DR317">
            <v>210893</v>
          </cell>
          <cell r="DS317">
            <v>71898</v>
          </cell>
          <cell r="DT317">
            <v>-184</v>
          </cell>
          <cell r="DU317">
            <v>0</v>
          </cell>
          <cell r="DV317">
            <v>672682</v>
          </cell>
          <cell r="DW317">
            <v>958651</v>
          </cell>
          <cell r="DX317">
            <v>-104190</v>
          </cell>
          <cell r="DY317">
            <v>-307573</v>
          </cell>
          <cell r="DZ317">
            <v>0</v>
          </cell>
          <cell r="EA317">
            <v>4773</v>
          </cell>
          <cell r="EB317">
            <v>0</v>
          </cell>
          <cell r="EC317">
            <v>0</v>
          </cell>
          <cell r="ED317">
            <v>0</v>
          </cell>
          <cell r="EE317">
            <v>1377</v>
          </cell>
          <cell r="EF317">
            <v>0</v>
          </cell>
          <cell r="EG317">
            <v>0</v>
          </cell>
          <cell r="EH317">
            <v>0</v>
          </cell>
          <cell r="EI317">
            <v>333047</v>
          </cell>
          <cell r="EJ317">
            <v>0</v>
          </cell>
          <cell r="EK317">
            <v>0</v>
          </cell>
          <cell r="EL317">
            <v>0</v>
          </cell>
          <cell r="EM317">
            <v>286248</v>
          </cell>
          <cell r="EN317">
            <v>0</v>
          </cell>
          <cell r="EO317">
            <v>0</v>
          </cell>
          <cell r="EP317">
            <v>0</v>
          </cell>
          <cell r="EQ317">
            <v>203965</v>
          </cell>
          <cell r="ER317">
            <v>0</v>
          </cell>
          <cell r="ES317">
            <v>0</v>
          </cell>
          <cell r="ET317">
            <v>0</v>
          </cell>
          <cell r="EU317">
            <v>35246</v>
          </cell>
          <cell r="EV317">
            <v>0</v>
          </cell>
          <cell r="EW317">
            <v>0</v>
          </cell>
          <cell r="EX317">
            <v>0</v>
          </cell>
          <cell r="EY317">
            <v>0</v>
          </cell>
          <cell r="EZ317">
            <v>0</v>
          </cell>
          <cell r="FA317">
            <v>0</v>
          </cell>
          <cell r="FB317">
            <v>0</v>
          </cell>
          <cell r="FC317">
            <v>6040</v>
          </cell>
          <cell r="FD317">
            <v>0</v>
          </cell>
          <cell r="FE317">
            <v>0</v>
          </cell>
          <cell r="FF317">
            <v>0</v>
          </cell>
          <cell r="FG317">
            <v>75154</v>
          </cell>
          <cell r="FH317">
            <v>0</v>
          </cell>
          <cell r="FI317">
            <v>0</v>
          </cell>
          <cell r="FJ317">
            <v>0</v>
          </cell>
          <cell r="FK317">
            <v>0</v>
          </cell>
          <cell r="FL317">
            <v>0</v>
          </cell>
          <cell r="FM317">
            <v>0</v>
          </cell>
          <cell r="FN317">
            <v>45167</v>
          </cell>
          <cell r="FO317">
            <v>9932</v>
          </cell>
          <cell r="FP317">
            <v>999</v>
          </cell>
          <cell r="FQ317">
            <v>0</v>
          </cell>
          <cell r="FR317">
            <v>500846</v>
          </cell>
          <cell r="FS317">
            <v>0</v>
          </cell>
          <cell r="FT317">
            <v>-10796</v>
          </cell>
          <cell r="FU317">
            <v>0</v>
          </cell>
          <cell r="FV317">
            <v>425178</v>
          </cell>
          <cell r="FW317">
            <v>0</v>
          </cell>
          <cell r="FX317">
            <v>-9165</v>
          </cell>
          <cell r="FY317">
            <v>0</v>
          </cell>
          <cell r="FZ317">
            <v>1504649</v>
          </cell>
          <cell r="GA317">
            <v>0</v>
          </cell>
          <cell r="GB317">
            <v>-32435</v>
          </cell>
          <cell r="GC317">
            <v>0</v>
          </cell>
          <cell r="GD317">
            <v>0</v>
          </cell>
          <cell r="GE317">
            <v>189626</v>
          </cell>
          <cell r="GF317">
            <v>-7047</v>
          </cell>
          <cell r="GG317">
            <v>0</v>
          </cell>
          <cell r="GH317">
            <v>0</v>
          </cell>
          <cell r="GI317">
            <v>319412</v>
          </cell>
          <cell r="GJ317">
            <v>22411</v>
          </cell>
          <cell r="GK317">
            <v>0</v>
          </cell>
          <cell r="GL317">
            <v>0</v>
          </cell>
          <cell r="GM317">
            <v>0</v>
          </cell>
          <cell r="GN317">
            <v>0</v>
          </cell>
          <cell r="GO317">
            <v>0</v>
          </cell>
          <cell r="GP317">
            <v>0</v>
          </cell>
          <cell r="GQ317">
            <v>0</v>
          </cell>
          <cell r="GR317">
            <v>0</v>
          </cell>
          <cell r="GS317">
            <v>0</v>
          </cell>
          <cell r="GT317">
            <v>0</v>
          </cell>
          <cell r="GU317">
            <v>406053</v>
          </cell>
          <cell r="GV317">
            <v>0</v>
          </cell>
          <cell r="GW317">
            <v>0</v>
          </cell>
          <cell r="GX317">
            <v>2430673</v>
          </cell>
          <cell r="GY317">
            <v>915091</v>
          </cell>
          <cell r="GZ317">
            <v>-37032</v>
          </cell>
          <cell r="HA317">
            <v>0</v>
          </cell>
          <cell r="HB317">
            <v>468603</v>
          </cell>
          <cell r="HC317">
            <v>0</v>
          </cell>
          <cell r="HD317">
            <v>0</v>
          </cell>
          <cell r="HE317">
            <v>0</v>
          </cell>
          <cell r="HF317">
            <v>399642</v>
          </cell>
          <cell r="HG317">
            <v>0</v>
          </cell>
          <cell r="HH317">
            <v>0</v>
          </cell>
          <cell r="HI317">
            <v>0</v>
          </cell>
          <cell r="HJ317">
            <v>933289</v>
          </cell>
          <cell r="HK317">
            <v>0</v>
          </cell>
          <cell r="HL317">
            <v>0</v>
          </cell>
          <cell r="HM317">
            <v>0</v>
          </cell>
          <cell r="HN317">
            <v>0</v>
          </cell>
          <cell r="HO317">
            <v>135713</v>
          </cell>
          <cell r="HP317">
            <v>2588</v>
          </cell>
          <cell r="HQ317">
            <v>0</v>
          </cell>
          <cell r="HR317">
            <v>0</v>
          </cell>
          <cell r="HS317">
            <v>212647</v>
          </cell>
          <cell r="HT317">
            <v>45798</v>
          </cell>
          <cell r="HU317">
            <v>0</v>
          </cell>
          <cell r="HV317">
            <v>0</v>
          </cell>
          <cell r="HW317">
            <v>0</v>
          </cell>
          <cell r="HX317">
            <v>0</v>
          </cell>
          <cell r="HY317">
            <v>0</v>
          </cell>
          <cell r="HZ317">
            <v>0</v>
          </cell>
          <cell r="IA317">
            <v>21357</v>
          </cell>
          <cell r="IB317">
            <v>0</v>
          </cell>
          <cell r="IC317">
            <v>0</v>
          </cell>
          <cell r="ID317">
            <v>0</v>
          </cell>
          <cell r="IE317">
            <v>269946</v>
          </cell>
          <cell r="IF317">
            <v>0</v>
          </cell>
          <cell r="IG317">
            <v>0</v>
          </cell>
          <cell r="IH317">
            <v>1801534</v>
          </cell>
          <cell r="II317">
            <v>639663</v>
          </cell>
          <cell r="IJ317">
            <v>48386</v>
          </cell>
          <cell r="IK317">
            <v>0</v>
          </cell>
        </row>
        <row r="318">
          <cell r="A318" t="str">
            <v>60123242</v>
          </cell>
          <cell r="B318" t="str">
            <v>2001</v>
          </cell>
          <cell r="C318">
            <v>37398</v>
          </cell>
          <cell r="D318" t="str">
            <v>15:02:54</v>
          </cell>
          <cell r="E318" t="str">
            <v>THE EVERGREENS, INC. - HIGH POINT</v>
          </cell>
          <cell r="F318">
            <v>0</v>
          </cell>
          <cell r="G318">
            <v>196808</v>
          </cell>
          <cell r="H318">
            <v>-1285</v>
          </cell>
          <cell r="I318">
            <v>0</v>
          </cell>
          <cell r="J318">
            <v>45920</v>
          </cell>
          <cell r="K318">
            <v>247007</v>
          </cell>
          <cell r="L318">
            <v>-479</v>
          </cell>
          <cell r="M318">
            <v>0</v>
          </cell>
          <cell r="N318">
            <v>0</v>
          </cell>
          <cell r="O318">
            <v>159035</v>
          </cell>
          <cell r="P318">
            <v>0</v>
          </cell>
          <cell r="Q318">
            <v>0</v>
          </cell>
          <cell r="R318">
            <v>267949</v>
          </cell>
          <cell r="S318">
            <v>345321</v>
          </cell>
          <cell r="T318">
            <v>1477</v>
          </cell>
          <cell r="U318">
            <v>-17314</v>
          </cell>
          <cell r="V318">
            <v>220179</v>
          </cell>
          <cell r="W318">
            <v>0</v>
          </cell>
          <cell r="X318">
            <v>0</v>
          </cell>
          <cell r="Y318">
            <v>0</v>
          </cell>
          <cell r="Z318">
            <v>76404</v>
          </cell>
          <cell r="AA318">
            <v>0</v>
          </cell>
          <cell r="AB318">
            <v>0</v>
          </cell>
          <cell r="AC318">
            <v>0</v>
          </cell>
          <cell r="AD318">
            <v>0</v>
          </cell>
          <cell r="AE318">
            <v>0</v>
          </cell>
          <cell r="AF318">
            <v>0</v>
          </cell>
          <cell r="AG318">
            <v>0</v>
          </cell>
          <cell r="AH318">
            <v>78201</v>
          </cell>
          <cell r="AI318">
            <v>0</v>
          </cell>
          <cell r="AJ318">
            <v>0</v>
          </cell>
          <cell r="AK318">
            <v>0</v>
          </cell>
          <cell r="AL318">
            <v>17939</v>
          </cell>
          <cell r="AM318">
            <v>0</v>
          </cell>
          <cell r="AN318">
            <v>0</v>
          </cell>
          <cell r="AO318">
            <v>0</v>
          </cell>
          <cell r="AP318">
            <v>0</v>
          </cell>
          <cell r="AQ318">
            <v>0</v>
          </cell>
          <cell r="AR318">
            <v>0</v>
          </cell>
          <cell r="AS318">
            <v>0</v>
          </cell>
          <cell r="AT318">
            <v>0</v>
          </cell>
          <cell r="AU318">
            <v>30324</v>
          </cell>
          <cell r="AV318">
            <v>-543</v>
          </cell>
          <cell r="AW318">
            <v>0</v>
          </cell>
          <cell r="AX318">
            <v>0</v>
          </cell>
          <cell r="AY318">
            <v>49017</v>
          </cell>
          <cell r="AZ318">
            <v>11165</v>
          </cell>
          <cell r="BA318">
            <v>0</v>
          </cell>
          <cell r="BB318">
            <v>0</v>
          </cell>
          <cell r="BC318">
            <v>1795</v>
          </cell>
          <cell r="BD318">
            <v>0</v>
          </cell>
          <cell r="BE318">
            <v>0</v>
          </cell>
          <cell r="BF318">
            <v>0</v>
          </cell>
          <cell r="BG318">
            <v>98761</v>
          </cell>
          <cell r="BH318">
            <v>0</v>
          </cell>
          <cell r="BI318">
            <v>0</v>
          </cell>
          <cell r="BJ318">
            <v>0</v>
          </cell>
          <cell r="BK318">
            <v>21599</v>
          </cell>
          <cell r="BL318">
            <v>0</v>
          </cell>
          <cell r="BM318">
            <v>0</v>
          </cell>
          <cell r="BN318">
            <v>0</v>
          </cell>
          <cell r="BO318">
            <v>227</v>
          </cell>
          <cell r="BP318">
            <v>0</v>
          </cell>
          <cell r="BQ318">
            <v>0</v>
          </cell>
          <cell r="BR318">
            <v>0</v>
          </cell>
          <cell r="BS318">
            <v>0</v>
          </cell>
          <cell r="BT318">
            <v>0</v>
          </cell>
          <cell r="BU318">
            <v>0</v>
          </cell>
          <cell r="BV318">
            <v>0</v>
          </cell>
          <cell r="BW318">
            <v>0</v>
          </cell>
          <cell r="BX318">
            <v>0</v>
          </cell>
          <cell r="BY318">
            <v>0</v>
          </cell>
          <cell r="BZ318">
            <v>0</v>
          </cell>
          <cell r="CA318">
            <v>22916</v>
          </cell>
          <cell r="CB318">
            <v>0</v>
          </cell>
          <cell r="CC318">
            <v>0</v>
          </cell>
          <cell r="CD318">
            <v>0</v>
          </cell>
          <cell r="CE318">
            <v>5395</v>
          </cell>
          <cell r="CF318">
            <v>0</v>
          </cell>
          <cell r="CG318">
            <v>0</v>
          </cell>
          <cell r="CH318">
            <v>0</v>
          </cell>
          <cell r="CI318">
            <v>281</v>
          </cell>
          <cell r="CJ318">
            <v>0</v>
          </cell>
          <cell r="CK318">
            <v>0</v>
          </cell>
          <cell r="CL318">
            <v>0</v>
          </cell>
          <cell r="CM318">
            <v>23885</v>
          </cell>
          <cell r="CN318">
            <v>0</v>
          </cell>
          <cell r="CO318">
            <v>0</v>
          </cell>
          <cell r="CP318">
            <v>0</v>
          </cell>
          <cell r="CQ318">
            <v>21107</v>
          </cell>
          <cell r="CR318">
            <v>0</v>
          </cell>
          <cell r="CS318">
            <v>0</v>
          </cell>
          <cell r="CT318">
            <v>0</v>
          </cell>
          <cell r="CU318">
            <v>0</v>
          </cell>
          <cell r="CV318">
            <v>2609</v>
          </cell>
          <cell r="CW318">
            <v>0</v>
          </cell>
          <cell r="CX318">
            <v>0</v>
          </cell>
          <cell r="CY318">
            <v>0</v>
          </cell>
          <cell r="CZ318">
            <v>0</v>
          </cell>
          <cell r="DA318">
            <v>0</v>
          </cell>
          <cell r="DB318">
            <v>0</v>
          </cell>
          <cell r="DC318">
            <v>0</v>
          </cell>
          <cell r="DD318">
            <v>0</v>
          </cell>
          <cell r="DE318">
            <v>0</v>
          </cell>
          <cell r="DF318">
            <v>392723</v>
          </cell>
          <cell r="DG318">
            <v>275307</v>
          </cell>
          <cell r="DH318">
            <v>13231</v>
          </cell>
          <cell r="DI318">
            <v>0</v>
          </cell>
          <cell r="DJ318">
            <v>5614</v>
          </cell>
          <cell r="DK318">
            <v>92334</v>
          </cell>
          <cell r="DL318">
            <v>227</v>
          </cell>
          <cell r="DM318">
            <v>0</v>
          </cell>
          <cell r="DN318">
            <v>70129</v>
          </cell>
          <cell r="DO318">
            <v>17884</v>
          </cell>
          <cell r="DP318">
            <v>710</v>
          </cell>
          <cell r="DQ318">
            <v>0</v>
          </cell>
          <cell r="DR318">
            <v>70260</v>
          </cell>
          <cell r="DS318">
            <v>25796</v>
          </cell>
          <cell r="DT318">
            <v>831</v>
          </cell>
          <cell r="DU318">
            <v>0</v>
          </cell>
          <cell r="DV318">
            <v>202923</v>
          </cell>
          <cell r="DW318">
            <v>232106</v>
          </cell>
          <cell r="DX318">
            <v>-29182</v>
          </cell>
          <cell r="DY318">
            <v>-33293</v>
          </cell>
          <cell r="DZ318">
            <v>0</v>
          </cell>
          <cell r="EA318">
            <v>144</v>
          </cell>
          <cell r="EB318">
            <v>0</v>
          </cell>
          <cell r="EC318">
            <v>0</v>
          </cell>
          <cell r="ED318">
            <v>0</v>
          </cell>
          <cell r="EE318">
            <v>3390</v>
          </cell>
          <cell r="EF318">
            <v>0</v>
          </cell>
          <cell r="EG318">
            <v>0</v>
          </cell>
          <cell r="EH318">
            <v>31</v>
          </cell>
          <cell r="EI318">
            <v>110434</v>
          </cell>
          <cell r="EJ318">
            <v>6</v>
          </cell>
          <cell r="EK318">
            <v>0</v>
          </cell>
          <cell r="EL318">
            <v>0</v>
          </cell>
          <cell r="EM318">
            <v>115206</v>
          </cell>
          <cell r="EN318">
            <v>0</v>
          </cell>
          <cell r="EO318">
            <v>0</v>
          </cell>
          <cell r="EP318">
            <v>0</v>
          </cell>
          <cell r="EQ318">
            <v>58168</v>
          </cell>
          <cell r="ER318">
            <v>0</v>
          </cell>
          <cell r="ES318">
            <v>0</v>
          </cell>
          <cell r="ET318">
            <v>0</v>
          </cell>
          <cell r="EU318">
            <v>18877</v>
          </cell>
          <cell r="EV318">
            <v>0</v>
          </cell>
          <cell r="EW318">
            <v>0</v>
          </cell>
          <cell r="EX318">
            <v>0</v>
          </cell>
          <cell r="EY318">
            <v>0</v>
          </cell>
          <cell r="EZ318">
            <v>0</v>
          </cell>
          <cell r="FA318">
            <v>0</v>
          </cell>
          <cell r="FB318">
            <v>0</v>
          </cell>
          <cell r="FC318">
            <v>6831</v>
          </cell>
          <cell r="FD318">
            <v>0</v>
          </cell>
          <cell r="FE318">
            <v>0</v>
          </cell>
          <cell r="FF318">
            <v>0</v>
          </cell>
          <cell r="FG318">
            <v>28705</v>
          </cell>
          <cell r="FH318">
            <v>0</v>
          </cell>
          <cell r="FI318">
            <v>0</v>
          </cell>
          <cell r="FJ318">
            <v>0</v>
          </cell>
          <cell r="FK318">
            <v>0</v>
          </cell>
          <cell r="FL318">
            <v>482</v>
          </cell>
          <cell r="FM318">
            <v>0</v>
          </cell>
          <cell r="FN318">
            <v>23465</v>
          </cell>
          <cell r="FO318">
            <v>6379</v>
          </cell>
          <cell r="FP318">
            <v>-563</v>
          </cell>
          <cell r="FQ318">
            <v>0</v>
          </cell>
          <cell r="FR318">
            <v>143029</v>
          </cell>
          <cell r="FS318">
            <v>0</v>
          </cell>
          <cell r="FT318">
            <v>-18220</v>
          </cell>
          <cell r="FU318">
            <v>0</v>
          </cell>
          <cell r="FV318">
            <v>97803</v>
          </cell>
          <cell r="FW318">
            <v>0</v>
          </cell>
          <cell r="FX318">
            <v>-12459</v>
          </cell>
          <cell r="FY318">
            <v>0</v>
          </cell>
          <cell r="FZ318">
            <v>433826</v>
          </cell>
          <cell r="GA318">
            <v>0</v>
          </cell>
          <cell r="GB318">
            <v>-55263</v>
          </cell>
          <cell r="GC318">
            <v>0</v>
          </cell>
          <cell r="GD318">
            <v>0</v>
          </cell>
          <cell r="GE318">
            <v>52617</v>
          </cell>
          <cell r="GF318">
            <v>-7974</v>
          </cell>
          <cell r="GG318">
            <v>0</v>
          </cell>
          <cell r="GH318">
            <v>0</v>
          </cell>
          <cell r="GI318">
            <v>84139</v>
          </cell>
          <cell r="GJ318">
            <v>6506</v>
          </cell>
          <cell r="GK318">
            <v>0</v>
          </cell>
          <cell r="GL318">
            <v>0</v>
          </cell>
          <cell r="GM318">
            <v>0</v>
          </cell>
          <cell r="GN318">
            <v>0</v>
          </cell>
          <cell r="GO318">
            <v>0</v>
          </cell>
          <cell r="GP318">
            <v>0</v>
          </cell>
          <cell r="GQ318">
            <v>0</v>
          </cell>
          <cell r="GR318">
            <v>0</v>
          </cell>
          <cell r="GS318">
            <v>0</v>
          </cell>
          <cell r="GT318">
            <v>0</v>
          </cell>
          <cell r="GU318">
            <v>44055</v>
          </cell>
          <cell r="GV318">
            <v>0</v>
          </cell>
          <cell r="GW318">
            <v>0</v>
          </cell>
          <cell r="GX318">
            <v>674658</v>
          </cell>
          <cell r="GY318">
            <v>180811</v>
          </cell>
          <cell r="GZ318">
            <v>-87410</v>
          </cell>
          <cell r="HA318">
            <v>0</v>
          </cell>
          <cell r="HB318">
            <v>160001</v>
          </cell>
          <cell r="HC318">
            <v>0</v>
          </cell>
          <cell r="HD318">
            <v>-3303</v>
          </cell>
          <cell r="HE318">
            <v>0</v>
          </cell>
          <cell r="HF318">
            <v>106882</v>
          </cell>
          <cell r="HG318">
            <v>0</v>
          </cell>
          <cell r="HH318">
            <v>-2206</v>
          </cell>
          <cell r="HI318">
            <v>0</v>
          </cell>
          <cell r="HJ318">
            <v>371216</v>
          </cell>
          <cell r="HK318">
            <v>0</v>
          </cell>
          <cell r="HL318">
            <v>-7663</v>
          </cell>
          <cell r="HM318">
            <v>0</v>
          </cell>
          <cell r="HN318">
            <v>0</v>
          </cell>
          <cell r="HO318">
            <v>46855</v>
          </cell>
          <cell r="HP318">
            <v>534</v>
          </cell>
          <cell r="HQ318">
            <v>0</v>
          </cell>
          <cell r="HR318">
            <v>0</v>
          </cell>
          <cell r="HS318">
            <v>101475</v>
          </cell>
          <cell r="HT318">
            <v>-5387</v>
          </cell>
          <cell r="HU318">
            <v>0</v>
          </cell>
          <cell r="HV318">
            <v>0</v>
          </cell>
          <cell r="HW318">
            <v>0</v>
          </cell>
          <cell r="HX318">
            <v>0</v>
          </cell>
          <cell r="HY318">
            <v>0</v>
          </cell>
          <cell r="HZ318">
            <v>0</v>
          </cell>
          <cell r="IA318">
            <v>0</v>
          </cell>
          <cell r="IB318">
            <v>0</v>
          </cell>
          <cell r="IC318">
            <v>0</v>
          </cell>
          <cell r="ID318">
            <v>0</v>
          </cell>
          <cell r="IE318">
            <v>33133</v>
          </cell>
          <cell r="IF318">
            <v>0</v>
          </cell>
          <cell r="IG318">
            <v>0</v>
          </cell>
          <cell r="IH318">
            <v>638099</v>
          </cell>
          <cell r="II318">
            <v>181463</v>
          </cell>
          <cell r="IJ318">
            <v>-18025</v>
          </cell>
          <cell r="IK318">
            <v>0</v>
          </cell>
        </row>
        <row r="319">
          <cell r="A319" t="str">
            <v>71452264</v>
          </cell>
          <cell r="B319" t="str">
            <v>2001</v>
          </cell>
          <cell r="C319">
            <v>37410</v>
          </cell>
          <cell r="D319" t="str">
            <v>16:20:25</v>
          </cell>
          <cell r="E319" t="str">
            <v>THE LAURELS OF CHATHAM</v>
          </cell>
          <cell r="F319">
            <v>0</v>
          </cell>
          <cell r="G319">
            <v>687576</v>
          </cell>
          <cell r="H319">
            <v>-2085</v>
          </cell>
          <cell r="I319">
            <v>-346618</v>
          </cell>
          <cell r="J319">
            <v>21641</v>
          </cell>
          <cell r="K319">
            <v>171107</v>
          </cell>
          <cell r="L319">
            <v>7</v>
          </cell>
          <cell r="M319">
            <v>67</v>
          </cell>
          <cell r="N319">
            <v>157467</v>
          </cell>
          <cell r="O319">
            <v>49319</v>
          </cell>
          <cell r="P319">
            <v>2349</v>
          </cell>
          <cell r="Q319">
            <v>120</v>
          </cell>
          <cell r="R319">
            <v>211696</v>
          </cell>
          <cell r="S319">
            <v>253652</v>
          </cell>
          <cell r="T319">
            <v>590</v>
          </cell>
          <cell r="U319">
            <v>5073</v>
          </cell>
          <cell r="V319">
            <v>238189</v>
          </cell>
          <cell r="W319">
            <v>0</v>
          </cell>
          <cell r="X319">
            <v>0</v>
          </cell>
          <cell r="Y319">
            <v>-442</v>
          </cell>
          <cell r="Z319">
            <v>58908</v>
          </cell>
          <cell r="AA319">
            <v>0</v>
          </cell>
          <cell r="AB319">
            <v>-58908</v>
          </cell>
          <cell r="AC319">
            <v>0</v>
          </cell>
          <cell r="AD319">
            <v>497474</v>
          </cell>
          <cell r="AE319">
            <v>0</v>
          </cell>
          <cell r="AF319">
            <v>-497474</v>
          </cell>
          <cell r="AG319">
            <v>0</v>
          </cell>
          <cell r="AH319">
            <v>903736</v>
          </cell>
          <cell r="AI319">
            <v>0</v>
          </cell>
          <cell r="AJ319">
            <v>-903736</v>
          </cell>
          <cell r="AK319">
            <v>0</v>
          </cell>
          <cell r="AL319">
            <v>45704</v>
          </cell>
          <cell r="AM319">
            <v>0</v>
          </cell>
          <cell r="AN319">
            <v>0</v>
          </cell>
          <cell r="AO319">
            <v>0</v>
          </cell>
          <cell r="AP319">
            <v>0</v>
          </cell>
          <cell r="AQ319">
            <v>0</v>
          </cell>
          <cell r="AR319">
            <v>0</v>
          </cell>
          <cell r="AS319">
            <v>0</v>
          </cell>
          <cell r="AT319">
            <v>0</v>
          </cell>
          <cell r="AU319">
            <v>146899</v>
          </cell>
          <cell r="AV319">
            <v>-123566</v>
          </cell>
          <cell r="AW319">
            <v>-36</v>
          </cell>
          <cell r="AX319">
            <v>0</v>
          </cell>
          <cell r="AY319">
            <v>177731</v>
          </cell>
          <cell r="AZ319">
            <v>-148865</v>
          </cell>
          <cell r="BA319">
            <v>-42</v>
          </cell>
          <cell r="BB319">
            <v>0</v>
          </cell>
          <cell r="BC319">
            <v>32762</v>
          </cell>
          <cell r="BD319">
            <v>0</v>
          </cell>
          <cell r="BE319">
            <v>-13</v>
          </cell>
          <cell r="BF319">
            <v>0</v>
          </cell>
          <cell r="BG319">
            <v>57045</v>
          </cell>
          <cell r="BH319">
            <v>-41810</v>
          </cell>
          <cell r="BI319">
            <v>1489</v>
          </cell>
          <cell r="BJ319">
            <v>0</v>
          </cell>
          <cell r="BK319">
            <v>14644</v>
          </cell>
          <cell r="BL319">
            <v>0</v>
          </cell>
          <cell r="BM319">
            <v>3234</v>
          </cell>
          <cell r="BN319">
            <v>0</v>
          </cell>
          <cell r="BO319">
            <v>2924</v>
          </cell>
          <cell r="BP319">
            <v>0</v>
          </cell>
          <cell r="BQ319">
            <v>-34</v>
          </cell>
          <cell r="BR319">
            <v>0</v>
          </cell>
          <cell r="BS319">
            <v>0</v>
          </cell>
          <cell r="BT319">
            <v>0</v>
          </cell>
          <cell r="BU319">
            <v>0</v>
          </cell>
          <cell r="BV319">
            <v>0</v>
          </cell>
          <cell r="BW319">
            <v>11685</v>
          </cell>
          <cell r="BX319">
            <v>0</v>
          </cell>
          <cell r="BY319">
            <v>164</v>
          </cell>
          <cell r="BZ319">
            <v>0</v>
          </cell>
          <cell r="CA319">
            <v>18000</v>
          </cell>
          <cell r="CB319">
            <v>0</v>
          </cell>
          <cell r="CC319">
            <v>750</v>
          </cell>
          <cell r="CD319">
            <v>0</v>
          </cell>
          <cell r="CE319">
            <v>5356</v>
          </cell>
          <cell r="CF319">
            <v>0</v>
          </cell>
          <cell r="CG319">
            <v>479</v>
          </cell>
          <cell r="CH319">
            <v>0</v>
          </cell>
          <cell r="CI319">
            <v>12000</v>
          </cell>
          <cell r="CJ319">
            <v>0</v>
          </cell>
          <cell r="CK319">
            <v>1000</v>
          </cell>
          <cell r="CL319">
            <v>0</v>
          </cell>
          <cell r="CM319">
            <v>388750</v>
          </cell>
          <cell r="CN319">
            <v>0</v>
          </cell>
          <cell r="CO319">
            <v>9670</v>
          </cell>
          <cell r="CP319">
            <v>0</v>
          </cell>
          <cell r="CQ319">
            <v>6967</v>
          </cell>
          <cell r="CR319">
            <v>1734</v>
          </cell>
          <cell r="CS319">
            <v>75252</v>
          </cell>
          <cell r="CT319">
            <v>0</v>
          </cell>
          <cell r="CU319">
            <v>0</v>
          </cell>
          <cell r="CV319">
            <v>1206</v>
          </cell>
          <cell r="CW319">
            <v>0</v>
          </cell>
          <cell r="CX319">
            <v>0</v>
          </cell>
          <cell r="CY319">
            <v>0</v>
          </cell>
          <cell r="CZ319">
            <v>0</v>
          </cell>
          <cell r="DA319">
            <v>0</v>
          </cell>
          <cell r="DB319">
            <v>0</v>
          </cell>
          <cell r="DC319">
            <v>0</v>
          </cell>
          <cell r="DD319">
            <v>0</v>
          </cell>
          <cell r="DE319">
            <v>0</v>
          </cell>
          <cell r="DF319">
            <v>1744011</v>
          </cell>
          <cell r="DG319">
            <v>874763</v>
          </cell>
          <cell r="DH319">
            <v>-1771419</v>
          </cell>
          <cell r="DI319">
            <v>91471</v>
          </cell>
          <cell r="DJ319">
            <v>48303</v>
          </cell>
          <cell r="DK319">
            <v>31932</v>
          </cell>
          <cell r="DL319">
            <v>3195</v>
          </cell>
          <cell r="DM319">
            <v>22</v>
          </cell>
          <cell r="DN319">
            <v>103577</v>
          </cell>
          <cell r="DO319">
            <v>47179</v>
          </cell>
          <cell r="DP319">
            <v>-233</v>
          </cell>
          <cell r="DQ319">
            <v>-25</v>
          </cell>
          <cell r="DR319">
            <v>26496</v>
          </cell>
          <cell r="DS319">
            <v>9253</v>
          </cell>
          <cell r="DT319">
            <v>-773</v>
          </cell>
          <cell r="DU319">
            <v>-81</v>
          </cell>
          <cell r="DV319">
            <v>155845</v>
          </cell>
          <cell r="DW319">
            <v>635714</v>
          </cell>
          <cell r="DX319">
            <v>-3299</v>
          </cell>
          <cell r="DY319">
            <v>-112274</v>
          </cell>
          <cell r="DZ319">
            <v>0</v>
          </cell>
          <cell r="EA319">
            <v>1551</v>
          </cell>
          <cell r="EB319">
            <v>0</v>
          </cell>
          <cell r="EC319">
            <v>-15</v>
          </cell>
          <cell r="ED319">
            <v>0</v>
          </cell>
          <cell r="EE319">
            <v>4936</v>
          </cell>
          <cell r="EF319">
            <v>0</v>
          </cell>
          <cell r="EG319">
            <v>547</v>
          </cell>
          <cell r="EH319">
            <v>129946</v>
          </cell>
          <cell r="EI319">
            <v>22226</v>
          </cell>
          <cell r="EJ319">
            <v>2089</v>
          </cell>
          <cell r="EK319">
            <v>-79</v>
          </cell>
          <cell r="EL319">
            <v>106734</v>
          </cell>
          <cell r="EM319">
            <v>18343</v>
          </cell>
          <cell r="EN319">
            <v>1959</v>
          </cell>
          <cell r="EO319">
            <v>-107</v>
          </cell>
          <cell r="EP319">
            <v>9565</v>
          </cell>
          <cell r="EQ319">
            <v>783</v>
          </cell>
          <cell r="ER319">
            <v>987</v>
          </cell>
          <cell r="ES319">
            <v>0</v>
          </cell>
          <cell r="ET319">
            <v>0</v>
          </cell>
          <cell r="EU319">
            <v>0</v>
          </cell>
          <cell r="EV319">
            <v>0</v>
          </cell>
          <cell r="EW319">
            <v>0</v>
          </cell>
          <cell r="EX319">
            <v>0</v>
          </cell>
          <cell r="EY319">
            <v>0</v>
          </cell>
          <cell r="EZ319">
            <v>0</v>
          </cell>
          <cell r="FA319">
            <v>0</v>
          </cell>
          <cell r="FB319">
            <v>0</v>
          </cell>
          <cell r="FC319">
            <v>45266</v>
          </cell>
          <cell r="FD319">
            <v>0</v>
          </cell>
          <cell r="FE319">
            <v>1078</v>
          </cell>
          <cell r="FF319">
            <v>0</v>
          </cell>
          <cell r="FG319">
            <v>54996</v>
          </cell>
          <cell r="FH319">
            <v>0</v>
          </cell>
          <cell r="FI319">
            <v>792</v>
          </cell>
          <cell r="FJ319">
            <v>0</v>
          </cell>
          <cell r="FK319">
            <v>14173</v>
          </cell>
          <cell r="FL319">
            <v>1560</v>
          </cell>
          <cell r="FM319">
            <v>789</v>
          </cell>
          <cell r="FN319">
            <v>0</v>
          </cell>
          <cell r="FO319">
            <v>18762</v>
          </cell>
          <cell r="FP319">
            <v>0</v>
          </cell>
          <cell r="FQ319">
            <v>571</v>
          </cell>
          <cell r="FR319">
            <v>0</v>
          </cell>
          <cell r="FS319">
            <v>0</v>
          </cell>
          <cell r="FT319">
            <v>25742</v>
          </cell>
          <cell r="FU319">
            <v>0</v>
          </cell>
          <cell r="FV319">
            <v>0</v>
          </cell>
          <cell r="FW319">
            <v>0</v>
          </cell>
          <cell r="FX319">
            <v>213908</v>
          </cell>
          <cell r="FY319">
            <v>0</v>
          </cell>
          <cell r="FZ319">
            <v>0</v>
          </cell>
          <cell r="GA319">
            <v>0</v>
          </cell>
          <cell r="GB319">
            <v>376159</v>
          </cell>
          <cell r="GC319">
            <v>0</v>
          </cell>
          <cell r="GD319">
            <v>0</v>
          </cell>
          <cell r="GE319">
            <v>0</v>
          </cell>
          <cell r="GF319">
            <v>50612</v>
          </cell>
          <cell r="GG319">
            <v>0</v>
          </cell>
          <cell r="GH319">
            <v>0</v>
          </cell>
          <cell r="GI319">
            <v>0</v>
          </cell>
          <cell r="GJ319">
            <v>60371</v>
          </cell>
          <cell r="GK319">
            <v>0</v>
          </cell>
          <cell r="GL319">
            <v>0</v>
          </cell>
          <cell r="GM319">
            <v>0</v>
          </cell>
          <cell r="GN319">
            <v>0</v>
          </cell>
          <cell r="GO319">
            <v>0</v>
          </cell>
          <cell r="GP319">
            <v>0</v>
          </cell>
          <cell r="GQ319">
            <v>0</v>
          </cell>
          <cell r="GR319">
            <v>0</v>
          </cell>
          <cell r="GS319">
            <v>0</v>
          </cell>
          <cell r="GT319">
            <v>0</v>
          </cell>
          <cell r="GU319">
            <v>0</v>
          </cell>
          <cell r="GV319">
            <v>18273</v>
          </cell>
          <cell r="GW319">
            <v>0</v>
          </cell>
          <cell r="GX319">
            <v>0</v>
          </cell>
          <cell r="GY319">
            <v>0</v>
          </cell>
          <cell r="GZ319">
            <v>745065</v>
          </cell>
          <cell r="HA319">
            <v>0</v>
          </cell>
          <cell r="HB319">
            <v>0</v>
          </cell>
          <cell r="HC319">
            <v>0</v>
          </cell>
          <cell r="HD319">
            <v>33166</v>
          </cell>
          <cell r="HE319">
            <v>0</v>
          </cell>
          <cell r="HF319">
            <v>0</v>
          </cell>
          <cell r="HG319">
            <v>0</v>
          </cell>
          <cell r="HH319">
            <v>275530</v>
          </cell>
          <cell r="HI319">
            <v>0</v>
          </cell>
          <cell r="HJ319">
            <v>0</v>
          </cell>
          <cell r="HK319">
            <v>0</v>
          </cell>
          <cell r="HL319">
            <v>484548</v>
          </cell>
          <cell r="HM319">
            <v>0</v>
          </cell>
          <cell r="HN319">
            <v>0</v>
          </cell>
          <cell r="HO319">
            <v>0</v>
          </cell>
          <cell r="HP319">
            <v>65196</v>
          </cell>
          <cell r="HQ319">
            <v>0</v>
          </cell>
          <cell r="HR319">
            <v>0</v>
          </cell>
          <cell r="HS319">
            <v>0</v>
          </cell>
          <cell r="HT319">
            <v>77765</v>
          </cell>
          <cell r="HU319">
            <v>0</v>
          </cell>
          <cell r="HV319">
            <v>0</v>
          </cell>
          <cell r="HW319">
            <v>0</v>
          </cell>
          <cell r="HX319">
            <v>0</v>
          </cell>
          <cell r="HY319">
            <v>0</v>
          </cell>
          <cell r="HZ319">
            <v>0</v>
          </cell>
          <cell r="IA319">
            <v>0</v>
          </cell>
          <cell r="IB319">
            <v>23537</v>
          </cell>
          <cell r="IC319">
            <v>0</v>
          </cell>
          <cell r="ID319">
            <v>0</v>
          </cell>
          <cell r="IE319">
            <v>0</v>
          </cell>
          <cell r="IF319">
            <v>0</v>
          </cell>
          <cell r="IG319">
            <v>0</v>
          </cell>
          <cell r="IH319">
            <v>0</v>
          </cell>
          <cell r="II319">
            <v>0</v>
          </cell>
          <cell r="IJ319">
            <v>959742</v>
          </cell>
          <cell r="IK319">
            <v>0</v>
          </cell>
        </row>
        <row r="320">
          <cell r="A320" t="str">
            <v>65624384</v>
          </cell>
          <cell r="B320" t="str">
            <v>2001</v>
          </cell>
          <cell r="C320">
            <v>37418</v>
          </cell>
          <cell r="D320" t="str">
            <v>08:57:47</v>
          </cell>
          <cell r="E320" t="str">
            <v>THE LAURELS OF FOREST GLENN</v>
          </cell>
          <cell r="F320">
            <v>0</v>
          </cell>
          <cell r="G320">
            <v>795730</v>
          </cell>
          <cell r="H320">
            <v>-5866</v>
          </cell>
          <cell r="I320">
            <v>-3883</v>
          </cell>
          <cell r="J320">
            <v>17754</v>
          </cell>
          <cell r="K320">
            <v>177012</v>
          </cell>
          <cell r="L320">
            <v>18</v>
          </cell>
          <cell r="M320">
            <v>1735</v>
          </cell>
          <cell r="N320">
            <v>24170</v>
          </cell>
          <cell r="O320">
            <v>149075</v>
          </cell>
          <cell r="P320">
            <v>-1809</v>
          </cell>
          <cell r="Q320">
            <v>1215</v>
          </cell>
          <cell r="R320">
            <v>252351</v>
          </cell>
          <cell r="S320">
            <v>264635</v>
          </cell>
          <cell r="T320">
            <v>-2099</v>
          </cell>
          <cell r="U320">
            <v>12229</v>
          </cell>
          <cell r="V320">
            <v>194575</v>
          </cell>
          <cell r="W320">
            <v>0</v>
          </cell>
          <cell r="X320">
            <v>0</v>
          </cell>
          <cell r="Y320">
            <v>0</v>
          </cell>
          <cell r="Z320">
            <v>151647</v>
          </cell>
          <cell r="AA320">
            <v>0</v>
          </cell>
          <cell r="AB320">
            <v>-151647</v>
          </cell>
          <cell r="AC320">
            <v>0</v>
          </cell>
          <cell r="AD320">
            <v>632689</v>
          </cell>
          <cell r="AE320">
            <v>0</v>
          </cell>
          <cell r="AF320">
            <v>-632689</v>
          </cell>
          <cell r="AG320">
            <v>0</v>
          </cell>
          <cell r="AH320">
            <v>935292</v>
          </cell>
          <cell r="AI320">
            <v>0</v>
          </cell>
          <cell r="AJ320">
            <v>-935292</v>
          </cell>
          <cell r="AK320">
            <v>0</v>
          </cell>
          <cell r="AL320">
            <v>58997</v>
          </cell>
          <cell r="AM320">
            <v>0</v>
          </cell>
          <cell r="AN320">
            <v>0</v>
          </cell>
          <cell r="AO320">
            <v>0</v>
          </cell>
          <cell r="AP320">
            <v>0</v>
          </cell>
          <cell r="AQ320">
            <v>0</v>
          </cell>
          <cell r="AR320">
            <v>0</v>
          </cell>
          <cell r="AS320">
            <v>0</v>
          </cell>
          <cell r="AT320">
            <v>0</v>
          </cell>
          <cell r="AU320">
            <v>158840</v>
          </cell>
          <cell r="AV320">
            <v>-138485</v>
          </cell>
          <cell r="AW320">
            <v>0</v>
          </cell>
          <cell r="AX320">
            <v>0</v>
          </cell>
          <cell r="AY320">
            <v>183948</v>
          </cell>
          <cell r="AZ320">
            <v>-160032</v>
          </cell>
          <cell r="BA320">
            <v>0</v>
          </cell>
          <cell r="BB320">
            <v>0</v>
          </cell>
          <cell r="BC320">
            <v>18626</v>
          </cell>
          <cell r="BD320">
            <v>0</v>
          </cell>
          <cell r="BE320">
            <v>0</v>
          </cell>
          <cell r="BF320">
            <v>0</v>
          </cell>
          <cell r="BG320">
            <v>85648</v>
          </cell>
          <cell r="BH320">
            <v>-72672</v>
          </cell>
          <cell r="BI320">
            <v>4604</v>
          </cell>
          <cell r="BJ320">
            <v>0</v>
          </cell>
          <cell r="BK320">
            <v>16206</v>
          </cell>
          <cell r="BL320">
            <v>0</v>
          </cell>
          <cell r="BM320">
            <v>0</v>
          </cell>
          <cell r="BN320">
            <v>0</v>
          </cell>
          <cell r="BO320">
            <v>2349</v>
          </cell>
          <cell r="BP320">
            <v>0</v>
          </cell>
          <cell r="BQ320">
            <v>0</v>
          </cell>
          <cell r="BR320">
            <v>0</v>
          </cell>
          <cell r="BS320">
            <v>0</v>
          </cell>
          <cell r="BT320">
            <v>0</v>
          </cell>
          <cell r="BU320">
            <v>0</v>
          </cell>
          <cell r="BV320">
            <v>0</v>
          </cell>
          <cell r="BW320">
            <v>5944</v>
          </cell>
          <cell r="BX320">
            <v>0</v>
          </cell>
          <cell r="BY320">
            <v>559</v>
          </cell>
          <cell r="BZ320">
            <v>0</v>
          </cell>
          <cell r="CA320">
            <v>21850</v>
          </cell>
          <cell r="CB320">
            <v>0</v>
          </cell>
          <cell r="CC320">
            <v>0</v>
          </cell>
          <cell r="CD320">
            <v>0</v>
          </cell>
          <cell r="CE320">
            <v>5376</v>
          </cell>
          <cell r="CF320">
            <v>0</v>
          </cell>
          <cell r="CG320">
            <v>0</v>
          </cell>
          <cell r="CH320">
            <v>0</v>
          </cell>
          <cell r="CI320">
            <v>0</v>
          </cell>
          <cell r="CJ320">
            <v>0</v>
          </cell>
          <cell r="CK320">
            <v>0</v>
          </cell>
          <cell r="CL320">
            <v>0</v>
          </cell>
          <cell r="CM320">
            <v>58400</v>
          </cell>
          <cell r="CN320">
            <v>0</v>
          </cell>
          <cell r="CO320">
            <v>0</v>
          </cell>
          <cell r="CP320">
            <v>0</v>
          </cell>
          <cell r="CQ320">
            <v>12573</v>
          </cell>
          <cell r="CR320">
            <v>370</v>
          </cell>
          <cell r="CS320">
            <v>79189</v>
          </cell>
          <cell r="CT320">
            <v>0</v>
          </cell>
          <cell r="CU320">
            <v>0</v>
          </cell>
          <cell r="CV320">
            <v>3682</v>
          </cell>
          <cell r="CW320">
            <v>0</v>
          </cell>
          <cell r="CX320">
            <v>0</v>
          </cell>
          <cell r="CY320">
            <v>0</v>
          </cell>
          <cell r="CZ320">
            <v>0</v>
          </cell>
          <cell r="DA320">
            <v>0</v>
          </cell>
          <cell r="DB320">
            <v>0</v>
          </cell>
          <cell r="DC320">
            <v>0</v>
          </cell>
          <cell r="DD320">
            <v>0</v>
          </cell>
          <cell r="DE320">
            <v>0</v>
          </cell>
          <cell r="DF320">
            <v>1973200</v>
          </cell>
          <cell r="DG320">
            <v>569760</v>
          </cell>
          <cell r="DH320">
            <v>-2086765</v>
          </cell>
          <cell r="DI320">
            <v>84352</v>
          </cell>
          <cell r="DJ320">
            <v>0</v>
          </cell>
          <cell r="DK320">
            <v>88879</v>
          </cell>
          <cell r="DL320">
            <v>-28</v>
          </cell>
          <cell r="DM320">
            <v>0</v>
          </cell>
          <cell r="DN320">
            <v>127579</v>
          </cell>
          <cell r="DO320">
            <v>37476</v>
          </cell>
          <cell r="DP320">
            <v>-3164</v>
          </cell>
          <cell r="DQ320">
            <v>10</v>
          </cell>
          <cell r="DR320">
            <v>57651</v>
          </cell>
          <cell r="DS320">
            <v>14909</v>
          </cell>
          <cell r="DT320">
            <v>-281</v>
          </cell>
          <cell r="DU320">
            <v>0</v>
          </cell>
          <cell r="DV320">
            <v>232187</v>
          </cell>
          <cell r="DW320">
            <v>1203670</v>
          </cell>
          <cell r="DX320">
            <v>-518</v>
          </cell>
          <cell r="DY320">
            <v>-711586</v>
          </cell>
          <cell r="DZ320">
            <v>0</v>
          </cell>
          <cell r="EA320">
            <v>17159</v>
          </cell>
          <cell r="EB320">
            <v>0</v>
          </cell>
          <cell r="EC320">
            <v>-415</v>
          </cell>
          <cell r="ED320">
            <v>0</v>
          </cell>
          <cell r="EE320">
            <v>14805</v>
          </cell>
          <cell r="EF320">
            <v>0</v>
          </cell>
          <cell r="EG320">
            <v>-2112</v>
          </cell>
          <cell r="EH320">
            <v>191700</v>
          </cell>
          <cell r="EI320">
            <v>32637</v>
          </cell>
          <cell r="EJ320">
            <v>2249</v>
          </cell>
          <cell r="EK320">
            <v>8</v>
          </cell>
          <cell r="EL320">
            <v>152781</v>
          </cell>
          <cell r="EM320">
            <v>25758</v>
          </cell>
          <cell r="EN320">
            <v>2493</v>
          </cell>
          <cell r="EO320">
            <v>0</v>
          </cell>
          <cell r="EP320">
            <v>46972</v>
          </cell>
          <cell r="EQ320">
            <v>7310</v>
          </cell>
          <cell r="ER320">
            <v>877</v>
          </cell>
          <cell r="ES320">
            <v>0</v>
          </cell>
          <cell r="ET320">
            <v>0</v>
          </cell>
          <cell r="EU320">
            <v>0</v>
          </cell>
          <cell r="EV320">
            <v>0</v>
          </cell>
          <cell r="EW320">
            <v>0</v>
          </cell>
          <cell r="EX320">
            <v>0</v>
          </cell>
          <cell r="EY320">
            <v>0</v>
          </cell>
          <cell r="EZ320">
            <v>0</v>
          </cell>
          <cell r="FA320">
            <v>0</v>
          </cell>
          <cell r="FB320">
            <v>0</v>
          </cell>
          <cell r="FC320">
            <v>69474</v>
          </cell>
          <cell r="FD320">
            <v>0</v>
          </cell>
          <cell r="FE320">
            <v>2538</v>
          </cell>
          <cell r="FF320">
            <v>0</v>
          </cell>
          <cell r="FG320">
            <v>105340</v>
          </cell>
          <cell r="FH320">
            <v>0</v>
          </cell>
          <cell r="FI320">
            <v>3905</v>
          </cell>
          <cell r="FJ320">
            <v>0</v>
          </cell>
          <cell r="FK320">
            <v>14475</v>
          </cell>
          <cell r="FL320">
            <v>2876</v>
          </cell>
          <cell r="FM320">
            <v>-391</v>
          </cell>
          <cell r="FN320">
            <v>0</v>
          </cell>
          <cell r="FO320">
            <v>26715</v>
          </cell>
          <cell r="FP320">
            <v>0</v>
          </cell>
          <cell r="FQ320">
            <v>718</v>
          </cell>
          <cell r="FR320">
            <v>0</v>
          </cell>
          <cell r="FS320">
            <v>0</v>
          </cell>
          <cell r="FT320">
            <v>33654</v>
          </cell>
          <cell r="FU320">
            <v>0</v>
          </cell>
          <cell r="FV320">
            <v>0</v>
          </cell>
          <cell r="FW320">
            <v>0</v>
          </cell>
          <cell r="FX320">
            <v>137752</v>
          </cell>
          <cell r="FY320">
            <v>0</v>
          </cell>
          <cell r="FZ320">
            <v>0</v>
          </cell>
          <cell r="GA320">
            <v>0</v>
          </cell>
          <cell r="GB320">
            <v>192482</v>
          </cell>
          <cell r="GC320">
            <v>0</v>
          </cell>
          <cell r="GD320">
            <v>0</v>
          </cell>
          <cell r="GE320">
            <v>0</v>
          </cell>
          <cell r="GF320">
            <v>29211</v>
          </cell>
          <cell r="GG320">
            <v>0</v>
          </cell>
          <cell r="GH320">
            <v>0</v>
          </cell>
          <cell r="GI320">
            <v>0</v>
          </cell>
          <cell r="GJ320">
            <v>34213</v>
          </cell>
          <cell r="GK320">
            <v>0</v>
          </cell>
          <cell r="GL320">
            <v>0</v>
          </cell>
          <cell r="GM320">
            <v>0</v>
          </cell>
          <cell r="GN320">
            <v>0</v>
          </cell>
          <cell r="GO320">
            <v>0</v>
          </cell>
          <cell r="GP320">
            <v>0</v>
          </cell>
          <cell r="GQ320">
            <v>0</v>
          </cell>
          <cell r="GR320">
            <v>0</v>
          </cell>
          <cell r="GS320">
            <v>0</v>
          </cell>
          <cell r="GT320">
            <v>0</v>
          </cell>
          <cell r="GU320">
            <v>0</v>
          </cell>
          <cell r="GV320">
            <v>16133</v>
          </cell>
          <cell r="GW320">
            <v>0</v>
          </cell>
          <cell r="GX320">
            <v>0</v>
          </cell>
          <cell r="GY320">
            <v>0</v>
          </cell>
          <cell r="GZ320">
            <v>443445</v>
          </cell>
          <cell r="HA320">
            <v>0</v>
          </cell>
          <cell r="HB320">
            <v>0</v>
          </cell>
          <cell r="HC320">
            <v>0</v>
          </cell>
          <cell r="HD320">
            <v>117993</v>
          </cell>
          <cell r="HE320">
            <v>0</v>
          </cell>
          <cell r="HF320">
            <v>0</v>
          </cell>
          <cell r="HG320">
            <v>0</v>
          </cell>
          <cell r="HH320">
            <v>482722</v>
          </cell>
          <cell r="HI320">
            <v>0</v>
          </cell>
          <cell r="HJ320">
            <v>0</v>
          </cell>
          <cell r="HK320">
            <v>0</v>
          </cell>
          <cell r="HL320">
            <v>674562</v>
          </cell>
          <cell r="HM320">
            <v>0</v>
          </cell>
          <cell r="HN320">
            <v>0</v>
          </cell>
          <cell r="HO320">
            <v>0</v>
          </cell>
          <cell r="HP320">
            <v>102373</v>
          </cell>
          <cell r="HQ320">
            <v>0</v>
          </cell>
          <cell r="HR320">
            <v>0</v>
          </cell>
          <cell r="HS320">
            <v>0</v>
          </cell>
          <cell r="HT320">
            <v>119897</v>
          </cell>
          <cell r="HU320">
            <v>0</v>
          </cell>
          <cell r="HV320">
            <v>0</v>
          </cell>
          <cell r="HW320">
            <v>0</v>
          </cell>
          <cell r="HX320">
            <v>0</v>
          </cell>
          <cell r="HY320">
            <v>0</v>
          </cell>
          <cell r="HZ320">
            <v>0</v>
          </cell>
          <cell r="IA320">
            <v>0</v>
          </cell>
          <cell r="IB320">
            <v>56539</v>
          </cell>
          <cell r="IC320">
            <v>0</v>
          </cell>
          <cell r="ID320">
            <v>0</v>
          </cell>
          <cell r="IE320">
            <v>0</v>
          </cell>
          <cell r="IF320">
            <v>0</v>
          </cell>
          <cell r="IG320">
            <v>0</v>
          </cell>
          <cell r="IH320">
            <v>0</v>
          </cell>
          <cell r="II320">
            <v>0</v>
          </cell>
          <cell r="IJ320">
            <v>1554086</v>
          </cell>
          <cell r="IK320">
            <v>0</v>
          </cell>
        </row>
        <row r="321">
          <cell r="A321" t="str">
            <v>34310777</v>
          </cell>
          <cell r="B321" t="str">
            <v>2001</v>
          </cell>
          <cell r="C321">
            <v>37411</v>
          </cell>
          <cell r="D321" t="str">
            <v>17:07:40</v>
          </cell>
          <cell r="E321" t="str">
            <v>THE LAURELS OF GREENTREE RIDGE</v>
          </cell>
          <cell r="F321">
            <v>0</v>
          </cell>
          <cell r="G321">
            <v>251153</v>
          </cell>
          <cell r="H321">
            <v>310</v>
          </cell>
          <cell r="I321">
            <v>-3732</v>
          </cell>
          <cell r="J321">
            <v>15074</v>
          </cell>
          <cell r="K321">
            <v>76859</v>
          </cell>
          <cell r="L321">
            <v>239</v>
          </cell>
          <cell r="M321">
            <v>4387</v>
          </cell>
          <cell r="N321">
            <v>76704</v>
          </cell>
          <cell r="O321">
            <v>33952</v>
          </cell>
          <cell r="P321">
            <v>-432</v>
          </cell>
          <cell r="Q321">
            <v>921</v>
          </cell>
          <cell r="R321">
            <v>134690</v>
          </cell>
          <cell r="S321">
            <v>171681</v>
          </cell>
          <cell r="T321">
            <v>-3026</v>
          </cell>
          <cell r="U321">
            <v>-884</v>
          </cell>
          <cell r="V321">
            <v>130634</v>
          </cell>
          <cell r="W321">
            <v>0</v>
          </cell>
          <cell r="X321">
            <v>0</v>
          </cell>
          <cell r="Y321">
            <v>-284</v>
          </cell>
          <cell r="Z321">
            <v>73016</v>
          </cell>
          <cell r="AA321">
            <v>0</v>
          </cell>
          <cell r="AB321">
            <v>-73016</v>
          </cell>
          <cell r="AC321">
            <v>0</v>
          </cell>
          <cell r="AD321">
            <v>301426</v>
          </cell>
          <cell r="AE321">
            <v>0</v>
          </cell>
          <cell r="AF321">
            <v>-301426</v>
          </cell>
          <cell r="AG321">
            <v>0</v>
          </cell>
          <cell r="AH321">
            <v>516327</v>
          </cell>
          <cell r="AI321">
            <v>0</v>
          </cell>
          <cell r="AJ321">
            <v>-516327</v>
          </cell>
          <cell r="AK321">
            <v>0</v>
          </cell>
          <cell r="AL321">
            <v>26541</v>
          </cell>
          <cell r="AM321">
            <v>0</v>
          </cell>
          <cell r="AN321">
            <v>0</v>
          </cell>
          <cell r="AO321">
            <v>0</v>
          </cell>
          <cell r="AP321">
            <v>0</v>
          </cell>
          <cell r="AQ321">
            <v>0</v>
          </cell>
          <cell r="AR321">
            <v>0</v>
          </cell>
          <cell r="AS321">
            <v>0</v>
          </cell>
          <cell r="AT321">
            <v>0</v>
          </cell>
          <cell r="AU321">
            <v>96164</v>
          </cell>
          <cell r="AV321">
            <v>-81678</v>
          </cell>
          <cell r="AW321">
            <v>-26</v>
          </cell>
          <cell r="AX321">
            <v>0</v>
          </cell>
          <cell r="AY321">
            <v>123575</v>
          </cell>
          <cell r="AZ321">
            <v>-105119</v>
          </cell>
          <cell r="BA321">
            <v>0</v>
          </cell>
          <cell r="BB321">
            <v>0</v>
          </cell>
          <cell r="BC321">
            <v>10691</v>
          </cell>
          <cell r="BD321">
            <v>0</v>
          </cell>
          <cell r="BE321">
            <v>161</v>
          </cell>
          <cell r="BF321">
            <v>0</v>
          </cell>
          <cell r="BG321">
            <v>66151</v>
          </cell>
          <cell r="BH321">
            <v>-31226</v>
          </cell>
          <cell r="BI321">
            <v>-1136</v>
          </cell>
          <cell r="BJ321">
            <v>0</v>
          </cell>
          <cell r="BK321">
            <v>8323</v>
          </cell>
          <cell r="BL321">
            <v>0</v>
          </cell>
          <cell r="BM321">
            <v>0</v>
          </cell>
          <cell r="BN321">
            <v>0</v>
          </cell>
          <cell r="BO321">
            <v>3740</v>
          </cell>
          <cell r="BP321">
            <v>0</v>
          </cell>
          <cell r="BQ321">
            <v>54</v>
          </cell>
          <cell r="BR321">
            <v>0</v>
          </cell>
          <cell r="BS321">
            <v>0</v>
          </cell>
          <cell r="BT321">
            <v>0</v>
          </cell>
          <cell r="BU321">
            <v>0</v>
          </cell>
          <cell r="BV321">
            <v>0</v>
          </cell>
          <cell r="BW321">
            <v>3667</v>
          </cell>
          <cell r="BX321">
            <v>0</v>
          </cell>
          <cell r="BY321">
            <v>183</v>
          </cell>
          <cell r="BZ321">
            <v>0</v>
          </cell>
          <cell r="CA321">
            <v>22750</v>
          </cell>
          <cell r="CB321">
            <v>0</v>
          </cell>
          <cell r="CC321">
            <v>0</v>
          </cell>
          <cell r="CD321">
            <v>0</v>
          </cell>
          <cell r="CE321">
            <v>2576</v>
          </cell>
          <cell r="CF321">
            <v>0</v>
          </cell>
          <cell r="CG321">
            <v>0</v>
          </cell>
          <cell r="CH321">
            <v>0</v>
          </cell>
          <cell r="CI321">
            <v>405</v>
          </cell>
          <cell r="CJ321">
            <v>0</v>
          </cell>
          <cell r="CK321">
            <v>600</v>
          </cell>
          <cell r="CL321">
            <v>0</v>
          </cell>
          <cell r="CM321">
            <v>60692</v>
          </cell>
          <cell r="CN321">
            <v>0</v>
          </cell>
          <cell r="CO321">
            <v>48</v>
          </cell>
          <cell r="CP321">
            <v>0</v>
          </cell>
          <cell r="CQ321">
            <v>6068</v>
          </cell>
          <cell r="CR321">
            <v>0</v>
          </cell>
          <cell r="CS321">
            <v>34195</v>
          </cell>
          <cell r="CT321">
            <v>0</v>
          </cell>
          <cell r="CU321">
            <v>0</v>
          </cell>
          <cell r="CV321">
            <v>134</v>
          </cell>
          <cell r="CW321">
            <v>0</v>
          </cell>
          <cell r="CX321">
            <v>0</v>
          </cell>
          <cell r="CY321">
            <v>0</v>
          </cell>
          <cell r="CZ321">
            <v>0</v>
          </cell>
          <cell r="DA321">
            <v>0</v>
          </cell>
          <cell r="DB321">
            <v>0</v>
          </cell>
          <cell r="DC321">
            <v>0</v>
          </cell>
          <cell r="DD321">
            <v>0</v>
          </cell>
          <cell r="DE321">
            <v>0</v>
          </cell>
          <cell r="DF321">
            <v>1047944</v>
          </cell>
          <cell r="DG321">
            <v>404802</v>
          </cell>
          <cell r="DH321">
            <v>-1108658</v>
          </cell>
          <cell r="DI321">
            <v>33795</v>
          </cell>
          <cell r="DJ321">
            <v>10384</v>
          </cell>
          <cell r="DK321">
            <v>81645</v>
          </cell>
          <cell r="DL321">
            <v>-272</v>
          </cell>
          <cell r="DM321">
            <v>139</v>
          </cell>
          <cell r="DN321">
            <v>37286</v>
          </cell>
          <cell r="DO321">
            <v>16197</v>
          </cell>
          <cell r="DP321">
            <v>-606</v>
          </cell>
          <cell r="DQ321">
            <v>0</v>
          </cell>
          <cell r="DR321">
            <v>20977</v>
          </cell>
          <cell r="DS321">
            <v>7747</v>
          </cell>
          <cell r="DT321">
            <v>-222</v>
          </cell>
          <cell r="DU321">
            <v>14</v>
          </cell>
          <cell r="DV321">
            <v>137836</v>
          </cell>
          <cell r="DW321">
            <v>434823</v>
          </cell>
          <cell r="DX321">
            <v>1166</v>
          </cell>
          <cell r="DY321">
            <v>-189820</v>
          </cell>
          <cell r="DZ321">
            <v>0</v>
          </cell>
          <cell r="EA321">
            <v>4512</v>
          </cell>
          <cell r="EB321">
            <v>0</v>
          </cell>
          <cell r="EC321">
            <v>665</v>
          </cell>
          <cell r="ED321">
            <v>0</v>
          </cell>
          <cell r="EE321">
            <v>8292</v>
          </cell>
          <cell r="EF321">
            <v>0</v>
          </cell>
          <cell r="EG321">
            <v>0</v>
          </cell>
          <cell r="EH321">
            <v>86217</v>
          </cell>
          <cell r="EI321">
            <v>16110</v>
          </cell>
          <cell r="EJ321">
            <v>1204</v>
          </cell>
          <cell r="EK321">
            <v>0</v>
          </cell>
          <cell r="EL321">
            <v>58335</v>
          </cell>
          <cell r="EM321">
            <v>11528</v>
          </cell>
          <cell r="EN321">
            <v>1561</v>
          </cell>
          <cell r="EO321">
            <v>0</v>
          </cell>
          <cell r="EP321">
            <v>24328</v>
          </cell>
          <cell r="EQ321">
            <v>617</v>
          </cell>
          <cell r="ER321">
            <v>510</v>
          </cell>
          <cell r="ES321">
            <v>0</v>
          </cell>
          <cell r="ET321">
            <v>0</v>
          </cell>
          <cell r="EU321">
            <v>0</v>
          </cell>
          <cell r="EV321">
            <v>0</v>
          </cell>
          <cell r="EW321">
            <v>0</v>
          </cell>
          <cell r="EX321">
            <v>0</v>
          </cell>
          <cell r="EY321">
            <v>0</v>
          </cell>
          <cell r="EZ321">
            <v>0</v>
          </cell>
          <cell r="FA321">
            <v>0</v>
          </cell>
          <cell r="FB321">
            <v>0</v>
          </cell>
          <cell r="FC321">
            <v>32930</v>
          </cell>
          <cell r="FD321">
            <v>0</v>
          </cell>
          <cell r="FE321">
            <v>898</v>
          </cell>
          <cell r="FF321">
            <v>0</v>
          </cell>
          <cell r="FG321">
            <v>0</v>
          </cell>
          <cell r="FH321">
            <v>0</v>
          </cell>
          <cell r="FI321">
            <v>293</v>
          </cell>
          <cell r="FJ321">
            <v>0</v>
          </cell>
          <cell r="FK321">
            <v>40127</v>
          </cell>
          <cell r="FL321">
            <v>0</v>
          </cell>
          <cell r="FM321">
            <v>2756</v>
          </cell>
          <cell r="FN321">
            <v>0</v>
          </cell>
          <cell r="FO321">
            <v>5956</v>
          </cell>
          <cell r="FP321">
            <v>0</v>
          </cell>
          <cell r="FQ321">
            <v>125</v>
          </cell>
          <cell r="FR321">
            <v>0</v>
          </cell>
          <cell r="FS321">
            <v>0</v>
          </cell>
          <cell r="FT321">
            <v>21158</v>
          </cell>
          <cell r="FU321">
            <v>0</v>
          </cell>
          <cell r="FV321">
            <v>0</v>
          </cell>
          <cell r="FW321">
            <v>0</v>
          </cell>
          <cell r="FX321">
            <v>85938</v>
          </cell>
          <cell r="FY321">
            <v>0</v>
          </cell>
          <cell r="FZ321">
            <v>0</v>
          </cell>
          <cell r="GA321">
            <v>0</v>
          </cell>
          <cell r="GB321">
            <v>148480</v>
          </cell>
          <cell r="GC321">
            <v>0</v>
          </cell>
          <cell r="GD321">
            <v>0</v>
          </cell>
          <cell r="GE321">
            <v>0</v>
          </cell>
          <cell r="GF321">
            <v>23554</v>
          </cell>
          <cell r="GG321">
            <v>0</v>
          </cell>
          <cell r="GH321">
            <v>0</v>
          </cell>
          <cell r="GI321">
            <v>0</v>
          </cell>
          <cell r="GJ321">
            <v>29879</v>
          </cell>
          <cell r="GK321">
            <v>0</v>
          </cell>
          <cell r="GL321">
            <v>0</v>
          </cell>
          <cell r="GM321">
            <v>0</v>
          </cell>
          <cell r="GN321">
            <v>0</v>
          </cell>
          <cell r="GO321">
            <v>0</v>
          </cell>
          <cell r="GP321">
            <v>0</v>
          </cell>
          <cell r="GQ321">
            <v>0</v>
          </cell>
          <cell r="GR321">
            <v>0</v>
          </cell>
          <cell r="GS321">
            <v>0</v>
          </cell>
          <cell r="GT321">
            <v>0</v>
          </cell>
          <cell r="GU321">
            <v>0</v>
          </cell>
          <cell r="GV321">
            <v>9049</v>
          </cell>
          <cell r="GW321">
            <v>0</v>
          </cell>
          <cell r="GX321">
            <v>0</v>
          </cell>
          <cell r="GY321">
            <v>0</v>
          </cell>
          <cell r="GZ321">
            <v>318058</v>
          </cell>
          <cell r="HA321">
            <v>0</v>
          </cell>
          <cell r="HB321">
            <v>0</v>
          </cell>
          <cell r="HC321">
            <v>0</v>
          </cell>
          <cell r="HD321">
            <v>51858</v>
          </cell>
          <cell r="HE321">
            <v>0</v>
          </cell>
          <cell r="HF321">
            <v>0</v>
          </cell>
          <cell r="HG321">
            <v>0</v>
          </cell>
          <cell r="HH321">
            <v>210584</v>
          </cell>
          <cell r="HI321">
            <v>0</v>
          </cell>
          <cell r="HJ321">
            <v>0</v>
          </cell>
          <cell r="HK321">
            <v>0</v>
          </cell>
          <cell r="HL321">
            <v>363892</v>
          </cell>
          <cell r="HM321">
            <v>0</v>
          </cell>
          <cell r="HN321">
            <v>0</v>
          </cell>
          <cell r="HO321">
            <v>0</v>
          </cell>
          <cell r="HP321">
            <v>57724</v>
          </cell>
          <cell r="HQ321">
            <v>0</v>
          </cell>
          <cell r="HR321">
            <v>0</v>
          </cell>
          <cell r="HS321">
            <v>0</v>
          </cell>
          <cell r="HT321">
            <v>73221</v>
          </cell>
          <cell r="HU321">
            <v>0</v>
          </cell>
          <cell r="HV321">
            <v>0</v>
          </cell>
          <cell r="HW321">
            <v>0</v>
          </cell>
          <cell r="HX321">
            <v>0</v>
          </cell>
          <cell r="HY321">
            <v>0</v>
          </cell>
          <cell r="HZ321">
            <v>0</v>
          </cell>
          <cell r="IA321">
            <v>0</v>
          </cell>
          <cell r="IB321">
            <v>22177</v>
          </cell>
          <cell r="IC321">
            <v>0</v>
          </cell>
          <cell r="ID321">
            <v>0</v>
          </cell>
          <cell r="IE321">
            <v>0</v>
          </cell>
          <cell r="IF321">
            <v>0</v>
          </cell>
          <cell r="IG321">
            <v>0</v>
          </cell>
          <cell r="IH321">
            <v>0</v>
          </cell>
          <cell r="II321">
            <v>0</v>
          </cell>
          <cell r="IJ321">
            <v>779456</v>
          </cell>
          <cell r="IK321">
            <v>0</v>
          </cell>
        </row>
        <row r="322">
          <cell r="A322" t="str">
            <v>58769654</v>
          </cell>
          <cell r="B322" t="str">
            <v>2001</v>
          </cell>
          <cell r="C322">
            <v>37420</v>
          </cell>
          <cell r="D322" t="str">
            <v>16:04:52</v>
          </cell>
          <cell r="E322" t="str">
            <v>THE LAURELS OF HENDERSONVILLE</v>
          </cell>
          <cell r="F322">
            <v>0</v>
          </cell>
          <cell r="G322">
            <v>649055</v>
          </cell>
          <cell r="H322">
            <v>-7299</v>
          </cell>
          <cell r="I322">
            <v>-2155</v>
          </cell>
          <cell r="J322">
            <v>15520</v>
          </cell>
          <cell r="K322">
            <v>138613</v>
          </cell>
          <cell r="L322">
            <v>84</v>
          </cell>
          <cell r="M322">
            <v>-7176</v>
          </cell>
          <cell r="N322">
            <v>138300</v>
          </cell>
          <cell r="O322">
            <v>37729</v>
          </cell>
          <cell r="P322">
            <v>-2186</v>
          </cell>
          <cell r="Q322">
            <v>-947</v>
          </cell>
          <cell r="R322">
            <v>200796</v>
          </cell>
          <cell r="S322">
            <v>227198</v>
          </cell>
          <cell r="T322">
            <v>-2634</v>
          </cell>
          <cell r="U322">
            <v>-4239</v>
          </cell>
          <cell r="V322">
            <v>201463</v>
          </cell>
          <cell r="W322">
            <v>0</v>
          </cell>
          <cell r="X322">
            <v>0</v>
          </cell>
          <cell r="Y322">
            <v>-970</v>
          </cell>
          <cell r="Z322">
            <v>70816</v>
          </cell>
          <cell r="AA322">
            <v>0</v>
          </cell>
          <cell r="AB322">
            <v>-70816</v>
          </cell>
          <cell r="AC322">
            <v>0</v>
          </cell>
          <cell r="AD322">
            <v>566695</v>
          </cell>
          <cell r="AE322">
            <v>0</v>
          </cell>
          <cell r="AF322">
            <v>-566695</v>
          </cell>
          <cell r="AG322">
            <v>0</v>
          </cell>
          <cell r="AH322">
            <v>796136</v>
          </cell>
          <cell r="AI322">
            <v>0</v>
          </cell>
          <cell r="AJ322">
            <v>-796136</v>
          </cell>
          <cell r="AK322">
            <v>0</v>
          </cell>
          <cell r="AL322">
            <v>40617</v>
          </cell>
          <cell r="AM322">
            <v>0</v>
          </cell>
          <cell r="AN322">
            <v>0</v>
          </cell>
          <cell r="AO322">
            <v>0</v>
          </cell>
          <cell r="AP322">
            <v>0</v>
          </cell>
          <cell r="AQ322">
            <v>0</v>
          </cell>
          <cell r="AR322">
            <v>0</v>
          </cell>
          <cell r="AS322">
            <v>0</v>
          </cell>
          <cell r="AT322">
            <v>0</v>
          </cell>
          <cell r="AU322">
            <v>135555</v>
          </cell>
          <cell r="AV322">
            <v>-115955</v>
          </cell>
          <cell r="AW322">
            <v>-78</v>
          </cell>
          <cell r="AX322">
            <v>0</v>
          </cell>
          <cell r="AY322">
            <v>187105</v>
          </cell>
          <cell r="AZ322">
            <v>-160919</v>
          </cell>
          <cell r="BA322">
            <v>-102</v>
          </cell>
          <cell r="BB322">
            <v>0</v>
          </cell>
          <cell r="BC322">
            <v>14891</v>
          </cell>
          <cell r="BD322">
            <v>0</v>
          </cell>
          <cell r="BE322">
            <v>-2049</v>
          </cell>
          <cell r="BF322">
            <v>0</v>
          </cell>
          <cell r="BG322">
            <v>40795</v>
          </cell>
          <cell r="BH322">
            <v>-24976</v>
          </cell>
          <cell r="BI322">
            <v>314</v>
          </cell>
          <cell r="BJ322">
            <v>0</v>
          </cell>
          <cell r="BK322">
            <v>12298</v>
          </cell>
          <cell r="BL322">
            <v>0</v>
          </cell>
          <cell r="BM322">
            <v>0</v>
          </cell>
          <cell r="BN322">
            <v>0</v>
          </cell>
          <cell r="BO322">
            <v>3518</v>
          </cell>
          <cell r="BP322">
            <v>0</v>
          </cell>
          <cell r="BQ322">
            <v>0</v>
          </cell>
          <cell r="BR322">
            <v>0</v>
          </cell>
          <cell r="BS322">
            <v>0</v>
          </cell>
          <cell r="BT322">
            <v>0</v>
          </cell>
          <cell r="BU322">
            <v>0</v>
          </cell>
          <cell r="BV322">
            <v>0</v>
          </cell>
          <cell r="BW322">
            <v>6482</v>
          </cell>
          <cell r="BX322">
            <v>0</v>
          </cell>
          <cell r="BY322">
            <v>0</v>
          </cell>
          <cell r="BZ322">
            <v>0</v>
          </cell>
          <cell r="CA322">
            <v>19200</v>
          </cell>
          <cell r="CB322">
            <v>0</v>
          </cell>
          <cell r="CC322">
            <v>0</v>
          </cell>
          <cell r="CD322">
            <v>0</v>
          </cell>
          <cell r="CE322">
            <v>4499</v>
          </cell>
          <cell r="CF322">
            <v>0</v>
          </cell>
          <cell r="CG322">
            <v>0</v>
          </cell>
          <cell r="CH322">
            <v>0</v>
          </cell>
          <cell r="CI322">
            <v>0</v>
          </cell>
          <cell r="CJ322">
            <v>0</v>
          </cell>
          <cell r="CK322">
            <v>0</v>
          </cell>
          <cell r="CL322">
            <v>0</v>
          </cell>
          <cell r="CM322">
            <v>3704</v>
          </cell>
          <cell r="CN322">
            <v>0</v>
          </cell>
          <cell r="CO322">
            <v>0</v>
          </cell>
          <cell r="CP322">
            <v>0</v>
          </cell>
          <cell r="CQ322">
            <v>3608</v>
          </cell>
          <cell r="CR322">
            <v>436</v>
          </cell>
          <cell r="CS322">
            <v>68007</v>
          </cell>
          <cell r="CT322">
            <v>0</v>
          </cell>
          <cell r="CU322">
            <v>0</v>
          </cell>
          <cell r="CV322">
            <v>3565</v>
          </cell>
          <cell r="CW322">
            <v>0</v>
          </cell>
          <cell r="CX322">
            <v>0</v>
          </cell>
          <cell r="CY322">
            <v>0</v>
          </cell>
          <cell r="CZ322">
            <v>0</v>
          </cell>
          <cell r="DA322">
            <v>0</v>
          </cell>
          <cell r="DB322">
            <v>0</v>
          </cell>
          <cell r="DC322">
            <v>0</v>
          </cell>
          <cell r="DD322">
            <v>0</v>
          </cell>
          <cell r="DE322">
            <v>0</v>
          </cell>
          <cell r="DF322">
            <v>1675727</v>
          </cell>
          <cell r="DG322">
            <v>431655</v>
          </cell>
          <cell r="DH322">
            <v>-1731496</v>
          </cell>
          <cell r="DI322">
            <v>65122</v>
          </cell>
          <cell r="DJ322">
            <v>41411</v>
          </cell>
          <cell r="DK322">
            <v>28060</v>
          </cell>
          <cell r="DL322">
            <v>-357</v>
          </cell>
          <cell r="DM322">
            <v>-101</v>
          </cell>
          <cell r="DN322">
            <v>81867</v>
          </cell>
          <cell r="DO322">
            <v>25795</v>
          </cell>
          <cell r="DP322">
            <v>239</v>
          </cell>
          <cell r="DQ322">
            <v>0</v>
          </cell>
          <cell r="DR322">
            <v>29083</v>
          </cell>
          <cell r="DS322">
            <v>9196</v>
          </cell>
          <cell r="DT322">
            <v>-230</v>
          </cell>
          <cell r="DU322">
            <v>-311</v>
          </cell>
          <cell r="DV322">
            <v>194613</v>
          </cell>
          <cell r="DW322">
            <v>792031</v>
          </cell>
          <cell r="DX322">
            <v>3389</v>
          </cell>
          <cell r="DY322">
            <v>-372339</v>
          </cell>
          <cell r="DZ322">
            <v>0</v>
          </cell>
          <cell r="EA322">
            <v>1680</v>
          </cell>
          <cell r="EB322">
            <v>0</v>
          </cell>
          <cell r="EC322">
            <v>0</v>
          </cell>
          <cell r="ED322">
            <v>0</v>
          </cell>
          <cell r="EE322">
            <v>2664</v>
          </cell>
          <cell r="EF322">
            <v>0</v>
          </cell>
          <cell r="EG322">
            <v>235</v>
          </cell>
          <cell r="EH322">
            <v>196419</v>
          </cell>
          <cell r="EI322">
            <v>39165</v>
          </cell>
          <cell r="EJ322">
            <v>2785</v>
          </cell>
          <cell r="EK322">
            <v>568</v>
          </cell>
          <cell r="EL322">
            <v>87213</v>
          </cell>
          <cell r="EM322">
            <v>10602</v>
          </cell>
          <cell r="EN322">
            <v>2520</v>
          </cell>
          <cell r="EO322">
            <v>0</v>
          </cell>
          <cell r="EP322">
            <v>23860</v>
          </cell>
          <cell r="EQ322">
            <v>3370</v>
          </cell>
          <cell r="ER322">
            <v>1033</v>
          </cell>
          <cell r="ES322">
            <v>0</v>
          </cell>
          <cell r="ET322">
            <v>0</v>
          </cell>
          <cell r="EU322">
            <v>0</v>
          </cell>
          <cell r="EV322">
            <v>0</v>
          </cell>
          <cell r="EW322">
            <v>0</v>
          </cell>
          <cell r="EX322">
            <v>0</v>
          </cell>
          <cell r="EY322">
            <v>0</v>
          </cell>
          <cell r="EZ322">
            <v>0</v>
          </cell>
          <cell r="FA322">
            <v>0</v>
          </cell>
          <cell r="FB322">
            <v>0</v>
          </cell>
          <cell r="FC322">
            <v>35053</v>
          </cell>
          <cell r="FD322">
            <v>0</v>
          </cell>
          <cell r="FE322">
            <v>47</v>
          </cell>
          <cell r="FF322">
            <v>0</v>
          </cell>
          <cell r="FG322">
            <v>15348</v>
          </cell>
          <cell r="FH322">
            <v>0</v>
          </cell>
          <cell r="FI322">
            <v>0</v>
          </cell>
          <cell r="FJ322">
            <v>0</v>
          </cell>
          <cell r="FK322">
            <v>34815</v>
          </cell>
          <cell r="FL322">
            <v>4373</v>
          </cell>
          <cell r="FM322">
            <v>0</v>
          </cell>
          <cell r="FN322">
            <v>0</v>
          </cell>
          <cell r="FO322">
            <v>22303</v>
          </cell>
          <cell r="FP322">
            <v>0</v>
          </cell>
          <cell r="FQ322">
            <v>-240</v>
          </cell>
          <cell r="FR322">
            <v>0</v>
          </cell>
          <cell r="FS322">
            <v>0</v>
          </cell>
          <cell r="FT322">
            <v>27561</v>
          </cell>
          <cell r="FU322">
            <v>0</v>
          </cell>
          <cell r="FV322">
            <v>0</v>
          </cell>
          <cell r="FW322">
            <v>0</v>
          </cell>
          <cell r="FX322">
            <v>216681</v>
          </cell>
          <cell r="FY322">
            <v>0</v>
          </cell>
          <cell r="FZ322">
            <v>0</v>
          </cell>
          <cell r="GA322">
            <v>0</v>
          </cell>
          <cell r="GB322">
            <v>290065</v>
          </cell>
          <cell r="GC322">
            <v>0</v>
          </cell>
          <cell r="GD322">
            <v>0</v>
          </cell>
          <cell r="GE322">
            <v>0</v>
          </cell>
          <cell r="GF322">
            <v>43261</v>
          </cell>
          <cell r="GG322">
            <v>0</v>
          </cell>
          <cell r="GH322">
            <v>0</v>
          </cell>
          <cell r="GI322">
            <v>0</v>
          </cell>
          <cell r="GJ322">
            <v>57796</v>
          </cell>
          <cell r="GK322">
            <v>0</v>
          </cell>
          <cell r="GL322">
            <v>0</v>
          </cell>
          <cell r="GM322">
            <v>0</v>
          </cell>
          <cell r="GN322">
            <v>0</v>
          </cell>
          <cell r="GO322">
            <v>0</v>
          </cell>
          <cell r="GP322">
            <v>0</v>
          </cell>
          <cell r="GQ322">
            <v>0</v>
          </cell>
          <cell r="GR322">
            <v>0</v>
          </cell>
          <cell r="GS322">
            <v>0</v>
          </cell>
          <cell r="GT322">
            <v>0</v>
          </cell>
          <cell r="GU322">
            <v>0</v>
          </cell>
          <cell r="GV322">
            <v>9717</v>
          </cell>
          <cell r="GW322">
            <v>0</v>
          </cell>
          <cell r="GX322">
            <v>0</v>
          </cell>
          <cell r="GY322">
            <v>0</v>
          </cell>
          <cell r="GZ322">
            <v>645081</v>
          </cell>
          <cell r="HA322">
            <v>0</v>
          </cell>
          <cell r="HB322">
            <v>0</v>
          </cell>
          <cell r="HC322">
            <v>0</v>
          </cell>
          <cell r="HD322">
            <v>43255</v>
          </cell>
          <cell r="HE322">
            <v>0</v>
          </cell>
          <cell r="HF322">
            <v>0</v>
          </cell>
          <cell r="HG322">
            <v>0</v>
          </cell>
          <cell r="HH322">
            <v>340287</v>
          </cell>
          <cell r="HI322">
            <v>0</v>
          </cell>
          <cell r="HJ322">
            <v>0</v>
          </cell>
          <cell r="HK322">
            <v>0</v>
          </cell>
          <cell r="HL322">
            <v>455541</v>
          </cell>
          <cell r="HM322">
            <v>0</v>
          </cell>
          <cell r="HN322">
            <v>0</v>
          </cell>
          <cell r="HO322">
            <v>0</v>
          </cell>
          <cell r="HP322">
            <v>67937</v>
          </cell>
          <cell r="HQ322">
            <v>0</v>
          </cell>
          <cell r="HR322">
            <v>0</v>
          </cell>
          <cell r="HS322">
            <v>0</v>
          </cell>
          <cell r="HT322">
            <v>90765</v>
          </cell>
          <cell r="HU322">
            <v>0</v>
          </cell>
          <cell r="HV322">
            <v>0</v>
          </cell>
          <cell r="HW322">
            <v>0</v>
          </cell>
          <cell r="HX322">
            <v>0</v>
          </cell>
          <cell r="HY322">
            <v>0</v>
          </cell>
          <cell r="HZ322">
            <v>0</v>
          </cell>
          <cell r="IA322">
            <v>0</v>
          </cell>
          <cell r="IB322">
            <v>15259</v>
          </cell>
          <cell r="IC322">
            <v>0</v>
          </cell>
          <cell r="ID322">
            <v>0</v>
          </cell>
          <cell r="IE322">
            <v>0</v>
          </cell>
          <cell r="IF322">
            <v>0</v>
          </cell>
          <cell r="IG322">
            <v>0</v>
          </cell>
          <cell r="IH322">
            <v>0</v>
          </cell>
          <cell r="II322">
            <v>0</v>
          </cell>
          <cell r="IJ322">
            <v>1013044</v>
          </cell>
          <cell r="IK322">
            <v>0</v>
          </cell>
        </row>
        <row r="323">
          <cell r="A323" t="str">
            <v>40636498</v>
          </cell>
          <cell r="B323" t="str">
            <v>2001</v>
          </cell>
          <cell r="C323">
            <v>37425</v>
          </cell>
          <cell r="D323" t="str">
            <v>16:20:13</v>
          </cell>
          <cell r="E323" t="str">
            <v>THE LAURELS OF SALISBURY</v>
          </cell>
          <cell r="F323">
            <v>0</v>
          </cell>
          <cell r="G323">
            <v>393990</v>
          </cell>
          <cell r="H323">
            <v>-5278</v>
          </cell>
          <cell r="I323">
            <v>-194934</v>
          </cell>
          <cell r="J323">
            <v>15407</v>
          </cell>
          <cell r="K323">
            <v>118842</v>
          </cell>
          <cell r="L323">
            <v>-103</v>
          </cell>
          <cell r="M323">
            <v>-3374</v>
          </cell>
          <cell r="N323">
            <v>94716</v>
          </cell>
          <cell r="O323">
            <v>33011</v>
          </cell>
          <cell r="P323">
            <v>271</v>
          </cell>
          <cell r="Q323">
            <v>978</v>
          </cell>
          <cell r="R323">
            <v>118904</v>
          </cell>
          <cell r="S323">
            <v>142024</v>
          </cell>
          <cell r="T323">
            <v>140</v>
          </cell>
          <cell r="U323">
            <v>-3179</v>
          </cell>
          <cell r="V323">
            <v>148346</v>
          </cell>
          <cell r="W323">
            <v>0</v>
          </cell>
          <cell r="X323">
            <v>0</v>
          </cell>
          <cell r="Y323">
            <v>-1171</v>
          </cell>
          <cell r="Z323">
            <v>61180</v>
          </cell>
          <cell r="AA323">
            <v>0</v>
          </cell>
          <cell r="AB323">
            <v>-61180</v>
          </cell>
          <cell r="AC323">
            <v>0</v>
          </cell>
          <cell r="AD323">
            <v>291588</v>
          </cell>
          <cell r="AE323">
            <v>0</v>
          </cell>
          <cell r="AF323">
            <v>-291588</v>
          </cell>
          <cell r="AG323">
            <v>0</v>
          </cell>
          <cell r="AH323">
            <v>531848</v>
          </cell>
          <cell r="AI323">
            <v>0</v>
          </cell>
          <cell r="AJ323">
            <v>-531848</v>
          </cell>
          <cell r="AK323">
            <v>0</v>
          </cell>
          <cell r="AL323">
            <v>38815</v>
          </cell>
          <cell r="AM323">
            <v>0</v>
          </cell>
          <cell r="AN323">
            <v>0</v>
          </cell>
          <cell r="AO323">
            <v>0</v>
          </cell>
          <cell r="AP323">
            <v>0</v>
          </cell>
          <cell r="AQ323">
            <v>0</v>
          </cell>
          <cell r="AR323">
            <v>0</v>
          </cell>
          <cell r="AS323">
            <v>0</v>
          </cell>
          <cell r="AT323">
            <v>0</v>
          </cell>
          <cell r="AU323">
            <v>94407</v>
          </cell>
          <cell r="AV323">
            <v>-78208</v>
          </cell>
          <cell r="AW323">
            <v>-101</v>
          </cell>
          <cell r="AX323">
            <v>0</v>
          </cell>
          <cell r="AY323">
            <v>140214</v>
          </cell>
          <cell r="AZ323">
            <v>-115813</v>
          </cell>
          <cell r="BA323">
            <v>-129</v>
          </cell>
          <cell r="BB323">
            <v>0</v>
          </cell>
          <cell r="BC323">
            <v>10878</v>
          </cell>
          <cell r="BD323">
            <v>0</v>
          </cell>
          <cell r="BE323">
            <v>-610</v>
          </cell>
          <cell r="BF323">
            <v>0</v>
          </cell>
          <cell r="BG323">
            <v>38138</v>
          </cell>
          <cell r="BH323">
            <v>-30200</v>
          </cell>
          <cell r="BI323">
            <v>844</v>
          </cell>
          <cell r="BJ323">
            <v>0</v>
          </cell>
          <cell r="BK323">
            <v>9479</v>
          </cell>
          <cell r="BL323">
            <v>0</v>
          </cell>
          <cell r="BM323">
            <v>0</v>
          </cell>
          <cell r="BN323">
            <v>0</v>
          </cell>
          <cell r="BO323">
            <v>2745</v>
          </cell>
          <cell r="BP323">
            <v>0</v>
          </cell>
          <cell r="BQ323">
            <v>0</v>
          </cell>
          <cell r="BR323">
            <v>0</v>
          </cell>
          <cell r="BS323">
            <v>0</v>
          </cell>
          <cell r="BT323">
            <v>0</v>
          </cell>
          <cell r="BU323">
            <v>0</v>
          </cell>
          <cell r="BV323">
            <v>0</v>
          </cell>
          <cell r="BW323">
            <v>5034</v>
          </cell>
          <cell r="BX323">
            <v>0</v>
          </cell>
          <cell r="BY323">
            <v>22</v>
          </cell>
          <cell r="BZ323">
            <v>0</v>
          </cell>
          <cell r="CA323">
            <v>26096</v>
          </cell>
          <cell r="CB323">
            <v>0</v>
          </cell>
          <cell r="CC323">
            <v>0</v>
          </cell>
          <cell r="CD323">
            <v>0</v>
          </cell>
          <cell r="CE323">
            <v>3072</v>
          </cell>
          <cell r="CF323">
            <v>0</v>
          </cell>
          <cell r="CG323">
            <v>0</v>
          </cell>
          <cell r="CH323">
            <v>0</v>
          </cell>
          <cell r="CI323">
            <v>5226</v>
          </cell>
          <cell r="CJ323">
            <v>0</v>
          </cell>
          <cell r="CK323">
            <v>0</v>
          </cell>
          <cell r="CL323">
            <v>0</v>
          </cell>
          <cell r="CM323">
            <v>69069</v>
          </cell>
          <cell r="CN323">
            <v>0</v>
          </cell>
          <cell r="CO323">
            <v>5489</v>
          </cell>
          <cell r="CP323">
            <v>0</v>
          </cell>
          <cell r="CQ323">
            <v>10009</v>
          </cell>
          <cell r="CR323">
            <v>0</v>
          </cell>
          <cell r="CS323">
            <v>42530</v>
          </cell>
          <cell r="CT323">
            <v>0</v>
          </cell>
          <cell r="CU323">
            <v>0</v>
          </cell>
          <cell r="CV323">
            <v>2931</v>
          </cell>
          <cell r="CW323">
            <v>0</v>
          </cell>
          <cell r="CX323">
            <v>0</v>
          </cell>
          <cell r="CY323">
            <v>0</v>
          </cell>
          <cell r="CZ323">
            <v>0</v>
          </cell>
          <cell r="DA323">
            <v>0</v>
          </cell>
          <cell r="DB323">
            <v>0</v>
          </cell>
          <cell r="DC323">
            <v>0</v>
          </cell>
          <cell r="DD323">
            <v>0</v>
          </cell>
          <cell r="DE323">
            <v>0</v>
          </cell>
          <cell r="DF323">
            <v>1071777</v>
          </cell>
          <cell r="DG323">
            <v>414367</v>
          </cell>
          <cell r="DH323">
            <v>-1105906</v>
          </cell>
          <cell r="DI323">
            <v>46874</v>
          </cell>
          <cell r="DJ323">
            <v>18641</v>
          </cell>
          <cell r="DK323">
            <v>17313</v>
          </cell>
          <cell r="DL323">
            <v>25</v>
          </cell>
          <cell r="DM323">
            <v>-392</v>
          </cell>
          <cell r="DN323">
            <v>76867</v>
          </cell>
          <cell r="DO323">
            <v>25186</v>
          </cell>
          <cell r="DP323">
            <v>645</v>
          </cell>
          <cell r="DQ323">
            <v>-178</v>
          </cell>
          <cell r="DR323">
            <v>28569</v>
          </cell>
          <cell r="DS323">
            <v>9152</v>
          </cell>
          <cell r="DT323">
            <v>138</v>
          </cell>
          <cell r="DU323">
            <v>0</v>
          </cell>
          <cell r="DV323">
            <v>104342</v>
          </cell>
          <cell r="DW323">
            <v>347652</v>
          </cell>
          <cell r="DX323">
            <v>-2616</v>
          </cell>
          <cell r="DY323">
            <v>-34186</v>
          </cell>
          <cell r="DZ323">
            <v>0</v>
          </cell>
          <cell r="EA323">
            <v>1383</v>
          </cell>
          <cell r="EB323">
            <v>0</v>
          </cell>
          <cell r="EC323">
            <v>261</v>
          </cell>
          <cell r="ED323">
            <v>0</v>
          </cell>
          <cell r="EE323">
            <v>3320</v>
          </cell>
          <cell r="EF323">
            <v>0</v>
          </cell>
          <cell r="EG323">
            <v>0</v>
          </cell>
          <cell r="EH323">
            <v>83462</v>
          </cell>
          <cell r="EI323">
            <v>19175</v>
          </cell>
          <cell r="EJ323">
            <v>394</v>
          </cell>
          <cell r="EK323">
            <v>-5</v>
          </cell>
          <cell r="EL323">
            <v>58470</v>
          </cell>
          <cell r="EM323">
            <v>12029</v>
          </cell>
          <cell r="EN323">
            <v>1555</v>
          </cell>
          <cell r="EO323">
            <v>0</v>
          </cell>
          <cell r="EP323">
            <v>24042</v>
          </cell>
          <cell r="EQ323">
            <v>2824</v>
          </cell>
          <cell r="ER323">
            <v>2365</v>
          </cell>
          <cell r="ES323">
            <v>0</v>
          </cell>
          <cell r="ET323">
            <v>0</v>
          </cell>
          <cell r="EU323">
            <v>0</v>
          </cell>
          <cell r="EV323">
            <v>0</v>
          </cell>
          <cell r="EW323">
            <v>0</v>
          </cell>
          <cell r="EX323">
            <v>0</v>
          </cell>
          <cell r="EY323">
            <v>0</v>
          </cell>
          <cell r="EZ323">
            <v>0</v>
          </cell>
          <cell r="FA323">
            <v>0</v>
          </cell>
          <cell r="FB323">
            <v>0</v>
          </cell>
          <cell r="FC323">
            <v>39321</v>
          </cell>
          <cell r="FD323">
            <v>0</v>
          </cell>
          <cell r="FE323">
            <v>447</v>
          </cell>
          <cell r="FF323">
            <v>0</v>
          </cell>
          <cell r="FG323">
            <v>24509</v>
          </cell>
          <cell r="FH323">
            <v>0</v>
          </cell>
          <cell r="FI323">
            <v>208</v>
          </cell>
          <cell r="FJ323">
            <v>0</v>
          </cell>
          <cell r="FK323">
            <v>23949</v>
          </cell>
          <cell r="FL323">
            <v>2856</v>
          </cell>
          <cell r="FM323">
            <v>0</v>
          </cell>
          <cell r="FN323">
            <v>0</v>
          </cell>
          <cell r="FO323">
            <v>23876</v>
          </cell>
          <cell r="FP323">
            <v>0</v>
          </cell>
          <cell r="FQ323">
            <v>-80</v>
          </cell>
          <cell r="FR323">
            <v>0</v>
          </cell>
          <cell r="FS323">
            <v>0</v>
          </cell>
          <cell r="FT323">
            <v>16114</v>
          </cell>
          <cell r="FU323">
            <v>0</v>
          </cell>
          <cell r="FV323">
            <v>0</v>
          </cell>
          <cell r="FW323">
            <v>0</v>
          </cell>
          <cell r="FX323">
            <v>74318</v>
          </cell>
          <cell r="FY323">
            <v>0</v>
          </cell>
          <cell r="FZ323">
            <v>0</v>
          </cell>
          <cell r="GA323">
            <v>0</v>
          </cell>
          <cell r="GB323">
            <v>126189</v>
          </cell>
          <cell r="GC323">
            <v>0</v>
          </cell>
          <cell r="GD323">
            <v>0</v>
          </cell>
          <cell r="GE323">
            <v>0</v>
          </cell>
          <cell r="GF323">
            <v>18748</v>
          </cell>
          <cell r="GG323">
            <v>0</v>
          </cell>
          <cell r="GH323">
            <v>0</v>
          </cell>
          <cell r="GI323">
            <v>0</v>
          </cell>
          <cell r="GJ323">
            <v>27948</v>
          </cell>
          <cell r="GK323">
            <v>0</v>
          </cell>
          <cell r="GL323">
            <v>0</v>
          </cell>
          <cell r="GM323">
            <v>0</v>
          </cell>
          <cell r="GN323">
            <v>0</v>
          </cell>
          <cell r="GO323">
            <v>0</v>
          </cell>
          <cell r="GP323">
            <v>0</v>
          </cell>
          <cell r="GQ323">
            <v>0</v>
          </cell>
          <cell r="GR323">
            <v>0</v>
          </cell>
          <cell r="GS323">
            <v>0</v>
          </cell>
          <cell r="GT323">
            <v>0</v>
          </cell>
          <cell r="GU323">
            <v>0</v>
          </cell>
          <cell r="GV323">
            <v>7956</v>
          </cell>
          <cell r="GW323">
            <v>0</v>
          </cell>
          <cell r="GX323">
            <v>0</v>
          </cell>
          <cell r="GY323">
            <v>0</v>
          </cell>
          <cell r="GZ323">
            <v>271273</v>
          </cell>
          <cell r="HA323">
            <v>0</v>
          </cell>
          <cell r="HB323">
            <v>0</v>
          </cell>
          <cell r="HC323">
            <v>0</v>
          </cell>
          <cell r="HD323">
            <v>45066</v>
          </cell>
          <cell r="HE323">
            <v>0</v>
          </cell>
          <cell r="HF323">
            <v>0</v>
          </cell>
          <cell r="HG323">
            <v>0</v>
          </cell>
          <cell r="HH323">
            <v>207794</v>
          </cell>
          <cell r="HI323">
            <v>0</v>
          </cell>
          <cell r="HJ323">
            <v>0</v>
          </cell>
          <cell r="HK323">
            <v>0</v>
          </cell>
          <cell r="HL323">
            <v>352831</v>
          </cell>
          <cell r="HM323">
            <v>0</v>
          </cell>
          <cell r="HN323">
            <v>0</v>
          </cell>
          <cell r="HO323">
            <v>0</v>
          </cell>
          <cell r="HP323">
            <v>52421</v>
          </cell>
          <cell r="HQ323">
            <v>0</v>
          </cell>
          <cell r="HR323">
            <v>0</v>
          </cell>
          <cell r="HS323">
            <v>0</v>
          </cell>
          <cell r="HT323">
            <v>78150</v>
          </cell>
          <cell r="HU323">
            <v>0</v>
          </cell>
          <cell r="HV323">
            <v>0</v>
          </cell>
          <cell r="HW323">
            <v>0</v>
          </cell>
          <cell r="HX323">
            <v>0</v>
          </cell>
          <cell r="HY323">
            <v>0</v>
          </cell>
          <cell r="HZ323">
            <v>0</v>
          </cell>
          <cell r="IA323">
            <v>0</v>
          </cell>
          <cell r="IB323">
            <v>22244</v>
          </cell>
          <cell r="IC323">
            <v>0</v>
          </cell>
          <cell r="ID323">
            <v>0</v>
          </cell>
          <cell r="IE323">
            <v>0</v>
          </cell>
          <cell r="IF323">
            <v>0</v>
          </cell>
          <cell r="IG323">
            <v>0</v>
          </cell>
          <cell r="IH323">
            <v>0</v>
          </cell>
          <cell r="II323">
            <v>0</v>
          </cell>
          <cell r="IJ323">
            <v>758506</v>
          </cell>
          <cell r="IK323">
            <v>0</v>
          </cell>
        </row>
        <row r="324">
          <cell r="A324" t="str">
            <v>51885259</v>
          </cell>
          <cell r="B324" t="str">
            <v>2001</v>
          </cell>
          <cell r="C324">
            <v>37406</v>
          </cell>
          <cell r="D324" t="str">
            <v>16:12:37</v>
          </cell>
          <cell r="E324" t="str">
            <v>THE LAURELS OF SUMMIT RIDGE</v>
          </cell>
          <cell r="F324">
            <v>0</v>
          </cell>
          <cell r="G324">
            <v>214091</v>
          </cell>
          <cell r="H324">
            <v>20</v>
          </cell>
          <cell r="I324">
            <v>1297</v>
          </cell>
          <cell r="J324">
            <v>30392</v>
          </cell>
          <cell r="K324">
            <v>98767</v>
          </cell>
          <cell r="L324">
            <v>-1518</v>
          </cell>
          <cell r="M324">
            <v>426</v>
          </cell>
          <cell r="N324">
            <v>75636</v>
          </cell>
          <cell r="O324">
            <v>22197</v>
          </cell>
          <cell r="P324">
            <v>-49</v>
          </cell>
          <cell r="Q324">
            <v>-462</v>
          </cell>
          <cell r="R324">
            <v>142415</v>
          </cell>
          <cell r="S324">
            <v>188918</v>
          </cell>
          <cell r="T324">
            <v>-3162</v>
          </cell>
          <cell r="U324">
            <v>960</v>
          </cell>
          <cell r="V324">
            <v>93226</v>
          </cell>
          <cell r="W324">
            <v>0</v>
          </cell>
          <cell r="X324">
            <v>0</v>
          </cell>
          <cell r="Y324">
            <v>-646</v>
          </cell>
          <cell r="Z324">
            <v>149450</v>
          </cell>
          <cell r="AA324">
            <v>0</v>
          </cell>
          <cell r="AB324">
            <v>-149450</v>
          </cell>
          <cell r="AC324">
            <v>0</v>
          </cell>
          <cell r="AD324">
            <v>243952</v>
          </cell>
          <cell r="AE324">
            <v>0</v>
          </cell>
          <cell r="AF324">
            <v>-243952</v>
          </cell>
          <cell r="AG324">
            <v>0</v>
          </cell>
          <cell r="AH324">
            <v>467695</v>
          </cell>
          <cell r="AI324">
            <v>0</v>
          </cell>
          <cell r="AJ324">
            <v>-467695</v>
          </cell>
          <cell r="AK324">
            <v>0</v>
          </cell>
          <cell r="AL324">
            <v>8878</v>
          </cell>
          <cell r="AM324">
            <v>0</v>
          </cell>
          <cell r="AN324">
            <v>0</v>
          </cell>
          <cell r="AO324">
            <v>0</v>
          </cell>
          <cell r="AP324">
            <v>0</v>
          </cell>
          <cell r="AQ324">
            <v>0</v>
          </cell>
          <cell r="AR324">
            <v>0</v>
          </cell>
          <cell r="AS324">
            <v>0</v>
          </cell>
          <cell r="AT324">
            <v>0</v>
          </cell>
          <cell r="AU324">
            <v>86588</v>
          </cell>
          <cell r="AV324">
            <v>-77434</v>
          </cell>
          <cell r="AW324">
            <v>-58</v>
          </cell>
          <cell r="AX324">
            <v>0</v>
          </cell>
          <cell r="AY324">
            <v>107673</v>
          </cell>
          <cell r="AZ324">
            <v>-95996</v>
          </cell>
          <cell r="BA324">
            <v>-72</v>
          </cell>
          <cell r="BB324">
            <v>0</v>
          </cell>
          <cell r="BC324">
            <v>18287</v>
          </cell>
          <cell r="BD324">
            <v>0</v>
          </cell>
          <cell r="BE324">
            <v>160</v>
          </cell>
          <cell r="BF324">
            <v>0</v>
          </cell>
          <cell r="BG324">
            <v>30959</v>
          </cell>
          <cell r="BH324">
            <v>-22815</v>
          </cell>
          <cell r="BI324">
            <v>426</v>
          </cell>
          <cell r="BJ324">
            <v>0</v>
          </cell>
          <cell r="BK324">
            <v>3558</v>
          </cell>
          <cell r="BL324">
            <v>0</v>
          </cell>
          <cell r="BM324">
            <v>0</v>
          </cell>
          <cell r="BN324">
            <v>0</v>
          </cell>
          <cell r="BO324">
            <v>2632</v>
          </cell>
          <cell r="BP324">
            <v>0</v>
          </cell>
          <cell r="BQ324">
            <v>0</v>
          </cell>
          <cell r="BR324">
            <v>0</v>
          </cell>
          <cell r="BS324">
            <v>0</v>
          </cell>
          <cell r="BT324">
            <v>0</v>
          </cell>
          <cell r="BU324">
            <v>0</v>
          </cell>
          <cell r="BV324">
            <v>0</v>
          </cell>
          <cell r="BW324">
            <v>5556</v>
          </cell>
          <cell r="BX324">
            <v>0</v>
          </cell>
          <cell r="BY324">
            <v>0</v>
          </cell>
          <cell r="BZ324">
            <v>0</v>
          </cell>
          <cell r="CA324">
            <v>15750</v>
          </cell>
          <cell r="CB324">
            <v>0</v>
          </cell>
          <cell r="CC324">
            <v>0</v>
          </cell>
          <cell r="CD324">
            <v>0</v>
          </cell>
          <cell r="CE324">
            <v>0</v>
          </cell>
          <cell r="CF324">
            <v>0</v>
          </cell>
          <cell r="CG324">
            <v>0</v>
          </cell>
          <cell r="CH324">
            <v>0</v>
          </cell>
          <cell r="CI324">
            <v>0</v>
          </cell>
          <cell r="CJ324">
            <v>0</v>
          </cell>
          <cell r="CK324">
            <v>0</v>
          </cell>
          <cell r="CL324">
            <v>0</v>
          </cell>
          <cell r="CM324">
            <v>17580</v>
          </cell>
          <cell r="CN324">
            <v>0</v>
          </cell>
          <cell r="CO324">
            <v>0</v>
          </cell>
          <cell r="CP324">
            <v>0</v>
          </cell>
          <cell r="CQ324">
            <v>5920</v>
          </cell>
          <cell r="CR324">
            <v>96</v>
          </cell>
          <cell r="CS324">
            <v>32171</v>
          </cell>
          <cell r="CT324">
            <v>0</v>
          </cell>
          <cell r="CU324">
            <v>0</v>
          </cell>
          <cell r="CV324">
            <v>119</v>
          </cell>
          <cell r="CW324">
            <v>0</v>
          </cell>
          <cell r="CX324">
            <v>0</v>
          </cell>
          <cell r="CY324">
            <v>0</v>
          </cell>
          <cell r="CZ324">
            <v>0</v>
          </cell>
          <cell r="DA324">
            <v>0</v>
          </cell>
          <cell r="DB324">
            <v>0</v>
          </cell>
          <cell r="DC324">
            <v>0</v>
          </cell>
          <cell r="DD324">
            <v>0</v>
          </cell>
          <cell r="DE324">
            <v>0</v>
          </cell>
          <cell r="DF324">
            <v>963201</v>
          </cell>
          <cell r="DG324">
            <v>294503</v>
          </cell>
          <cell r="DH324">
            <v>-1057127</v>
          </cell>
          <cell r="DI324">
            <v>31981</v>
          </cell>
          <cell r="DJ324">
            <v>5873</v>
          </cell>
          <cell r="DK324">
            <v>27185</v>
          </cell>
          <cell r="DL324">
            <v>-73</v>
          </cell>
          <cell r="DM324">
            <v>0</v>
          </cell>
          <cell r="DN324">
            <v>36034</v>
          </cell>
          <cell r="DO324">
            <v>14216</v>
          </cell>
          <cell r="DP324">
            <v>-168</v>
          </cell>
          <cell r="DQ324">
            <v>0</v>
          </cell>
          <cell r="DR324">
            <v>32882</v>
          </cell>
          <cell r="DS324">
            <v>11035</v>
          </cell>
          <cell r="DT324">
            <v>-868</v>
          </cell>
          <cell r="DU324">
            <v>0</v>
          </cell>
          <cell r="DV324">
            <v>106494</v>
          </cell>
          <cell r="DW324">
            <v>139643</v>
          </cell>
          <cell r="DX324">
            <v>1593</v>
          </cell>
          <cell r="DY324">
            <v>110845</v>
          </cell>
          <cell r="DZ324">
            <v>0</v>
          </cell>
          <cell r="EA324">
            <v>2885</v>
          </cell>
          <cell r="EB324">
            <v>0</v>
          </cell>
          <cell r="EC324">
            <v>0</v>
          </cell>
          <cell r="ED324">
            <v>0</v>
          </cell>
          <cell r="EE324">
            <v>589</v>
          </cell>
          <cell r="EF324">
            <v>0</v>
          </cell>
          <cell r="EG324">
            <v>0</v>
          </cell>
          <cell r="EH324">
            <v>44792</v>
          </cell>
          <cell r="EI324">
            <v>13720</v>
          </cell>
          <cell r="EJ324">
            <v>654</v>
          </cell>
          <cell r="EK324">
            <v>0</v>
          </cell>
          <cell r="EL324">
            <v>34172</v>
          </cell>
          <cell r="EM324">
            <v>14098</v>
          </cell>
          <cell r="EN324">
            <v>761</v>
          </cell>
          <cell r="EO324">
            <v>0</v>
          </cell>
          <cell r="EP324">
            <v>1099</v>
          </cell>
          <cell r="EQ324">
            <v>5879</v>
          </cell>
          <cell r="ER324">
            <v>123</v>
          </cell>
          <cell r="ES324">
            <v>0</v>
          </cell>
          <cell r="ET324">
            <v>0</v>
          </cell>
          <cell r="EU324">
            <v>0</v>
          </cell>
          <cell r="EV324">
            <v>0</v>
          </cell>
          <cell r="EW324">
            <v>0</v>
          </cell>
          <cell r="EX324">
            <v>0</v>
          </cell>
          <cell r="EY324">
            <v>0</v>
          </cell>
          <cell r="EZ324">
            <v>0</v>
          </cell>
          <cell r="FA324">
            <v>0</v>
          </cell>
          <cell r="FB324">
            <v>0</v>
          </cell>
          <cell r="FC324">
            <v>16188</v>
          </cell>
          <cell r="FD324">
            <v>0</v>
          </cell>
          <cell r="FE324">
            <v>0</v>
          </cell>
          <cell r="FF324">
            <v>0</v>
          </cell>
          <cell r="FG324">
            <v>2932</v>
          </cell>
          <cell r="FH324">
            <v>0</v>
          </cell>
          <cell r="FI324">
            <v>0</v>
          </cell>
          <cell r="FJ324">
            <v>0</v>
          </cell>
          <cell r="FK324">
            <v>16215</v>
          </cell>
          <cell r="FL324">
            <v>244</v>
          </cell>
          <cell r="FM324">
            <v>152</v>
          </cell>
          <cell r="FN324">
            <v>0</v>
          </cell>
          <cell r="FO324">
            <v>1600</v>
          </cell>
          <cell r="FP324">
            <v>0</v>
          </cell>
          <cell r="FQ324">
            <v>-110</v>
          </cell>
          <cell r="FR324">
            <v>0</v>
          </cell>
          <cell r="FS324">
            <v>0</v>
          </cell>
          <cell r="FT324">
            <v>63431</v>
          </cell>
          <cell r="FU324">
            <v>0</v>
          </cell>
          <cell r="FV324">
            <v>0</v>
          </cell>
          <cell r="FW324">
            <v>0</v>
          </cell>
          <cell r="FX324">
            <v>84372</v>
          </cell>
          <cell r="FY324">
            <v>0</v>
          </cell>
          <cell r="FZ324">
            <v>0</v>
          </cell>
          <cell r="GA324">
            <v>0</v>
          </cell>
          <cell r="GB324">
            <v>161995</v>
          </cell>
          <cell r="GC324">
            <v>0</v>
          </cell>
          <cell r="GD324">
            <v>0</v>
          </cell>
          <cell r="GE324">
            <v>0</v>
          </cell>
          <cell r="GF324">
            <v>27775</v>
          </cell>
          <cell r="GG324">
            <v>0</v>
          </cell>
          <cell r="GH324">
            <v>0</v>
          </cell>
          <cell r="GI324">
            <v>0</v>
          </cell>
          <cell r="GJ324">
            <v>35420</v>
          </cell>
          <cell r="GK324">
            <v>0</v>
          </cell>
          <cell r="GL324">
            <v>0</v>
          </cell>
          <cell r="GM324">
            <v>0</v>
          </cell>
          <cell r="GN324">
            <v>0</v>
          </cell>
          <cell r="GO324">
            <v>0</v>
          </cell>
          <cell r="GP324">
            <v>0</v>
          </cell>
          <cell r="GQ324">
            <v>0</v>
          </cell>
          <cell r="GR324">
            <v>0</v>
          </cell>
          <cell r="GS324">
            <v>0</v>
          </cell>
          <cell r="GT324">
            <v>0</v>
          </cell>
          <cell r="GU324">
            <v>0</v>
          </cell>
          <cell r="GV324">
            <v>9684</v>
          </cell>
          <cell r="GW324">
            <v>0</v>
          </cell>
          <cell r="GX324">
            <v>0</v>
          </cell>
          <cell r="GY324">
            <v>0</v>
          </cell>
          <cell r="GZ324">
            <v>382677</v>
          </cell>
          <cell r="HA324">
            <v>0</v>
          </cell>
          <cell r="HB324">
            <v>0</v>
          </cell>
          <cell r="HC324">
            <v>0</v>
          </cell>
          <cell r="HD324">
            <v>86019</v>
          </cell>
          <cell r="HE324">
            <v>0</v>
          </cell>
          <cell r="HF324">
            <v>0</v>
          </cell>
          <cell r="HG324">
            <v>0</v>
          </cell>
          <cell r="HH324">
            <v>114383</v>
          </cell>
          <cell r="HI324">
            <v>0</v>
          </cell>
          <cell r="HJ324">
            <v>0</v>
          </cell>
          <cell r="HK324">
            <v>0</v>
          </cell>
          <cell r="HL324">
            <v>219660</v>
          </cell>
          <cell r="HM324">
            <v>0</v>
          </cell>
          <cell r="HN324">
            <v>0</v>
          </cell>
          <cell r="HO324">
            <v>0</v>
          </cell>
          <cell r="HP324">
            <v>37661</v>
          </cell>
          <cell r="HQ324">
            <v>0</v>
          </cell>
          <cell r="HR324">
            <v>0</v>
          </cell>
          <cell r="HS324">
            <v>0</v>
          </cell>
          <cell r="HT324">
            <v>48030</v>
          </cell>
          <cell r="HU324">
            <v>0</v>
          </cell>
          <cell r="HV324">
            <v>0</v>
          </cell>
          <cell r="HW324">
            <v>0</v>
          </cell>
          <cell r="HX324">
            <v>0</v>
          </cell>
          <cell r="HY324">
            <v>0</v>
          </cell>
          <cell r="HZ324">
            <v>0</v>
          </cell>
          <cell r="IA324">
            <v>0</v>
          </cell>
          <cell r="IB324">
            <v>13131</v>
          </cell>
          <cell r="IC324">
            <v>0</v>
          </cell>
          <cell r="ID324">
            <v>0</v>
          </cell>
          <cell r="IE324">
            <v>0</v>
          </cell>
          <cell r="IF324">
            <v>0</v>
          </cell>
          <cell r="IG324">
            <v>0</v>
          </cell>
          <cell r="IH324">
            <v>0</v>
          </cell>
          <cell r="II324">
            <v>0</v>
          </cell>
          <cell r="IJ324">
            <v>518884</v>
          </cell>
          <cell r="IK324">
            <v>0</v>
          </cell>
        </row>
        <row r="325">
          <cell r="A325" t="str">
            <v>43614825</v>
          </cell>
          <cell r="B325" t="str">
            <v>2001</v>
          </cell>
          <cell r="C325">
            <v>37397</v>
          </cell>
          <cell r="D325" t="str">
            <v>15:06:27</v>
          </cell>
          <cell r="E325" t="str">
            <v>The Oaks at Forsyth</v>
          </cell>
          <cell r="F325">
            <v>0</v>
          </cell>
          <cell r="G325">
            <v>115256</v>
          </cell>
          <cell r="H325">
            <v>-3813</v>
          </cell>
          <cell r="I325">
            <v>305485</v>
          </cell>
          <cell r="J325">
            <v>33611</v>
          </cell>
          <cell r="K325">
            <v>180036</v>
          </cell>
          <cell r="L325">
            <v>0</v>
          </cell>
          <cell r="M325">
            <v>0</v>
          </cell>
          <cell r="N325">
            <v>243407</v>
          </cell>
          <cell r="O325">
            <v>72025</v>
          </cell>
          <cell r="P325">
            <v>0</v>
          </cell>
          <cell r="Q325">
            <v>0</v>
          </cell>
          <cell r="R325">
            <v>308048</v>
          </cell>
          <cell r="S325">
            <v>330063</v>
          </cell>
          <cell r="T325">
            <v>0</v>
          </cell>
          <cell r="U325">
            <v>-9168</v>
          </cell>
          <cell r="V325">
            <v>3563871</v>
          </cell>
          <cell r="W325">
            <v>0</v>
          </cell>
          <cell r="X325">
            <v>-3326968</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77432</v>
          </cell>
          <cell r="AM325">
            <v>0</v>
          </cell>
          <cell r="AN325">
            <v>0</v>
          </cell>
          <cell r="AO325">
            <v>0</v>
          </cell>
          <cell r="AP325">
            <v>0</v>
          </cell>
          <cell r="AQ325">
            <v>0</v>
          </cell>
          <cell r="AR325">
            <v>0</v>
          </cell>
          <cell r="AS325">
            <v>0</v>
          </cell>
          <cell r="AT325">
            <v>0</v>
          </cell>
          <cell r="AU325">
            <v>264974</v>
          </cell>
          <cell r="AV325">
            <v>-242149</v>
          </cell>
          <cell r="AW325">
            <v>0</v>
          </cell>
          <cell r="AX325">
            <v>0</v>
          </cell>
          <cell r="AY325">
            <v>447341</v>
          </cell>
          <cell r="AZ325">
            <v>-405810</v>
          </cell>
          <cell r="BA325">
            <v>0</v>
          </cell>
          <cell r="BB325">
            <v>0</v>
          </cell>
          <cell r="BC325">
            <v>13600</v>
          </cell>
          <cell r="BD325">
            <v>0</v>
          </cell>
          <cell r="BE325">
            <v>-4770</v>
          </cell>
          <cell r="BF325">
            <v>0</v>
          </cell>
          <cell r="BG325">
            <v>30467</v>
          </cell>
          <cell r="BH325">
            <v>0</v>
          </cell>
          <cell r="BI325">
            <v>0</v>
          </cell>
          <cell r="BJ325">
            <v>0</v>
          </cell>
          <cell r="BK325">
            <v>9688</v>
          </cell>
          <cell r="BL325">
            <v>20015</v>
          </cell>
          <cell r="BM325">
            <v>0</v>
          </cell>
          <cell r="BN325">
            <v>0</v>
          </cell>
          <cell r="BO325">
            <v>9480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2659</v>
          </cell>
          <cell r="CF325">
            <v>0</v>
          </cell>
          <cell r="CG325">
            <v>0</v>
          </cell>
          <cell r="CH325">
            <v>0</v>
          </cell>
          <cell r="CI325">
            <v>0</v>
          </cell>
          <cell r="CJ325">
            <v>0</v>
          </cell>
          <cell r="CK325">
            <v>0</v>
          </cell>
          <cell r="CL325">
            <v>0</v>
          </cell>
          <cell r="CM325">
            <v>11410</v>
          </cell>
          <cell r="CN325">
            <v>-3124</v>
          </cell>
          <cell r="CO325">
            <v>0</v>
          </cell>
          <cell r="CP325">
            <v>0</v>
          </cell>
          <cell r="CQ325">
            <v>4592</v>
          </cell>
          <cell r="CR325">
            <v>0</v>
          </cell>
          <cell r="CS325">
            <v>0</v>
          </cell>
          <cell r="CT325">
            <v>0</v>
          </cell>
          <cell r="CU325">
            <v>0</v>
          </cell>
          <cell r="CV325">
            <v>3813</v>
          </cell>
          <cell r="CW325">
            <v>0</v>
          </cell>
          <cell r="CX325">
            <v>0</v>
          </cell>
          <cell r="CY325">
            <v>0</v>
          </cell>
          <cell r="CZ325">
            <v>0</v>
          </cell>
          <cell r="DA325">
            <v>0</v>
          </cell>
          <cell r="DB325">
            <v>0</v>
          </cell>
          <cell r="DC325">
            <v>0</v>
          </cell>
          <cell r="DD325">
            <v>0</v>
          </cell>
          <cell r="DE325">
            <v>0</v>
          </cell>
          <cell r="DF325">
            <v>3641303</v>
          </cell>
          <cell r="DG325">
            <v>794211</v>
          </cell>
          <cell r="DH325">
            <v>-3954223</v>
          </cell>
          <cell r="DI325">
            <v>-4770</v>
          </cell>
          <cell r="DJ325">
            <v>64806</v>
          </cell>
          <cell r="DK325">
            <v>33537</v>
          </cell>
          <cell r="DL325">
            <v>0</v>
          </cell>
          <cell r="DM325">
            <v>0</v>
          </cell>
          <cell r="DN325">
            <v>66539</v>
          </cell>
          <cell r="DO325">
            <v>11315</v>
          </cell>
          <cell r="DP325">
            <v>0</v>
          </cell>
          <cell r="DQ325">
            <v>0</v>
          </cell>
          <cell r="DR325">
            <v>67285</v>
          </cell>
          <cell r="DS325">
            <v>25993</v>
          </cell>
          <cell r="DT325">
            <v>0</v>
          </cell>
          <cell r="DU325">
            <v>0</v>
          </cell>
          <cell r="DV325">
            <v>137529</v>
          </cell>
          <cell r="DW325">
            <v>435269</v>
          </cell>
          <cell r="DX325">
            <v>0</v>
          </cell>
          <cell r="DY325">
            <v>338091</v>
          </cell>
          <cell r="DZ325">
            <v>0</v>
          </cell>
          <cell r="EA325">
            <v>3732</v>
          </cell>
          <cell r="EB325">
            <v>0</v>
          </cell>
          <cell r="EC325">
            <v>0</v>
          </cell>
          <cell r="ED325">
            <v>0</v>
          </cell>
          <cell r="EE325">
            <v>12391</v>
          </cell>
          <cell r="EF325">
            <v>0</v>
          </cell>
          <cell r="EG325">
            <v>0</v>
          </cell>
          <cell r="EH325">
            <v>140173</v>
          </cell>
          <cell r="EI325">
            <v>27601</v>
          </cell>
          <cell r="EJ325">
            <v>0</v>
          </cell>
          <cell r="EK325">
            <v>0</v>
          </cell>
          <cell r="EL325">
            <v>85697</v>
          </cell>
          <cell r="EM325">
            <v>19843</v>
          </cell>
          <cell r="EN325">
            <v>0</v>
          </cell>
          <cell r="EO325">
            <v>0</v>
          </cell>
          <cell r="EP325">
            <v>22333</v>
          </cell>
          <cell r="EQ325">
            <v>5274</v>
          </cell>
          <cell r="ER325">
            <v>0</v>
          </cell>
          <cell r="ES325">
            <v>0</v>
          </cell>
          <cell r="ET325">
            <v>0</v>
          </cell>
          <cell r="EU325">
            <v>0</v>
          </cell>
          <cell r="EV325">
            <v>0</v>
          </cell>
          <cell r="EW325">
            <v>0</v>
          </cell>
          <cell r="EX325">
            <v>0</v>
          </cell>
          <cell r="EY325">
            <v>0</v>
          </cell>
          <cell r="EZ325">
            <v>0</v>
          </cell>
          <cell r="FA325">
            <v>0</v>
          </cell>
          <cell r="FB325">
            <v>0</v>
          </cell>
          <cell r="FC325">
            <v>129955</v>
          </cell>
          <cell r="FD325">
            <v>0</v>
          </cell>
          <cell r="FE325">
            <v>0</v>
          </cell>
          <cell r="FF325">
            <v>0</v>
          </cell>
          <cell r="FG325">
            <v>0</v>
          </cell>
          <cell r="FH325">
            <v>0</v>
          </cell>
          <cell r="FI325">
            <v>0</v>
          </cell>
          <cell r="FJ325">
            <v>0</v>
          </cell>
          <cell r="FK325">
            <v>15235</v>
          </cell>
          <cell r="FL325">
            <v>0</v>
          </cell>
          <cell r="FM325">
            <v>0</v>
          </cell>
          <cell r="FN325">
            <v>0</v>
          </cell>
          <cell r="FO325">
            <v>0</v>
          </cell>
          <cell r="FP325">
            <v>0</v>
          </cell>
          <cell r="FQ325">
            <v>0</v>
          </cell>
          <cell r="FR325">
            <v>0</v>
          </cell>
          <cell r="FS325">
            <v>0</v>
          </cell>
          <cell r="FT325">
            <v>269112</v>
          </cell>
          <cell r="FU325">
            <v>0</v>
          </cell>
          <cell r="FV325">
            <v>0</v>
          </cell>
          <cell r="FW325">
            <v>0</v>
          </cell>
          <cell r="FX325">
            <v>358770</v>
          </cell>
          <cell r="FY325">
            <v>0</v>
          </cell>
          <cell r="FZ325">
            <v>0</v>
          </cell>
          <cell r="GA325">
            <v>0</v>
          </cell>
          <cell r="GB325">
            <v>778769</v>
          </cell>
          <cell r="GC325">
            <v>0</v>
          </cell>
          <cell r="GD325">
            <v>0</v>
          </cell>
          <cell r="GE325">
            <v>0</v>
          </cell>
          <cell r="GF325">
            <v>102381</v>
          </cell>
          <cell r="GG325">
            <v>0</v>
          </cell>
          <cell r="GH325">
            <v>0</v>
          </cell>
          <cell r="GI325">
            <v>0</v>
          </cell>
          <cell r="GJ325">
            <v>171577</v>
          </cell>
          <cell r="GK325">
            <v>0</v>
          </cell>
          <cell r="GL325">
            <v>0</v>
          </cell>
          <cell r="GM325">
            <v>0</v>
          </cell>
          <cell r="GN325">
            <v>0</v>
          </cell>
          <cell r="GO325">
            <v>0</v>
          </cell>
          <cell r="GP325">
            <v>0</v>
          </cell>
          <cell r="GQ325">
            <v>0</v>
          </cell>
          <cell r="GR325">
            <v>0</v>
          </cell>
          <cell r="GS325">
            <v>0</v>
          </cell>
          <cell r="GT325">
            <v>0</v>
          </cell>
          <cell r="GU325">
            <v>0</v>
          </cell>
          <cell r="GV325">
            <v>1988</v>
          </cell>
          <cell r="GW325">
            <v>0</v>
          </cell>
          <cell r="GX325">
            <v>0</v>
          </cell>
          <cell r="GY325">
            <v>0</v>
          </cell>
          <cell r="GZ325">
            <v>1682597</v>
          </cell>
          <cell r="HA325">
            <v>0</v>
          </cell>
          <cell r="HB325">
            <v>0</v>
          </cell>
          <cell r="HC325">
            <v>0</v>
          </cell>
          <cell r="HD325">
            <v>525684</v>
          </cell>
          <cell r="HE325">
            <v>0</v>
          </cell>
          <cell r="HF325">
            <v>0</v>
          </cell>
          <cell r="HG325">
            <v>0</v>
          </cell>
          <cell r="HH325">
            <v>351653</v>
          </cell>
          <cell r="HI325">
            <v>0</v>
          </cell>
          <cell r="HJ325">
            <v>0</v>
          </cell>
          <cell r="HK325">
            <v>0</v>
          </cell>
          <cell r="HL325">
            <v>1042980</v>
          </cell>
          <cell r="HM325">
            <v>0</v>
          </cell>
          <cell r="HN325">
            <v>0</v>
          </cell>
          <cell r="HO325">
            <v>0</v>
          </cell>
          <cell r="HP325">
            <v>139768</v>
          </cell>
          <cell r="HQ325">
            <v>0</v>
          </cell>
          <cell r="HR325">
            <v>0</v>
          </cell>
          <cell r="HS325">
            <v>0</v>
          </cell>
          <cell r="HT325">
            <v>234233</v>
          </cell>
          <cell r="HU325">
            <v>0</v>
          </cell>
          <cell r="HV325">
            <v>0</v>
          </cell>
          <cell r="HW325">
            <v>0</v>
          </cell>
          <cell r="HX325">
            <v>0</v>
          </cell>
          <cell r="HY325">
            <v>0</v>
          </cell>
          <cell r="HZ325">
            <v>0</v>
          </cell>
          <cell r="IA325">
            <v>0</v>
          </cell>
          <cell r="IB325">
            <v>0</v>
          </cell>
          <cell r="IC325">
            <v>0</v>
          </cell>
          <cell r="ID325">
            <v>0</v>
          </cell>
          <cell r="IE325">
            <v>0</v>
          </cell>
          <cell r="IF325">
            <v>1136</v>
          </cell>
          <cell r="IG325">
            <v>0</v>
          </cell>
          <cell r="IH325">
            <v>0</v>
          </cell>
          <cell r="II325">
            <v>0</v>
          </cell>
          <cell r="IJ325">
            <v>2295454</v>
          </cell>
          <cell r="IK325">
            <v>0</v>
          </cell>
        </row>
        <row r="326">
          <cell r="A326" t="str">
            <v>45323365</v>
          </cell>
          <cell r="B326" t="str">
            <v>2001</v>
          </cell>
          <cell r="C326">
            <v>37708</v>
          </cell>
          <cell r="D326" t="str">
            <v>12:17:49</v>
          </cell>
          <cell r="E326" t="str">
            <v>The Oaks at Sweeten Creek</v>
          </cell>
          <cell r="F326">
            <v>0</v>
          </cell>
          <cell r="G326">
            <v>642000</v>
          </cell>
          <cell r="H326">
            <v>35936</v>
          </cell>
          <cell r="I326">
            <v>-8753</v>
          </cell>
          <cell r="J326">
            <v>41667</v>
          </cell>
          <cell r="K326">
            <v>112014</v>
          </cell>
          <cell r="L326">
            <v>2588</v>
          </cell>
          <cell r="M326">
            <v>0</v>
          </cell>
          <cell r="N326">
            <v>118124</v>
          </cell>
          <cell r="O326">
            <v>25702</v>
          </cell>
          <cell r="P326">
            <v>18983</v>
          </cell>
          <cell r="Q326">
            <v>0</v>
          </cell>
          <cell r="R326">
            <v>204766</v>
          </cell>
          <cell r="S326">
            <v>192332</v>
          </cell>
          <cell r="T326">
            <v>20801</v>
          </cell>
          <cell r="U326">
            <v>0</v>
          </cell>
          <cell r="V326">
            <v>162790</v>
          </cell>
          <cell r="W326">
            <v>0</v>
          </cell>
          <cell r="X326">
            <v>12347</v>
          </cell>
          <cell r="Y326">
            <v>0</v>
          </cell>
          <cell r="Z326">
            <v>274231</v>
          </cell>
          <cell r="AA326">
            <v>0</v>
          </cell>
          <cell r="AB326">
            <v>21395</v>
          </cell>
          <cell r="AC326">
            <v>0</v>
          </cell>
          <cell r="AD326">
            <v>332403</v>
          </cell>
          <cell r="AE326">
            <v>0</v>
          </cell>
          <cell r="AF326">
            <v>25877</v>
          </cell>
          <cell r="AG326">
            <v>0</v>
          </cell>
          <cell r="AH326">
            <v>666139</v>
          </cell>
          <cell r="AI326">
            <v>0</v>
          </cell>
          <cell r="AJ326">
            <v>54352</v>
          </cell>
          <cell r="AK326">
            <v>0</v>
          </cell>
          <cell r="AL326">
            <v>26065</v>
          </cell>
          <cell r="AM326">
            <v>0</v>
          </cell>
          <cell r="AN326">
            <v>0</v>
          </cell>
          <cell r="AO326">
            <v>0</v>
          </cell>
          <cell r="AP326">
            <v>0</v>
          </cell>
          <cell r="AQ326">
            <v>0</v>
          </cell>
          <cell r="AR326">
            <v>0</v>
          </cell>
          <cell r="AS326">
            <v>0</v>
          </cell>
          <cell r="AT326">
            <v>0</v>
          </cell>
          <cell r="AU326">
            <v>126384</v>
          </cell>
          <cell r="AV326">
            <v>0</v>
          </cell>
          <cell r="AW326">
            <v>0</v>
          </cell>
          <cell r="AX326">
            <v>0</v>
          </cell>
          <cell r="AY326">
            <v>4478</v>
          </cell>
          <cell r="AZ326">
            <v>96054</v>
          </cell>
          <cell r="BA326">
            <v>0</v>
          </cell>
          <cell r="BB326">
            <v>0</v>
          </cell>
          <cell r="BC326">
            <v>856</v>
          </cell>
          <cell r="BD326">
            <v>0</v>
          </cell>
          <cell r="BE326">
            <v>0</v>
          </cell>
          <cell r="BF326">
            <v>0</v>
          </cell>
          <cell r="BG326">
            <v>89895</v>
          </cell>
          <cell r="BH326">
            <v>0</v>
          </cell>
          <cell r="BI326">
            <v>18606</v>
          </cell>
          <cell r="BJ326">
            <v>0</v>
          </cell>
          <cell r="BK326">
            <v>10012</v>
          </cell>
          <cell r="BL326">
            <v>0</v>
          </cell>
          <cell r="BM326">
            <v>0</v>
          </cell>
          <cell r="BN326">
            <v>0</v>
          </cell>
          <cell r="BO326">
            <v>4565</v>
          </cell>
          <cell r="BP326">
            <v>0</v>
          </cell>
          <cell r="BQ326">
            <v>0</v>
          </cell>
          <cell r="BR326">
            <v>0</v>
          </cell>
          <cell r="BS326">
            <v>0</v>
          </cell>
          <cell r="BT326">
            <v>0</v>
          </cell>
          <cell r="BU326">
            <v>0</v>
          </cell>
          <cell r="BV326">
            <v>0</v>
          </cell>
          <cell r="BW326">
            <v>0</v>
          </cell>
          <cell r="BX326">
            <v>0</v>
          </cell>
          <cell r="BY326">
            <v>0</v>
          </cell>
          <cell r="BZ326">
            <v>0</v>
          </cell>
          <cell r="CA326">
            <v>30100</v>
          </cell>
          <cell r="CB326">
            <v>0</v>
          </cell>
          <cell r="CC326">
            <v>0</v>
          </cell>
          <cell r="CD326">
            <v>0</v>
          </cell>
          <cell r="CE326">
            <v>3540</v>
          </cell>
          <cell r="CF326">
            <v>0</v>
          </cell>
          <cell r="CG326">
            <v>0</v>
          </cell>
          <cell r="CH326">
            <v>0</v>
          </cell>
          <cell r="CI326">
            <v>0</v>
          </cell>
          <cell r="CJ326">
            <v>0</v>
          </cell>
          <cell r="CK326">
            <v>0</v>
          </cell>
          <cell r="CL326">
            <v>0</v>
          </cell>
          <cell r="CM326">
            <v>59995</v>
          </cell>
          <cell r="CN326">
            <v>-57343</v>
          </cell>
          <cell r="CO326">
            <v>0</v>
          </cell>
          <cell r="CP326">
            <v>0</v>
          </cell>
          <cell r="CQ326">
            <v>116097</v>
          </cell>
          <cell r="CR326">
            <v>-113971</v>
          </cell>
          <cell r="CS326">
            <v>0</v>
          </cell>
          <cell r="CT326">
            <v>0</v>
          </cell>
          <cell r="CU326">
            <v>0</v>
          </cell>
          <cell r="CV326">
            <v>0</v>
          </cell>
          <cell r="CW326">
            <v>0</v>
          </cell>
          <cell r="CX326">
            <v>0</v>
          </cell>
          <cell r="CY326">
            <v>0</v>
          </cell>
          <cell r="CZ326">
            <v>900</v>
          </cell>
          <cell r="DA326">
            <v>0</v>
          </cell>
          <cell r="DB326">
            <v>0</v>
          </cell>
          <cell r="DC326">
            <v>0</v>
          </cell>
          <cell r="DD326">
            <v>0</v>
          </cell>
          <cell r="DE326">
            <v>0</v>
          </cell>
          <cell r="DF326">
            <v>1461628</v>
          </cell>
          <cell r="DG326">
            <v>445922</v>
          </cell>
          <cell r="DH326">
            <v>39611</v>
          </cell>
          <cell r="DI326">
            <v>18606</v>
          </cell>
          <cell r="DJ326">
            <v>60235</v>
          </cell>
          <cell r="DK326">
            <v>8765</v>
          </cell>
          <cell r="DL326">
            <v>25019</v>
          </cell>
          <cell r="DM326">
            <v>0</v>
          </cell>
          <cell r="DN326">
            <v>31133</v>
          </cell>
          <cell r="DO326">
            <v>9015</v>
          </cell>
          <cell r="DP326">
            <v>1178</v>
          </cell>
          <cell r="DQ326">
            <v>0</v>
          </cell>
          <cell r="DR326">
            <v>58576</v>
          </cell>
          <cell r="DS326">
            <v>9688</v>
          </cell>
          <cell r="DT326">
            <v>3385</v>
          </cell>
          <cell r="DU326">
            <v>0</v>
          </cell>
          <cell r="DV326">
            <v>176149</v>
          </cell>
          <cell r="DW326">
            <v>839899</v>
          </cell>
          <cell r="DX326">
            <v>-200034</v>
          </cell>
          <cell r="DY326">
            <v>-197899</v>
          </cell>
          <cell r="DZ326">
            <v>0</v>
          </cell>
          <cell r="EA326">
            <v>0</v>
          </cell>
          <cell r="EB326">
            <v>0</v>
          </cell>
          <cell r="EC326">
            <v>0</v>
          </cell>
          <cell r="ED326">
            <v>0</v>
          </cell>
          <cell r="EE326">
            <v>2958</v>
          </cell>
          <cell r="EF326">
            <v>0</v>
          </cell>
          <cell r="EG326">
            <v>0</v>
          </cell>
          <cell r="EH326">
            <v>0</v>
          </cell>
          <cell r="EI326">
            <v>235708</v>
          </cell>
          <cell r="EJ326">
            <v>0</v>
          </cell>
          <cell r="EK326">
            <v>0</v>
          </cell>
          <cell r="EL326">
            <v>0</v>
          </cell>
          <cell r="EM326">
            <v>76126</v>
          </cell>
          <cell r="EN326">
            <v>0</v>
          </cell>
          <cell r="EO326">
            <v>0</v>
          </cell>
          <cell r="EP326">
            <v>0</v>
          </cell>
          <cell r="EQ326">
            <v>23326</v>
          </cell>
          <cell r="ER326">
            <v>0</v>
          </cell>
          <cell r="ES326">
            <v>0</v>
          </cell>
          <cell r="ET326">
            <v>0</v>
          </cell>
          <cell r="EU326">
            <v>0</v>
          </cell>
          <cell r="EV326">
            <v>10546</v>
          </cell>
          <cell r="EW326">
            <v>0</v>
          </cell>
          <cell r="EX326">
            <v>0</v>
          </cell>
          <cell r="EY326">
            <v>0</v>
          </cell>
          <cell r="EZ326">
            <v>0</v>
          </cell>
          <cell r="FA326">
            <v>0</v>
          </cell>
          <cell r="FB326">
            <v>0</v>
          </cell>
          <cell r="FC326">
            <v>16467</v>
          </cell>
          <cell r="FD326">
            <v>-16408</v>
          </cell>
          <cell r="FE326">
            <v>0</v>
          </cell>
          <cell r="FF326">
            <v>0</v>
          </cell>
          <cell r="FG326">
            <v>316</v>
          </cell>
          <cell r="FH326">
            <v>0</v>
          </cell>
          <cell r="FI326">
            <v>0</v>
          </cell>
          <cell r="FJ326">
            <v>0</v>
          </cell>
          <cell r="FK326">
            <v>270</v>
          </cell>
          <cell r="FL326">
            <v>800</v>
          </cell>
          <cell r="FM326">
            <v>0</v>
          </cell>
          <cell r="FN326">
            <v>0</v>
          </cell>
          <cell r="FO326">
            <v>5042</v>
          </cell>
          <cell r="FP326">
            <v>0</v>
          </cell>
          <cell r="FQ326">
            <v>0</v>
          </cell>
          <cell r="FR326">
            <v>0</v>
          </cell>
          <cell r="FS326">
            <v>0</v>
          </cell>
          <cell r="FT326">
            <v>0</v>
          </cell>
          <cell r="FU326">
            <v>0</v>
          </cell>
          <cell r="FV326">
            <v>0</v>
          </cell>
          <cell r="FW326">
            <v>0</v>
          </cell>
          <cell r="FX326">
            <v>0</v>
          </cell>
          <cell r="FY326">
            <v>0</v>
          </cell>
          <cell r="FZ326">
            <v>0</v>
          </cell>
          <cell r="GA326">
            <v>0</v>
          </cell>
          <cell r="GB326">
            <v>0</v>
          </cell>
          <cell r="GC326">
            <v>0</v>
          </cell>
          <cell r="GD326">
            <v>0</v>
          </cell>
          <cell r="GE326">
            <v>0</v>
          </cell>
          <cell r="GF326">
            <v>0</v>
          </cell>
          <cell r="GG326">
            <v>0</v>
          </cell>
          <cell r="GH326">
            <v>0</v>
          </cell>
          <cell r="GI326">
            <v>0</v>
          </cell>
          <cell r="GJ326">
            <v>0</v>
          </cell>
          <cell r="GK326">
            <v>0</v>
          </cell>
          <cell r="GL326">
            <v>0</v>
          </cell>
          <cell r="GM326">
            <v>0</v>
          </cell>
          <cell r="GN326">
            <v>0</v>
          </cell>
          <cell r="GO326">
            <v>0</v>
          </cell>
          <cell r="GP326">
            <v>0</v>
          </cell>
          <cell r="GQ326">
            <v>0</v>
          </cell>
          <cell r="GR326">
            <v>0</v>
          </cell>
          <cell r="GS326">
            <v>0</v>
          </cell>
          <cell r="GT326">
            <v>0</v>
          </cell>
          <cell r="GU326">
            <v>0</v>
          </cell>
          <cell r="GV326">
            <v>37287</v>
          </cell>
          <cell r="GW326">
            <v>0</v>
          </cell>
          <cell r="GX326">
            <v>0</v>
          </cell>
          <cell r="GY326">
            <v>0</v>
          </cell>
          <cell r="GZ326">
            <v>37287</v>
          </cell>
          <cell r="HA326">
            <v>0</v>
          </cell>
          <cell r="HB326">
            <v>0</v>
          </cell>
          <cell r="HC326">
            <v>0</v>
          </cell>
          <cell r="HD326">
            <v>0</v>
          </cell>
          <cell r="HE326">
            <v>0</v>
          </cell>
          <cell r="HF326">
            <v>0</v>
          </cell>
          <cell r="HG326">
            <v>0</v>
          </cell>
          <cell r="HH326">
            <v>0</v>
          </cell>
          <cell r="HI326">
            <v>0</v>
          </cell>
          <cell r="HJ326">
            <v>0</v>
          </cell>
          <cell r="HK326">
            <v>0</v>
          </cell>
          <cell r="HL326">
            <v>0</v>
          </cell>
          <cell r="HM326">
            <v>0</v>
          </cell>
          <cell r="HN326">
            <v>0</v>
          </cell>
          <cell r="HO326">
            <v>0</v>
          </cell>
          <cell r="HP326">
            <v>0</v>
          </cell>
          <cell r="HQ326">
            <v>0</v>
          </cell>
          <cell r="HR326">
            <v>0</v>
          </cell>
          <cell r="HS326">
            <v>0</v>
          </cell>
          <cell r="HT326">
            <v>0</v>
          </cell>
          <cell r="HU326">
            <v>0</v>
          </cell>
          <cell r="HV326">
            <v>0</v>
          </cell>
          <cell r="HW326">
            <v>0</v>
          </cell>
          <cell r="HX326">
            <v>0</v>
          </cell>
          <cell r="HY326">
            <v>0</v>
          </cell>
          <cell r="HZ326">
            <v>0</v>
          </cell>
          <cell r="IA326">
            <v>0</v>
          </cell>
          <cell r="IB326">
            <v>0</v>
          </cell>
          <cell r="IC326">
            <v>0</v>
          </cell>
          <cell r="ID326">
            <v>0</v>
          </cell>
          <cell r="IE326">
            <v>0</v>
          </cell>
          <cell r="IF326">
            <v>20308</v>
          </cell>
          <cell r="IG326">
            <v>0</v>
          </cell>
          <cell r="IH326">
            <v>0</v>
          </cell>
          <cell r="II326">
            <v>0</v>
          </cell>
          <cell r="IJ326">
            <v>20308</v>
          </cell>
          <cell r="IK326">
            <v>0</v>
          </cell>
        </row>
        <row r="327">
          <cell r="A327" t="str">
            <v>33508249</v>
          </cell>
          <cell r="B327" t="str">
            <v>2001</v>
          </cell>
          <cell r="C327">
            <v>37056</v>
          </cell>
          <cell r="D327" t="str">
            <v>08:03:01</v>
          </cell>
          <cell r="E327" t="str">
            <v>THE SUMMIT-INN AT THE RIDGE</v>
          </cell>
          <cell r="F327">
            <v>0</v>
          </cell>
          <cell r="G327">
            <v>164217</v>
          </cell>
          <cell r="H327">
            <v>-15113</v>
          </cell>
          <cell r="I327">
            <v>-6189</v>
          </cell>
          <cell r="J327">
            <v>28257</v>
          </cell>
          <cell r="K327">
            <v>123485</v>
          </cell>
          <cell r="L327">
            <v>2201</v>
          </cell>
          <cell r="M327">
            <v>-678</v>
          </cell>
          <cell r="N327">
            <v>59936</v>
          </cell>
          <cell r="O327">
            <v>6786</v>
          </cell>
          <cell r="P327">
            <v>3805</v>
          </cell>
          <cell r="Q327">
            <v>0</v>
          </cell>
          <cell r="R327">
            <v>149966</v>
          </cell>
          <cell r="S327">
            <v>133495</v>
          </cell>
          <cell r="T327">
            <v>4684</v>
          </cell>
          <cell r="U327">
            <v>-7604</v>
          </cell>
          <cell r="V327">
            <v>27672</v>
          </cell>
          <cell r="W327">
            <v>0</v>
          </cell>
          <cell r="X327">
            <v>0</v>
          </cell>
          <cell r="Y327">
            <v>0</v>
          </cell>
          <cell r="Z327">
            <v>160013</v>
          </cell>
          <cell r="AA327">
            <v>0</v>
          </cell>
          <cell r="AB327">
            <v>-160013</v>
          </cell>
          <cell r="AC327">
            <v>0</v>
          </cell>
          <cell r="AD327">
            <v>112101</v>
          </cell>
          <cell r="AE327">
            <v>0</v>
          </cell>
          <cell r="AF327">
            <v>-112101</v>
          </cell>
          <cell r="AG327">
            <v>0</v>
          </cell>
          <cell r="AH327">
            <v>397922</v>
          </cell>
          <cell r="AI327">
            <v>0</v>
          </cell>
          <cell r="AJ327">
            <v>-397922</v>
          </cell>
          <cell r="AK327">
            <v>0</v>
          </cell>
          <cell r="AL327">
            <v>12307</v>
          </cell>
          <cell r="AM327">
            <v>0</v>
          </cell>
          <cell r="AN327">
            <v>0</v>
          </cell>
          <cell r="AO327">
            <v>0</v>
          </cell>
          <cell r="AP327">
            <v>0</v>
          </cell>
          <cell r="AQ327">
            <v>0</v>
          </cell>
          <cell r="AR327">
            <v>0</v>
          </cell>
          <cell r="AS327">
            <v>0</v>
          </cell>
          <cell r="AT327">
            <v>0</v>
          </cell>
          <cell r="AU327">
            <v>0</v>
          </cell>
          <cell r="AV327">
            <v>3481</v>
          </cell>
          <cell r="AW327">
            <v>0</v>
          </cell>
          <cell r="AX327">
            <v>0</v>
          </cell>
          <cell r="AY327">
            <v>10533</v>
          </cell>
          <cell r="AZ327">
            <v>-5005</v>
          </cell>
          <cell r="BA327">
            <v>0</v>
          </cell>
          <cell r="BB327">
            <v>0</v>
          </cell>
          <cell r="BC327">
            <v>1086</v>
          </cell>
          <cell r="BD327">
            <v>0</v>
          </cell>
          <cell r="BE327">
            <v>0</v>
          </cell>
          <cell r="BF327">
            <v>0</v>
          </cell>
          <cell r="BG327">
            <v>45925</v>
          </cell>
          <cell r="BH327">
            <v>0</v>
          </cell>
          <cell r="BI327">
            <v>0</v>
          </cell>
          <cell r="BJ327">
            <v>0</v>
          </cell>
          <cell r="BK327">
            <v>0</v>
          </cell>
          <cell r="BL327">
            <v>936</v>
          </cell>
          <cell r="BM327">
            <v>0</v>
          </cell>
          <cell r="BN327">
            <v>0</v>
          </cell>
          <cell r="BO327">
            <v>2132</v>
          </cell>
          <cell r="BP327">
            <v>0</v>
          </cell>
          <cell r="BQ327">
            <v>0</v>
          </cell>
          <cell r="BR327">
            <v>0</v>
          </cell>
          <cell r="BS327">
            <v>2467</v>
          </cell>
          <cell r="BT327">
            <v>-2467</v>
          </cell>
          <cell r="BU327">
            <v>0</v>
          </cell>
          <cell r="BV327">
            <v>0</v>
          </cell>
          <cell r="BW327">
            <v>0</v>
          </cell>
          <cell r="BX327">
            <v>0</v>
          </cell>
          <cell r="BY327">
            <v>0</v>
          </cell>
          <cell r="BZ327">
            <v>0</v>
          </cell>
          <cell r="CA327">
            <v>10000</v>
          </cell>
          <cell r="CB327">
            <v>0</v>
          </cell>
          <cell r="CC327">
            <v>0</v>
          </cell>
          <cell r="CD327">
            <v>0</v>
          </cell>
          <cell r="CE327">
            <v>0</v>
          </cell>
          <cell r="CF327">
            <v>0</v>
          </cell>
          <cell r="CG327">
            <v>0</v>
          </cell>
          <cell r="CH327">
            <v>0</v>
          </cell>
          <cell r="CI327">
            <v>2750</v>
          </cell>
          <cell r="CJ327">
            <v>0</v>
          </cell>
          <cell r="CK327">
            <v>0</v>
          </cell>
          <cell r="CL327">
            <v>0</v>
          </cell>
          <cell r="CM327">
            <v>76772</v>
          </cell>
          <cell r="CN327">
            <v>-76522</v>
          </cell>
          <cell r="CO327">
            <v>0</v>
          </cell>
          <cell r="CP327">
            <v>0</v>
          </cell>
          <cell r="CQ327">
            <v>8349</v>
          </cell>
          <cell r="CR327">
            <v>72</v>
          </cell>
          <cell r="CS327">
            <v>-48</v>
          </cell>
          <cell r="CT327">
            <v>0</v>
          </cell>
          <cell r="CU327">
            <v>0</v>
          </cell>
          <cell r="CV327">
            <v>0</v>
          </cell>
          <cell r="CW327">
            <v>0</v>
          </cell>
          <cell r="CX327">
            <v>0</v>
          </cell>
          <cell r="CY327">
            <v>0</v>
          </cell>
          <cell r="CZ327">
            <v>0</v>
          </cell>
          <cell r="DA327">
            <v>0</v>
          </cell>
          <cell r="DB327">
            <v>0</v>
          </cell>
          <cell r="DC327">
            <v>0</v>
          </cell>
          <cell r="DD327">
            <v>0</v>
          </cell>
          <cell r="DE327">
            <v>0</v>
          </cell>
          <cell r="DF327">
            <v>710015</v>
          </cell>
          <cell r="DG327">
            <v>160014</v>
          </cell>
          <cell r="DH327">
            <v>-749541</v>
          </cell>
          <cell r="DI327">
            <v>-48</v>
          </cell>
          <cell r="DJ327">
            <v>1550</v>
          </cell>
          <cell r="DK327">
            <v>25444</v>
          </cell>
          <cell r="DL327">
            <v>-38</v>
          </cell>
          <cell r="DM327">
            <v>0</v>
          </cell>
          <cell r="DN327">
            <v>21646</v>
          </cell>
          <cell r="DO327">
            <v>1226</v>
          </cell>
          <cell r="DP327">
            <v>3943</v>
          </cell>
          <cell r="DQ327">
            <v>0</v>
          </cell>
          <cell r="DR327">
            <v>22099</v>
          </cell>
          <cell r="DS327">
            <v>7457</v>
          </cell>
          <cell r="DT327">
            <v>-2792</v>
          </cell>
          <cell r="DU327">
            <v>0</v>
          </cell>
          <cell r="DV327">
            <v>51673</v>
          </cell>
          <cell r="DW327">
            <v>619136</v>
          </cell>
          <cell r="DX327">
            <v>-211815</v>
          </cell>
          <cell r="DY327">
            <v>-75106</v>
          </cell>
          <cell r="DZ327">
            <v>0</v>
          </cell>
          <cell r="EA327">
            <v>679</v>
          </cell>
          <cell r="EB327">
            <v>0</v>
          </cell>
          <cell r="EC327">
            <v>0</v>
          </cell>
          <cell r="ED327">
            <v>0</v>
          </cell>
          <cell r="EE327">
            <v>236</v>
          </cell>
          <cell r="EF327">
            <v>0</v>
          </cell>
          <cell r="EG327">
            <v>0</v>
          </cell>
          <cell r="EH327">
            <v>12156</v>
          </cell>
          <cell r="EI327">
            <v>3777</v>
          </cell>
          <cell r="EJ327">
            <v>-58</v>
          </cell>
          <cell r="EK327">
            <v>0</v>
          </cell>
          <cell r="EL327">
            <v>3576</v>
          </cell>
          <cell r="EM327">
            <v>2180</v>
          </cell>
          <cell r="EN327">
            <v>140</v>
          </cell>
          <cell r="EO327">
            <v>0</v>
          </cell>
          <cell r="EP327">
            <v>2813</v>
          </cell>
          <cell r="EQ327">
            <v>618</v>
          </cell>
          <cell r="ER327">
            <v>16</v>
          </cell>
          <cell r="ES327">
            <v>0</v>
          </cell>
          <cell r="ET327">
            <v>0</v>
          </cell>
          <cell r="EU327">
            <v>0</v>
          </cell>
          <cell r="EV327">
            <v>0</v>
          </cell>
          <cell r="EW327">
            <v>0</v>
          </cell>
          <cell r="EX327">
            <v>0</v>
          </cell>
          <cell r="EY327">
            <v>0</v>
          </cell>
          <cell r="EZ327">
            <v>0</v>
          </cell>
          <cell r="FA327">
            <v>0</v>
          </cell>
          <cell r="FB327">
            <v>0</v>
          </cell>
          <cell r="FC327">
            <v>13150</v>
          </cell>
          <cell r="FD327">
            <v>0</v>
          </cell>
          <cell r="FE327">
            <v>0</v>
          </cell>
          <cell r="FF327">
            <v>0</v>
          </cell>
          <cell r="FG327">
            <v>0</v>
          </cell>
          <cell r="FH327">
            <v>0</v>
          </cell>
          <cell r="FI327">
            <v>0</v>
          </cell>
          <cell r="FJ327">
            <v>0</v>
          </cell>
          <cell r="FK327">
            <v>0</v>
          </cell>
          <cell r="FL327">
            <v>0</v>
          </cell>
          <cell r="FM327">
            <v>0</v>
          </cell>
          <cell r="FN327">
            <v>3513</v>
          </cell>
          <cell r="FO327">
            <v>2023</v>
          </cell>
          <cell r="FP327">
            <v>1207</v>
          </cell>
          <cell r="FQ327">
            <v>0</v>
          </cell>
          <cell r="FR327">
            <v>0</v>
          </cell>
          <cell r="FS327">
            <v>0</v>
          </cell>
          <cell r="FT327">
            <v>108857</v>
          </cell>
          <cell r="FU327">
            <v>0</v>
          </cell>
          <cell r="FV327">
            <v>0</v>
          </cell>
          <cell r="FW327">
            <v>0</v>
          </cell>
          <cell r="FX327">
            <v>76262</v>
          </cell>
          <cell r="FY327">
            <v>0</v>
          </cell>
          <cell r="FZ327">
            <v>0</v>
          </cell>
          <cell r="GA327">
            <v>0</v>
          </cell>
          <cell r="GB327">
            <v>270706</v>
          </cell>
          <cell r="GC327">
            <v>0</v>
          </cell>
          <cell r="GD327">
            <v>0</v>
          </cell>
          <cell r="GE327">
            <v>0</v>
          </cell>
          <cell r="GF327">
            <v>39690</v>
          </cell>
          <cell r="GG327">
            <v>0</v>
          </cell>
          <cell r="GH327">
            <v>0</v>
          </cell>
          <cell r="GI327">
            <v>0</v>
          </cell>
          <cell r="GJ327">
            <v>63028</v>
          </cell>
          <cell r="GK327">
            <v>0</v>
          </cell>
          <cell r="GL327">
            <v>0</v>
          </cell>
          <cell r="GM327">
            <v>0</v>
          </cell>
          <cell r="GN327">
            <v>0</v>
          </cell>
          <cell r="GO327">
            <v>0</v>
          </cell>
          <cell r="GP327">
            <v>0</v>
          </cell>
          <cell r="GQ327">
            <v>0</v>
          </cell>
          <cell r="GR327">
            <v>0</v>
          </cell>
          <cell r="GS327">
            <v>0</v>
          </cell>
          <cell r="GT327">
            <v>0</v>
          </cell>
          <cell r="GU327">
            <v>0</v>
          </cell>
          <cell r="GV327">
            <v>52061</v>
          </cell>
          <cell r="GW327">
            <v>0</v>
          </cell>
          <cell r="GX327">
            <v>0</v>
          </cell>
          <cell r="GY327">
            <v>0</v>
          </cell>
          <cell r="GZ327">
            <v>610604</v>
          </cell>
          <cell r="HA327">
            <v>0</v>
          </cell>
          <cell r="HB327">
            <v>0</v>
          </cell>
          <cell r="HC327">
            <v>0</v>
          </cell>
          <cell r="HD327">
            <v>51156</v>
          </cell>
          <cell r="HE327">
            <v>0</v>
          </cell>
          <cell r="HF327">
            <v>0</v>
          </cell>
          <cell r="HG327">
            <v>0</v>
          </cell>
          <cell r="HH327">
            <v>35839</v>
          </cell>
          <cell r="HI327">
            <v>0</v>
          </cell>
          <cell r="HJ327">
            <v>0</v>
          </cell>
          <cell r="HK327">
            <v>0</v>
          </cell>
          <cell r="HL327">
            <v>127216</v>
          </cell>
          <cell r="HM327">
            <v>0</v>
          </cell>
          <cell r="HN327">
            <v>0</v>
          </cell>
          <cell r="HO327">
            <v>0</v>
          </cell>
          <cell r="HP327">
            <v>18652</v>
          </cell>
          <cell r="HQ327">
            <v>0</v>
          </cell>
          <cell r="HR327">
            <v>0</v>
          </cell>
          <cell r="HS327">
            <v>0</v>
          </cell>
          <cell r="HT327">
            <v>29619</v>
          </cell>
          <cell r="HU327">
            <v>0</v>
          </cell>
          <cell r="HV327">
            <v>0</v>
          </cell>
          <cell r="HW327">
            <v>0</v>
          </cell>
          <cell r="HX327">
            <v>0</v>
          </cell>
          <cell r="HY327">
            <v>0</v>
          </cell>
          <cell r="HZ327">
            <v>0</v>
          </cell>
          <cell r="IA327">
            <v>0</v>
          </cell>
          <cell r="IB327">
            <v>0</v>
          </cell>
          <cell r="IC327">
            <v>0</v>
          </cell>
          <cell r="ID327">
            <v>0</v>
          </cell>
          <cell r="IE327">
            <v>0</v>
          </cell>
          <cell r="IF327">
            <v>24461</v>
          </cell>
          <cell r="IG327">
            <v>0</v>
          </cell>
          <cell r="IH327">
            <v>0</v>
          </cell>
          <cell r="II327">
            <v>0</v>
          </cell>
          <cell r="IJ327">
            <v>286943</v>
          </cell>
          <cell r="IK327">
            <v>0</v>
          </cell>
        </row>
        <row r="328">
          <cell r="A328" t="str">
            <v>44657272</v>
          </cell>
          <cell r="B328" t="str">
            <v>2001</v>
          </cell>
          <cell r="C328">
            <v>37524</v>
          </cell>
          <cell r="D328" t="str">
            <v>10:09:01</v>
          </cell>
          <cell r="E328" t="str">
            <v>THS OF KANNAPOLIS</v>
          </cell>
          <cell r="F328">
            <v>0</v>
          </cell>
          <cell r="G328">
            <v>510378</v>
          </cell>
          <cell r="H328">
            <v>26076</v>
          </cell>
          <cell r="I328">
            <v>-171393</v>
          </cell>
          <cell r="J328">
            <v>37175</v>
          </cell>
          <cell r="K328">
            <v>162042</v>
          </cell>
          <cell r="L328">
            <v>-2067</v>
          </cell>
          <cell r="M328">
            <v>0</v>
          </cell>
          <cell r="N328">
            <v>134448</v>
          </cell>
          <cell r="O328">
            <v>37193</v>
          </cell>
          <cell r="P328">
            <v>91271</v>
          </cell>
          <cell r="Q328">
            <v>0</v>
          </cell>
          <cell r="R328">
            <v>185497</v>
          </cell>
          <cell r="S328">
            <v>210661</v>
          </cell>
          <cell r="T328">
            <v>12396</v>
          </cell>
          <cell r="U328">
            <v>0</v>
          </cell>
          <cell r="V328">
            <v>224397</v>
          </cell>
          <cell r="W328">
            <v>0</v>
          </cell>
          <cell r="X328">
            <v>29459</v>
          </cell>
          <cell r="Y328">
            <v>0</v>
          </cell>
          <cell r="Z328">
            <v>251012</v>
          </cell>
          <cell r="AA328">
            <v>0</v>
          </cell>
          <cell r="AB328">
            <v>28220</v>
          </cell>
          <cell r="AC328">
            <v>0</v>
          </cell>
          <cell r="AD328">
            <v>560232</v>
          </cell>
          <cell r="AE328">
            <v>0</v>
          </cell>
          <cell r="AF328">
            <v>63311</v>
          </cell>
          <cell r="AG328">
            <v>0</v>
          </cell>
          <cell r="AH328">
            <v>730659</v>
          </cell>
          <cell r="AI328">
            <v>0</v>
          </cell>
          <cell r="AJ328">
            <v>112708</v>
          </cell>
          <cell r="AK328">
            <v>0</v>
          </cell>
          <cell r="AL328">
            <v>51881</v>
          </cell>
          <cell r="AM328">
            <v>0</v>
          </cell>
          <cell r="AN328">
            <v>0</v>
          </cell>
          <cell r="AO328">
            <v>0</v>
          </cell>
          <cell r="AP328">
            <v>0</v>
          </cell>
          <cell r="AQ328">
            <v>0</v>
          </cell>
          <cell r="AR328">
            <v>0</v>
          </cell>
          <cell r="AS328">
            <v>0</v>
          </cell>
          <cell r="AT328">
            <v>0</v>
          </cell>
          <cell r="AU328">
            <v>162223</v>
          </cell>
          <cell r="AV328">
            <v>0</v>
          </cell>
          <cell r="AW328">
            <v>0</v>
          </cell>
          <cell r="AX328">
            <v>0</v>
          </cell>
          <cell r="AY328">
            <v>2953</v>
          </cell>
          <cell r="AZ328">
            <v>231040</v>
          </cell>
          <cell r="BA328">
            <v>0</v>
          </cell>
          <cell r="BB328">
            <v>0</v>
          </cell>
          <cell r="BC328">
            <v>1286</v>
          </cell>
          <cell r="BD328">
            <v>630</v>
          </cell>
          <cell r="BE328">
            <v>0</v>
          </cell>
          <cell r="BF328">
            <v>0</v>
          </cell>
          <cell r="BG328">
            <v>96608</v>
          </cell>
          <cell r="BH328">
            <v>0</v>
          </cell>
          <cell r="BI328">
            <v>5267</v>
          </cell>
          <cell r="BJ328">
            <v>0</v>
          </cell>
          <cell r="BK328">
            <v>12036</v>
          </cell>
          <cell r="BL328">
            <v>0</v>
          </cell>
          <cell r="BM328">
            <v>0</v>
          </cell>
          <cell r="BN328">
            <v>0</v>
          </cell>
          <cell r="BO328">
            <v>12959</v>
          </cell>
          <cell r="BP328">
            <v>0</v>
          </cell>
          <cell r="BQ328">
            <v>0</v>
          </cell>
          <cell r="BR328">
            <v>0</v>
          </cell>
          <cell r="BS328">
            <v>0</v>
          </cell>
          <cell r="BT328">
            <v>0</v>
          </cell>
          <cell r="BU328">
            <v>0</v>
          </cell>
          <cell r="BV328">
            <v>0</v>
          </cell>
          <cell r="BW328">
            <v>0</v>
          </cell>
          <cell r="BX328">
            <v>0</v>
          </cell>
          <cell r="BY328">
            <v>0</v>
          </cell>
          <cell r="BZ328">
            <v>0</v>
          </cell>
          <cell r="CA328">
            <v>16800</v>
          </cell>
          <cell r="CB328">
            <v>0</v>
          </cell>
          <cell r="CC328">
            <v>0</v>
          </cell>
          <cell r="CD328">
            <v>0</v>
          </cell>
          <cell r="CE328">
            <v>5234</v>
          </cell>
          <cell r="CF328">
            <v>0</v>
          </cell>
          <cell r="CG328">
            <v>0</v>
          </cell>
          <cell r="CH328">
            <v>0</v>
          </cell>
          <cell r="CI328">
            <v>0</v>
          </cell>
          <cell r="CJ328">
            <v>0</v>
          </cell>
          <cell r="CK328">
            <v>0</v>
          </cell>
          <cell r="CL328">
            <v>0</v>
          </cell>
          <cell r="CM328">
            <v>5178</v>
          </cell>
          <cell r="CN328">
            <v>29434</v>
          </cell>
          <cell r="CO328">
            <v>0</v>
          </cell>
          <cell r="CP328">
            <v>0</v>
          </cell>
          <cell r="CQ328">
            <v>238468</v>
          </cell>
          <cell r="CR328">
            <v>-233698</v>
          </cell>
          <cell r="CS328">
            <v>0</v>
          </cell>
          <cell r="CT328">
            <v>0</v>
          </cell>
          <cell r="CU328">
            <v>0</v>
          </cell>
          <cell r="CV328">
            <v>0</v>
          </cell>
          <cell r="CW328">
            <v>0</v>
          </cell>
          <cell r="CX328">
            <v>0</v>
          </cell>
          <cell r="CY328">
            <v>0</v>
          </cell>
          <cell r="CZ328">
            <v>228</v>
          </cell>
          <cell r="DA328">
            <v>0</v>
          </cell>
          <cell r="DB328">
            <v>0</v>
          </cell>
          <cell r="DC328">
            <v>0</v>
          </cell>
          <cell r="DD328">
            <v>0</v>
          </cell>
          <cell r="DE328">
            <v>0</v>
          </cell>
          <cell r="DF328">
            <v>1818181</v>
          </cell>
          <cell r="DG328">
            <v>553745</v>
          </cell>
          <cell r="DH328">
            <v>261332</v>
          </cell>
          <cell r="DI328">
            <v>5267</v>
          </cell>
          <cell r="DJ328">
            <v>53776</v>
          </cell>
          <cell r="DK328">
            <v>16600</v>
          </cell>
          <cell r="DL328">
            <v>2402</v>
          </cell>
          <cell r="DM328">
            <v>0</v>
          </cell>
          <cell r="DN328">
            <v>61802</v>
          </cell>
          <cell r="DO328">
            <v>5365</v>
          </cell>
          <cell r="DP328">
            <v>3177</v>
          </cell>
          <cell r="DQ328">
            <v>0</v>
          </cell>
          <cell r="DR328">
            <v>37797</v>
          </cell>
          <cell r="DS328">
            <v>7498</v>
          </cell>
          <cell r="DT328">
            <v>2095</v>
          </cell>
          <cell r="DU328">
            <v>0</v>
          </cell>
          <cell r="DV328">
            <v>207443</v>
          </cell>
          <cell r="DW328">
            <v>855705</v>
          </cell>
          <cell r="DX328">
            <v>-395343</v>
          </cell>
          <cell r="DY328">
            <v>-48541</v>
          </cell>
          <cell r="DZ328">
            <v>0</v>
          </cell>
          <cell r="EA328">
            <v>5681</v>
          </cell>
          <cell r="EB328">
            <v>0</v>
          </cell>
          <cell r="EC328">
            <v>0</v>
          </cell>
          <cell r="ED328">
            <v>0</v>
          </cell>
          <cell r="EE328">
            <v>8579</v>
          </cell>
          <cell r="EF328">
            <v>0</v>
          </cell>
          <cell r="EG328">
            <v>0</v>
          </cell>
          <cell r="EH328">
            <v>0</v>
          </cell>
          <cell r="EI328">
            <v>686414</v>
          </cell>
          <cell r="EJ328">
            <v>0</v>
          </cell>
          <cell r="EK328">
            <v>0</v>
          </cell>
          <cell r="EL328">
            <v>0</v>
          </cell>
          <cell r="EM328">
            <v>156399</v>
          </cell>
          <cell r="EN328">
            <v>0</v>
          </cell>
          <cell r="EO328">
            <v>-41989</v>
          </cell>
          <cell r="EP328">
            <v>0</v>
          </cell>
          <cell r="EQ328">
            <v>42345</v>
          </cell>
          <cell r="ER328">
            <v>0</v>
          </cell>
          <cell r="ES328">
            <v>-11628</v>
          </cell>
          <cell r="ET328">
            <v>0</v>
          </cell>
          <cell r="EU328">
            <v>207</v>
          </cell>
          <cell r="EV328">
            <v>3735</v>
          </cell>
          <cell r="EW328">
            <v>0</v>
          </cell>
          <cell r="EX328">
            <v>0</v>
          </cell>
          <cell r="EY328">
            <v>6492</v>
          </cell>
          <cell r="EZ328">
            <v>0</v>
          </cell>
          <cell r="FA328">
            <v>0</v>
          </cell>
          <cell r="FB328">
            <v>0</v>
          </cell>
          <cell r="FC328">
            <v>38149</v>
          </cell>
          <cell r="FD328">
            <v>-6852</v>
          </cell>
          <cell r="FE328">
            <v>7426</v>
          </cell>
          <cell r="FF328">
            <v>0</v>
          </cell>
          <cell r="FG328">
            <v>1928</v>
          </cell>
          <cell r="FH328">
            <v>0</v>
          </cell>
          <cell r="FI328">
            <v>228</v>
          </cell>
          <cell r="FJ328">
            <v>0</v>
          </cell>
          <cell r="FK328">
            <v>0</v>
          </cell>
          <cell r="FL328">
            <v>200</v>
          </cell>
          <cell r="FM328">
            <v>0</v>
          </cell>
          <cell r="FN328">
            <v>0</v>
          </cell>
          <cell r="FO328">
            <v>796</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584</v>
          </cell>
          <cell r="GW328">
            <v>0</v>
          </cell>
          <cell r="GX328">
            <v>0</v>
          </cell>
          <cell r="GY328">
            <v>0</v>
          </cell>
          <cell r="GZ328">
            <v>584</v>
          </cell>
          <cell r="HA328">
            <v>0</v>
          </cell>
          <cell r="HB328">
            <v>0</v>
          </cell>
          <cell r="HC328">
            <v>0</v>
          </cell>
          <cell r="HD328">
            <v>0</v>
          </cell>
          <cell r="HE328">
            <v>0</v>
          </cell>
          <cell r="HF328">
            <v>0</v>
          </cell>
          <cell r="HG328">
            <v>0</v>
          </cell>
          <cell r="HH328">
            <v>0</v>
          </cell>
          <cell r="HI328">
            <v>0</v>
          </cell>
          <cell r="HJ328">
            <v>0</v>
          </cell>
          <cell r="HK328">
            <v>0</v>
          </cell>
          <cell r="HL328">
            <v>0</v>
          </cell>
          <cell r="HM328">
            <v>0</v>
          </cell>
          <cell r="HN328">
            <v>0</v>
          </cell>
          <cell r="HO328">
            <v>0</v>
          </cell>
          <cell r="HP328">
            <v>0</v>
          </cell>
          <cell r="HQ328">
            <v>0</v>
          </cell>
          <cell r="HR328">
            <v>0</v>
          </cell>
          <cell r="HS328">
            <v>0</v>
          </cell>
          <cell r="HT328">
            <v>0</v>
          </cell>
          <cell r="HU328">
            <v>0</v>
          </cell>
          <cell r="HV328">
            <v>0</v>
          </cell>
          <cell r="HW328">
            <v>0</v>
          </cell>
          <cell r="HX328">
            <v>0</v>
          </cell>
          <cell r="HY328">
            <v>0</v>
          </cell>
          <cell r="HZ328">
            <v>0</v>
          </cell>
          <cell r="IA328">
            <v>0</v>
          </cell>
          <cell r="IB328">
            <v>0</v>
          </cell>
          <cell r="IC328">
            <v>0</v>
          </cell>
          <cell r="ID328">
            <v>0</v>
          </cell>
          <cell r="IE328">
            <v>0</v>
          </cell>
          <cell r="IF328">
            <v>994</v>
          </cell>
          <cell r="IG328">
            <v>0</v>
          </cell>
          <cell r="IH328">
            <v>0</v>
          </cell>
          <cell r="II328">
            <v>0</v>
          </cell>
          <cell r="IJ328">
            <v>994</v>
          </cell>
          <cell r="IK328">
            <v>0</v>
          </cell>
        </row>
        <row r="329">
          <cell r="A329" t="str">
            <v>84288479</v>
          </cell>
          <cell r="B329" t="str">
            <v>2001</v>
          </cell>
          <cell r="C329">
            <v>37393</v>
          </cell>
          <cell r="D329" t="str">
            <v>10:10:39</v>
          </cell>
          <cell r="E329" t="str">
            <v>TRENT VILLAGE NURSING HOME</v>
          </cell>
          <cell r="F329">
            <v>0</v>
          </cell>
          <cell r="G329">
            <v>351983</v>
          </cell>
          <cell r="H329">
            <v>0</v>
          </cell>
          <cell r="I329">
            <v>-157536</v>
          </cell>
          <cell r="J329">
            <v>13716</v>
          </cell>
          <cell r="K329">
            <v>152802</v>
          </cell>
          <cell r="L329">
            <v>0</v>
          </cell>
          <cell r="M329">
            <v>0</v>
          </cell>
          <cell r="N329">
            <v>144979</v>
          </cell>
          <cell r="O329">
            <v>67332</v>
          </cell>
          <cell r="P329">
            <v>0</v>
          </cell>
          <cell r="Q329">
            <v>0</v>
          </cell>
          <cell r="R329">
            <v>221136</v>
          </cell>
          <cell r="S329">
            <v>250627</v>
          </cell>
          <cell r="T329">
            <v>0</v>
          </cell>
          <cell r="U329">
            <v>0</v>
          </cell>
          <cell r="V329">
            <v>61726</v>
          </cell>
          <cell r="W329">
            <v>0</v>
          </cell>
          <cell r="X329">
            <v>0</v>
          </cell>
          <cell r="Y329">
            <v>0</v>
          </cell>
          <cell r="Z329">
            <v>114173</v>
          </cell>
          <cell r="AA329">
            <v>0</v>
          </cell>
          <cell r="AB329">
            <v>0</v>
          </cell>
          <cell r="AC329">
            <v>0</v>
          </cell>
          <cell r="AD329">
            <v>285180</v>
          </cell>
          <cell r="AE329">
            <v>0</v>
          </cell>
          <cell r="AF329">
            <v>0</v>
          </cell>
          <cell r="AG329">
            <v>0</v>
          </cell>
          <cell r="AH329">
            <v>490716</v>
          </cell>
          <cell r="AI329">
            <v>0</v>
          </cell>
          <cell r="AJ329">
            <v>0</v>
          </cell>
          <cell r="AK329">
            <v>0</v>
          </cell>
          <cell r="AL329">
            <v>110031</v>
          </cell>
          <cell r="AM329">
            <v>0</v>
          </cell>
          <cell r="AN329">
            <v>0</v>
          </cell>
          <cell r="AO329">
            <v>-23000</v>
          </cell>
          <cell r="AP329">
            <v>0</v>
          </cell>
          <cell r="AQ329">
            <v>0</v>
          </cell>
          <cell r="AR329">
            <v>0</v>
          </cell>
          <cell r="AS329">
            <v>0</v>
          </cell>
          <cell r="AT329">
            <v>0</v>
          </cell>
          <cell r="AU329">
            <v>87418</v>
          </cell>
          <cell r="AV329">
            <v>0</v>
          </cell>
          <cell r="AW329">
            <v>-1840</v>
          </cell>
          <cell r="AX329">
            <v>0</v>
          </cell>
          <cell r="AY329">
            <v>108135</v>
          </cell>
          <cell r="AZ329">
            <v>0</v>
          </cell>
          <cell r="BA329">
            <v>0</v>
          </cell>
          <cell r="BB329">
            <v>0</v>
          </cell>
          <cell r="BC329">
            <v>228</v>
          </cell>
          <cell r="BD329">
            <v>0</v>
          </cell>
          <cell r="BE329">
            <v>0</v>
          </cell>
          <cell r="BF329">
            <v>0</v>
          </cell>
          <cell r="BG329">
            <v>244846</v>
          </cell>
          <cell r="BH329">
            <v>0</v>
          </cell>
          <cell r="BI329">
            <v>-5221</v>
          </cell>
          <cell r="BJ329">
            <v>0</v>
          </cell>
          <cell r="BK329">
            <v>3334</v>
          </cell>
          <cell r="BL329">
            <v>0</v>
          </cell>
          <cell r="BM329">
            <v>0</v>
          </cell>
          <cell r="BN329">
            <v>0</v>
          </cell>
          <cell r="BO329">
            <v>4796</v>
          </cell>
          <cell r="BP329">
            <v>0</v>
          </cell>
          <cell r="BQ329">
            <v>0</v>
          </cell>
          <cell r="BR329">
            <v>0</v>
          </cell>
          <cell r="BS329">
            <v>1552</v>
          </cell>
          <cell r="BT329">
            <v>0</v>
          </cell>
          <cell r="BU329">
            <v>0</v>
          </cell>
          <cell r="BV329">
            <v>0</v>
          </cell>
          <cell r="BW329">
            <v>0</v>
          </cell>
          <cell r="BX329">
            <v>0</v>
          </cell>
          <cell r="BY329">
            <v>0</v>
          </cell>
          <cell r="BZ329">
            <v>0</v>
          </cell>
          <cell r="CA329">
            <v>26000</v>
          </cell>
          <cell r="CB329">
            <v>0</v>
          </cell>
          <cell r="CC329">
            <v>0</v>
          </cell>
          <cell r="CD329">
            <v>0</v>
          </cell>
          <cell r="CE329">
            <v>0</v>
          </cell>
          <cell r="CF329">
            <v>0</v>
          </cell>
          <cell r="CG329">
            <v>0</v>
          </cell>
          <cell r="CH329">
            <v>0</v>
          </cell>
          <cell r="CI329">
            <v>1300</v>
          </cell>
          <cell r="CJ329">
            <v>0</v>
          </cell>
          <cell r="CK329">
            <v>0</v>
          </cell>
          <cell r="CL329">
            <v>0</v>
          </cell>
          <cell r="CM329">
            <v>8937</v>
          </cell>
          <cell r="CN329">
            <v>0</v>
          </cell>
          <cell r="CO329">
            <v>0</v>
          </cell>
          <cell r="CP329">
            <v>0</v>
          </cell>
          <cell r="CQ329">
            <v>966</v>
          </cell>
          <cell r="CR329">
            <v>0</v>
          </cell>
          <cell r="CS329">
            <v>0</v>
          </cell>
          <cell r="CT329">
            <v>0</v>
          </cell>
          <cell r="CU329">
            <v>442</v>
          </cell>
          <cell r="CV329">
            <v>0</v>
          </cell>
          <cell r="CW329">
            <v>1172</v>
          </cell>
          <cell r="CX329">
            <v>0</v>
          </cell>
          <cell r="CY329">
            <v>0</v>
          </cell>
          <cell r="CZ329">
            <v>0</v>
          </cell>
          <cell r="DA329">
            <v>0</v>
          </cell>
          <cell r="DB329">
            <v>0</v>
          </cell>
          <cell r="DC329">
            <v>0</v>
          </cell>
          <cell r="DD329">
            <v>0</v>
          </cell>
          <cell r="DE329">
            <v>0</v>
          </cell>
          <cell r="DF329">
            <v>1061826</v>
          </cell>
          <cell r="DG329">
            <v>487954</v>
          </cell>
          <cell r="DH329">
            <v>0</v>
          </cell>
          <cell r="DI329">
            <v>-28889</v>
          </cell>
          <cell r="DJ329">
            <v>34509</v>
          </cell>
          <cell r="DK329">
            <v>29294</v>
          </cell>
          <cell r="DL329">
            <v>0</v>
          </cell>
          <cell r="DM329">
            <v>0</v>
          </cell>
          <cell r="DN329">
            <v>23964</v>
          </cell>
          <cell r="DO329">
            <v>4876</v>
          </cell>
          <cell r="DP329">
            <v>0</v>
          </cell>
          <cell r="DQ329">
            <v>0</v>
          </cell>
          <cell r="DR329">
            <v>27696</v>
          </cell>
          <cell r="DS329">
            <v>12513</v>
          </cell>
          <cell r="DT329">
            <v>0</v>
          </cell>
          <cell r="DU329">
            <v>0</v>
          </cell>
          <cell r="DV329">
            <v>81704</v>
          </cell>
          <cell r="DW329">
            <v>202959</v>
          </cell>
          <cell r="DX329">
            <v>0</v>
          </cell>
          <cell r="DY329">
            <v>-86277</v>
          </cell>
          <cell r="DZ329">
            <v>0</v>
          </cell>
          <cell r="EA329">
            <v>0</v>
          </cell>
          <cell r="EB329">
            <v>0</v>
          </cell>
          <cell r="EC329">
            <v>0</v>
          </cell>
          <cell r="ED329">
            <v>0</v>
          </cell>
          <cell r="EE329">
            <v>4733</v>
          </cell>
          <cell r="EF329">
            <v>0</v>
          </cell>
          <cell r="EG329">
            <v>0</v>
          </cell>
          <cell r="EH329">
            <v>0</v>
          </cell>
          <cell r="EI329">
            <v>76521</v>
          </cell>
          <cell r="EJ329">
            <v>0</v>
          </cell>
          <cell r="EK329">
            <v>0</v>
          </cell>
          <cell r="EL329">
            <v>0</v>
          </cell>
          <cell r="EM329">
            <v>69820</v>
          </cell>
          <cell r="EN329">
            <v>0</v>
          </cell>
          <cell r="EO329">
            <v>0</v>
          </cell>
          <cell r="EP329">
            <v>0</v>
          </cell>
          <cell r="EQ329">
            <v>3685</v>
          </cell>
          <cell r="ER329">
            <v>0</v>
          </cell>
          <cell r="ES329">
            <v>0</v>
          </cell>
          <cell r="ET329">
            <v>0</v>
          </cell>
          <cell r="EU329">
            <v>7331</v>
          </cell>
          <cell r="EV329">
            <v>0</v>
          </cell>
          <cell r="EW329">
            <v>0</v>
          </cell>
          <cell r="EX329">
            <v>0</v>
          </cell>
          <cell r="EY329">
            <v>0</v>
          </cell>
          <cell r="EZ329">
            <v>0</v>
          </cell>
          <cell r="FA329">
            <v>0</v>
          </cell>
          <cell r="FB329">
            <v>0</v>
          </cell>
          <cell r="FC329">
            <v>2459</v>
          </cell>
          <cell r="FD329">
            <v>0</v>
          </cell>
          <cell r="FE329">
            <v>0</v>
          </cell>
          <cell r="FF329">
            <v>0</v>
          </cell>
          <cell r="FG329">
            <v>0</v>
          </cell>
          <cell r="FH329">
            <v>0</v>
          </cell>
          <cell r="FI329">
            <v>0</v>
          </cell>
          <cell r="FJ329">
            <v>0</v>
          </cell>
          <cell r="FK329">
            <v>308</v>
          </cell>
          <cell r="FL329">
            <v>0</v>
          </cell>
          <cell r="FM329">
            <v>0</v>
          </cell>
          <cell r="FN329">
            <v>2707</v>
          </cell>
          <cell r="FO329">
            <v>3174</v>
          </cell>
          <cell r="FP329">
            <v>0</v>
          </cell>
          <cell r="FQ329">
            <v>0</v>
          </cell>
          <cell r="FR329">
            <v>0</v>
          </cell>
          <cell r="FS329">
            <v>0</v>
          </cell>
          <cell r="FT329">
            <v>0</v>
          </cell>
          <cell r="FU329">
            <v>0</v>
          </cell>
          <cell r="FV329">
            <v>0</v>
          </cell>
          <cell r="FW329">
            <v>0</v>
          </cell>
          <cell r="FX329">
            <v>0</v>
          </cell>
          <cell r="FY329">
            <v>0</v>
          </cell>
          <cell r="FZ329">
            <v>0</v>
          </cell>
          <cell r="GA329">
            <v>0</v>
          </cell>
          <cell r="GB329">
            <v>0</v>
          </cell>
          <cell r="GC329">
            <v>0</v>
          </cell>
          <cell r="GD329">
            <v>0</v>
          </cell>
          <cell r="GE329">
            <v>0</v>
          </cell>
          <cell r="GF329">
            <v>0</v>
          </cell>
          <cell r="GG329">
            <v>0</v>
          </cell>
          <cell r="GH329">
            <v>0</v>
          </cell>
          <cell r="GI329">
            <v>0</v>
          </cell>
          <cell r="GJ329">
            <v>0</v>
          </cell>
          <cell r="GK329">
            <v>0</v>
          </cell>
          <cell r="GL329">
            <v>0</v>
          </cell>
          <cell r="GM329">
            <v>0</v>
          </cell>
          <cell r="GN329">
            <v>0</v>
          </cell>
          <cell r="GO329">
            <v>0</v>
          </cell>
          <cell r="GP329">
            <v>0</v>
          </cell>
          <cell r="GQ329">
            <v>0</v>
          </cell>
          <cell r="GR329">
            <v>0</v>
          </cell>
          <cell r="GS329">
            <v>0</v>
          </cell>
          <cell r="GT329">
            <v>0</v>
          </cell>
          <cell r="GU329">
            <v>0</v>
          </cell>
          <cell r="GV329">
            <v>0</v>
          </cell>
          <cell r="GW329">
            <v>0</v>
          </cell>
          <cell r="GX329">
            <v>0</v>
          </cell>
          <cell r="GY329">
            <v>0</v>
          </cell>
          <cell r="GZ329">
            <v>0</v>
          </cell>
          <cell r="HA329">
            <v>0</v>
          </cell>
          <cell r="HB329">
            <v>0</v>
          </cell>
          <cell r="HC329">
            <v>0</v>
          </cell>
          <cell r="HD329">
            <v>0</v>
          </cell>
          <cell r="HE329">
            <v>0</v>
          </cell>
          <cell r="HF329">
            <v>0</v>
          </cell>
          <cell r="HG329">
            <v>0</v>
          </cell>
          <cell r="HH329">
            <v>0</v>
          </cell>
          <cell r="HI329">
            <v>0</v>
          </cell>
          <cell r="HJ329">
            <v>0</v>
          </cell>
          <cell r="HK329">
            <v>0</v>
          </cell>
          <cell r="HL329">
            <v>0</v>
          </cell>
          <cell r="HM329">
            <v>0</v>
          </cell>
          <cell r="HN329">
            <v>0</v>
          </cell>
          <cell r="HO329">
            <v>0</v>
          </cell>
          <cell r="HP329">
            <v>0</v>
          </cell>
          <cell r="HQ329">
            <v>0</v>
          </cell>
          <cell r="HR329">
            <v>0</v>
          </cell>
          <cell r="HS329">
            <v>0</v>
          </cell>
          <cell r="HT329">
            <v>0</v>
          </cell>
          <cell r="HU329">
            <v>0</v>
          </cell>
          <cell r="HV329">
            <v>0</v>
          </cell>
          <cell r="HW329">
            <v>0</v>
          </cell>
          <cell r="HX329">
            <v>0</v>
          </cell>
          <cell r="HY329">
            <v>0</v>
          </cell>
          <cell r="HZ329">
            <v>0</v>
          </cell>
          <cell r="IA329">
            <v>0</v>
          </cell>
          <cell r="IB329">
            <v>0</v>
          </cell>
          <cell r="IC329">
            <v>0</v>
          </cell>
          <cell r="ID329">
            <v>0</v>
          </cell>
          <cell r="IE329">
            <v>0</v>
          </cell>
          <cell r="IF329">
            <v>0</v>
          </cell>
          <cell r="IG329">
            <v>0</v>
          </cell>
          <cell r="IH329">
            <v>0</v>
          </cell>
          <cell r="II329">
            <v>0</v>
          </cell>
          <cell r="IJ329">
            <v>0</v>
          </cell>
          <cell r="IK329">
            <v>0</v>
          </cell>
        </row>
        <row r="330">
          <cell r="A330" t="str">
            <v>68266107</v>
          </cell>
          <cell r="B330" t="str">
            <v>2001</v>
          </cell>
          <cell r="C330">
            <v>37427</v>
          </cell>
          <cell r="D330" t="str">
            <v>10:39:29</v>
          </cell>
          <cell r="E330" t="str">
            <v>TREYBURN REHAB AND NURSING CENTER</v>
          </cell>
          <cell r="F330">
            <v>0</v>
          </cell>
          <cell r="G330">
            <v>746839</v>
          </cell>
          <cell r="H330">
            <v>-6797</v>
          </cell>
          <cell r="I330">
            <v>307144</v>
          </cell>
          <cell r="J330">
            <v>48273</v>
          </cell>
          <cell r="K330">
            <v>200322</v>
          </cell>
          <cell r="L330">
            <v>6482</v>
          </cell>
          <cell r="M330">
            <v>0</v>
          </cell>
          <cell r="N330">
            <v>0</v>
          </cell>
          <cell r="O330">
            <v>204194</v>
          </cell>
          <cell r="P330">
            <v>0</v>
          </cell>
          <cell r="Q330">
            <v>0</v>
          </cell>
          <cell r="R330">
            <v>244747</v>
          </cell>
          <cell r="S330">
            <v>207661</v>
          </cell>
          <cell r="T330">
            <v>9203</v>
          </cell>
          <cell r="U330">
            <v>737</v>
          </cell>
          <cell r="V330">
            <v>0</v>
          </cell>
          <cell r="W330">
            <v>0</v>
          </cell>
          <cell r="X330">
            <v>51444</v>
          </cell>
          <cell r="Y330">
            <v>0</v>
          </cell>
          <cell r="Z330">
            <v>231294</v>
          </cell>
          <cell r="AA330">
            <v>0</v>
          </cell>
          <cell r="AB330">
            <v>-51444</v>
          </cell>
          <cell r="AC330">
            <v>-495</v>
          </cell>
          <cell r="AD330">
            <v>2825</v>
          </cell>
          <cell r="AE330">
            <v>0</v>
          </cell>
          <cell r="AF330">
            <v>0</v>
          </cell>
          <cell r="AG330">
            <v>0</v>
          </cell>
          <cell r="AH330">
            <v>42497</v>
          </cell>
          <cell r="AI330">
            <v>0</v>
          </cell>
          <cell r="AJ330">
            <v>0</v>
          </cell>
          <cell r="AK330">
            <v>1082</v>
          </cell>
          <cell r="AL330">
            <v>47380</v>
          </cell>
          <cell r="AM330">
            <v>0</v>
          </cell>
          <cell r="AN330">
            <v>0</v>
          </cell>
          <cell r="AO330">
            <v>-444</v>
          </cell>
          <cell r="AP330">
            <v>0</v>
          </cell>
          <cell r="AQ330">
            <v>0</v>
          </cell>
          <cell r="AR330">
            <v>0</v>
          </cell>
          <cell r="AS330">
            <v>0</v>
          </cell>
          <cell r="AT330">
            <v>0</v>
          </cell>
          <cell r="AU330">
            <v>316856</v>
          </cell>
          <cell r="AV330">
            <v>-294453</v>
          </cell>
          <cell r="AW330">
            <v>0</v>
          </cell>
          <cell r="AX330">
            <v>0</v>
          </cell>
          <cell r="AY330">
            <v>256384</v>
          </cell>
          <cell r="AZ330">
            <v>-195887</v>
          </cell>
          <cell r="BA330">
            <v>-28476</v>
          </cell>
          <cell r="BB330">
            <v>0</v>
          </cell>
          <cell r="BC330">
            <v>3654</v>
          </cell>
          <cell r="BD330">
            <v>0</v>
          </cell>
          <cell r="BE330">
            <v>0</v>
          </cell>
          <cell r="BF330">
            <v>0</v>
          </cell>
          <cell r="BG330">
            <v>119640</v>
          </cell>
          <cell r="BH330">
            <v>0</v>
          </cell>
          <cell r="BI330">
            <v>0</v>
          </cell>
          <cell r="BJ330">
            <v>0</v>
          </cell>
          <cell r="BK330">
            <v>22818</v>
          </cell>
          <cell r="BL330">
            <v>0</v>
          </cell>
          <cell r="BM330">
            <v>0</v>
          </cell>
          <cell r="BN330">
            <v>0</v>
          </cell>
          <cell r="BO330">
            <v>17233</v>
          </cell>
          <cell r="BP330">
            <v>0</v>
          </cell>
          <cell r="BQ330">
            <v>0</v>
          </cell>
          <cell r="BR330">
            <v>0</v>
          </cell>
          <cell r="BS330">
            <v>0</v>
          </cell>
          <cell r="BT330">
            <v>0</v>
          </cell>
          <cell r="BU330">
            <v>0</v>
          </cell>
          <cell r="BV330">
            <v>0</v>
          </cell>
          <cell r="BW330">
            <v>0</v>
          </cell>
          <cell r="BX330">
            <v>0</v>
          </cell>
          <cell r="BY330">
            <v>0</v>
          </cell>
          <cell r="BZ330">
            <v>0</v>
          </cell>
          <cell r="CA330">
            <v>87100</v>
          </cell>
          <cell r="CB330">
            <v>0</v>
          </cell>
          <cell r="CC330">
            <v>-66600</v>
          </cell>
          <cell r="CD330">
            <v>0</v>
          </cell>
          <cell r="CE330">
            <v>5292</v>
          </cell>
          <cell r="CF330">
            <v>0</v>
          </cell>
          <cell r="CG330">
            <v>0</v>
          </cell>
          <cell r="CH330">
            <v>0</v>
          </cell>
          <cell r="CI330">
            <v>1621</v>
          </cell>
          <cell r="CJ330">
            <v>0</v>
          </cell>
          <cell r="CK330">
            <v>0</v>
          </cell>
          <cell r="CL330">
            <v>0</v>
          </cell>
          <cell r="CM330">
            <v>8682</v>
          </cell>
          <cell r="CN330">
            <v>0</v>
          </cell>
          <cell r="CO330">
            <v>0</v>
          </cell>
          <cell r="CP330">
            <v>0</v>
          </cell>
          <cell r="CQ330">
            <v>4721</v>
          </cell>
          <cell r="CR330">
            <v>0</v>
          </cell>
          <cell r="CS330">
            <v>34065</v>
          </cell>
          <cell r="CT330">
            <v>0</v>
          </cell>
          <cell r="CU330">
            <v>0</v>
          </cell>
          <cell r="CV330">
            <v>1283</v>
          </cell>
          <cell r="CW330">
            <v>0</v>
          </cell>
          <cell r="CX330">
            <v>0</v>
          </cell>
          <cell r="CY330">
            <v>17389</v>
          </cell>
          <cell r="CZ330">
            <v>3988</v>
          </cell>
          <cell r="DA330">
            <v>0</v>
          </cell>
          <cell r="DB330">
            <v>0</v>
          </cell>
          <cell r="DC330">
            <v>0</v>
          </cell>
          <cell r="DD330">
            <v>0</v>
          </cell>
          <cell r="DE330">
            <v>0</v>
          </cell>
          <cell r="DF330">
            <v>323996</v>
          </cell>
          <cell r="DG330">
            <v>861390</v>
          </cell>
          <cell r="DH330">
            <v>-485069</v>
          </cell>
          <cell r="DI330">
            <v>-60868</v>
          </cell>
          <cell r="DJ330">
            <v>0</v>
          </cell>
          <cell r="DK330">
            <v>93197</v>
          </cell>
          <cell r="DL330">
            <v>594</v>
          </cell>
          <cell r="DM330">
            <v>0</v>
          </cell>
          <cell r="DN330">
            <v>124225</v>
          </cell>
          <cell r="DO330">
            <v>4464</v>
          </cell>
          <cell r="DP330">
            <v>16678</v>
          </cell>
          <cell r="DQ330">
            <v>-577</v>
          </cell>
          <cell r="DR330">
            <v>71486</v>
          </cell>
          <cell r="DS330">
            <v>19172</v>
          </cell>
          <cell r="DT330">
            <v>9597</v>
          </cell>
          <cell r="DU330">
            <v>136</v>
          </cell>
          <cell r="DV330">
            <v>205958</v>
          </cell>
          <cell r="DW330">
            <v>765810</v>
          </cell>
          <cell r="DX330">
            <v>21226</v>
          </cell>
          <cell r="DY330">
            <v>-343493</v>
          </cell>
          <cell r="DZ330">
            <v>0</v>
          </cell>
          <cell r="EA330">
            <v>21103</v>
          </cell>
          <cell r="EB330">
            <v>0</v>
          </cell>
          <cell r="EC330">
            <v>0</v>
          </cell>
          <cell r="ED330">
            <v>0</v>
          </cell>
          <cell r="EE330">
            <v>32355</v>
          </cell>
          <cell r="EF330">
            <v>2916</v>
          </cell>
          <cell r="EG330">
            <v>0</v>
          </cell>
          <cell r="EH330">
            <v>188209</v>
          </cell>
          <cell r="EI330">
            <v>6834</v>
          </cell>
          <cell r="EJ330">
            <v>25381</v>
          </cell>
          <cell r="EK330">
            <v>966</v>
          </cell>
          <cell r="EL330">
            <v>130922</v>
          </cell>
          <cell r="EM330">
            <v>4461</v>
          </cell>
          <cell r="EN330">
            <v>16563</v>
          </cell>
          <cell r="EO330">
            <v>853</v>
          </cell>
          <cell r="EP330">
            <v>32212</v>
          </cell>
          <cell r="EQ330">
            <v>-2658</v>
          </cell>
          <cell r="ER330">
            <v>5963</v>
          </cell>
          <cell r="ES330">
            <v>117</v>
          </cell>
          <cell r="ET330">
            <v>0</v>
          </cell>
          <cell r="EU330">
            <v>10402</v>
          </cell>
          <cell r="EV330">
            <v>0</v>
          </cell>
          <cell r="EW330">
            <v>0</v>
          </cell>
          <cell r="EX330">
            <v>0</v>
          </cell>
          <cell r="EY330">
            <v>10732</v>
          </cell>
          <cell r="EZ330">
            <v>0</v>
          </cell>
          <cell r="FA330">
            <v>0</v>
          </cell>
          <cell r="FB330">
            <v>0</v>
          </cell>
          <cell r="FC330">
            <v>109617</v>
          </cell>
          <cell r="FD330">
            <v>-2916</v>
          </cell>
          <cell r="FE330">
            <v>0</v>
          </cell>
          <cell r="FF330">
            <v>0</v>
          </cell>
          <cell r="FG330">
            <v>0</v>
          </cell>
          <cell r="FH330">
            <v>0</v>
          </cell>
          <cell r="FI330">
            <v>0</v>
          </cell>
          <cell r="FJ330">
            <v>0</v>
          </cell>
          <cell r="FK330">
            <v>83646</v>
          </cell>
          <cell r="FL330">
            <v>932</v>
          </cell>
          <cell r="FM330">
            <v>0</v>
          </cell>
          <cell r="FN330">
            <v>67510</v>
          </cell>
          <cell r="FO330">
            <v>63145</v>
          </cell>
          <cell r="FP330">
            <v>10388</v>
          </cell>
          <cell r="FQ330">
            <v>-362</v>
          </cell>
          <cell r="FR330">
            <v>15528</v>
          </cell>
          <cell r="FS330">
            <v>0</v>
          </cell>
          <cell r="FT330">
            <v>-3952</v>
          </cell>
          <cell r="FU330">
            <v>-221</v>
          </cell>
          <cell r="FV330">
            <v>406111</v>
          </cell>
          <cell r="FW330">
            <v>0</v>
          </cell>
          <cell r="FX330">
            <v>-103361</v>
          </cell>
          <cell r="FY330">
            <v>1301</v>
          </cell>
          <cell r="FZ330">
            <v>628942</v>
          </cell>
          <cell r="GA330">
            <v>0</v>
          </cell>
          <cell r="GB330">
            <v>-233969</v>
          </cell>
          <cell r="GC330">
            <v>2062</v>
          </cell>
          <cell r="GD330">
            <v>0</v>
          </cell>
          <cell r="GE330">
            <v>0</v>
          </cell>
          <cell r="GF330">
            <v>56594</v>
          </cell>
          <cell r="GG330">
            <v>0</v>
          </cell>
          <cell r="GH330">
            <v>0</v>
          </cell>
          <cell r="GI330">
            <v>-89</v>
          </cell>
          <cell r="GJ330">
            <v>38626</v>
          </cell>
          <cell r="GK330">
            <v>6323</v>
          </cell>
          <cell r="GL330">
            <v>0</v>
          </cell>
          <cell r="GM330">
            <v>64</v>
          </cell>
          <cell r="GN330">
            <v>0</v>
          </cell>
          <cell r="GO330">
            <v>0</v>
          </cell>
          <cell r="GP330">
            <v>0</v>
          </cell>
          <cell r="GQ330">
            <v>0</v>
          </cell>
          <cell r="GR330">
            <v>0</v>
          </cell>
          <cell r="GS330">
            <v>0</v>
          </cell>
          <cell r="GT330">
            <v>0</v>
          </cell>
          <cell r="GU330">
            <v>58020</v>
          </cell>
          <cell r="GV330">
            <v>3521</v>
          </cell>
          <cell r="GW330">
            <v>0</v>
          </cell>
          <cell r="GX330">
            <v>1050581</v>
          </cell>
          <cell r="GY330">
            <v>57995</v>
          </cell>
          <cell r="GZ330">
            <v>-242541</v>
          </cell>
          <cell r="HA330">
            <v>9465</v>
          </cell>
          <cell r="HB330">
            <v>690665</v>
          </cell>
          <cell r="HC330">
            <v>0</v>
          </cell>
          <cell r="HD330">
            <v>53644</v>
          </cell>
          <cell r="HE330">
            <v>-628</v>
          </cell>
          <cell r="HF330">
            <v>283642</v>
          </cell>
          <cell r="HG330">
            <v>0</v>
          </cell>
          <cell r="HH330">
            <v>151829</v>
          </cell>
          <cell r="HI330">
            <v>-418</v>
          </cell>
          <cell r="HJ330">
            <v>527832</v>
          </cell>
          <cell r="HK330">
            <v>0</v>
          </cell>
          <cell r="HL330">
            <v>135809</v>
          </cell>
          <cell r="HM330">
            <v>-2187</v>
          </cell>
          <cell r="HN330">
            <v>0</v>
          </cell>
          <cell r="HO330">
            <v>0</v>
          </cell>
          <cell r="HP330">
            <v>147175</v>
          </cell>
          <cell r="HQ330">
            <v>0</v>
          </cell>
          <cell r="HR330">
            <v>0</v>
          </cell>
          <cell r="HS330">
            <v>0</v>
          </cell>
          <cell r="HT330">
            <v>100447</v>
          </cell>
          <cell r="HU330">
            <v>4524</v>
          </cell>
          <cell r="HV330">
            <v>0</v>
          </cell>
          <cell r="HW330">
            <v>0</v>
          </cell>
          <cell r="HX330">
            <v>0</v>
          </cell>
          <cell r="HY330">
            <v>0</v>
          </cell>
          <cell r="HZ330">
            <v>0</v>
          </cell>
          <cell r="IA330">
            <v>0</v>
          </cell>
          <cell r="IB330">
            <v>0</v>
          </cell>
          <cell r="IC330">
            <v>0</v>
          </cell>
          <cell r="ID330">
            <v>0</v>
          </cell>
          <cell r="IE330">
            <v>156211</v>
          </cell>
          <cell r="IF330">
            <v>18968</v>
          </cell>
          <cell r="IG330">
            <v>0</v>
          </cell>
          <cell r="IH330">
            <v>1502139</v>
          </cell>
          <cell r="II330">
            <v>156211</v>
          </cell>
          <cell r="IJ330">
            <v>607872</v>
          </cell>
          <cell r="IK330">
            <v>1291</v>
          </cell>
        </row>
        <row r="331">
          <cell r="A331" t="str">
            <v>58075136</v>
          </cell>
          <cell r="B331" t="str">
            <v>2001</v>
          </cell>
          <cell r="C331">
            <v>37377</v>
          </cell>
          <cell r="D331" t="str">
            <v>11:39:29</v>
          </cell>
          <cell r="E331" t="str">
            <v>TSALI CARE CENTER</v>
          </cell>
          <cell r="F331">
            <v>0</v>
          </cell>
          <cell r="G331">
            <v>329857</v>
          </cell>
          <cell r="H331">
            <v>0</v>
          </cell>
          <cell r="I331">
            <v>-311573</v>
          </cell>
          <cell r="J331">
            <v>20121</v>
          </cell>
          <cell r="K331">
            <v>83645</v>
          </cell>
          <cell r="L331">
            <v>-569</v>
          </cell>
          <cell r="M331">
            <v>0</v>
          </cell>
          <cell r="N331">
            <v>65994</v>
          </cell>
          <cell r="O331">
            <v>36375</v>
          </cell>
          <cell r="P331">
            <v>-2506</v>
          </cell>
          <cell r="Q331">
            <v>0</v>
          </cell>
          <cell r="R331">
            <v>89805</v>
          </cell>
          <cell r="S331">
            <v>130212</v>
          </cell>
          <cell r="T331">
            <v>-1973</v>
          </cell>
          <cell r="U331">
            <v>0</v>
          </cell>
          <cell r="V331">
            <v>45620</v>
          </cell>
          <cell r="W331">
            <v>0</v>
          </cell>
          <cell r="X331">
            <v>0</v>
          </cell>
          <cell r="Y331">
            <v>0</v>
          </cell>
          <cell r="Z331">
            <v>114738</v>
          </cell>
          <cell r="AA331">
            <v>0</v>
          </cell>
          <cell r="AB331">
            <v>0</v>
          </cell>
          <cell r="AC331">
            <v>0</v>
          </cell>
          <cell r="AD331">
            <v>154600</v>
          </cell>
          <cell r="AE331">
            <v>0</v>
          </cell>
          <cell r="AF331">
            <v>0</v>
          </cell>
          <cell r="AG331">
            <v>0</v>
          </cell>
          <cell r="AH331">
            <v>199074</v>
          </cell>
          <cell r="AI331">
            <v>0</v>
          </cell>
          <cell r="AJ331">
            <v>0</v>
          </cell>
          <cell r="AK331">
            <v>0</v>
          </cell>
          <cell r="AL331">
            <v>18583</v>
          </cell>
          <cell r="AM331">
            <v>0</v>
          </cell>
          <cell r="AN331">
            <v>0</v>
          </cell>
          <cell r="AO331">
            <v>0</v>
          </cell>
          <cell r="AP331">
            <v>0</v>
          </cell>
          <cell r="AQ331">
            <v>0</v>
          </cell>
          <cell r="AR331">
            <v>0</v>
          </cell>
          <cell r="AS331">
            <v>0</v>
          </cell>
          <cell r="AT331">
            <v>0</v>
          </cell>
          <cell r="AU331">
            <v>45187</v>
          </cell>
          <cell r="AV331">
            <v>230</v>
          </cell>
          <cell r="AW331">
            <v>0</v>
          </cell>
          <cell r="AX331">
            <v>0</v>
          </cell>
          <cell r="AY331">
            <v>73015</v>
          </cell>
          <cell r="AZ331">
            <v>1316</v>
          </cell>
          <cell r="BA331">
            <v>0</v>
          </cell>
          <cell r="BB331">
            <v>0</v>
          </cell>
          <cell r="BC331">
            <v>6524</v>
          </cell>
          <cell r="BD331">
            <v>0</v>
          </cell>
          <cell r="BE331">
            <v>0</v>
          </cell>
          <cell r="BF331">
            <v>0</v>
          </cell>
          <cell r="BG331">
            <v>38399</v>
          </cell>
          <cell r="BH331">
            <v>0</v>
          </cell>
          <cell r="BI331">
            <v>0</v>
          </cell>
          <cell r="BJ331">
            <v>0</v>
          </cell>
          <cell r="BK331">
            <v>11624</v>
          </cell>
          <cell r="BL331">
            <v>0</v>
          </cell>
          <cell r="BM331">
            <v>0</v>
          </cell>
          <cell r="BN331">
            <v>0</v>
          </cell>
          <cell r="BO331">
            <v>1558</v>
          </cell>
          <cell r="BP331">
            <v>0</v>
          </cell>
          <cell r="BQ331">
            <v>0</v>
          </cell>
          <cell r="BR331">
            <v>0</v>
          </cell>
          <cell r="BS331">
            <v>0</v>
          </cell>
          <cell r="BT331">
            <v>0</v>
          </cell>
          <cell r="BU331">
            <v>0</v>
          </cell>
          <cell r="BV331">
            <v>0</v>
          </cell>
          <cell r="BW331">
            <v>786</v>
          </cell>
          <cell r="BX331">
            <v>0</v>
          </cell>
          <cell r="BY331">
            <v>0</v>
          </cell>
          <cell r="BZ331">
            <v>0</v>
          </cell>
          <cell r="CA331">
            <v>16500</v>
          </cell>
          <cell r="CB331">
            <v>0</v>
          </cell>
          <cell r="CC331">
            <v>0</v>
          </cell>
          <cell r="CD331">
            <v>0</v>
          </cell>
          <cell r="CE331">
            <v>2768</v>
          </cell>
          <cell r="CF331">
            <v>0</v>
          </cell>
          <cell r="CG331">
            <v>0</v>
          </cell>
          <cell r="CH331">
            <v>0</v>
          </cell>
          <cell r="CI331">
            <v>0</v>
          </cell>
          <cell r="CJ331">
            <v>0</v>
          </cell>
          <cell r="CK331">
            <v>0</v>
          </cell>
          <cell r="CL331">
            <v>0</v>
          </cell>
          <cell r="CM331">
            <v>63783</v>
          </cell>
          <cell r="CN331">
            <v>0</v>
          </cell>
          <cell r="CO331">
            <v>0</v>
          </cell>
          <cell r="CP331">
            <v>0</v>
          </cell>
          <cell r="CQ331">
            <v>22191</v>
          </cell>
          <cell r="CR331">
            <v>0</v>
          </cell>
          <cell r="CS331">
            <v>0</v>
          </cell>
          <cell r="CT331">
            <v>0</v>
          </cell>
          <cell r="CU331">
            <v>476</v>
          </cell>
          <cell r="CV331">
            <v>0</v>
          </cell>
          <cell r="CW331">
            <v>0</v>
          </cell>
          <cell r="CX331">
            <v>0</v>
          </cell>
          <cell r="CY331">
            <v>140</v>
          </cell>
          <cell r="CZ331">
            <v>0</v>
          </cell>
          <cell r="DA331">
            <v>0</v>
          </cell>
          <cell r="DB331">
            <v>0</v>
          </cell>
          <cell r="DC331">
            <v>0</v>
          </cell>
          <cell r="DD331">
            <v>0</v>
          </cell>
          <cell r="DE331">
            <v>0</v>
          </cell>
          <cell r="DF331">
            <v>532615</v>
          </cell>
          <cell r="DG331">
            <v>282951</v>
          </cell>
          <cell r="DH331">
            <v>1546</v>
          </cell>
          <cell r="DI331">
            <v>0</v>
          </cell>
          <cell r="DJ331">
            <v>0</v>
          </cell>
          <cell r="DK331">
            <v>47070</v>
          </cell>
          <cell r="DL331">
            <v>0</v>
          </cell>
          <cell r="DM331">
            <v>0</v>
          </cell>
          <cell r="DN331">
            <v>28492</v>
          </cell>
          <cell r="DO331">
            <v>11398</v>
          </cell>
          <cell r="DP331">
            <v>-1440</v>
          </cell>
          <cell r="DQ331">
            <v>0</v>
          </cell>
          <cell r="DR331">
            <v>24087</v>
          </cell>
          <cell r="DS331">
            <v>11356</v>
          </cell>
          <cell r="DT331">
            <v>11</v>
          </cell>
          <cell r="DU331">
            <v>0</v>
          </cell>
          <cell r="DV331">
            <v>91786</v>
          </cell>
          <cell r="DW331">
            <v>375782</v>
          </cell>
          <cell r="DX331">
            <v>4780</v>
          </cell>
          <cell r="DY331">
            <v>-82895</v>
          </cell>
          <cell r="DZ331">
            <v>0</v>
          </cell>
          <cell r="EA331">
            <v>0</v>
          </cell>
          <cell r="EB331">
            <v>0</v>
          </cell>
          <cell r="EC331">
            <v>0</v>
          </cell>
          <cell r="ED331">
            <v>0</v>
          </cell>
          <cell r="EE331">
            <v>2912</v>
          </cell>
          <cell r="EF331">
            <v>0</v>
          </cell>
          <cell r="EG331">
            <v>0</v>
          </cell>
          <cell r="EH331">
            <v>0</v>
          </cell>
          <cell r="EI331">
            <v>88366</v>
          </cell>
          <cell r="EJ331">
            <v>0</v>
          </cell>
          <cell r="EK331">
            <v>0</v>
          </cell>
          <cell r="EL331">
            <v>0</v>
          </cell>
          <cell r="EM331">
            <v>29939</v>
          </cell>
          <cell r="EN331">
            <v>0</v>
          </cell>
          <cell r="EO331">
            <v>0</v>
          </cell>
          <cell r="EP331">
            <v>0</v>
          </cell>
          <cell r="EQ331">
            <v>1244</v>
          </cell>
          <cell r="ER331">
            <v>0</v>
          </cell>
          <cell r="ES331">
            <v>0</v>
          </cell>
          <cell r="ET331">
            <v>0</v>
          </cell>
          <cell r="EU331">
            <v>129</v>
          </cell>
          <cell r="EV331">
            <v>0</v>
          </cell>
          <cell r="EW331">
            <v>0</v>
          </cell>
          <cell r="EX331">
            <v>0</v>
          </cell>
          <cell r="EY331">
            <v>0</v>
          </cell>
          <cell r="EZ331">
            <v>0</v>
          </cell>
          <cell r="FA331">
            <v>0</v>
          </cell>
          <cell r="FB331">
            <v>0</v>
          </cell>
          <cell r="FC331">
            <v>2919</v>
          </cell>
          <cell r="FD331">
            <v>0</v>
          </cell>
          <cell r="FE331">
            <v>0</v>
          </cell>
          <cell r="FF331">
            <v>0</v>
          </cell>
          <cell r="FG331">
            <v>0</v>
          </cell>
          <cell r="FH331">
            <v>0</v>
          </cell>
          <cell r="FI331">
            <v>0</v>
          </cell>
          <cell r="FJ331">
            <v>0</v>
          </cell>
          <cell r="FK331">
            <v>171</v>
          </cell>
          <cell r="FL331">
            <v>0</v>
          </cell>
          <cell r="FM331">
            <v>0</v>
          </cell>
          <cell r="FN331">
            <v>6067</v>
          </cell>
          <cell r="FO331">
            <v>14059</v>
          </cell>
          <cell r="FP331">
            <v>151</v>
          </cell>
          <cell r="FQ331">
            <v>0</v>
          </cell>
          <cell r="FR331">
            <v>0</v>
          </cell>
          <cell r="FS331">
            <v>0</v>
          </cell>
          <cell r="FT331">
            <v>0</v>
          </cell>
          <cell r="FU331">
            <v>0</v>
          </cell>
          <cell r="FV331">
            <v>0</v>
          </cell>
          <cell r="FW331">
            <v>0</v>
          </cell>
          <cell r="FX331">
            <v>0</v>
          </cell>
          <cell r="FY331">
            <v>0</v>
          </cell>
          <cell r="FZ331">
            <v>0</v>
          </cell>
          <cell r="GA331">
            <v>0</v>
          </cell>
          <cell r="GB331">
            <v>0</v>
          </cell>
          <cell r="GC331">
            <v>0</v>
          </cell>
          <cell r="GD331">
            <v>0</v>
          </cell>
          <cell r="GE331">
            <v>0</v>
          </cell>
          <cell r="GF331">
            <v>0</v>
          </cell>
          <cell r="GG331">
            <v>0</v>
          </cell>
          <cell r="GH331">
            <v>0</v>
          </cell>
          <cell r="GI331">
            <v>0</v>
          </cell>
          <cell r="GJ331">
            <v>0</v>
          </cell>
          <cell r="GK331">
            <v>0</v>
          </cell>
          <cell r="GL331">
            <v>0</v>
          </cell>
          <cell r="GM331">
            <v>0</v>
          </cell>
          <cell r="GN331">
            <v>0</v>
          </cell>
          <cell r="GO331">
            <v>0</v>
          </cell>
          <cell r="GP331">
            <v>0</v>
          </cell>
          <cell r="GQ331">
            <v>0</v>
          </cell>
          <cell r="GR331">
            <v>0</v>
          </cell>
          <cell r="GS331">
            <v>0</v>
          </cell>
          <cell r="GT331">
            <v>0</v>
          </cell>
          <cell r="GU331">
            <v>0</v>
          </cell>
          <cell r="GV331">
            <v>0</v>
          </cell>
          <cell r="GW331">
            <v>0</v>
          </cell>
          <cell r="GX331">
            <v>0</v>
          </cell>
          <cell r="GY331">
            <v>0</v>
          </cell>
          <cell r="GZ331">
            <v>0</v>
          </cell>
          <cell r="HA331">
            <v>0</v>
          </cell>
          <cell r="HB331">
            <v>0</v>
          </cell>
          <cell r="HC331">
            <v>0</v>
          </cell>
          <cell r="HD331">
            <v>0</v>
          </cell>
          <cell r="HE331">
            <v>0</v>
          </cell>
          <cell r="HF331">
            <v>0</v>
          </cell>
          <cell r="HG331">
            <v>0</v>
          </cell>
          <cell r="HH331">
            <v>0</v>
          </cell>
          <cell r="HI331">
            <v>0</v>
          </cell>
          <cell r="HJ331">
            <v>0</v>
          </cell>
          <cell r="HK331">
            <v>0</v>
          </cell>
          <cell r="HL331">
            <v>0</v>
          </cell>
          <cell r="HM331">
            <v>0</v>
          </cell>
          <cell r="HN331">
            <v>0</v>
          </cell>
          <cell r="HO331">
            <v>0</v>
          </cell>
          <cell r="HP331">
            <v>0</v>
          </cell>
          <cell r="HQ331">
            <v>0</v>
          </cell>
          <cell r="HR331">
            <v>0</v>
          </cell>
          <cell r="HS331">
            <v>0</v>
          </cell>
          <cell r="HT331">
            <v>0</v>
          </cell>
          <cell r="HU331">
            <v>0</v>
          </cell>
          <cell r="HV331">
            <v>0</v>
          </cell>
          <cell r="HW331">
            <v>0</v>
          </cell>
          <cell r="HX331">
            <v>0</v>
          </cell>
          <cell r="HY331">
            <v>0</v>
          </cell>
          <cell r="HZ331">
            <v>0</v>
          </cell>
          <cell r="IA331">
            <v>0</v>
          </cell>
          <cell r="IB331">
            <v>0</v>
          </cell>
          <cell r="IC331">
            <v>0</v>
          </cell>
          <cell r="ID331">
            <v>0</v>
          </cell>
          <cell r="IE331">
            <v>0</v>
          </cell>
          <cell r="IF331">
            <v>0</v>
          </cell>
          <cell r="IG331">
            <v>0</v>
          </cell>
          <cell r="IH331">
            <v>0</v>
          </cell>
          <cell r="II331">
            <v>0</v>
          </cell>
          <cell r="IJ331">
            <v>0</v>
          </cell>
          <cell r="IK331">
            <v>0</v>
          </cell>
        </row>
        <row r="332">
          <cell r="A332" t="str">
            <v>34983144</v>
          </cell>
          <cell r="B332" t="str">
            <v>2001</v>
          </cell>
          <cell r="C332">
            <v>37400</v>
          </cell>
          <cell r="D332" t="str">
            <v>14:06:11</v>
          </cell>
          <cell r="E332" t="str">
            <v>TWIN LAKES CENTER</v>
          </cell>
          <cell r="F332">
            <v>0</v>
          </cell>
          <cell r="G332">
            <v>2610939</v>
          </cell>
          <cell r="H332">
            <v>16820</v>
          </cell>
          <cell r="I332">
            <v>-662884</v>
          </cell>
          <cell r="J332">
            <v>528784</v>
          </cell>
          <cell r="K332">
            <v>754525</v>
          </cell>
          <cell r="L332">
            <v>3231</v>
          </cell>
          <cell r="M332">
            <v>-64255</v>
          </cell>
          <cell r="N332">
            <v>112137</v>
          </cell>
          <cell r="O332">
            <v>53526</v>
          </cell>
          <cell r="P332">
            <v>1183</v>
          </cell>
          <cell r="Q332">
            <v>0</v>
          </cell>
          <cell r="R332">
            <v>304666</v>
          </cell>
          <cell r="S332">
            <v>510304</v>
          </cell>
          <cell r="T332">
            <v>3212</v>
          </cell>
          <cell r="U332">
            <v>-101246</v>
          </cell>
          <cell r="V332">
            <v>0</v>
          </cell>
          <cell r="W332">
            <v>0</v>
          </cell>
          <cell r="X332">
            <v>46482</v>
          </cell>
          <cell r="Y332">
            <v>0</v>
          </cell>
          <cell r="Z332">
            <v>0</v>
          </cell>
          <cell r="AA332">
            <v>0</v>
          </cell>
          <cell r="AB332">
            <v>0</v>
          </cell>
          <cell r="AC332">
            <v>0</v>
          </cell>
          <cell r="AD332">
            <v>0</v>
          </cell>
          <cell r="AE332">
            <v>0</v>
          </cell>
          <cell r="AF332">
            <v>0</v>
          </cell>
          <cell r="AG332">
            <v>0</v>
          </cell>
          <cell r="AH332">
            <v>13</v>
          </cell>
          <cell r="AI332">
            <v>0</v>
          </cell>
          <cell r="AJ332">
            <v>0</v>
          </cell>
          <cell r="AK332">
            <v>0</v>
          </cell>
          <cell r="AL332">
            <v>237212</v>
          </cell>
          <cell r="AM332">
            <v>0</v>
          </cell>
          <cell r="AN332">
            <v>-46482</v>
          </cell>
          <cell r="AO332">
            <v>0</v>
          </cell>
          <cell r="AP332">
            <v>0</v>
          </cell>
          <cell r="AQ332">
            <v>0</v>
          </cell>
          <cell r="AR332">
            <v>0</v>
          </cell>
          <cell r="AS332">
            <v>0</v>
          </cell>
          <cell r="AT332">
            <v>0</v>
          </cell>
          <cell r="AU332">
            <v>18429</v>
          </cell>
          <cell r="AV332">
            <v>0</v>
          </cell>
          <cell r="AW332">
            <v>0</v>
          </cell>
          <cell r="AX332">
            <v>0</v>
          </cell>
          <cell r="AY332">
            <v>25321</v>
          </cell>
          <cell r="AZ332">
            <v>2501</v>
          </cell>
          <cell r="BA332">
            <v>0</v>
          </cell>
          <cell r="BB332">
            <v>0</v>
          </cell>
          <cell r="BC332">
            <v>10386</v>
          </cell>
          <cell r="BD332">
            <v>0</v>
          </cell>
          <cell r="BE332">
            <v>0</v>
          </cell>
          <cell r="BF332">
            <v>0</v>
          </cell>
          <cell r="BG332">
            <v>0</v>
          </cell>
          <cell r="BH332">
            <v>0</v>
          </cell>
          <cell r="BI332">
            <v>0</v>
          </cell>
          <cell r="BJ332">
            <v>0</v>
          </cell>
          <cell r="BK332">
            <v>0</v>
          </cell>
          <cell r="BL332">
            <v>0</v>
          </cell>
          <cell r="BM332">
            <v>0</v>
          </cell>
          <cell r="BN332">
            <v>0</v>
          </cell>
          <cell r="BO332">
            <v>4049</v>
          </cell>
          <cell r="BP332">
            <v>0</v>
          </cell>
          <cell r="BQ332">
            <v>0</v>
          </cell>
          <cell r="BR332">
            <v>0</v>
          </cell>
          <cell r="BS332">
            <v>0</v>
          </cell>
          <cell r="BT332">
            <v>0</v>
          </cell>
          <cell r="BU332">
            <v>0</v>
          </cell>
          <cell r="BV332">
            <v>0</v>
          </cell>
          <cell r="BW332">
            <v>0</v>
          </cell>
          <cell r="BX332">
            <v>0</v>
          </cell>
          <cell r="BY332">
            <v>0</v>
          </cell>
          <cell r="BZ332">
            <v>0</v>
          </cell>
          <cell r="CA332">
            <v>6850</v>
          </cell>
          <cell r="CB332">
            <v>0</v>
          </cell>
          <cell r="CC332">
            <v>0</v>
          </cell>
          <cell r="CD332">
            <v>0</v>
          </cell>
          <cell r="CE332">
            <v>0</v>
          </cell>
          <cell r="CF332">
            <v>0</v>
          </cell>
          <cell r="CG332">
            <v>0</v>
          </cell>
          <cell r="CH332">
            <v>0</v>
          </cell>
          <cell r="CI332">
            <v>1350</v>
          </cell>
          <cell r="CJ332">
            <v>0</v>
          </cell>
          <cell r="CK332">
            <v>0</v>
          </cell>
          <cell r="CL332">
            <v>0</v>
          </cell>
          <cell r="CM332">
            <v>8739</v>
          </cell>
          <cell r="CN332">
            <v>0</v>
          </cell>
          <cell r="CO332">
            <v>0</v>
          </cell>
          <cell r="CP332">
            <v>0</v>
          </cell>
          <cell r="CQ332">
            <v>2809</v>
          </cell>
          <cell r="CR332">
            <v>2344</v>
          </cell>
          <cell r="CS332">
            <v>0</v>
          </cell>
          <cell r="CT332">
            <v>0</v>
          </cell>
          <cell r="CU332">
            <v>0</v>
          </cell>
          <cell r="CV332">
            <v>1754</v>
          </cell>
          <cell r="CW332">
            <v>0</v>
          </cell>
          <cell r="CX332">
            <v>0</v>
          </cell>
          <cell r="CY332">
            <v>0</v>
          </cell>
          <cell r="CZ332">
            <v>0</v>
          </cell>
          <cell r="DA332">
            <v>0</v>
          </cell>
          <cell r="DB332">
            <v>0</v>
          </cell>
          <cell r="DC332">
            <v>0</v>
          </cell>
          <cell r="DD332">
            <v>0</v>
          </cell>
          <cell r="DE332">
            <v>0</v>
          </cell>
          <cell r="DF332">
            <v>237225</v>
          </cell>
          <cell r="DG332">
            <v>77933</v>
          </cell>
          <cell r="DH332">
            <v>6599</v>
          </cell>
          <cell r="DI332">
            <v>0</v>
          </cell>
          <cell r="DJ332">
            <v>60927</v>
          </cell>
          <cell r="DK332">
            <v>44391</v>
          </cell>
          <cell r="DL332">
            <v>643</v>
          </cell>
          <cell r="DM332">
            <v>0</v>
          </cell>
          <cell r="DN332">
            <v>81357</v>
          </cell>
          <cell r="DO332">
            <v>24781</v>
          </cell>
          <cell r="DP332">
            <v>857</v>
          </cell>
          <cell r="DQ332">
            <v>0</v>
          </cell>
          <cell r="DR332">
            <v>72451</v>
          </cell>
          <cell r="DS332">
            <v>26815</v>
          </cell>
          <cell r="DT332">
            <v>764</v>
          </cell>
          <cell r="DU332">
            <v>0</v>
          </cell>
          <cell r="DV332">
            <v>773758</v>
          </cell>
          <cell r="DW332">
            <v>801023</v>
          </cell>
          <cell r="DX332">
            <v>-109285</v>
          </cell>
          <cell r="DY332">
            <v>-445201</v>
          </cell>
          <cell r="DZ332">
            <v>0</v>
          </cell>
          <cell r="EA332">
            <v>0</v>
          </cell>
          <cell r="EB332">
            <v>0</v>
          </cell>
          <cell r="EC332">
            <v>0</v>
          </cell>
          <cell r="ED332">
            <v>0</v>
          </cell>
          <cell r="EE332">
            <v>0</v>
          </cell>
          <cell r="EF332">
            <v>0</v>
          </cell>
          <cell r="EG332">
            <v>0</v>
          </cell>
          <cell r="EH332">
            <v>19249</v>
          </cell>
          <cell r="EI332">
            <v>120853</v>
          </cell>
          <cell r="EJ332">
            <v>203</v>
          </cell>
          <cell r="EK332">
            <v>0</v>
          </cell>
          <cell r="EL332">
            <v>0</v>
          </cell>
          <cell r="EM332">
            <v>71433</v>
          </cell>
          <cell r="EN332">
            <v>0</v>
          </cell>
          <cell r="EO332">
            <v>0</v>
          </cell>
          <cell r="EP332">
            <v>0</v>
          </cell>
          <cell r="EQ332">
            <v>22632</v>
          </cell>
          <cell r="ER332">
            <v>0</v>
          </cell>
          <cell r="ES332">
            <v>0</v>
          </cell>
          <cell r="ET332">
            <v>0</v>
          </cell>
          <cell r="EU332">
            <v>19490</v>
          </cell>
          <cell r="EV332">
            <v>0</v>
          </cell>
          <cell r="EW332">
            <v>0</v>
          </cell>
          <cell r="EX332">
            <v>0</v>
          </cell>
          <cell r="EY332">
            <v>0</v>
          </cell>
          <cell r="EZ332">
            <v>0</v>
          </cell>
          <cell r="FA332">
            <v>0</v>
          </cell>
          <cell r="FB332">
            <v>0</v>
          </cell>
          <cell r="FC332">
            <v>0</v>
          </cell>
          <cell r="FD332">
            <v>17516</v>
          </cell>
          <cell r="FE332">
            <v>0</v>
          </cell>
          <cell r="FF332">
            <v>0</v>
          </cell>
          <cell r="FG332">
            <v>0</v>
          </cell>
          <cell r="FH332">
            <v>0</v>
          </cell>
          <cell r="FI332">
            <v>0</v>
          </cell>
          <cell r="FJ332">
            <v>0</v>
          </cell>
          <cell r="FK332">
            <v>0</v>
          </cell>
          <cell r="FL332">
            <v>0</v>
          </cell>
          <cell r="FM332">
            <v>0</v>
          </cell>
          <cell r="FN332">
            <v>0</v>
          </cell>
          <cell r="FO332">
            <v>0</v>
          </cell>
          <cell r="FP332">
            <v>0</v>
          </cell>
          <cell r="FQ332">
            <v>0</v>
          </cell>
          <cell r="FR332">
            <v>433633</v>
          </cell>
          <cell r="FS332">
            <v>0</v>
          </cell>
          <cell r="FT332">
            <v>-246537</v>
          </cell>
          <cell r="FU332">
            <v>0</v>
          </cell>
          <cell r="FV332">
            <v>189057</v>
          </cell>
          <cell r="FW332">
            <v>0</v>
          </cell>
          <cell r="FX332">
            <v>-107486</v>
          </cell>
          <cell r="FY332">
            <v>0</v>
          </cell>
          <cell r="FZ332">
            <v>541298</v>
          </cell>
          <cell r="GA332">
            <v>0</v>
          </cell>
          <cell r="GB332">
            <v>-307749</v>
          </cell>
          <cell r="GC332">
            <v>0</v>
          </cell>
          <cell r="GD332">
            <v>0</v>
          </cell>
          <cell r="GE332">
            <v>88626</v>
          </cell>
          <cell r="GF332">
            <v>-50388</v>
          </cell>
          <cell r="GG332">
            <v>0</v>
          </cell>
          <cell r="GH332">
            <v>0</v>
          </cell>
          <cell r="GI332">
            <v>156646</v>
          </cell>
          <cell r="GJ332">
            <v>-83663</v>
          </cell>
          <cell r="GK332">
            <v>0</v>
          </cell>
          <cell r="GL332">
            <v>0</v>
          </cell>
          <cell r="GM332">
            <v>1233</v>
          </cell>
          <cell r="GN332">
            <v>-701</v>
          </cell>
          <cell r="GO332">
            <v>0</v>
          </cell>
          <cell r="GP332">
            <v>0</v>
          </cell>
          <cell r="GQ332">
            <v>76436</v>
          </cell>
          <cell r="GR332">
            <v>-60973</v>
          </cell>
          <cell r="GS332">
            <v>0</v>
          </cell>
          <cell r="GT332">
            <v>0</v>
          </cell>
          <cell r="GU332">
            <v>193851</v>
          </cell>
          <cell r="GV332">
            <v>-110211</v>
          </cell>
          <cell r="GW332">
            <v>0</v>
          </cell>
          <cell r="GX332">
            <v>1163988</v>
          </cell>
          <cell r="GY332">
            <v>516792</v>
          </cell>
          <cell r="GZ332">
            <v>-967708</v>
          </cell>
          <cell r="HA332">
            <v>0</v>
          </cell>
          <cell r="HB332">
            <v>0</v>
          </cell>
          <cell r="HC332">
            <v>0</v>
          </cell>
          <cell r="HD332">
            <v>244787</v>
          </cell>
          <cell r="HE332">
            <v>0</v>
          </cell>
          <cell r="HF332">
            <v>0</v>
          </cell>
          <cell r="HG332">
            <v>0</v>
          </cell>
          <cell r="HH332">
            <v>106723</v>
          </cell>
          <cell r="HI332">
            <v>0</v>
          </cell>
          <cell r="HJ332">
            <v>0</v>
          </cell>
          <cell r="HK332">
            <v>0</v>
          </cell>
          <cell r="HL332">
            <v>305564</v>
          </cell>
          <cell r="HM332">
            <v>0</v>
          </cell>
          <cell r="HN332">
            <v>0</v>
          </cell>
          <cell r="HO332">
            <v>0</v>
          </cell>
          <cell r="HP332">
            <v>50030</v>
          </cell>
          <cell r="HQ332">
            <v>0</v>
          </cell>
          <cell r="HR332">
            <v>0</v>
          </cell>
          <cell r="HS332">
            <v>0</v>
          </cell>
          <cell r="HT332">
            <v>95487</v>
          </cell>
          <cell r="HU332">
            <v>0</v>
          </cell>
          <cell r="HV332">
            <v>0</v>
          </cell>
          <cell r="HW332">
            <v>0</v>
          </cell>
          <cell r="HX332">
            <v>696</v>
          </cell>
          <cell r="HY332">
            <v>0</v>
          </cell>
          <cell r="HZ332">
            <v>0</v>
          </cell>
          <cell r="IA332">
            <v>0</v>
          </cell>
          <cell r="IB332">
            <v>43148</v>
          </cell>
          <cell r="IC332">
            <v>0</v>
          </cell>
          <cell r="ID332">
            <v>0</v>
          </cell>
          <cell r="IE332">
            <v>12289</v>
          </cell>
          <cell r="IF332">
            <v>109429</v>
          </cell>
          <cell r="IG332">
            <v>0</v>
          </cell>
          <cell r="IH332">
            <v>0</v>
          </cell>
          <cell r="II332">
            <v>12289</v>
          </cell>
          <cell r="IJ332">
            <v>955864</v>
          </cell>
          <cell r="IK332">
            <v>0</v>
          </cell>
        </row>
        <row r="333">
          <cell r="A333" t="str">
            <v>35644936</v>
          </cell>
          <cell r="B333" t="str">
            <v>2001</v>
          </cell>
          <cell r="C333">
            <v>37412</v>
          </cell>
          <cell r="D333" t="str">
            <v>08:47:48</v>
          </cell>
          <cell r="E333" t="str">
            <v>TWIN RIVERS NURSING CENTER, INC.</v>
          </cell>
          <cell r="F333">
            <v>0</v>
          </cell>
          <cell r="G333">
            <v>165435</v>
          </cell>
          <cell r="H333">
            <v>0</v>
          </cell>
          <cell r="I333">
            <v>722972</v>
          </cell>
          <cell r="J333">
            <v>26381</v>
          </cell>
          <cell r="K333">
            <v>201272</v>
          </cell>
          <cell r="L333">
            <v>0</v>
          </cell>
          <cell r="M333">
            <v>-780</v>
          </cell>
          <cell r="N333">
            <v>148708</v>
          </cell>
          <cell r="O333">
            <v>87175</v>
          </cell>
          <cell r="P333">
            <v>0</v>
          </cell>
          <cell r="Q333">
            <v>0</v>
          </cell>
          <cell r="R333">
            <v>180840</v>
          </cell>
          <cell r="S333">
            <v>314754</v>
          </cell>
          <cell r="T333">
            <v>0</v>
          </cell>
          <cell r="U333">
            <v>-8637</v>
          </cell>
          <cell r="V333">
            <v>19165</v>
          </cell>
          <cell r="W333">
            <v>0</v>
          </cell>
          <cell r="X333">
            <v>0</v>
          </cell>
          <cell r="Y333">
            <v>0</v>
          </cell>
          <cell r="Z333">
            <v>116094</v>
          </cell>
          <cell r="AA333">
            <v>0</v>
          </cell>
          <cell r="AB333">
            <v>0</v>
          </cell>
          <cell r="AC333">
            <v>0</v>
          </cell>
          <cell r="AD333">
            <v>0</v>
          </cell>
          <cell r="AE333">
            <v>0</v>
          </cell>
          <cell r="AF333">
            <v>0</v>
          </cell>
          <cell r="AG333">
            <v>0</v>
          </cell>
          <cell r="AH333">
            <v>0</v>
          </cell>
          <cell r="AI333">
            <v>0</v>
          </cell>
          <cell r="AJ333">
            <v>0</v>
          </cell>
          <cell r="AK333">
            <v>0</v>
          </cell>
          <cell r="AL333">
            <v>21477</v>
          </cell>
          <cell r="AM333">
            <v>0</v>
          </cell>
          <cell r="AN333">
            <v>0</v>
          </cell>
          <cell r="AO333">
            <v>0</v>
          </cell>
          <cell r="AP333">
            <v>0</v>
          </cell>
          <cell r="AQ333">
            <v>0</v>
          </cell>
          <cell r="AR333">
            <v>0</v>
          </cell>
          <cell r="AS333">
            <v>0</v>
          </cell>
          <cell r="AT333">
            <v>0</v>
          </cell>
          <cell r="AU333">
            <v>13379</v>
          </cell>
          <cell r="AV333">
            <v>0</v>
          </cell>
          <cell r="AW333">
            <v>0</v>
          </cell>
          <cell r="AX333">
            <v>0</v>
          </cell>
          <cell r="AY333">
            <v>34988</v>
          </cell>
          <cell r="AZ333">
            <v>0</v>
          </cell>
          <cell r="BA333">
            <v>0</v>
          </cell>
          <cell r="BB333">
            <v>0</v>
          </cell>
          <cell r="BC333">
            <v>632</v>
          </cell>
          <cell r="BD333">
            <v>0</v>
          </cell>
          <cell r="BE333">
            <v>0</v>
          </cell>
          <cell r="BF333">
            <v>0</v>
          </cell>
          <cell r="BG333">
            <v>137442</v>
          </cell>
          <cell r="BH333">
            <v>0</v>
          </cell>
          <cell r="BI333">
            <v>0</v>
          </cell>
          <cell r="BJ333">
            <v>0</v>
          </cell>
          <cell r="BK333">
            <v>20790</v>
          </cell>
          <cell r="BL333">
            <v>0</v>
          </cell>
          <cell r="BM333">
            <v>0</v>
          </cell>
          <cell r="BN333">
            <v>0</v>
          </cell>
          <cell r="BO333">
            <v>14136</v>
          </cell>
          <cell r="BP333">
            <v>0</v>
          </cell>
          <cell r="BQ333">
            <v>0</v>
          </cell>
          <cell r="BR333">
            <v>0</v>
          </cell>
          <cell r="BS333">
            <v>0</v>
          </cell>
          <cell r="BT333">
            <v>0</v>
          </cell>
          <cell r="BU333">
            <v>0</v>
          </cell>
          <cell r="BV333">
            <v>0</v>
          </cell>
          <cell r="BW333">
            <v>0</v>
          </cell>
          <cell r="BX333">
            <v>0</v>
          </cell>
          <cell r="BY333">
            <v>0</v>
          </cell>
          <cell r="BZ333">
            <v>0</v>
          </cell>
          <cell r="CA333">
            <v>9600</v>
          </cell>
          <cell r="CB333">
            <v>0</v>
          </cell>
          <cell r="CC333">
            <v>0</v>
          </cell>
          <cell r="CD333">
            <v>0</v>
          </cell>
          <cell r="CE333">
            <v>4290</v>
          </cell>
          <cell r="CF333">
            <v>0</v>
          </cell>
          <cell r="CG333">
            <v>0</v>
          </cell>
          <cell r="CH333">
            <v>0</v>
          </cell>
          <cell r="CI333">
            <v>0</v>
          </cell>
          <cell r="CJ333">
            <v>0</v>
          </cell>
          <cell r="CK333">
            <v>0</v>
          </cell>
          <cell r="CL333">
            <v>0</v>
          </cell>
          <cell r="CM333">
            <v>80785</v>
          </cell>
          <cell r="CN333">
            <v>0</v>
          </cell>
          <cell r="CO333">
            <v>0</v>
          </cell>
          <cell r="CP333">
            <v>0</v>
          </cell>
          <cell r="CQ333">
            <v>2789</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-1424</v>
          </cell>
          <cell r="DF333">
            <v>156736</v>
          </cell>
          <cell r="DG333">
            <v>318831</v>
          </cell>
          <cell r="DH333">
            <v>0</v>
          </cell>
          <cell r="DI333">
            <v>-1424</v>
          </cell>
          <cell r="DJ333">
            <v>44192</v>
          </cell>
          <cell r="DK333">
            <v>60528</v>
          </cell>
          <cell r="DL333">
            <v>0</v>
          </cell>
          <cell r="DM333">
            <v>0</v>
          </cell>
          <cell r="DN333">
            <v>23854</v>
          </cell>
          <cell r="DO333">
            <v>8800</v>
          </cell>
          <cell r="DP333">
            <v>0</v>
          </cell>
          <cell r="DQ333">
            <v>0</v>
          </cell>
          <cell r="DR333">
            <v>35992</v>
          </cell>
          <cell r="DS333">
            <v>27242</v>
          </cell>
          <cell r="DT333">
            <v>0</v>
          </cell>
          <cell r="DU333">
            <v>0</v>
          </cell>
          <cell r="DV333">
            <v>247154</v>
          </cell>
          <cell r="DW333">
            <v>956522</v>
          </cell>
          <cell r="DX333">
            <v>0</v>
          </cell>
          <cell r="DY333">
            <v>-798044</v>
          </cell>
          <cell r="DZ333">
            <v>0</v>
          </cell>
          <cell r="EA333">
            <v>3996</v>
          </cell>
          <cell r="EB333">
            <v>0</v>
          </cell>
          <cell r="EC333">
            <v>0</v>
          </cell>
          <cell r="ED333">
            <v>0</v>
          </cell>
          <cell r="EE333">
            <v>10493</v>
          </cell>
          <cell r="EF333">
            <v>0</v>
          </cell>
          <cell r="EG333">
            <v>0</v>
          </cell>
          <cell r="EH333">
            <v>0</v>
          </cell>
          <cell r="EI333">
            <v>67119</v>
          </cell>
          <cell r="EJ333">
            <v>0</v>
          </cell>
          <cell r="EK333">
            <v>0</v>
          </cell>
          <cell r="EL333">
            <v>0</v>
          </cell>
          <cell r="EM333">
            <v>3991</v>
          </cell>
          <cell r="EN333">
            <v>0</v>
          </cell>
          <cell r="EO333">
            <v>0</v>
          </cell>
          <cell r="EP333">
            <v>0</v>
          </cell>
          <cell r="EQ333">
            <v>2902</v>
          </cell>
          <cell r="ER333">
            <v>0</v>
          </cell>
          <cell r="ES333">
            <v>0</v>
          </cell>
          <cell r="ET333">
            <v>0</v>
          </cell>
          <cell r="EU333">
            <v>19288</v>
          </cell>
          <cell r="EV333">
            <v>0</v>
          </cell>
          <cell r="EW333">
            <v>0</v>
          </cell>
          <cell r="EX333">
            <v>0</v>
          </cell>
          <cell r="EY333">
            <v>0</v>
          </cell>
          <cell r="EZ333">
            <v>0</v>
          </cell>
          <cell r="FA333">
            <v>0</v>
          </cell>
          <cell r="FB333">
            <v>0</v>
          </cell>
          <cell r="FC333">
            <v>37896</v>
          </cell>
          <cell r="FD333">
            <v>0</v>
          </cell>
          <cell r="FE333">
            <v>0</v>
          </cell>
          <cell r="FF333">
            <v>0</v>
          </cell>
          <cell r="FG333">
            <v>42005</v>
          </cell>
          <cell r="FH333">
            <v>0</v>
          </cell>
          <cell r="FI333">
            <v>0</v>
          </cell>
          <cell r="FJ333">
            <v>0</v>
          </cell>
          <cell r="FK333">
            <v>8244</v>
          </cell>
          <cell r="FL333">
            <v>0</v>
          </cell>
          <cell r="FM333">
            <v>0</v>
          </cell>
          <cell r="FN333">
            <v>0</v>
          </cell>
          <cell r="FO333">
            <v>10094</v>
          </cell>
          <cell r="FP333">
            <v>0</v>
          </cell>
          <cell r="FQ333">
            <v>0</v>
          </cell>
          <cell r="FR333">
            <v>70364</v>
          </cell>
          <cell r="FS333">
            <v>0</v>
          </cell>
          <cell r="FT333">
            <v>0</v>
          </cell>
          <cell r="FU333">
            <v>0</v>
          </cell>
          <cell r="FV333">
            <v>121600</v>
          </cell>
          <cell r="FW333">
            <v>0</v>
          </cell>
          <cell r="FX333">
            <v>0</v>
          </cell>
          <cell r="FY333">
            <v>0</v>
          </cell>
          <cell r="FZ333">
            <v>203790</v>
          </cell>
          <cell r="GA333">
            <v>0</v>
          </cell>
          <cell r="GB333">
            <v>0</v>
          </cell>
          <cell r="GC333">
            <v>0</v>
          </cell>
          <cell r="GD333">
            <v>0</v>
          </cell>
          <cell r="GE333">
            <v>35171</v>
          </cell>
          <cell r="GF333">
            <v>0</v>
          </cell>
          <cell r="GG333">
            <v>0</v>
          </cell>
          <cell r="GH333">
            <v>0</v>
          </cell>
          <cell r="GI333">
            <v>114894</v>
          </cell>
          <cell r="GJ333">
            <v>0</v>
          </cell>
          <cell r="GK333">
            <v>0</v>
          </cell>
          <cell r="GL333">
            <v>0</v>
          </cell>
          <cell r="GM333">
            <v>0</v>
          </cell>
          <cell r="GN333">
            <v>0</v>
          </cell>
          <cell r="GO333">
            <v>0</v>
          </cell>
          <cell r="GP333">
            <v>0</v>
          </cell>
          <cell r="GQ333">
            <v>4602</v>
          </cell>
          <cell r="GR333">
            <v>0</v>
          </cell>
          <cell r="GS333">
            <v>0</v>
          </cell>
          <cell r="GT333">
            <v>0</v>
          </cell>
          <cell r="GU333">
            <v>0</v>
          </cell>
          <cell r="GV333">
            <v>0</v>
          </cell>
          <cell r="GW333">
            <v>0</v>
          </cell>
          <cell r="GX333">
            <v>395754</v>
          </cell>
          <cell r="GY333">
            <v>154667</v>
          </cell>
          <cell r="GZ333">
            <v>0</v>
          </cell>
          <cell r="HA333">
            <v>0</v>
          </cell>
          <cell r="HB333">
            <v>178905</v>
          </cell>
          <cell r="HC333">
            <v>0</v>
          </cell>
          <cell r="HD333">
            <v>0</v>
          </cell>
          <cell r="HE333">
            <v>0</v>
          </cell>
          <cell r="HF333">
            <v>309100</v>
          </cell>
          <cell r="HG333">
            <v>0</v>
          </cell>
          <cell r="HH333">
            <v>0</v>
          </cell>
          <cell r="HI333">
            <v>0</v>
          </cell>
          <cell r="HJ333">
            <v>518009</v>
          </cell>
          <cell r="HK333">
            <v>0</v>
          </cell>
          <cell r="HL333">
            <v>0</v>
          </cell>
          <cell r="HM333">
            <v>0</v>
          </cell>
          <cell r="HN333">
            <v>0</v>
          </cell>
          <cell r="HO333">
            <v>89549</v>
          </cell>
          <cell r="HP333">
            <v>0</v>
          </cell>
          <cell r="HQ333">
            <v>0</v>
          </cell>
          <cell r="HR333">
            <v>0</v>
          </cell>
          <cell r="HS333">
            <v>292532</v>
          </cell>
          <cell r="HT333">
            <v>0</v>
          </cell>
          <cell r="HU333">
            <v>0</v>
          </cell>
          <cell r="HV333">
            <v>0</v>
          </cell>
          <cell r="HW333">
            <v>0</v>
          </cell>
          <cell r="HX333">
            <v>0</v>
          </cell>
          <cell r="HY333">
            <v>0</v>
          </cell>
          <cell r="HZ333">
            <v>0</v>
          </cell>
          <cell r="IA333">
            <v>0</v>
          </cell>
          <cell r="IB333">
            <v>0</v>
          </cell>
          <cell r="IC333">
            <v>0</v>
          </cell>
          <cell r="ID333">
            <v>0</v>
          </cell>
          <cell r="IE333">
            <v>0</v>
          </cell>
          <cell r="IF333">
            <v>0</v>
          </cell>
          <cell r="IG333">
            <v>0</v>
          </cell>
          <cell r="IH333">
            <v>1006014</v>
          </cell>
          <cell r="II333">
            <v>382081</v>
          </cell>
          <cell r="IJ333">
            <v>0</v>
          </cell>
          <cell r="IK333">
            <v>0</v>
          </cell>
        </row>
        <row r="334">
          <cell r="A334" t="str">
            <v>51208342</v>
          </cell>
          <cell r="B334" t="str">
            <v>2001</v>
          </cell>
          <cell r="C334">
            <v>37487</v>
          </cell>
          <cell r="D334" t="str">
            <v>09:26:55</v>
          </cell>
          <cell r="E334" t="str">
            <v>UCRH - CENTERCLAIR</v>
          </cell>
          <cell r="F334">
            <v>0</v>
          </cell>
          <cell r="G334">
            <v>46099</v>
          </cell>
          <cell r="H334">
            <v>0</v>
          </cell>
          <cell r="I334">
            <v>-1800</v>
          </cell>
          <cell r="J334">
            <v>26720</v>
          </cell>
          <cell r="K334">
            <v>153991</v>
          </cell>
          <cell r="L334">
            <v>44826</v>
          </cell>
          <cell r="M334">
            <v>-4283</v>
          </cell>
          <cell r="N334">
            <v>82684</v>
          </cell>
          <cell r="O334">
            <v>31685</v>
          </cell>
          <cell r="P334">
            <v>8852</v>
          </cell>
          <cell r="Q334">
            <v>0</v>
          </cell>
          <cell r="R334">
            <v>126904</v>
          </cell>
          <cell r="S334">
            <v>158582</v>
          </cell>
          <cell r="T334">
            <v>8880</v>
          </cell>
          <cell r="U334">
            <v>-2031</v>
          </cell>
          <cell r="V334">
            <v>29495</v>
          </cell>
          <cell r="W334">
            <v>0</v>
          </cell>
          <cell r="X334">
            <v>32012</v>
          </cell>
          <cell r="Y334">
            <v>0</v>
          </cell>
          <cell r="Z334">
            <v>172405</v>
          </cell>
          <cell r="AA334">
            <v>0</v>
          </cell>
          <cell r="AB334">
            <v>-5400</v>
          </cell>
          <cell r="AC334">
            <v>0</v>
          </cell>
          <cell r="AD334">
            <v>182197</v>
          </cell>
          <cell r="AE334">
            <v>0</v>
          </cell>
          <cell r="AF334">
            <v>0</v>
          </cell>
          <cell r="AG334">
            <v>0</v>
          </cell>
          <cell r="AH334">
            <v>382654</v>
          </cell>
          <cell r="AI334">
            <v>0</v>
          </cell>
          <cell r="AJ334">
            <v>0</v>
          </cell>
          <cell r="AK334">
            <v>0</v>
          </cell>
          <cell r="AL334">
            <v>13587</v>
          </cell>
          <cell r="AM334">
            <v>0</v>
          </cell>
          <cell r="AN334">
            <v>-913</v>
          </cell>
          <cell r="AO334">
            <v>0</v>
          </cell>
          <cell r="AP334">
            <v>0</v>
          </cell>
          <cell r="AQ334">
            <v>0</v>
          </cell>
          <cell r="AR334">
            <v>0</v>
          </cell>
          <cell r="AS334">
            <v>0</v>
          </cell>
          <cell r="AT334">
            <v>0</v>
          </cell>
          <cell r="AU334">
            <v>61001</v>
          </cell>
          <cell r="AV334">
            <v>1280</v>
          </cell>
          <cell r="AW334">
            <v>0</v>
          </cell>
          <cell r="AX334">
            <v>0</v>
          </cell>
          <cell r="AY334">
            <v>30580</v>
          </cell>
          <cell r="AZ334">
            <v>58125</v>
          </cell>
          <cell r="BA334">
            <v>0</v>
          </cell>
          <cell r="BB334">
            <v>0</v>
          </cell>
          <cell r="BC334">
            <v>838</v>
          </cell>
          <cell r="BD334">
            <v>0</v>
          </cell>
          <cell r="BE334">
            <v>0</v>
          </cell>
          <cell r="BF334">
            <v>0</v>
          </cell>
          <cell r="BG334">
            <v>38512</v>
          </cell>
          <cell r="BH334">
            <v>0</v>
          </cell>
          <cell r="BI334">
            <v>0</v>
          </cell>
          <cell r="BJ334">
            <v>0</v>
          </cell>
          <cell r="BK334">
            <v>7063</v>
          </cell>
          <cell r="BL334">
            <v>0</v>
          </cell>
          <cell r="BM334">
            <v>0</v>
          </cell>
          <cell r="BN334">
            <v>0</v>
          </cell>
          <cell r="BO334">
            <v>3477</v>
          </cell>
          <cell r="BP334">
            <v>0</v>
          </cell>
          <cell r="BQ334">
            <v>0</v>
          </cell>
          <cell r="BR334">
            <v>0</v>
          </cell>
          <cell r="BS334">
            <v>0</v>
          </cell>
          <cell r="BT334">
            <v>0</v>
          </cell>
          <cell r="BU334">
            <v>0</v>
          </cell>
          <cell r="BV334">
            <v>0</v>
          </cell>
          <cell r="BW334">
            <v>2943</v>
          </cell>
          <cell r="BX334">
            <v>0</v>
          </cell>
          <cell r="BY334">
            <v>0</v>
          </cell>
          <cell r="BZ334">
            <v>0</v>
          </cell>
          <cell r="CA334">
            <v>9900</v>
          </cell>
          <cell r="CB334">
            <v>0</v>
          </cell>
          <cell r="CC334">
            <v>0</v>
          </cell>
          <cell r="CD334">
            <v>0</v>
          </cell>
          <cell r="CE334">
            <v>150</v>
          </cell>
          <cell r="CF334">
            <v>0</v>
          </cell>
          <cell r="CG334">
            <v>0</v>
          </cell>
          <cell r="CH334">
            <v>0</v>
          </cell>
          <cell r="CI334">
            <v>932</v>
          </cell>
          <cell r="CJ334">
            <v>0</v>
          </cell>
          <cell r="CK334">
            <v>0</v>
          </cell>
          <cell r="CL334">
            <v>0</v>
          </cell>
          <cell r="CM334">
            <v>3371</v>
          </cell>
          <cell r="CN334">
            <v>0</v>
          </cell>
          <cell r="CO334">
            <v>0</v>
          </cell>
          <cell r="CP334">
            <v>0</v>
          </cell>
          <cell r="CQ334">
            <v>60249</v>
          </cell>
          <cell r="CR334">
            <v>-45353</v>
          </cell>
          <cell r="CS334">
            <v>-756</v>
          </cell>
          <cell r="CT334">
            <v>0</v>
          </cell>
          <cell r="CU334">
            <v>0</v>
          </cell>
          <cell r="CV334">
            <v>0</v>
          </cell>
          <cell r="CW334">
            <v>0</v>
          </cell>
          <cell r="CX334">
            <v>0</v>
          </cell>
          <cell r="CY334">
            <v>6779</v>
          </cell>
          <cell r="CZ334">
            <v>0</v>
          </cell>
          <cell r="DA334">
            <v>0</v>
          </cell>
          <cell r="DB334">
            <v>0</v>
          </cell>
          <cell r="DC334">
            <v>0</v>
          </cell>
          <cell r="DD334">
            <v>0</v>
          </cell>
          <cell r="DE334">
            <v>0</v>
          </cell>
          <cell r="DF334">
            <v>780338</v>
          </cell>
          <cell r="DG334">
            <v>225795</v>
          </cell>
          <cell r="DH334">
            <v>39751</v>
          </cell>
          <cell r="DI334">
            <v>-756</v>
          </cell>
          <cell r="DJ334">
            <v>29436</v>
          </cell>
          <cell r="DK334">
            <v>32496</v>
          </cell>
          <cell r="DL334">
            <v>2013</v>
          </cell>
          <cell r="DM334">
            <v>0</v>
          </cell>
          <cell r="DN334">
            <v>29229</v>
          </cell>
          <cell r="DO334">
            <v>2356</v>
          </cell>
          <cell r="DP334">
            <v>2045</v>
          </cell>
          <cell r="DQ334">
            <v>0</v>
          </cell>
          <cell r="DR334">
            <v>35335</v>
          </cell>
          <cell r="DS334">
            <v>7179</v>
          </cell>
          <cell r="DT334">
            <v>2568</v>
          </cell>
          <cell r="DU334">
            <v>0</v>
          </cell>
          <cell r="DV334">
            <v>136431</v>
          </cell>
          <cell r="DW334">
            <v>508768</v>
          </cell>
          <cell r="DX334">
            <v>-117101</v>
          </cell>
          <cell r="DY334">
            <v>-108806</v>
          </cell>
          <cell r="DZ334">
            <v>0</v>
          </cell>
          <cell r="EA334">
            <v>197</v>
          </cell>
          <cell r="EB334">
            <v>0</v>
          </cell>
          <cell r="EC334">
            <v>0</v>
          </cell>
          <cell r="ED334">
            <v>0</v>
          </cell>
          <cell r="EE334">
            <v>3866</v>
          </cell>
          <cell r="EF334">
            <v>0</v>
          </cell>
          <cell r="EG334">
            <v>0</v>
          </cell>
          <cell r="EH334">
            <v>0</v>
          </cell>
          <cell r="EI334">
            <v>21275</v>
          </cell>
          <cell r="EJ334">
            <v>0</v>
          </cell>
          <cell r="EK334">
            <v>0</v>
          </cell>
          <cell r="EL334">
            <v>0</v>
          </cell>
          <cell r="EM334">
            <v>49219</v>
          </cell>
          <cell r="EN334">
            <v>0</v>
          </cell>
          <cell r="EO334">
            <v>0</v>
          </cell>
          <cell r="EP334">
            <v>0</v>
          </cell>
          <cell r="EQ334">
            <v>3705</v>
          </cell>
          <cell r="ER334">
            <v>0</v>
          </cell>
          <cell r="ES334">
            <v>0</v>
          </cell>
          <cell r="ET334">
            <v>0</v>
          </cell>
          <cell r="EU334">
            <v>2585</v>
          </cell>
          <cell r="EV334">
            <v>0</v>
          </cell>
          <cell r="EW334">
            <v>0</v>
          </cell>
          <cell r="EX334">
            <v>0</v>
          </cell>
          <cell r="EY334">
            <v>1074</v>
          </cell>
          <cell r="EZ334">
            <v>0</v>
          </cell>
          <cell r="FA334">
            <v>0</v>
          </cell>
          <cell r="FB334">
            <v>0</v>
          </cell>
          <cell r="FC334">
            <v>2614</v>
          </cell>
          <cell r="FD334">
            <v>0</v>
          </cell>
          <cell r="FE334">
            <v>0</v>
          </cell>
          <cell r="FF334">
            <v>0</v>
          </cell>
          <cell r="FG334">
            <v>1064</v>
          </cell>
          <cell r="FH334">
            <v>0</v>
          </cell>
          <cell r="FI334">
            <v>0</v>
          </cell>
          <cell r="FJ334">
            <v>0</v>
          </cell>
          <cell r="FK334">
            <v>0</v>
          </cell>
          <cell r="FL334">
            <v>0</v>
          </cell>
          <cell r="FM334">
            <v>0</v>
          </cell>
          <cell r="FN334">
            <v>0</v>
          </cell>
          <cell r="FO334">
            <v>2183</v>
          </cell>
          <cell r="FP334">
            <v>1085</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cell r="HA334">
            <v>0</v>
          </cell>
          <cell r="HB334">
            <v>0</v>
          </cell>
          <cell r="HC334">
            <v>0</v>
          </cell>
          <cell r="HD334">
            <v>0</v>
          </cell>
          <cell r="HE334">
            <v>0</v>
          </cell>
          <cell r="HF334">
            <v>0</v>
          </cell>
          <cell r="HG334">
            <v>0</v>
          </cell>
          <cell r="HH334">
            <v>0</v>
          </cell>
          <cell r="HI334">
            <v>0</v>
          </cell>
          <cell r="HJ334">
            <v>0</v>
          </cell>
          <cell r="HK334">
            <v>0</v>
          </cell>
          <cell r="HL334">
            <v>0</v>
          </cell>
          <cell r="HM334">
            <v>0</v>
          </cell>
          <cell r="HN334">
            <v>0</v>
          </cell>
          <cell r="HO334">
            <v>0</v>
          </cell>
          <cell r="HP334">
            <v>0</v>
          </cell>
          <cell r="HQ334">
            <v>0</v>
          </cell>
          <cell r="HR334">
            <v>0</v>
          </cell>
          <cell r="HS334">
            <v>0</v>
          </cell>
          <cell r="HT334">
            <v>0</v>
          </cell>
          <cell r="HU334">
            <v>0</v>
          </cell>
          <cell r="HV334">
            <v>0</v>
          </cell>
          <cell r="HW334">
            <v>0</v>
          </cell>
          <cell r="HX334">
            <v>0</v>
          </cell>
          <cell r="HY334">
            <v>0</v>
          </cell>
          <cell r="HZ334">
            <v>0</v>
          </cell>
          <cell r="IA334">
            <v>0</v>
          </cell>
          <cell r="IB334">
            <v>0</v>
          </cell>
          <cell r="IC334">
            <v>0</v>
          </cell>
          <cell r="ID334">
            <v>0</v>
          </cell>
          <cell r="IE334">
            <v>0</v>
          </cell>
          <cell r="IF334">
            <v>0</v>
          </cell>
          <cell r="IG334">
            <v>0</v>
          </cell>
          <cell r="IH334">
            <v>0</v>
          </cell>
          <cell r="II334">
            <v>0</v>
          </cell>
          <cell r="IJ334">
            <v>0</v>
          </cell>
          <cell r="IK334">
            <v>0</v>
          </cell>
        </row>
        <row r="335">
          <cell r="A335" t="str">
            <v>72986514</v>
          </cell>
          <cell r="B335" t="str">
            <v>2001</v>
          </cell>
          <cell r="C335">
            <v>37432</v>
          </cell>
          <cell r="D335" t="str">
            <v>09:34:54</v>
          </cell>
          <cell r="E335" t="str">
            <v>UCRH, INC. PIEDMONT CENTER</v>
          </cell>
          <cell r="F335">
            <v>0</v>
          </cell>
          <cell r="G335">
            <v>2040137</v>
          </cell>
          <cell r="H335">
            <v>-2558</v>
          </cell>
          <cell r="I335">
            <v>-8455</v>
          </cell>
          <cell r="J335">
            <v>118104</v>
          </cell>
          <cell r="K335">
            <v>210673</v>
          </cell>
          <cell r="L335">
            <v>3860</v>
          </cell>
          <cell r="M335">
            <v>-6499</v>
          </cell>
          <cell r="N335">
            <v>115193</v>
          </cell>
          <cell r="O335">
            <v>44576</v>
          </cell>
          <cell r="P335">
            <v>14125</v>
          </cell>
          <cell r="Q335">
            <v>0</v>
          </cell>
          <cell r="R335">
            <v>289719</v>
          </cell>
          <cell r="S335">
            <v>527914</v>
          </cell>
          <cell r="T335">
            <v>35526</v>
          </cell>
          <cell r="U335">
            <v>-33052</v>
          </cell>
          <cell r="V335">
            <v>0</v>
          </cell>
          <cell r="W335">
            <v>0</v>
          </cell>
          <cell r="X335">
            <v>0</v>
          </cell>
          <cell r="Y335">
            <v>0</v>
          </cell>
          <cell r="Z335">
            <v>76810</v>
          </cell>
          <cell r="AA335">
            <v>0</v>
          </cell>
          <cell r="AB335">
            <v>0</v>
          </cell>
          <cell r="AC335">
            <v>0</v>
          </cell>
          <cell r="AD335">
            <v>22368</v>
          </cell>
          <cell r="AE335">
            <v>0</v>
          </cell>
          <cell r="AF335">
            <v>0</v>
          </cell>
          <cell r="AG335">
            <v>0</v>
          </cell>
          <cell r="AH335">
            <v>14333</v>
          </cell>
          <cell r="AI335">
            <v>0</v>
          </cell>
          <cell r="AJ335">
            <v>0</v>
          </cell>
          <cell r="AK335">
            <v>0</v>
          </cell>
          <cell r="AL335">
            <v>0</v>
          </cell>
          <cell r="AM335">
            <v>0</v>
          </cell>
          <cell r="AN335">
            <v>0</v>
          </cell>
          <cell r="AO335">
            <v>0</v>
          </cell>
          <cell r="AP335">
            <v>0</v>
          </cell>
          <cell r="AQ335">
            <v>0</v>
          </cell>
          <cell r="AR335">
            <v>0</v>
          </cell>
          <cell r="AS335">
            <v>0</v>
          </cell>
          <cell r="AT335">
            <v>0</v>
          </cell>
          <cell r="AU335">
            <v>8991</v>
          </cell>
          <cell r="AV335">
            <v>0</v>
          </cell>
          <cell r="AW335">
            <v>0</v>
          </cell>
          <cell r="AX335">
            <v>0</v>
          </cell>
          <cell r="AY335">
            <v>5631</v>
          </cell>
          <cell r="AZ335">
            <v>14956</v>
          </cell>
          <cell r="BA335">
            <v>0</v>
          </cell>
          <cell r="BB335">
            <v>0</v>
          </cell>
          <cell r="BC335">
            <v>644</v>
          </cell>
          <cell r="BD335">
            <v>0</v>
          </cell>
          <cell r="BE335">
            <v>0</v>
          </cell>
          <cell r="BF335">
            <v>0</v>
          </cell>
          <cell r="BG335">
            <v>83532</v>
          </cell>
          <cell r="BH335">
            <v>0</v>
          </cell>
          <cell r="BI335">
            <v>0</v>
          </cell>
          <cell r="BJ335">
            <v>0</v>
          </cell>
          <cell r="BK335">
            <v>19926</v>
          </cell>
          <cell r="BL335">
            <v>0</v>
          </cell>
          <cell r="BM335">
            <v>0</v>
          </cell>
          <cell r="BN335">
            <v>0</v>
          </cell>
          <cell r="BO335">
            <v>0</v>
          </cell>
          <cell r="BP335">
            <v>0</v>
          </cell>
          <cell r="BQ335">
            <v>0</v>
          </cell>
          <cell r="BR335">
            <v>0</v>
          </cell>
          <cell r="BS335">
            <v>0</v>
          </cell>
          <cell r="BT335">
            <v>2880</v>
          </cell>
          <cell r="BU335">
            <v>0</v>
          </cell>
          <cell r="BV335">
            <v>0</v>
          </cell>
          <cell r="BW335">
            <v>0</v>
          </cell>
          <cell r="BX335">
            <v>0</v>
          </cell>
          <cell r="BY335">
            <v>0</v>
          </cell>
          <cell r="BZ335">
            <v>0</v>
          </cell>
          <cell r="CA335">
            <v>10740</v>
          </cell>
          <cell r="CB335">
            <v>0</v>
          </cell>
          <cell r="CC335">
            <v>0</v>
          </cell>
          <cell r="CD335">
            <v>0</v>
          </cell>
          <cell r="CE335">
            <v>2063</v>
          </cell>
          <cell r="CF335">
            <v>0</v>
          </cell>
          <cell r="CG335">
            <v>0</v>
          </cell>
          <cell r="CH335">
            <v>0</v>
          </cell>
          <cell r="CI335">
            <v>475</v>
          </cell>
          <cell r="CJ335">
            <v>0</v>
          </cell>
          <cell r="CK335">
            <v>0</v>
          </cell>
          <cell r="CL335">
            <v>0</v>
          </cell>
          <cell r="CM335">
            <v>130869</v>
          </cell>
          <cell r="CN335">
            <v>0</v>
          </cell>
          <cell r="CO335">
            <v>0</v>
          </cell>
          <cell r="CP335">
            <v>0</v>
          </cell>
          <cell r="CQ335">
            <v>4723</v>
          </cell>
          <cell r="CR335">
            <v>12099</v>
          </cell>
          <cell r="CS335">
            <v>0</v>
          </cell>
          <cell r="CT335">
            <v>0</v>
          </cell>
          <cell r="CU335">
            <v>0</v>
          </cell>
          <cell r="CV335">
            <v>764</v>
          </cell>
          <cell r="CW335">
            <v>0</v>
          </cell>
          <cell r="CX335">
            <v>0</v>
          </cell>
          <cell r="CY335">
            <v>0</v>
          </cell>
          <cell r="CZ335">
            <v>0</v>
          </cell>
          <cell r="DA335">
            <v>0</v>
          </cell>
          <cell r="DB335">
            <v>0</v>
          </cell>
          <cell r="DC335">
            <v>0</v>
          </cell>
          <cell r="DD335">
            <v>0</v>
          </cell>
          <cell r="DE335">
            <v>-92</v>
          </cell>
          <cell r="DF335">
            <v>113511</v>
          </cell>
          <cell r="DG335">
            <v>267594</v>
          </cell>
          <cell r="DH335">
            <v>30699</v>
          </cell>
          <cell r="DI335">
            <v>-92</v>
          </cell>
          <cell r="DJ335">
            <v>45412</v>
          </cell>
          <cell r="DK335">
            <v>18518</v>
          </cell>
          <cell r="DL335">
            <v>5569</v>
          </cell>
          <cell r="DM335">
            <v>0</v>
          </cell>
          <cell r="DN335">
            <v>0</v>
          </cell>
          <cell r="DO335">
            <v>13</v>
          </cell>
          <cell r="DP335">
            <v>0</v>
          </cell>
          <cell r="DQ335">
            <v>0</v>
          </cell>
          <cell r="DR335">
            <v>42413</v>
          </cell>
          <cell r="DS335">
            <v>8027</v>
          </cell>
          <cell r="DT335">
            <v>5201</v>
          </cell>
          <cell r="DU335">
            <v>-84</v>
          </cell>
          <cell r="DV335">
            <v>266980</v>
          </cell>
          <cell r="DW335">
            <v>1113941</v>
          </cell>
          <cell r="DX335">
            <v>-255902</v>
          </cell>
          <cell r="DY335">
            <v>-317102</v>
          </cell>
          <cell r="DZ335">
            <v>0</v>
          </cell>
          <cell r="EA335">
            <v>0</v>
          </cell>
          <cell r="EB335">
            <v>0</v>
          </cell>
          <cell r="EC335">
            <v>0</v>
          </cell>
          <cell r="ED335">
            <v>0</v>
          </cell>
          <cell r="EE335">
            <v>755</v>
          </cell>
          <cell r="EF335">
            <v>0</v>
          </cell>
          <cell r="EG335">
            <v>0</v>
          </cell>
          <cell r="EH335">
            <v>0</v>
          </cell>
          <cell r="EI335">
            <v>35926</v>
          </cell>
          <cell r="EJ335">
            <v>0</v>
          </cell>
          <cell r="EK335">
            <v>0</v>
          </cell>
          <cell r="EL335">
            <v>0</v>
          </cell>
          <cell r="EM335">
            <v>18021</v>
          </cell>
          <cell r="EN335">
            <v>0</v>
          </cell>
          <cell r="EO335">
            <v>0</v>
          </cell>
          <cell r="EP335">
            <v>0</v>
          </cell>
          <cell r="EQ335">
            <v>2501</v>
          </cell>
          <cell r="ER335">
            <v>0</v>
          </cell>
          <cell r="ES335">
            <v>0</v>
          </cell>
          <cell r="ET335">
            <v>0</v>
          </cell>
          <cell r="EU335">
            <v>2012</v>
          </cell>
          <cell r="EV335">
            <v>0</v>
          </cell>
          <cell r="EW335">
            <v>0</v>
          </cell>
          <cell r="EX335">
            <v>0</v>
          </cell>
          <cell r="EY335">
            <v>0</v>
          </cell>
          <cell r="EZ335">
            <v>0</v>
          </cell>
          <cell r="FA335">
            <v>0</v>
          </cell>
          <cell r="FB335">
            <v>0</v>
          </cell>
          <cell r="FC335">
            <v>0</v>
          </cell>
          <cell r="FD335">
            <v>0</v>
          </cell>
          <cell r="FE335">
            <v>0</v>
          </cell>
          <cell r="FF335">
            <v>0</v>
          </cell>
          <cell r="FG335">
            <v>0</v>
          </cell>
          <cell r="FH335">
            <v>0</v>
          </cell>
          <cell r="FI335">
            <v>0</v>
          </cell>
          <cell r="FJ335">
            <v>0</v>
          </cell>
          <cell r="FK335">
            <v>0</v>
          </cell>
          <cell r="FL335">
            <v>0</v>
          </cell>
          <cell r="FM335">
            <v>0</v>
          </cell>
          <cell r="FN335">
            <v>17433</v>
          </cell>
          <cell r="FO335">
            <v>12216</v>
          </cell>
          <cell r="FP335">
            <v>3931</v>
          </cell>
          <cell r="FQ335">
            <v>0</v>
          </cell>
          <cell r="FR335">
            <v>17754</v>
          </cell>
          <cell r="FS335">
            <v>0</v>
          </cell>
          <cell r="FT335">
            <v>19861</v>
          </cell>
          <cell r="FU335">
            <v>0</v>
          </cell>
          <cell r="FV335">
            <v>188314</v>
          </cell>
          <cell r="FW335">
            <v>0</v>
          </cell>
          <cell r="FX335">
            <v>-24823</v>
          </cell>
          <cell r="FY335">
            <v>0</v>
          </cell>
          <cell r="FZ335">
            <v>365531</v>
          </cell>
          <cell r="GA335">
            <v>0</v>
          </cell>
          <cell r="GB335">
            <v>105839</v>
          </cell>
          <cell r="GC335">
            <v>0</v>
          </cell>
          <cell r="GD335">
            <v>0</v>
          </cell>
          <cell r="GE335">
            <v>46448</v>
          </cell>
          <cell r="GF335">
            <v>8500</v>
          </cell>
          <cell r="GG335">
            <v>0</v>
          </cell>
          <cell r="GH335">
            <v>0</v>
          </cell>
          <cell r="GI335">
            <v>45014</v>
          </cell>
          <cell r="GJ335">
            <v>87206</v>
          </cell>
          <cell r="GK335">
            <v>0</v>
          </cell>
          <cell r="GL335">
            <v>0</v>
          </cell>
          <cell r="GM335">
            <v>170</v>
          </cell>
          <cell r="GN335">
            <v>0</v>
          </cell>
          <cell r="GO335">
            <v>0</v>
          </cell>
          <cell r="GP335">
            <v>0</v>
          </cell>
          <cell r="GQ335">
            <v>0</v>
          </cell>
          <cell r="GR335">
            <v>0</v>
          </cell>
          <cell r="GS335">
            <v>0</v>
          </cell>
          <cell r="GT335">
            <v>0</v>
          </cell>
          <cell r="GU335">
            <v>41</v>
          </cell>
          <cell r="GV335">
            <v>0</v>
          </cell>
          <cell r="GW335">
            <v>0</v>
          </cell>
          <cell r="GX335">
            <v>571599</v>
          </cell>
          <cell r="GY335">
            <v>91673</v>
          </cell>
          <cell r="GZ335">
            <v>196583</v>
          </cell>
          <cell r="HA335">
            <v>0</v>
          </cell>
          <cell r="HB335">
            <v>129146</v>
          </cell>
          <cell r="HC335">
            <v>0</v>
          </cell>
          <cell r="HD335">
            <v>-78715</v>
          </cell>
          <cell r="HE335">
            <v>0</v>
          </cell>
          <cell r="HF335">
            <v>72649</v>
          </cell>
          <cell r="HG335">
            <v>0</v>
          </cell>
          <cell r="HH335">
            <v>-37008</v>
          </cell>
          <cell r="HI335">
            <v>0</v>
          </cell>
          <cell r="HJ335">
            <v>234613</v>
          </cell>
          <cell r="HK335">
            <v>0</v>
          </cell>
          <cell r="HL335">
            <v>-149711</v>
          </cell>
          <cell r="HM335">
            <v>0</v>
          </cell>
          <cell r="HN335">
            <v>0</v>
          </cell>
          <cell r="HO335">
            <v>35916</v>
          </cell>
          <cell r="HP335">
            <v>-21946</v>
          </cell>
          <cell r="HQ335">
            <v>0</v>
          </cell>
          <cell r="HR335">
            <v>0</v>
          </cell>
          <cell r="HS335">
            <v>29574</v>
          </cell>
          <cell r="HT335">
            <v>4042</v>
          </cell>
          <cell r="HU335">
            <v>0</v>
          </cell>
          <cell r="HV335">
            <v>0</v>
          </cell>
          <cell r="HW335">
            <v>1781</v>
          </cell>
          <cell r="HX335">
            <v>0</v>
          </cell>
          <cell r="HY335">
            <v>0</v>
          </cell>
          <cell r="HZ335">
            <v>0</v>
          </cell>
          <cell r="IA335">
            <v>0</v>
          </cell>
          <cell r="IB335">
            <v>0</v>
          </cell>
          <cell r="IC335">
            <v>0</v>
          </cell>
          <cell r="ID335">
            <v>0</v>
          </cell>
          <cell r="IE335">
            <v>0</v>
          </cell>
          <cell r="IF335">
            <v>0</v>
          </cell>
          <cell r="IG335">
            <v>0</v>
          </cell>
          <cell r="IH335">
            <v>436408</v>
          </cell>
          <cell r="II335">
            <v>67271</v>
          </cell>
          <cell r="IJ335">
            <v>-283338</v>
          </cell>
          <cell r="IK335">
            <v>0</v>
          </cell>
        </row>
        <row r="336">
          <cell r="A336" t="str">
            <v>51988167</v>
          </cell>
          <cell r="B336" t="str">
            <v>2001</v>
          </cell>
          <cell r="C336">
            <v>37524</v>
          </cell>
          <cell r="D336" t="str">
            <v>07:42:57</v>
          </cell>
          <cell r="E336" t="str">
            <v>Universal Health Care and Rehabilitation</v>
          </cell>
          <cell r="F336">
            <v>0</v>
          </cell>
          <cell r="G336">
            <v>324664</v>
          </cell>
          <cell r="H336">
            <v>0</v>
          </cell>
          <cell r="I336">
            <v>0</v>
          </cell>
          <cell r="J336">
            <v>34925</v>
          </cell>
          <cell r="K336">
            <v>77990</v>
          </cell>
          <cell r="L336">
            <v>2402</v>
          </cell>
          <cell r="M336">
            <v>0</v>
          </cell>
          <cell r="N336">
            <v>122350</v>
          </cell>
          <cell r="O336">
            <v>57813</v>
          </cell>
          <cell r="P336">
            <v>-6071</v>
          </cell>
          <cell r="Q336">
            <v>0</v>
          </cell>
          <cell r="R336">
            <v>140975</v>
          </cell>
          <cell r="S336">
            <v>241781</v>
          </cell>
          <cell r="T336">
            <v>-6816</v>
          </cell>
          <cell r="U336">
            <v>-2636</v>
          </cell>
          <cell r="V336">
            <v>71470</v>
          </cell>
          <cell r="W336">
            <v>0</v>
          </cell>
          <cell r="X336">
            <v>0</v>
          </cell>
          <cell r="Y336">
            <v>0</v>
          </cell>
          <cell r="Z336">
            <v>22460</v>
          </cell>
          <cell r="AA336">
            <v>0</v>
          </cell>
          <cell r="AB336">
            <v>0</v>
          </cell>
          <cell r="AC336">
            <v>8847</v>
          </cell>
          <cell r="AD336">
            <v>0</v>
          </cell>
          <cell r="AE336">
            <v>0</v>
          </cell>
          <cell r="AF336">
            <v>0</v>
          </cell>
          <cell r="AG336">
            <v>0</v>
          </cell>
          <cell r="AH336">
            <v>16545</v>
          </cell>
          <cell r="AI336">
            <v>0</v>
          </cell>
          <cell r="AJ336">
            <v>0</v>
          </cell>
          <cell r="AK336">
            <v>0</v>
          </cell>
          <cell r="AL336">
            <v>35361</v>
          </cell>
          <cell r="AM336">
            <v>0</v>
          </cell>
          <cell r="AN336">
            <v>0</v>
          </cell>
          <cell r="AO336">
            <v>0</v>
          </cell>
          <cell r="AP336">
            <v>0</v>
          </cell>
          <cell r="AQ336">
            <v>0</v>
          </cell>
          <cell r="AR336">
            <v>0</v>
          </cell>
          <cell r="AS336">
            <v>0</v>
          </cell>
          <cell r="AT336">
            <v>0</v>
          </cell>
          <cell r="AU336">
            <v>16747</v>
          </cell>
          <cell r="AV336">
            <v>-3941</v>
          </cell>
          <cell r="AW336">
            <v>676</v>
          </cell>
          <cell r="AX336">
            <v>0</v>
          </cell>
          <cell r="AY336">
            <v>34780</v>
          </cell>
          <cell r="AZ336">
            <v>-13206</v>
          </cell>
          <cell r="BA336">
            <v>109</v>
          </cell>
          <cell r="BB336">
            <v>0</v>
          </cell>
          <cell r="BC336">
            <v>1773</v>
          </cell>
          <cell r="BD336">
            <v>0</v>
          </cell>
          <cell r="BE336">
            <v>3125</v>
          </cell>
          <cell r="BF336">
            <v>0</v>
          </cell>
          <cell r="BG336">
            <v>0</v>
          </cell>
          <cell r="BH336">
            <v>0</v>
          </cell>
          <cell r="BI336">
            <v>0</v>
          </cell>
          <cell r="BJ336">
            <v>0</v>
          </cell>
          <cell r="BK336">
            <v>14627</v>
          </cell>
          <cell r="BL336">
            <v>0</v>
          </cell>
          <cell r="BM336">
            <v>0</v>
          </cell>
          <cell r="BN336">
            <v>0</v>
          </cell>
          <cell r="BO336">
            <v>7514</v>
          </cell>
          <cell r="BP336">
            <v>0</v>
          </cell>
          <cell r="BQ336">
            <v>0</v>
          </cell>
          <cell r="BR336">
            <v>0</v>
          </cell>
          <cell r="BS336">
            <v>7034</v>
          </cell>
          <cell r="BT336">
            <v>0</v>
          </cell>
          <cell r="BU336">
            <v>0</v>
          </cell>
          <cell r="BV336">
            <v>0</v>
          </cell>
          <cell r="BW336">
            <v>0</v>
          </cell>
          <cell r="BX336">
            <v>0</v>
          </cell>
          <cell r="BY336">
            <v>0</v>
          </cell>
          <cell r="BZ336">
            <v>0</v>
          </cell>
          <cell r="CA336">
            <v>9000</v>
          </cell>
          <cell r="CB336">
            <v>0</v>
          </cell>
          <cell r="CC336">
            <v>0</v>
          </cell>
          <cell r="CD336">
            <v>0</v>
          </cell>
          <cell r="CE336">
            <v>2724</v>
          </cell>
          <cell r="CF336">
            <v>0</v>
          </cell>
          <cell r="CG336">
            <v>0</v>
          </cell>
          <cell r="CH336">
            <v>0</v>
          </cell>
          <cell r="CI336">
            <v>7900</v>
          </cell>
          <cell r="CJ336">
            <v>0</v>
          </cell>
          <cell r="CK336">
            <v>0</v>
          </cell>
          <cell r="CL336">
            <v>0</v>
          </cell>
          <cell r="CM336">
            <v>1688</v>
          </cell>
          <cell r="CN336">
            <v>0</v>
          </cell>
          <cell r="CO336">
            <v>0</v>
          </cell>
          <cell r="CP336">
            <v>0</v>
          </cell>
          <cell r="CQ336">
            <v>3042</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145836</v>
          </cell>
          <cell r="DG336">
            <v>106829</v>
          </cell>
          <cell r="DH336">
            <v>-17147</v>
          </cell>
          <cell r="DI336">
            <v>12757</v>
          </cell>
          <cell r="DJ336">
            <v>9390</v>
          </cell>
          <cell r="DK336">
            <v>80844</v>
          </cell>
          <cell r="DL336">
            <v>-600</v>
          </cell>
          <cell r="DM336">
            <v>-7090</v>
          </cell>
          <cell r="DN336">
            <v>43044</v>
          </cell>
          <cell r="DO336">
            <v>12003</v>
          </cell>
          <cell r="DP336">
            <v>-1317</v>
          </cell>
          <cell r="DQ336">
            <v>0</v>
          </cell>
          <cell r="DR336">
            <v>30316</v>
          </cell>
          <cell r="DS336">
            <v>11280</v>
          </cell>
          <cell r="DT336">
            <v>-1704</v>
          </cell>
          <cell r="DU336">
            <v>0</v>
          </cell>
          <cell r="DV336">
            <v>115059</v>
          </cell>
          <cell r="DW336">
            <v>180856</v>
          </cell>
          <cell r="DX336">
            <v>21853</v>
          </cell>
          <cell r="DY336">
            <v>-51115</v>
          </cell>
          <cell r="DZ336">
            <v>0</v>
          </cell>
          <cell r="EA336">
            <v>4749</v>
          </cell>
          <cell r="EB336">
            <v>0</v>
          </cell>
          <cell r="EC336">
            <v>0</v>
          </cell>
          <cell r="ED336">
            <v>0</v>
          </cell>
          <cell r="EE336">
            <v>7708</v>
          </cell>
          <cell r="EF336">
            <v>0</v>
          </cell>
          <cell r="EG336">
            <v>0</v>
          </cell>
          <cell r="EH336">
            <v>0</v>
          </cell>
          <cell r="EI336">
            <v>47153</v>
          </cell>
          <cell r="EJ336">
            <v>0</v>
          </cell>
          <cell r="EK336">
            <v>0</v>
          </cell>
          <cell r="EL336">
            <v>0</v>
          </cell>
          <cell r="EM336">
            <v>96648</v>
          </cell>
          <cell r="EN336">
            <v>0</v>
          </cell>
          <cell r="EO336">
            <v>0</v>
          </cell>
          <cell r="EP336">
            <v>0</v>
          </cell>
          <cell r="EQ336">
            <v>0</v>
          </cell>
          <cell r="ER336">
            <v>0</v>
          </cell>
          <cell r="ES336">
            <v>0</v>
          </cell>
          <cell r="ET336">
            <v>0</v>
          </cell>
          <cell r="EU336">
            <v>2225</v>
          </cell>
          <cell r="EV336">
            <v>-2225</v>
          </cell>
          <cell r="EW336">
            <v>0</v>
          </cell>
          <cell r="EX336">
            <v>0</v>
          </cell>
          <cell r="EY336">
            <v>0</v>
          </cell>
          <cell r="EZ336">
            <v>0</v>
          </cell>
          <cell r="FA336">
            <v>0</v>
          </cell>
          <cell r="FB336">
            <v>0</v>
          </cell>
          <cell r="FC336">
            <v>57572</v>
          </cell>
          <cell r="FD336">
            <v>2225</v>
          </cell>
          <cell r="FE336">
            <v>0</v>
          </cell>
          <cell r="FF336">
            <v>0</v>
          </cell>
          <cell r="FG336">
            <v>0</v>
          </cell>
          <cell r="FH336">
            <v>0</v>
          </cell>
          <cell r="FI336">
            <v>0</v>
          </cell>
          <cell r="FJ336">
            <v>0</v>
          </cell>
          <cell r="FK336">
            <v>0</v>
          </cell>
          <cell r="FL336">
            <v>0</v>
          </cell>
          <cell r="FM336">
            <v>0</v>
          </cell>
          <cell r="FN336">
            <v>0</v>
          </cell>
          <cell r="FO336">
            <v>60653</v>
          </cell>
          <cell r="FP336">
            <v>0</v>
          </cell>
          <cell r="FQ336">
            <v>0</v>
          </cell>
          <cell r="FR336">
            <v>0</v>
          </cell>
          <cell r="FS336">
            <v>0</v>
          </cell>
          <cell r="FT336">
            <v>69935</v>
          </cell>
          <cell r="FU336">
            <v>0</v>
          </cell>
          <cell r="FV336">
            <v>0</v>
          </cell>
          <cell r="FW336">
            <v>0</v>
          </cell>
          <cell r="FX336">
            <v>161714</v>
          </cell>
          <cell r="FY336">
            <v>0</v>
          </cell>
          <cell r="FZ336">
            <v>0</v>
          </cell>
          <cell r="GA336">
            <v>0</v>
          </cell>
          <cell r="GB336">
            <v>163832</v>
          </cell>
          <cell r="GC336">
            <v>0</v>
          </cell>
          <cell r="GD336">
            <v>0</v>
          </cell>
          <cell r="GE336">
            <v>0</v>
          </cell>
          <cell r="GF336">
            <v>34470</v>
          </cell>
          <cell r="GG336">
            <v>0</v>
          </cell>
          <cell r="GH336">
            <v>0</v>
          </cell>
          <cell r="GI336">
            <v>0</v>
          </cell>
          <cell r="GJ336">
            <v>55437</v>
          </cell>
          <cell r="GK336">
            <v>0</v>
          </cell>
          <cell r="GL336">
            <v>0</v>
          </cell>
          <cell r="GM336">
            <v>0</v>
          </cell>
          <cell r="GN336">
            <v>0</v>
          </cell>
          <cell r="GO336">
            <v>0</v>
          </cell>
          <cell r="GP336">
            <v>0</v>
          </cell>
          <cell r="GQ336">
            <v>0</v>
          </cell>
          <cell r="GR336">
            <v>27082</v>
          </cell>
          <cell r="GS336">
            <v>0</v>
          </cell>
          <cell r="GT336">
            <v>0</v>
          </cell>
          <cell r="GU336">
            <v>0</v>
          </cell>
          <cell r="GV336">
            <v>8455</v>
          </cell>
          <cell r="GW336">
            <v>0</v>
          </cell>
          <cell r="GX336">
            <v>0</v>
          </cell>
          <cell r="GY336">
            <v>0</v>
          </cell>
          <cell r="GZ336">
            <v>520925</v>
          </cell>
          <cell r="HA336">
            <v>0</v>
          </cell>
          <cell r="HB336">
            <v>203180</v>
          </cell>
          <cell r="HC336">
            <v>0</v>
          </cell>
          <cell r="HD336">
            <v>-55299</v>
          </cell>
          <cell r="HE336">
            <v>0</v>
          </cell>
          <cell r="HF336">
            <v>404867</v>
          </cell>
          <cell r="HG336">
            <v>0</v>
          </cell>
          <cell r="HH336">
            <v>-132551</v>
          </cell>
          <cell r="HI336">
            <v>0</v>
          </cell>
          <cell r="HJ336">
            <v>528701</v>
          </cell>
          <cell r="HK336">
            <v>0</v>
          </cell>
          <cell r="HL336">
            <v>-207631</v>
          </cell>
          <cell r="HM336">
            <v>0</v>
          </cell>
          <cell r="HN336">
            <v>0</v>
          </cell>
          <cell r="HO336">
            <v>102050</v>
          </cell>
          <cell r="HP336">
            <v>-28726</v>
          </cell>
          <cell r="HQ336">
            <v>0</v>
          </cell>
          <cell r="HR336">
            <v>0</v>
          </cell>
          <cell r="HS336">
            <v>169707</v>
          </cell>
          <cell r="HT336">
            <v>-51781</v>
          </cell>
          <cell r="HU336">
            <v>0</v>
          </cell>
          <cell r="HV336">
            <v>0</v>
          </cell>
          <cell r="HW336">
            <v>0</v>
          </cell>
          <cell r="HX336">
            <v>0</v>
          </cell>
          <cell r="HY336">
            <v>0</v>
          </cell>
          <cell r="HZ336">
            <v>0</v>
          </cell>
          <cell r="IA336">
            <v>77843</v>
          </cell>
          <cell r="IB336">
            <v>-27082</v>
          </cell>
          <cell r="IC336">
            <v>0</v>
          </cell>
          <cell r="ID336">
            <v>0</v>
          </cell>
          <cell r="IE336">
            <v>23599</v>
          </cell>
          <cell r="IF336">
            <v>-8455</v>
          </cell>
          <cell r="IG336">
            <v>0</v>
          </cell>
          <cell r="IH336">
            <v>1136748</v>
          </cell>
          <cell r="II336">
            <v>373199</v>
          </cell>
          <cell r="IJ336">
            <v>-511525</v>
          </cell>
          <cell r="IK336">
            <v>0</v>
          </cell>
        </row>
        <row r="337">
          <cell r="A337" t="str">
            <v>62988252</v>
          </cell>
          <cell r="B337" t="str">
            <v>2001</v>
          </cell>
          <cell r="C337">
            <v>37229</v>
          </cell>
          <cell r="D337" t="str">
            <v>15:05:32</v>
          </cell>
          <cell r="E337" t="str">
            <v>VALLEY NURSING CENTER</v>
          </cell>
          <cell r="F337">
            <v>0</v>
          </cell>
          <cell r="G337">
            <v>873854</v>
          </cell>
          <cell r="H337">
            <v>0</v>
          </cell>
          <cell r="I337">
            <v>-22077</v>
          </cell>
          <cell r="J337">
            <v>48811</v>
          </cell>
          <cell r="K337">
            <v>150769</v>
          </cell>
          <cell r="L337">
            <v>11901</v>
          </cell>
          <cell r="M337">
            <v>0</v>
          </cell>
          <cell r="N337">
            <v>154829</v>
          </cell>
          <cell r="O337">
            <v>34595</v>
          </cell>
          <cell r="P337">
            <v>37822</v>
          </cell>
          <cell r="Q337">
            <v>0</v>
          </cell>
          <cell r="R337">
            <v>249726</v>
          </cell>
          <cell r="S337">
            <v>286278</v>
          </cell>
          <cell r="T337">
            <v>61079</v>
          </cell>
          <cell r="U337">
            <v>-10458</v>
          </cell>
          <cell r="V337">
            <v>195533</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14440</v>
          </cell>
          <cell r="AW337">
            <v>0</v>
          </cell>
          <cell r="AX337">
            <v>0</v>
          </cell>
          <cell r="AY337">
            <v>0</v>
          </cell>
          <cell r="AZ337">
            <v>33326</v>
          </cell>
          <cell r="BA337">
            <v>0</v>
          </cell>
          <cell r="BB337">
            <v>0</v>
          </cell>
          <cell r="BC337">
            <v>4582</v>
          </cell>
          <cell r="BD337">
            <v>0</v>
          </cell>
          <cell r="BE337">
            <v>0</v>
          </cell>
          <cell r="BF337">
            <v>0</v>
          </cell>
          <cell r="BG337">
            <v>166733</v>
          </cell>
          <cell r="BH337">
            <v>0</v>
          </cell>
          <cell r="BI337">
            <v>0</v>
          </cell>
          <cell r="BJ337">
            <v>0</v>
          </cell>
          <cell r="BK337">
            <v>22512</v>
          </cell>
          <cell r="BL337">
            <v>0</v>
          </cell>
          <cell r="BM337">
            <v>0</v>
          </cell>
          <cell r="BN337">
            <v>0</v>
          </cell>
          <cell r="BO337">
            <v>9948</v>
          </cell>
          <cell r="BP337">
            <v>0</v>
          </cell>
          <cell r="BQ337">
            <v>0</v>
          </cell>
          <cell r="BR337">
            <v>0</v>
          </cell>
          <cell r="BS337">
            <v>46</v>
          </cell>
          <cell r="BT337">
            <v>0</v>
          </cell>
          <cell r="BU337">
            <v>0</v>
          </cell>
          <cell r="BV337">
            <v>0</v>
          </cell>
          <cell r="BW337">
            <v>205</v>
          </cell>
          <cell r="BX337">
            <v>0</v>
          </cell>
          <cell r="BY337">
            <v>0</v>
          </cell>
          <cell r="BZ337">
            <v>0</v>
          </cell>
          <cell r="CA337">
            <v>6000</v>
          </cell>
          <cell r="CB337">
            <v>0</v>
          </cell>
          <cell r="CC337">
            <v>0</v>
          </cell>
          <cell r="CD337">
            <v>0</v>
          </cell>
          <cell r="CE337">
            <v>13683</v>
          </cell>
          <cell r="CF337">
            <v>0</v>
          </cell>
          <cell r="CG337">
            <v>0</v>
          </cell>
          <cell r="CH337">
            <v>0</v>
          </cell>
          <cell r="CI337">
            <v>10375</v>
          </cell>
          <cell r="CJ337">
            <v>0</v>
          </cell>
          <cell r="CK337">
            <v>0</v>
          </cell>
          <cell r="CL337">
            <v>0</v>
          </cell>
          <cell r="CM337">
            <v>0</v>
          </cell>
          <cell r="CN337">
            <v>0</v>
          </cell>
          <cell r="CO337">
            <v>0</v>
          </cell>
          <cell r="CP337">
            <v>0</v>
          </cell>
          <cell r="CQ337">
            <v>8165</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-6949</v>
          </cell>
          <cell r="DF337">
            <v>195533</v>
          </cell>
          <cell r="DG337">
            <v>242249</v>
          </cell>
          <cell r="DH337">
            <v>47766</v>
          </cell>
          <cell r="DI337">
            <v>-6949</v>
          </cell>
          <cell r="DJ337">
            <v>56206</v>
          </cell>
          <cell r="DK337">
            <v>21151</v>
          </cell>
          <cell r="DL337">
            <v>13704</v>
          </cell>
          <cell r="DM337">
            <v>0</v>
          </cell>
          <cell r="DN337">
            <v>95265</v>
          </cell>
          <cell r="DO337">
            <v>5088</v>
          </cell>
          <cell r="DP337">
            <v>23257</v>
          </cell>
          <cell r="DQ337">
            <v>0</v>
          </cell>
          <cell r="DR337">
            <v>90868</v>
          </cell>
          <cell r="DS337">
            <v>6794</v>
          </cell>
          <cell r="DT337">
            <v>22239</v>
          </cell>
          <cell r="DU337">
            <v>0</v>
          </cell>
          <cell r="DV337">
            <v>125492</v>
          </cell>
          <cell r="DW337">
            <v>1138692</v>
          </cell>
          <cell r="DX337">
            <v>-752363</v>
          </cell>
          <cell r="DY337">
            <v>-168230</v>
          </cell>
          <cell r="DZ337">
            <v>0</v>
          </cell>
          <cell r="EA337">
            <v>8301</v>
          </cell>
          <cell r="EB337">
            <v>0</v>
          </cell>
          <cell r="EC337">
            <v>0</v>
          </cell>
          <cell r="ED337">
            <v>0</v>
          </cell>
          <cell r="EE337">
            <v>20827</v>
          </cell>
          <cell r="EF337">
            <v>0</v>
          </cell>
          <cell r="EG337">
            <v>0</v>
          </cell>
          <cell r="EH337">
            <v>0</v>
          </cell>
          <cell r="EI337">
            <v>57554</v>
          </cell>
          <cell r="EJ337">
            <v>0</v>
          </cell>
          <cell r="EK337">
            <v>0</v>
          </cell>
          <cell r="EL337">
            <v>0</v>
          </cell>
          <cell r="EM337">
            <v>59888</v>
          </cell>
          <cell r="EN337">
            <v>0</v>
          </cell>
          <cell r="EO337">
            <v>0</v>
          </cell>
          <cell r="EP337">
            <v>0</v>
          </cell>
          <cell r="EQ337">
            <v>20969</v>
          </cell>
          <cell r="ER337">
            <v>0</v>
          </cell>
          <cell r="ES337">
            <v>0</v>
          </cell>
          <cell r="ET337">
            <v>0</v>
          </cell>
          <cell r="EU337">
            <v>2595</v>
          </cell>
          <cell r="EV337">
            <v>0</v>
          </cell>
          <cell r="EW337">
            <v>0</v>
          </cell>
          <cell r="EX337">
            <v>0</v>
          </cell>
          <cell r="EY337">
            <v>0</v>
          </cell>
          <cell r="EZ337">
            <v>0</v>
          </cell>
          <cell r="FA337">
            <v>0</v>
          </cell>
          <cell r="FB337">
            <v>0</v>
          </cell>
          <cell r="FC337">
            <v>24896</v>
          </cell>
          <cell r="FD337">
            <v>0</v>
          </cell>
          <cell r="FE337">
            <v>0</v>
          </cell>
          <cell r="FF337">
            <v>0</v>
          </cell>
          <cell r="FG337">
            <v>38620</v>
          </cell>
          <cell r="FH337">
            <v>0</v>
          </cell>
          <cell r="FI337">
            <v>0</v>
          </cell>
          <cell r="FJ337">
            <v>0</v>
          </cell>
          <cell r="FK337">
            <v>0</v>
          </cell>
          <cell r="FL337">
            <v>0</v>
          </cell>
          <cell r="FM337">
            <v>0</v>
          </cell>
          <cell r="FN337">
            <v>0</v>
          </cell>
          <cell r="FO337">
            <v>21692</v>
          </cell>
          <cell r="FP337">
            <v>0</v>
          </cell>
          <cell r="FQ337">
            <v>0</v>
          </cell>
          <cell r="FR337">
            <v>0</v>
          </cell>
          <cell r="FS337">
            <v>0</v>
          </cell>
          <cell r="FT337">
            <v>0</v>
          </cell>
          <cell r="FU337">
            <v>0</v>
          </cell>
          <cell r="FV337">
            <v>132865</v>
          </cell>
          <cell r="FW337">
            <v>0</v>
          </cell>
          <cell r="FX337">
            <v>0</v>
          </cell>
          <cell r="FY337">
            <v>0</v>
          </cell>
          <cell r="FZ337">
            <v>318782</v>
          </cell>
          <cell r="GA337">
            <v>0</v>
          </cell>
          <cell r="GB337">
            <v>0</v>
          </cell>
          <cell r="GC337">
            <v>0</v>
          </cell>
          <cell r="GD337">
            <v>0</v>
          </cell>
          <cell r="GE337">
            <v>0</v>
          </cell>
          <cell r="GF337">
            <v>33379</v>
          </cell>
          <cell r="GG337">
            <v>0</v>
          </cell>
          <cell r="GH337">
            <v>0</v>
          </cell>
          <cell r="GI337">
            <v>0</v>
          </cell>
          <cell r="GJ337">
            <v>77033</v>
          </cell>
          <cell r="GK337">
            <v>0</v>
          </cell>
          <cell r="GL337">
            <v>0</v>
          </cell>
          <cell r="GM337">
            <v>0</v>
          </cell>
          <cell r="GN337">
            <v>0</v>
          </cell>
          <cell r="GO337">
            <v>0</v>
          </cell>
          <cell r="GP337">
            <v>0</v>
          </cell>
          <cell r="GQ337">
            <v>0</v>
          </cell>
          <cell r="GR337">
            <v>0</v>
          </cell>
          <cell r="GS337">
            <v>0</v>
          </cell>
          <cell r="GT337">
            <v>0</v>
          </cell>
          <cell r="GU337">
            <v>0</v>
          </cell>
          <cell r="GV337">
            <v>0</v>
          </cell>
          <cell r="GW337">
            <v>0</v>
          </cell>
          <cell r="GX337">
            <v>451647</v>
          </cell>
          <cell r="GY337">
            <v>0</v>
          </cell>
          <cell r="GZ337">
            <v>110412</v>
          </cell>
          <cell r="HA337">
            <v>0</v>
          </cell>
          <cell r="HB337">
            <v>178526</v>
          </cell>
          <cell r="HC337">
            <v>0</v>
          </cell>
          <cell r="HD337">
            <v>0</v>
          </cell>
          <cell r="HE337">
            <v>0</v>
          </cell>
          <cell r="HF337">
            <v>328870</v>
          </cell>
          <cell r="HG337">
            <v>0</v>
          </cell>
          <cell r="HH337">
            <v>0</v>
          </cell>
          <cell r="HI337">
            <v>0</v>
          </cell>
          <cell r="HJ337">
            <v>619068</v>
          </cell>
          <cell r="HK337">
            <v>0</v>
          </cell>
          <cell r="HL337">
            <v>0</v>
          </cell>
          <cell r="HM337">
            <v>0</v>
          </cell>
          <cell r="HN337">
            <v>0</v>
          </cell>
          <cell r="HO337">
            <v>0</v>
          </cell>
          <cell r="HP337">
            <v>83234</v>
          </cell>
          <cell r="HQ337">
            <v>0</v>
          </cell>
          <cell r="HR337">
            <v>0</v>
          </cell>
          <cell r="HS337">
            <v>0</v>
          </cell>
          <cell r="HT337">
            <v>192090</v>
          </cell>
          <cell r="HU337">
            <v>0</v>
          </cell>
          <cell r="HV337">
            <v>0</v>
          </cell>
          <cell r="HW337">
            <v>0</v>
          </cell>
          <cell r="HX337">
            <v>0</v>
          </cell>
          <cell r="HY337">
            <v>0</v>
          </cell>
          <cell r="HZ337">
            <v>0</v>
          </cell>
          <cell r="IA337">
            <v>0</v>
          </cell>
          <cell r="IB337">
            <v>0</v>
          </cell>
          <cell r="IC337">
            <v>0</v>
          </cell>
          <cell r="ID337">
            <v>0</v>
          </cell>
          <cell r="IE337">
            <v>0</v>
          </cell>
          <cell r="IF337">
            <v>0</v>
          </cell>
          <cell r="IG337">
            <v>0</v>
          </cell>
          <cell r="IH337">
            <v>1126464</v>
          </cell>
          <cell r="II337">
            <v>0</v>
          </cell>
          <cell r="IJ337">
            <v>275324</v>
          </cell>
          <cell r="IK337">
            <v>0</v>
          </cell>
        </row>
        <row r="338">
          <cell r="A338" t="str">
            <v>41453924</v>
          </cell>
          <cell r="B338" t="str">
            <v>2001</v>
          </cell>
          <cell r="C338">
            <v>37495</v>
          </cell>
          <cell r="D338" t="str">
            <v>14:12:01</v>
          </cell>
          <cell r="E338" t="str">
            <v>Valley View Care &amp; Rehabilitation Center</v>
          </cell>
          <cell r="F338">
            <v>0</v>
          </cell>
          <cell r="G338">
            <v>388391</v>
          </cell>
          <cell r="H338">
            <v>12585</v>
          </cell>
          <cell r="I338">
            <v>14346</v>
          </cell>
          <cell r="J338">
            <v>29251</v>
          </cell>
          <cell r="K338">
            <v>93582</v>
          </cell>
          <cell r="L338">
            <v>1468</v>
          </cell>
          <cell r="M338">
            <v>0</v>
          </cell>
          <cell r="N338">
            <v>66470</v>
          </cell>
          <cell r="O338">
            <v>13158</v>
          </cell>
          <cell r="P338">
            <v>3702</v>
          </cell>
          <cell r="Q338">
            <v>0</v>
          </cell>
          <cell r="R338">
            <v>126028</v>
          </cell>
          <cell r="S338">
            <v>138709</v>
          </cell>
          <cell r="T338">
            <v>7077</v>
          </cell>
          <cell r="U338">
            <v>0</v>
          </cell>
          <cell r="V338">
            <v>73682</v>
          </cell>
          <cell r="W338">
            <v>0</v>
          </cell>
          <cell r="X338">
            <v>18399</v>
          </cell>
          <cell r="Y338">
            <v>0</v>
          </cell>
          <cell r="Z338">
            <v>79480</v>
          </cell>
          <cell r="AA338">
            <v>0</v>
          </cell>
          <cell r="AB338">
            <v>10232</v>
          </cell>
          <cell r="AC338">
            <v>0</v>
          </cell>
          <cell r="AD338">
            <v>305812</v>
          </cell>
          <cell r="AE338">
            <v>0</v>
          </cell>
          <cell r="AF338">
            <v>39645</v>
          </cell>
          <cell r="AG338">
            <v>0</v>
          </cell>
          <cell r="AH338">
            <v>361349</v>
          </cell>
          <cell r="AI338">
            <v>0</v>
          </cell>
          <cell r="AJ338">
            <v>47602</v>
          </cell>
          <cell r="AK338">
            <v>0</v>
          </cell>
          <cell r="AL338">
            <v>19857</v>
          </cell>
          <cell r="AM338">
            <v>0</v>
          </cell>
          <cell r="AN338">
            <v>0</v>
          </cell>
          <cell r="AO338">
            <v>0</v>
          </cell>
          <cell r="AP338">
            <v>0</v>
          </cell>
          <cell r="AQ338">
            <v>0</v>
          </cell>
          <cell r="AR338">
            <v>0</v>
          </cell>
          <cell r="AS338">
            <v>0</v>
          </cell>
          <cell r="AT338">
            <v>0</v>
          </cell>
          <cell r="AU338">
            <v>73722</v>
          </cell>
          <cell r="AV338">
            <v>0</v>
          </cell>
          <cell r="AW338">
            <v>0</v>
          </cell>
          <cell r="AX338">
            <v>0</v>
          </cell>
          <cell r="AY338">
            <v>673</v>
          </cell>
          <cell r="AZ338">
            <v>139474</v>
          </cell>
          <cell r="BA338">
            <v>0</v>
          </cell>
          <cell r="BB338">
            <v>0</v>
          </cell>
          <cell r="BC338">
            <v>1416</v>
          </cell>
          <cell r="BD338">
            <v>425</v>
          </cell>
          <cell r="BE338">
            <v>0</v>
          </cell>
          <cell r="BF338">
            <v>0</v>
          </cell>
          <cell r="BG338">
            <v>22504</v>
          </cell>
          <cell r="BH338">
            <v>0</v>
          </cell>
          <cell r="BI338">
            <v>4307</v>
          </cell>
          <cell r="BJ338">
            <v>0</v>
          </cell>
          <cell r="BK338">
            <v>10661</v>
          </cell>
          <cell r="BL338">
            <v>0</v>
          </cell>
          <cell r="BM338">
            <v>0</v>
          </cell>
          <cell r="BN338">
            <v>0</v>
          </cell>
          <cell r="BO338">
            <v>2949</v>
          </cell>
          <cell r="BP338">
            <v>0</v>
          </cell>
          <cell r="BQ338">
            <v>0</v>
          </cell>
          <cell r="BR338">
            <v>0</v>
          </cell>
          <cell r="BS338">
            <v>0</v>
          </cell>
          <cell r="BT338">
            <v>0</v>
          </cell>
          <cell r="BU338">
            <v>0</v>
          </cell>
          <cell r="BV338">
            <v>0</v>
          </cell>
          <cell r="BW338">
            <v>0</v>
          </cell>
          <cell r="BX338">
            <v>0</v>
          </cell>
          <cell r="BY338">
            <v>0</v>
          </cell>
          <cell r="BZ338">
            <v>0</v>
          </cell>
          <cell r="CA338">
            <v>27000</v>
          </cell>
          <cell r="CB338">
            <v>0</v>
          </cell>
          <cell r="CC338">
            <v>0</v>
          </cell>
          <cell r="CD338">
            <v>0</v>
          </cell>
          <cell r="CE338">
            <v>2160</v>
          </cell>
          <cell r="CF338">
            <v>0</v>
          </cell>
          <cell r="CG338">
            <v>0</v>
          </cell>
          <cell r="CH338">
            <v>0</v>
          </cell>
          <cell r="CI338">
            <v>0</v>
          </cell>
          <cell r="CJ338">
            <v>0</v>
          </cell>
          <cell r="CK338">
            <v>0</v>
          </cell>
          <cell r="CL338">
            <v>0</v>
          </cell>
          <cell r="CM338">
            <v>43248</v>
          </cell>
          <cell r="CN338">
            <v>-42522</v>
          </cell>
          <cell r="CO338">
            <v>0</v>
          </cell>
          <cell r="CP338">
            <v>0</v>
          </cell>
          <cell r="CQ338">
            <v>117430</v>
          </cell>
          <cell r="CR338">
            <v>-115878</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840180</v>
          </cell>
          <cell r="DG338">
            <v>301763</v>
          </cell>
          <cell r="DH338">
            <v>97377</v>
          </cell>
          <cell r="DI338">
            <v>4307</v>
          </cell>
          <cell r="DJ338">
            <v>42888</v>
          </cell>
          <cell r="DK338">
            <v>7578</v>
          </cell>
          <cell r="DL338">
            <v>13650</v>
          </cell>
          <cell r="DM338">
            <v>0</v>
          </cell>
          <cell r="DN338">
            <v>36436</v>
          </cell>
          <cell r="DO338">
            <v>3335</v>
          </cell>
          <cell r="DP338">
            <v>3193</v>
          </cell>
          <cell r="DQ338">
            <v>0</v>
          </cell>
          <cell r="DR338">
            <v>21125</v>
          </cell>
          <cell r="DS338">
            <v>6009</v>
          </cell>
          <cell r="DT338">
            <v>1695</v>
          </cell>
          <cell r="DU338">
            <v>0</v>
          </cell>
          <cell r="DV338">
            <v>99219</v>
          </cell>
          <cell r="DW338">
            <v>466536</v>
          </cell>
          <cell r="DX338">
            <v>-183995</v>
          </cell>
          <cell r="DY338">
            <v>-11376</v>
          </cell>
          <cell r="DZ338">
            <v>0</v>
          </cell>
          <cell r="EA338">
            <v>0</v>
          </cell>
          <cell r="EB338">
            <v>0</v>
          </cell>
          <cell r="EC338">
            <v>0</v>
          </cell>
          <cell r="ED338">
            <v>0</v>
          </cell>
          <cell r="EE338">
            <v>8166</v>
          </cell>
          <cell r="EF338">
            <v>0</v>
          </cell>
          <cell r="EG338">
            <v>0</v>
          </cell>
          <cell r="EH338">
            <v>0</v>
          </cell>
          <cell r="EI338">
            <v>56345</v>
          </cell>
          <cell r="EJ338">
            <v>0</v>
          </cell>
          <cell r="EK338">
            <v>0</v>
          </cell>
          <cell r="EL338">
            <v>0</v>
          </cell>
          <cell r="EM338">
            <v>52342</v>
          </cell>
          <cell r="EN338">
            <v>0</v>
          </cell>
          <cell r="EO338">
            <v>0</v>
          </cell>
          <cell r="EP338">
            <v>0</v>
          </cell>
          <cell r="EQ338">
            <v>1350</v>
          </cell>
          <cell r="ER338">
            <v>0</v>
          </cell>
          <cell r="ES338">
            <v>0</v>
          </cell>
          <cell r="ET338">
            <v>0</v>
          </cell>
          <cell r="EU338">
            <v>0</v>
          </cell>
          <cell r="EV338">
            <v>0</v>
          </cell>
          <cell r="EW338">
            <v>0</v>
          </cell>
          <cell r="EX338">
            <v>0</v>
          </cell>
          <cell r="EY338">
            <v>0</v>
          </cell>
          <cell r="EZ338">
            <v>0</v>
          </cell>
          <cell r="FA338">
            <v>0</v>
          </cell>
          <cell r="FB338">
            <v>0</v>
          </cell>
          <cell r="FC338">
            <v>24287</v>
          </cell>
          <cell r="FD338">
            <v>0</v>
          </cell>
          <cell r="FE338">
            <v>0</v>
          </cell>
          <cell r="FF338">
            <v>0</v>
          </cell>
          <cell r="FG338">
            <v>6993</v>
          </cell>
          <cell r="FH338">
            <v>0</v>
          </cell>
          <cell r="FI338">
            <v>0</v>
          </cell>
          <cell r="FJ338">
            <v>0</v>
          </cell>
          <cell r="FK338">
            <v>0</v>
          </cell>
          <cell r="FL338">
            <v>0</v>
          </cell>
          <cell r="FM338">
            <v>0</v>
          </cell>
          <cell r="FN338">
            <v>0</v>
          </cell>
          <cell r="FO338">
            <v>12979</v>
          </cell>
          <cell r="FP338">
            <v>0</v>
          </cell>
          <cell r="FQ338">
            <v>0</v>
          </cell>
          <cell r="FR338">
            <v>0</v>
          </cell>
          <cell r="FS338">
            <v>0</v>
          </cell>
          <cell r="FT338">
            <v>0</v>
          </cell>
          <cell r="FU338">
            <v>0</v>
          </cell>
          <cell r="FV338">
            <v>0</v>
          </cell>
          <cell r="FW338">
            <v>0</v>
          </cell>
          <cell r="FX338">
            <v>0</v>
          </cell>
          <cell r="FY338">
            <v>0</v>
          </cell>
          <cell r="FZ338">
            <v>0</v>
          </cell>
          <cell r="GA338">
            <v>0</v>
          </cell>
          <cell r="GB338">
            <v>0</v>
          </cell>
          <cell r="GC338">
            <v>0</v>
          </cell>
          <cell r="GD338">
            <v>0</v>
          </cell>
          <cell r="GE338">
            <v>0</v>
          </cell>
          <cell r="GF338">
            <v>0</v>
          </cell>
          <cell r="GG338">
            <v>0</v>
          </cell>
          <cell r="GH338">
            <v>0</v>
          </cell>
          <cell r="GI338">
            <v>0</v>
          </cell>
          <cell r="GJ338">
            <v>0</v>
          </cell>
          <cell r="GK338">
            <v>0</v>
          </cell>
          <cell r="GL338">
            <v>0</v>
          </cell>
          <cell r="GM338">
            <v>0</v>
          </cell>
          <cell r="GN338">
            <v>0</v>
          </cell>
          <cell r="GO338">
            <v>0</v>
          </cell>
          <cell r="GP338">
            <v>0</v>
          </cell>
          <cell r="GQ338">
            <v>0</v>
          </cell>
          <cell r="GR338">
            <v>0</v>
          </cell>
          <cell r="GS338">
            <v>0</v>
          </cell>
          <cell r="GT338">
            <v>0</v>
          </cell>
          <cell r="GU338">
            <v>0</v>
          </cell>
          <cell r="GV338">
            <v>23791</v>
          </cell>
          <cell r="GW338">
            <v>0</v>
          </cell>
          <cell r="GX338">
            <v>0</v>
          </cell>
          <cell r="GY338">
            <v>0</v>
          </cell>
          <cell r="GZ338">
            <v>23791</v>
          </cell>
          <cell r="HA338">
            <v>0</v>
          </cell>
          <cell r="HB338">
            <v>0</v>
          </cell>
          <cell r="HC338">
            <v>0</v>
          </cell>
          <cell r="HD338">
            <v>0</v>
          </cell>
          <cell r="HE338">
            <v>0</v>
          </cell>
          <cell r="HF338">
            <v>0</v>
          </cell>
          <cell r="HG338">
            <v>0</v>
          </cell>
          <cell r="HH338">
            <v>0</v>
          </cell>
          <cell r="HI338">
            <v>0</v>
          </cell>
          <cell r="HJ338">
            <v>0</v>
          </cell>
          <cell r="HK338">
            <v>0</v>
          </cell>
          <cell r="HL338">
            <v>0</v>
          </cell>
          <cell r="HM338">
            <v>0</v>
          </cell>
          <cell r="HN338">
            <v>0</v>
          </cell>
          <cell r="HO338">
            <v>0</v>
          </cell>
          <cell r="HP338">
            <v>0</v>
          </cell>
          <cell r="HQ338">
            <v>0</v>
          </cell>
          <cell r="HR338">
            <v>0</v>
          </cell>
          <cell r="HS338">
            <v>0</v>
          </cell>
          <cell r="HT338">
            <v>0</v>
          </cell>
          <cell r="HU338">
            <v>0</v>
          </cell>
          <cell r="HV338">
            <v>0</v>
          </cell>
          <cell r="HW338">
            <v>0</v>
          </cell>
          <cell r="HX338">
            <v>0</v>
          </cell>
          <cell r="HY338">
            <v>0</v>
          </cell>
          <cell r="HZ338">
            <v>0</v>
          </cell>
          <cell r="IA338">
            <v>0</v>
          </cell>
          <cell r="IB338">
            <v>0</v>
          </cell>
          <cell r="IC338">
            <v>0</v>
          </cell>
          <cell r="ID338">
            <v>0</v>
          </cell>
          <cell r="IE338">
            <v>0</v>
          </cell>
          <cell r="IF338">
            <v>19457</v>
          </cell>
          <cell r="IG338">
            <v>0</v>
          </cell>
          <cell r="IH338">
            <v>0</v>
          </cell>
          <cell r="II338">
            <v>0</v>
          </cell>
          <cell r="IJ338">
            <v>19457</v>
          </cell>
          <cell r="IK338">
            <v>0</v>
          </cell>
        </row>
        <row r="339">
          <cell r="A339" t="str">
            <v>37994719</v>
          </cell>
          <cell r="B339" t="str">
            <v>2001</v>
          </cell>
          <cell r="C339">
            <v>37438</v>
          </cell>
          <cell r="D339" t="str">
            <v>16:27:00</v>
          </cell>
          <cell r="E339" t="str">
            <v>VILLAGE CARE OF KING</v>
          </cell>
          <cell r="F339">
            <v>0</v>
          </cell>
          <cell r="G339">
            <v>440394</v>
          </cell>
          <cell r="H339">
            <v>0</v>
          </cell>
          <cell r="I339">
            <v>0</v>
          </cell>
          <cell r="J339">
            <v>12302</v>
          </cell>
          <cell r="K339">
            <v>111389</v>
          </cell>
          <cell r="L339">
            <v>2988</v>
          </cell>
          <cell r="M339">
            <v>-388</v>
          </cell>
          <cell r="N339">
            <v>168833</v>
          </cell>
          <cell r="O339">
            <v>20281</v>
          </cell>
          <cell r="P339">
            <v>41001</v>
          </cell>
          <cell r="Q339">
            <v>0</v>
          </cell>
          <cell r="R339">
            <v>202659</v>
          </cell>
          <cell r="S339">
            <v>204386</v>
          </cell>
          <cell r="T339">
            <v>61703</v>
          </cell>
          <cell r="U339">
            <v>-10672</v>
          </cell>
          <cell r="V339">
            <v>0</v>
          </cell>
          <cell r="W339">
            <v>0</v>
          </cell>
          <cell r="X339">
            <v>0</v>
          </cell>
          <cell r="Y339">
            <v>0</v>
          </cell>
          <cell r="Z339">
            <v>241243</v>
          </cell>
          <cell r="AA339">
            <v>0</v>
          </cell>
          <cell r="AB339">
            <v>0</v>
          </cell>
          <cell r="AC339">
            <v>0</v>
          </cell>
          <cell r="AD339">
            <v>0</v>
          </cell>
          <cell r="AE339">
            <v>0</v>
          </cell>
          <cell r="AF339">
            <v>0</v>
          </cell>
          <cell r="AG339">
            <v>0</v>
          </cell>
          <cell r="AH339">
            <v>0</v>
          </cell>
          <cell r="AI339">
            <v>0</v>
          </cell>
          <cell r="AJ339">
            <v>0</v>
          </cell>
          <cell r="AK339">
            <v>0</v>
          </cell>
          <cell r="AL339">
            <v>46975</v>
          </cell>
          <cell r="AM339">
            <v>0</v>
          </cell>
          <cell r="AN339">
            <v>0</v>
          </cell>
          <cell r="AO339">
            <v>0</v>
          </cell>
          <cell r="AP339">
            <v>0</v>
          </cell>
          <cell r="AQ339">
            <v>0</v>
          </cell>
          <cell r="AR339">
            <v>0</v>
          </cell>
          <cell r="AS339">
            <v>0</v>
          </cell>
          <cell r="AT339">
            <v>0</v>
          </cell>
          <cell r="AU339">
            <v>0</v>
          </cell>
          <cell r="AV339">
            <v>23118</v>
          </cell>
          <cell r="AW339">
            <v>0</v>
          </cell>
          <cell r="AX339">
            <v>0</v>
          </cell>
          <cell r="AY339">
            <v>0</v>
          </cell>
          <cell r="AZ339">
            <v>46876</v>
          </cell>
          <cell r="BA339">
            <v>0</v>
          </cell>
          <cell r="BB339">
            <v>0</v>
          </cell>
          <cell r="BC339">
            <v>4316</v>
          </cell>
          <cell r="BD339">
            <v>0</v>
          </cell>
          <cell r="BE339">
            <v>-1752</v>
          </cell>
          <cell r="BF339">
            <v>0</v>
          </cell>
          <cell r="BG339">
            <v>35135</v>
          </cell>
          <cell r="BH339">
            <v>0</v>
          </cell>
          <cell r="BI339">
            <v>0</v>
          </cell>
          <cell r="BJ339">
            <v>0</v>
          </cell>
          <cell r="BK339">
            <v>19316</v>
          </cell>
          <cell r="BL339">
            <v>0</v>
          </cell>
          <cell r="BM339">
            <v>0</v>
          </cell>
          <cell r="BN339">
            <v>0</v>
          </cell>
          <cell r="BO339">
            <v>2572</v>
          </cell>
          <cell r="BP339">
            <v>0</v>
          </cell>
          <cell r="BQ339">
            <v>0</v>
          </cell>
          <cell r="BR339">
            <v>0</v>
          </cell>
          <cell r="BS339">
            <v>9819</v>
          </cell>
          <cell r="BT339">
            <v>0</v>
          </cell>
          <cell r="BU339">
            <v>-9119</v>
          </cell>
          <cell r="BV339">
            <v>0</v>
          </cell>
          <cell r="BW339">
            <v>0</v>
          </cell>
          <cell r="BX339">
            <v>0</v>
          </cell>
          <cell r="BY339">
            <v>0</v>
          </cell>
          <cell r="BZ339">
            <v>0</v>
          </cell>
          <cell r="CA339">
            <v>10800</v>
          </cell>
          <cell r="CB339">
            <v>0</v>
          </cell>
          <cell r="CC339">
            <v>0</v>
          </cell>
          <cell r="CD339">
            <v>0</v>
          </cell>
          <cell r="CE339">
            <v>2390</v>
          </cell>
          <cell r="CF339">
            <v>0</v>
          </cell>
          <cell r="CG339">
            <v>0</v>
          </cell>
          <cell r="CH339">
            <v>0</v>
          </cell>
          <cell r="CI339">
            <v>2400</v>
          </cell>
          <cell r="CJ339">
            <v>0</v>
          </cell>
          <cell r="CK339">
            <v>0</v>
          </cell>
          <cell r="CL339">
            <v>0</v>
          </cell>
          <cell r="CM339">
            <v>0</v>
          </cell>
          <cell r="CN339">
            <v>0</v>
          </cell>
          <cell r="CO339">
            <v>0</v>
          </cell>
          <cell r="CP339">
            <v>0</v>
          </cell>
          <cell r="CQ339">
            <v>25471</v>
          </cell>
          <cell r="CR339">
            <v>15533</v>
          </cell>
          <cell r="CS339">
            <v>0</v>
          </cell>
          <cell r="CT339">
            <v>0</v>
          </cell>
          <cell r="CU339">
            <v>287</v>
          </cell>
          <cell r="CV339">
            <v>0</v>
          </cell>
          <cell r="CW339">
            <v>0</v>
          </cell>
          <cell r="CX339">
            <v>0</v>
          </cell>
          <cell r="CY339">
            <v>0</v>
          </cell>
          <cell r="CZ339">
            <v>0</v>
          </cell>
          <cell r="DA339">
            <v>0</v>
          </cell>
          <cell r="DB339">
            <v>0</v>
          </cell>
          <cell r="DC339">
            <v>0</v>
          </cell>
          <cell r="DD339">
            <v>0</v>
          </cell>
          <cell r="DE339">
            <v>0</v>
          </cell>
          <cell r="DF339">
            <v>288218</v>
          </cell>
          <cell r="DG339">
            <v>112506</v>
          </cell>
          <cell r="DH339">
            <v>85527</v>
          </cell>
          <cell r="DI339">
            <v>-10871</v>
          </cell>
          <cell r="DJ339">
            <v>88020</v>
          </cell>
          <cell r="DK339">
            <v>28521</v>
          </cell>
          <cell r="DL339">
            <v>21376</v>
          </cell>
          <cell r="DM339">
            <v>0</v>
          </cell>
          <cell r="DN339">
            <v>59210</v>
          </cell>
          <cell r="DO339">
            <v>921</v>
          </cell>
          <cell r="DP339">
            <v>14379</v>
          </cell>
          <cell r="DQ339">
            <v>0</v>
          </cell>
          <cell r="DR339">
            <v>48973</v>
          </cell>
          <cell r="DS339">
            <v>10792</v>
          </cell>
          <cell r="DT339">
            <v>11893</v>
          </cell>
          <cell r="DU339">
            <v>0</v>
          </cell>
          <cell r="DV339">
            <v>158219</v>
          </cell>
          <cell r="DW339">
            <v>943876</v>
          </cell>
          <cell r="DX339">
            <v>-631843</v>
          </cell>
          <cell r="DY339">
            <v>-15857</v>
          </cell>
          <cell r="DZ339">
            <v>0</v>
          </cell>
          <cell r="EA339">
            <v>0</v>
          </cell>
          <cell r="EB339">
            <v>0</v>
          </cell>
          <cell r="EC339">
            <v>0</v>
          </cell>
          <cell r="ED339">
            <v>0</v>
          </cell>
          <cell r="EE339">
            <v>0</v>
          </cell>
          <cell r="EF339">
            <v>0</v>
          </cell>
          <cell r="EG339">
            <v>0</v>
          </cell>
          <cell r="EH339">
            <v>0</v>
          </cell>
          <cell r="EI339">
            <v>110539</v>
          </cell>
          <cell r="EJ339">
            <v>0</v>
          </cell>
          <cell r="EK339">
            <v>0</v>
          </cell>
          <cell r="EL339">
            <v>0</v>
          </cell>
          <cell r="EM339">
            <v>54783</v>
          </cell>
          <cell r="EN339">
            <v>0</v>
          </cell>
          <cell r="EO339">
            <v>0</v>
          </cell>
          <cell r="EP339">
            <v>0</v>
          </cell>
          <cell r="EQ339">
            <v>14153</v>
          </cell>
          <cell r="ER339">
            <v>0</v>
          </cell>
          <cell r="ES339">
            <v>0</v>
          </cell>
          <cell r="ET339">
            <v>0</v>
          </cell>
          <cell r="EU339">
            <v>9899</v>
          </cell>
          <cell r="EV339">
            <v>0</v>
          </cell>
          <cell r="EW339">
            <v>0</v>
          </cell>
          <cell r="EX339">
            <v>0</v>
          </cell>
          <cell r="EY339">
            <v>1444</v>
          </cell>
          <cell r="EZ339">
            <v>0</v>
          </cell>
          <cell r="FA339">
            <v>0</v>
          </cell>
          <cell r="FB339">
            <v>0</v>
          </cell>
          <cell r="FC339">
            <v>53187</v>
          </cell>
          <cell r="FD339">
            <v>0</v>
          </cell>
          <cell r="FE339">
            <v>0</v>
          </cell>
          <cell r="FF339">
            <v>0</v>
          </cell>
          <cell r="FG339">
            <v>0</v>
          </cell>
          <cell r="FH339">
            <v>0</v>
          </cell>
          <cell r="FI339">
            <v>0</v>
          </cell>
          <cell r="FJ339">
            <v>0</v>
          </cell>
          <cell r="FK339">
            <v>1081</v>
          </cell>
          <cell r="FL339">
            <v>0</v>
          </cell>
          <cell r="FM339">
            <v>0</v>
          </cell>
          <cell r="FN339">
            <v>18604</v>
          </cell>
          <cell r="FO339">
            <v>4545</v>
          </cell>
          <cell r="FP339">
            <v>4518</v>
          </cell>
          <cell r="FQ339">
            <v>0</v>
          </cell>
          <cell r="FR339">
            <v>66226</v>
          </cell>
          <cell r="FS339">
            <v>0</v>
          </cell>
          <cell r="FT339">
            <v>0</v>
          </cell>
          <cell r="FU339">
            <v>0</v>
          </cell>
          <cell r="FV339">
            <v>180401</v>
          </cell>
          <cell r="FW339">
            <v>0</v>
          </cell>
          <cell r="FX339">
            <v>0</v>
          </cell>
          <cell r="FY339">
            <v>0</v>
          </cell>
          <cell r="FZ339">
            <v>320933</v>
          </cell>
          <cell r="GA339">
            <v>0</v>
          </cell>
          <cell r="GB339">
            <v>0</v>
          </cell>
          <cell r="GC339">
            <v>0</v>
          </cell>
          <cell r="GD339">
            <v>0</v>
          </cell>
          <cell r="GE339">
            <v>0</v>
          </cell>
          <cell r="GF339">
            <v>45525</v>
          </cell>
          <cell r="GG339">
            <v>0</v>
          </cell>
          <cell r="GH339">
            <v>0</v>
          </cell>
          <cell r="GI339">
            <v>0</v>
          </cell>
          <cell r="GJ339">
            <v>92309</v>
          </cell>
          <cell r="GK339">
            <v>0</v>
          </cell>
          <cell r="GL339">
            <v>0</v>
          </cell>
          <cell r="GM339">
            <v>504</v>
          </cell>
          <cell r="GN339">
            <v>0</v>
          </cell>
          <cell r="GO339">
            <v>0</v>
          </cell>
          <cell r="GP339">
            <v>0</v>
          </cell>
          <cell r="GQ339">
            <v>0</v>
          </cell>
          <cell r="GR339">
            <v>0</v>
          </cell>
          <cell r="GS339">
            <v>0</v>
          </cell>
          <cell r="GT339">
            <v>0</v>
          </cell>
          <cell r="GU339">
            <v>0</v>
          </cell>
          <cell r="GV339">
            <v>0</v>
          </cell>
          <cell r="GW339">
            <v>0</v>
          </cell>
          <cell r="GX339">
            <v>567560</v>
          </cell>
          <cell r="GY339">
            <v>504</v>
          </cell>
          <cell r="GZ339">
            <v>137834</v>
          </cell>
          <cell r="HA339">
            <v>0</v>
          </cell>
          <cell r="HB339">
            <v>114490</v>
          </cell>
          <cell r="HC339">
            <v>0</v>
          </cell>
          <cell r="HD339">
            <v>0</v>
          </cell>
          <cell r="HE339">
            <v>0</v>
          </cell>
          <cell r="HF339">
            <v>311876</v>
          </cell>
          <cell r="HG339">
            <v>0</v>
          </cell>
          <cell r="HH339">
            <v>0</v>
          </cell>
          <cell r="HI339">
            <v>0</v>
          </cell>
          <cell r="HJ339">
            <v>522736</v>
          </cell>
          <cell r="HK339">
            <v>0</v>
          </cell>
          <cell r="HL339">
            <v>0</v>
          </cell>
          <cell r="HM339">
            <v>0</v>
          </cell>
          <cell r="HN339">
            <v>0</v>
          </cell>
          <cell r="HO339">
            <v>0</v>
          </cell>
          <cell r="HP339">
            <v>76129</v>
          </cell>
          <cell r="HQ339">
            <v>0</v>
          </cell>
          <cell r="HR339">
            <v>0</v>
          </cell>
          <cell r="HS339">
            <v>0</v>
          </cell>
          <cell r="HT339">
            <v>154364</v>
          </cell>
          <cell r="HU339">
            <v>0</v>
          </cell>
          <cell r="HV339">
            <v>0</v>
          </cell>
          <cell r="HW339">
            <v>646</v>
          </cell>
          <cell r="HX339">
            <v>0</v>
          </cell>
          <cell r="HY339">
            <v>0</v>
          </cell>
          <cell r="HZ339">
            <v>0</v>
          </cell>
          <cell r="IA339">
            <v>0</v>
          </cell>
          <cell r="IB339">
            <v>0</v>
          </cell>
          <cell r="IC339">
            <v>0</v>
          </cell>
          <cell r="ID339">
            <v>0</v>
          </cell>
          <cell r="IE339">
            <v>0</v>
          </cell>
          <cell r="IF339">
            <v>0</v>
          </cell>
          <cell r="IG339">
            <v>0</v>
          </cell>
          <cell r="IH339">
            <v>949102</v>
          </cell>
          <cell r="II339">
            <v>646</v>
          </cell>
          <cell r="IJ339">
            <v>230493</v>
          </cell>
          <cell r="IK339">
            <v>0</v>
          </cell>
        </row>
        <row r="340">
          <cell r="A340" t="str">
            <v>56296185</v>
          </cell>
          <cell r="B340" t="str">
            <v>2001</v>
          </cell>
          <cell r="C340">
            <v>37407</v>
          </cell>
          <cell r="D340" t="str">
            <v>10:40:06</v>
          </cell>
          <cell r="E340" t="str">
            <v>W. R. Winslow Memorial Home, Inc.</v>
          </cell>
          <cell r="F340">
            <v>0</v>
          </cell>
          <cell r="G340">
            <v>386709</v>
          </cell>
          <cell r="H340">
            <v>19984</v>
          </cell>
          <cell r="I340">
            <v>-160975</v>
          </cell>
          <cell r="J340">
            <v>78505</v>
          </cell>
          <cell r="K340">
            <v>227872</v>
          </cell>
          <cell r="L340">
            <v>24744</v>
          </cell>
          <cell r="M340">
            <v>0</v>
          </cell>
          <cell r="N340">
            <v>181444</v>
          </cell>
          <cell r="O340">
            <v>44632</v>
          </cell>
          <cell r="P340">
            <v>30813</v>
          </cell>
          <cell r="Q340">
            <v>0</v>
          </cell>
          <cell r="R340">
            <v>282218</v>
          </cell>
          <cell r="S340">
            <v>294596</v>
          </cell>
          <cell r="T340">
            <v>39050</v>
          </cell>
          <cell r="U340">
            <v>-3234</v>
          </cell>
          <cell r="V340">
            <v>224171</v>
          </cell>
          <cell r="W340">
            <v>0</v>
          </cell>
          <cell r="X340">
            <v>-179970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3367</v>
          </cell>
          <cell r="AW340">
            <v>0</v>
          </cell>
          <cell r="AX340">
            <v>0</v>
          </cell>
          <cell r="AY340">
            <v>0</v>
          </cell>
          <cell r="AZ340">
            <v>4278</v>
          </cell>
          <cell r="BA340">
            <v>0</v>
          </cell>
          <cell r="BB340">
            <v>0</v>
          </cell>
          <cell r="BC340">
            <v>4933</v>
          </cell>
          <cell r="BD340">
            <v>0</v>
          </cell>
          <cell r="BE340">
            <v>0</v>
          </cell>
          <cell r="BF340">
            <v>0</v>
          </cell>
          <cell r="BG340">
            <v>167738</v>
          </cell>
          <cell r="BH340">
            <v>0</v>
          </cell>
          <cell r="BI340">
            <v>0</v>
          </cell>
          <cell r="BJ340">
            <v>0</v>
          </cell>
          <cell r="BK340">
            <v>25770</v>
          </cell>
          <cell r="BL340">
            <v>0</v>
          </cell>
          <cell r="BM340">
            <v>0</v>
          </cell>
          <cell r="BN340">
            <v>0</v>
          </cell>
          <cell r="BO340">
            <v>5544</v>
          </cell>
          <cell r="BP340">
            <v>0</v>
          </cell>
          <cell r="BQ340">
            <v>0</v>
          </cell>
          <cell r="BR340">
            <v>0</v>
          </cell>
          <cell r="BS340">
            <v>0</v>
          </cell>
          <cell r="BT340">
            <v>0</v>
          </cell>
          <cell r="BU340">
            <v>0</v>
          </cell>
          <cell r="BV340">
            <v>0</v>
          </cell>
          <cell r="BW340">
            <v>0</v>
          </cell>
          <cell r="BX340">
            <v>0</v>
          </cell>
          <cell r="BY340">
            <v>0</v>
          </cell>
          <cell r="BZ340">
            <v>0</v>
          </cell>
          <cell r="CA340">
            <v>7300</v>
          </cell>
          <cell r="CB340">
            <v>0</v>
          </cell>
          <cell r="CC340">
            <v>0</v>
          </cell>
          <cell r="CD340">
            <v>0</v>
          </cell>
          <cell r="CE340">
            <v>9600</v>
          </cell>
          <cell r="CF340">
            <v>0</v>
          </cell>
          <cell r="CG340">
            <v>0</v>
          </cell>
          <cell r="CH340">
            <v>0</v>
          </cell>
          <cell r="CI340">
            <v>0</v>
          </cell>
          <cell r="CJ340">
            <v>0</v>
          </cell>
          <cell r="CK340">
            <v>0</v>
          </cell>
          <cell r="CL340">
            <v>0</v>
          </cell>
          <cell r="CM340">
            <v>38634</v>
          </cell>
          <cell r="CN340">
            <v>-651</v>
          </cell>
          <cell r="CO340">
            <v>0</v>
          </cell>
          <cell r="CP340">
            <v>0</v>
          </cell>
          <cell r="CQ340">
            <v>2596</v>
          </cell>
          <cell r="CR340">
            <v>-2347</v>
          </cell>
          <cell r="CS340">
            <v>0</v>
          </cell>
          <cell r="CT340">
            <v>0</v>
          </cell>
          <cell r="CU340">
            <v>0</v>
          </cell>
          <cell r="CV340">
            <v>5577</v>
          </cell>
          <cell r="CW340">
            <v>0</v>
          </cell>
          <cell r="CX340">
            <v>0</v>
          </cell>
          <cell r="CY340">
            <v>7444</v>
          </cell>
          <cell r="CZ340">
            <v>-7444</v>
          </cell>
          <cell r="DA340">
            <v>0</v>
          </cell>
          <cell r="DB340">
            <v>0</v>
          </cell>
          <cell r="DC340">
            <v>0</v>
          </cell>
          <cell r="DD340">
            <v>0</v>
          </cell>
          <cell r="DE340">
            <v>0</v>
          </cell>
          <cell r="DF340">
            <v>224171</v>
          </cell>
          <cell r="DG340">
            <v>269559</v>
          </cell>
          <cell r="DH340">
            <v>-177190</v>
          </cell>
          <cell r="DI340">
            <v>0</v>
          </cell>
          <cell r="DJ340">
            <v>169575</v>
          </cell>
          <cell r="DK340">
            <v>23324</v>
          </cell>
          <cell r="DL340">
            <v>26324</v>
          </cell>
          <cell r="DM340">
            <v>-2918</v>
          </cell>
          <cell r="DN340">
            <v>49078</v>
          </cell>
          <cell r="DO340">
            <v>949</v>
          </cell>
          <cell r="DP340">
            <v>8465</v>
          </cell>
          <cell r="DQ340">
            <v>0</v>
          </cell>
          <cell r="DR340">
            <v>63331</v>
          </cell>
          <cell r="DS340">
            <v>14982</v>
          </cell>
          <cell r="DT340">
            <v>4794</v>
          </cell>
          <cell r="DU340">
            <v>-1308</v>
          </cell>
          <cell r="DV340">
            <v>192446</v>
          </cell>
          <cell r="DW340">
            <v>977046</v>
          </cell>
          <cell r="DX340">
            <v>-573655</v>
          </cell>
          <cell r="DY340">
            <v>-121829</v>
          </cell>
          <cell r="DZ340">
            <v>0</v>
          </cell>
          <cell r="EA340">
            <v>1578</v>
          </cell>
          <cell r="EB340">
            <v>0</v>
          </cell>
          <cell r="EC340">
            <v>0</v>
          </cell>
          <cell r="ED340">
            <v>0</v>
          </cell>
          <cell r="EE340">
            <v>6724</v>
          </cell>
          <cell r="EF340">
            <v>0</v>
          </cell>
          <cell r="EG340">
            <v>0</v>
          </cell>
          <cell r="EH340">
            <v>0</v>
          </cell>
          <cell r="EI340">
            <v>173375</v>
          </cell>
          <cell r="EJ340">
            <v>0</v>
          </cell>
          <cell r="EK340">
            <v>0</v>
          </cell>
          <cell r="EL340">
            <v>0</v>
          </cell>
          <cell r="EM340">
            <v>111702</v>
          </cell>
          <cell r="EN340">
            <v>0</v>
          </cell>
          <cell r="EO340">
            <v>0</v>
          </cell>
          <cell r="EP340">
            <v>0</v>
          </cell>
          <cell r="EQ340">
            <v>961</v>
          </cell>
          <cell r="ER340">
            <v>0</v>
          </cell>
          <cell r="ES340">
            <v>0</v>
          </cell>
          <cell r="ET340">
            <v>0</v>
          </cell>
          <cell r="EU340">
            <v>0</v>
          </cell>
          <cell r="EV340">
            <v>0</v>
          </cell>
          <cell r="EW340">
            <v>0</v>
          </cell>
          <cell r="EX340">
            <v>0</v>
          </cell>
          <cell r="EY340">
            <v>0</v>
          </cell>
          <cell r="EZ340">
            <v>0</v>
          </cell>
          <cell r="FA340">
            <v>0</v>
          </cell>
          <cell r="FB340">
            <v>0</v>
          </cell>
          <cell r="FC340">
            <v>48290</v>
          </cell>
          <cell r="FD340">
            <v>0</v>
          </cell>
          <cell r="FE340">
            <v>0</v>
          </cell>
          <cell r="FF340">
            <v>0</v>
          </cell>
          <cell r="FG340">
            <v>50363</v>
          </cell>
          <cell r="FH340">
            <v>0</v>
          </cell>
          <cell r="FI340">
            <v>0</v>
          </cell>
          <cell r="FJ340">
            <v>0</v>
          </cell>
          <cell r="FK340">
            <v>0</v>
          </cell>
          <cell r="FL340">
            <v>197</v>
          </cell>
          <cell r="FM340">
            <v>0</v>
          </cell>
          <cell r="FN340">
            <v>0</v>
          </cell>
          <cell r="FO340">
            <v>2987</v>
          </cell>
          <cell r="FP340">
            <v>31569</v>
          </cell>
          <cell r="FQ340">
            <v>0</v>
          </cell>
          <cell r="FR340">
            <v>0</v>
          </cell>
          <cell r="FS340">
            <v>0</v>
          </cell>
          <cell r="FT340">
            <v>1539065</v>
          </cell>
          <cell r="FU340">
            <v>0</v>
          </cell>
          <cell r="FV340">
            <v>0</v>
          </cell>
          <cell r="FW340">
            <v>0</v>
          </cell>
          <cell r="FX340">
            <v>0</v>
          </cell>
          <cell r="FY340">
            <v>0</v>
          </cell>
          <cell r="FZ340">
            <v>0</v>
          </cell>
          <cell r="GA340">
            <v>0</v>
          </cell>
          <cell r="GB340">
            <v>0</v>
          </cell>
          <cell r="GC340">
            <v>0</v>
          </cell>
          <cell r="GD340">
            <v>0</v>
          </cell>
          <cell r="GE340">
            <v>0</v>
          </cell>
          <cell r="GF340">
            <v>117239</v>
          </cell>
          <cell r="GG340">
            <v>0</v>
          </cell>
          <cell r="GH340">
            <v>0</v>
          </cell>
          <cell r="GI340">
            <v>0</v>
          </cell>
          <cell r="GJ340">
            <v>148968</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1805272</v>
          </cell>
          <cell r="HA340">
            <v>0</v>
          </cell>
          <cell r="HB340">
            <v>2187790</v>
          </cell>
          <cell r="HC340">
            <v>0</v>
          </cell>
          <cell r="HD340">
            <v>-1380089</v>
          </cell>
          <cell r="HE340">
            <v>0</v>
          </cell>
          <cell r="HF340">
            <v>0</v>
          </cell>
          <cell r="HG340">
            <v>0</v>
          </cell>
          <cell r="HH340">
            <v>0</v>
          </cell>
          <cell r="HI340">
            <v>0</v>
          </cell>
          <cell r="HJ340">
            <v>0</v>
          </cell>
          <cell r="HK340">
            <v>0</v>
          </cell>
          <cell r="HL340">
            <v>0</v>
          </cell>
          <cell r="HM340">
            <v>0</v>
          </cell>
          <cell r="HN340">
            <v>0</v>
          </cell>
          <cell r="HO340">
            <v>0</v>
          </cell>
          <cell r="HP340">
            <v>61534</v>
          </cell>
          <cell r="HQ340">
            <v>0</v>
          </cell>
          <cell r="HR340">
            <v>0</v>
          </cell>
          <cell r="HS340">
            <v>0</v>
          </cell>
          <cell r="HT340">
            <v>78188</v>
          </cell>
          <cell r="HU340">
            <v>0</v>
          </cell>
          <cell r="HV340">
            <v>0</v>
          </cell>
          <cell r="HW340">
            <v>0</v>
          </cell>
          <cell r="HX340">
            <v>0</v>
          </cell>
          <cell r="HY340">
            <v>0</v>
          </cell>
          <cell r="HZ340">
            <v>0</v>
          </cell>
          <cell r="IA340">
            <v>0</v>
          </cell>
          <cell r="IB340">
            <v>0</v>
          </cell>
          <cell r="IC340">
            <v>0</v>
          </cell>
          <cell r="ID340">
            <v>0</v>
          </cell>
          <cell r="IE340">
            <v>0</v>
          </cell>
          <cell r="IF340">
            <v>0</v>
          </cell>
          <cell r="IG340">
            <v>0</v>
          </cell>
          <cell r="IH340">
            <v>2187790</v>
          </cell>
          <cell r="II340">
            <v>0</v>
          </cell>
          <cell r="IJ340">
            <v>-1240367</v>
          </cell>
          <cell r="IK340">
            <v>0</v>
          </cell>
        </row>
        <row r="341">
          <cell r="A341" t="str">
            <v>64478975</v>
          </cell>
          <cell r="B341" t="str">
            <v>2001</v>
          </cell>
          <cell r="C341">
            <v>37473</v>
          </cell>
          <cell r="D341" t="str">
            <v>10:07:51</v>
          </cell>
          <cell r="E341" t="str">
            <v>Walnut Cove Healthcare Center</v>
          </cell>
          <cell r="F341">
            <v>0</v>
          </cell>
          <cell r="G341">
            <v>464969</v>
          </cell>
          <cell r="H341">
            <v>44583</v>
          </cell>
          <cell r="I341">
            <v>-8329</v>
          </cell>
          <cell r="J341">
            <v>27432</v>
          </cell>
          <cell r="K341">
            <v>100952</v>
          </cell>
          <cell r="L341">
            <v>2006</v>
          </cell>
          <cell r="M341">
            <v>0</v>
          </cell>
          <cell r="N341">
            <v>93213</v>
          </cell>
          <cell r="O341">
            <v>24254</v>
          </cell>
          <cell r="P341">
            <v>31337</v>
          </cell>
          <cell r="Q341">
            <v>0</v>
          </cell>
          <cell r="R341">
            <v>162326</v>
          </cell>
          <cell r="S341">
            <v>160714</v>
          </cell>
          <cell r="T341">
            <v>27554</v>
          </cell>
          <cell r="U341">
            <v>0</v>
          </cell>
          <cell r="V341">
            <v>159987</v>
          </cell>
          <cell r="W341">
            <v>0</v>
          </cell>
          <cell r="X341">
            <v>11634</v>
          </cell>
          <cell r="Y341">
            <v>0</v>
          </cell>
          <cell r="Z341">
            <v>105244</v>
          </cell>
          <cell r="AA341">
            <v>0</v>
          </cell>
          <cell r="AB341">
            <v>6793</v>
          </cell>
          <cell r="AC341">
            <v>0</v>
          </cell>
          <cell r="AD341">
            <v>327814</v>
          </cell>
          <cell r="AE341">
            <v>0</v>
          </cell>
          <cell r="AF341">
            <v>22060</v>
          </cell>
          <cell r="AG341">
            <v>0</v>
          </cell>
          <cell r="AH341">
            <v>605190</v>
          </cell>
          <cell r="AI341">
            <v>0</v>
          </cell>
          <cell r="AJ341">
            <v>41393</v>
          </cell>
          <cell r="AK341">
            <v>0</v>
          </cell>
          <cell r="AL341">
            <v>17957</v>
          </cell>
          <cell r="AM341">
            <v>0</v>
          </cell>
          <cell r="AN341">
            <v>0</v>
          </cell>
          <cell r="AO341">
            <v>0</v>
          </cell>
          <cell r="AP341">
            <v>0</v>
          </cell>
          <cell r="AQ341">
            <v>0</v>
          </cell>
          <cell r="AR341">
            <v>0</v>
          </cell>
          <cell r="AS341">
            <v>0</v>
          </cell>
          <cell r="AT341">
            <v>0</v>
          </cell>
          <cell r="AU341">
            <v>105584</v>
          </cell>
          <cell r="AV341">
            <v>0</v>
          </cell>
          <cell r="AW341">
            <v>0</v>
          </cell>
          <cell r="AX341">
            <v>0</v>
          </cell>
          <cell r="AY341">
            <v>1344</v>
          </cell>
          <cell r="AZ341">
            <v>103990</v>
          </cell>
          <cell r="BA341">
            <v>0</v>
          </cell>
          <cell r="BB341">
            <v>0</v>
          </cell>
          <cell r="BC341">
            <v>629</v>
          </cell>
          <cell r="BD341">
            <v>2342</v>
          </cell>
          <cell r="BE341">
            <v>0</v>
          </cell>
          <cell r="BF341">
            <v>0</v>
          </cell>
          <cell r="BG341">
            <v>69758</v>
          </cell>
          <cell r="BH341">
            <v>0</v>
          </cell>
          <cell r="BI341">
            <v>10039</v>
          </cell>
          <cell r="BJ341">
            <v>0</v>
          </cell>
          <cell r="BK341">
            <v>10372</v>
          </cell>
          <cell r="BL341">
            <v>0</v>
          </cell>
          <cell r="BM341">
            <v>0</v>
          </cell>
          <cell r="BN341">
            <v>0</v>
          </cell>
          <cell r="BO341">
            <v>6367</v>
          </cell>
          <cell r="BP341">
            <v>0</v>
          </cell>
          <cell r="BQ341">
            <v>0</v>
          </cell>
          <cell r="BR341">
            <v>0</v>
          </cell>
          <cell r="BS341">
            <v>0</v>
          </cell>
          <cell r="BT341">
            <v>0</v>
          </cell>
          <cell r="BU341">
            <v>0</v>
          </cell>
          <cell r="BV341">
            <v>0</v>
          </cell>
          <cell r="BW341">
            <v>0</v>
          </cell>
          <cell r="BX341">
            <v>0</v>
          </cell>
          <cell r="BY341">
            <v>0</v>
          </cell>
          <cell r="BZ341">
            <v>0</v>
          </cell>
          <cell r="CA341">
            <v>12800</v>
          </cell>
          <cell r="CB341">
            <v>0</v>
          </cell>
          <cell r="CC341">
            <v>0</v>
          </cell>
          <cell r="CD341">
            <v>0</v>
          </cell>
          <cell r="CE341">
            <v>3586</v>
          </cell>
          <cell r="CF341">
            <v>0</v>
          </cell>
          <cell r="CG341">
            <v>0</v>
          </cell>
          <cell r="CH341">
            <v>0</v>
          </cell>
          <cell r="CI341">
            <v>0</v>
          </cell>
          <cell r="CJ341">
            <v>0</v>
          </cell>
          <cell r="CK341">
            <v>0</v>
          </cell>
          <cell r="CL341">
            <v>0</v>
          </cell>
          <cell r="CM341">
            <v>32097</v>
          </cell>
          <cell r="CN341">
            <v>-4176</v>
          </cell>
          <cell r="CO341">
            <v>0</v>
          </cell>
          <cell r="CP341">
            <v>0</v>
          </cell>
          <cell r="CQ341">
            <v>83936</v>
          </cell>
          <cell r="CR341">
            <v>-81880</v>
          </cell>
          <cell r="CS341">
            <v>0</v>
          </cell>
          <cell r="CT341">
            <v>0</v>
          </cell>
          <cell r="CU341">
            <v>0</v>
          </cell>
          <cell r="CV341">
            <v>0</v>
          </cell>
          <cell r="CW341">
            <v>0</v>
          </cell>
          <cell r="CX341">
            <v>0</v>
          </cell>
          <cell r="CY341">
            <v>0</v>
          </cell>
          <cell r="CZ341">
            <v>1200</v>
          </cell>
          <cell r="DA341">
            <v>0</v>
          </cell>
          <cell r="DB341">
            <v>0</v>
          </cell>
          <cell r="DC341">
            <v>0</v>
          </cell>
          <cell r="DD341">
            <v>0</v>
          </cell>
          <cell r="DE341">
            <v>0</v>
          </cell>
          <cell r="DF341">
            <v>1216192</v>
          </cell>
          <cell r="DG341">
            <v>326473</v>
          </cell>
          <cell r="DH341">
            <v>103356</v>
          </cell>
          <cell r="DI341">
            <v>10039</v>
          </cell>
          <cell r="DJ341">
            <v>37534</v>
          </cell>
          <cell r="DK341">
            <v>6118</v>
          </cell>
          <cell r="DL341">
            <v>2459</v>
          </cell>
          <cell r="DM341">
            <v>0</v>
          </cell>
          <cell r="DN341">
            <v>41903</v>
          </cell>
          <cell r="DO341">
            <v>3028</v>
          </cell>
          <cell r="DP341">
            <v>3117</v>
          </cell>
          <cell r="DQ341">
            <v>0</v>
          </cell>
          <cell r="DR341">
            <v>34220</v>
          </cell>
          <cell r="DS341">
            <v>5599</v>
          </cell>
          <cell r="DT341">
            <v>5024</v>
          </cell>
          <cell r="DU341">
            <v>0</v>
          </cell>
          <cell r="DV341">
            <v>130959</v>
          </cell>
          <cell r="DW341">
            <v>625634</v>
          </cell>
          <cell r="DX341">
            <v>-245926</v>
          </cell>
          <cell r="DY341">
            <v>-91438</v>
          </cell>
          <cell r="DZ341">
            <v>0</v>
          </cell>
          <cell r="EA341">
            <v>1629</v>
          </cell>
          <cell r="EB341">
            <v>0</v>
          </cell>
          <cell r="EC341">
            <v>0</v>
          </cell>
          <cell r="ED341">
            <v>0</v>
          </cell>
          <cell r="EE341">
            <v>7149</v>
          </cell>
          <cell r="EF341">
            <v>0</v>
          </cell>
          <cell r="EG341">
            <v>0</v>
          </cell>
          <cell r="EH341">
            <v>0</v>
          </cell>
          <cell r="EI341">
            <v>110725</v>
          </cell>
          <cell r="EJ341">
            <v>0</v>
          </cell>
          <cell r="EK341">
            <v>0</v>
          </cell>
          <cell r="EL341">
            <v>0</v>
          </cell>
          <cell r="EM341">
            <v>66963</v>
          </cell>
          <cell r="EN341">
            <v>0</v>
          </cell>
          <cell r="EO341">
            <v>-10031</v>
          </cell>
          <cell r="EP341">
            <v>0</v>
          </cell>
          <cell r="EQ341">
            <v>24674</v>
          </cell>
          <cell r="ER341">
            <v>0</v>
          </cell>
          <cell r="ES341">
            <v>-3353</v>
          </cell>
          <cell r="ET341">
            <v>0</v>
          </cell>
          <cell r="EU341">
            <v>0</v>
          </cell>
          <cell r="EV341">
            <v>0</v>
          </cell>
          <cell r="EW341">
            <v>0</v>
          </cell>
          <cell r="EX341">
            <v>0</v>
          </cell>
          <cell r="EY341">
            <v>1050</v>
          </cell>
          <cell r="EZ341">
            <v>0</v>
          </cell>
          <cell r="FA341">
            <v>0</v>
          </cell>
          <cell r="FB341">
            <v>0</v>
          </cell>
          <cell r="FC341">
            <v>13594</v>
          </cell>
          <cell r="FD341">
            <v>-3370</v>
          </cell>
          <cell r="FE341">
            <v>-4248</v>
          </cell>
          <cell r="FF341">
            <v>0</v>
          </cell>
          <cell r="FG341">
            <v>9517</v>
          </cell>
          <cell r="FH341">
            <v>0</v>
          </cell>
          <cell r="FI341">
            <v>-4073</v>
          </cell>
          <cell r="FJ341">
            <v>0</v>
          </cell>
          <cell r="FK341">
            <v>0</v>
          </cell>
          <cell r="FL341">
            <v>0</v>
          </cell>
          <cell r="FM341">
            <v>0</v>
          </cell>
          <cell r="FN341">
            <v>0</v>
          </cell>
          <cell r="FO341">
            <v>17325</v>
          </cell>
          <cell r="FP341">
            <v>0</v>
          </cell>
          <cell r="FQ341">
            <v>0</v>
          </cell>
          <cell r="FR341">
            <v>0</v>
          </cell>
          <cell r="FS341">
            <v>0</v>
          </cell>
          <cell r="FT341">
            <v>0</v>
          </cell>
          <cell r="FU341">
            <v>0</v>
          </cell>
          <cell r="FV341">
            <v>0</v>
          </cell>
          <cell r="FW341">
            <v>0</v>
          </cell>
          <cell r="FX341">
            <v>0</v>
          </cell>
          <cell r="FY341">
            <v>0</v>
          </cell>
          <cell r="FZ341">
            <v>0</v>
          </cell>
          <cell r="GA341">
            <v>0</v>
          </cell>
          <cell r="GB341">
            <v>0</v>
          </cell>
          <cell r="GC341">
            <v>0</v>
          </cell>
          <cell r="GD341">
            <v>0</v>
          </cell>
          <cell r="GE341">
            <v>0</v>
          </cell>
          <cell r="GF341">
            <v>0</v>
          </cell>
          <cell r="GG341">
            <v>0</v>
          </cell>
          <cell r="GH341">
            <v>0</v>
          </cell>
          <cell r="GI341">
            <v>0</v>
          </cell>
          <cell r="GJ341">
            <v>0</v>
          </cell>
          <cell r="GK341">
            <v>0</v>
          </cell>
          <cell r="GL341">
            <v>0</v>
          </cell>
          <cell r="GM341">
            <v>0</v>
          </cell>
          <cell r="GN341">
            <v>0</v>
          </cell>
          <cell r="GO341">
            <v>0</v>
          </cell>
          <cell r="GP341">
            <v>0</v>
          </cell>
          <cell r="GQ341">
            <v>0</v>
          </cell>
          <cell r="GR341">
            <v>0</v>
          </cell>
          <cell r="GS341">
            <v>0</v>
          </cell>
          <cell r="GT341">
            <v>0</v>
          </cell>
          <cell r="GU341">
            <v>0</v>
          </cell>
          <cell r="GV341">
            <v>16901</v>
          </cell>
          <cell r="GW341">
            <v>0</v>
          </cell>
          <cell r="GX341">
            <v>0</v>
          </cell>
          <cell r="GY341">
            <v>0</v>
          </cell>
          <cell r="GZ341">
            <v>16901</v>
          </cell>
          <cell r="HA341">
            <v>0</v>
          </cell>
          <cell r="HB341">
            <v>0</v>
          </cell>
          <cell r="HC341">
            <v>0</v>
          </cell>
          <cell r="HD341">
            <v>0</v>
          </cell>
          <cell r="HE341">
            <v>0</v>
          </cell>
          <cell r="HF341">
            <v>0</v>
          </cell>
          <cell r="HG341">
            <v>0</v>
          </cell>
          <cell r="HH341">
            <v>0</v>
          </cell>
          <cell r="HI341">
            <v>0</v>
          </cell>
          <cell r="HJ341">
            <v>0</v>
          </cell>
          <cell r="HK341">
            <v>0</v>
          </cell>
          <cell r="HL341">
            <v>0</v>
          </cell>
          <cell r="HM341">
            <v>0</v>
          </cell>
          <cell r="HN341">
            <v>0</v>
          </cell>
          <cell r="HO341">
            <v>0</v>
          </cell>
          <cell r="HP341">
            <v>0</v>
          </cell>
          <cell r="HQ341">
            <v>0</v>
          </cell>
          <cell r="HR341">
            <v>0</v>
          </cell>
          <cell r="HS341">
            <v>0</v>
          </cell>
          <cell r="HT341">
            <v>0</v>
          </cell>
          <cell r="HU341">
            <v>0</v>
          </cell>
          <cell r="HV341">
            <v>0</v>
          </cell>
          <cell r="HW341">
            <v>0</v>
          </cell>
          <cell r="HX341">
            <v>0</v>
          </cell>
          <cell r="HY341">
            <v>0</v>
          </cell>
          <cell r="HZ341">
            <v>0</v>
          </cell>
          <cell r="IA341">
            <v>0</v>
          </cell>
          <cell r="IB341">
            <v>0</v>
          </cell>
          <cell r="IC341">
            <v>0</v>
          </cell>
          <cell r="ID341">
            <v>0</v>
          </cell>
          <cell r="IE341">
            <v>0</v>
          </cell>
          <cell r="IF341">
            <v>12959</v>
          </cell>
          <cell r="IG341">
            <v>0</v>
          </cell>
          <cell r="IH341">
            <v>0</v>
          </cell>
          <cell r="II341">
            <v>0</v>
          </cell>
          <cell r="IJ341">
            <v>12959</v>
          </cell>
          <cell r="IK341">
            <v>0</v>
          </cell>
        </row>
        <row r="342">
          <cell r="A342" t="str">
            <v>64832053</v>
          </cell>
          <cell r="B342" t="str">
            <v>2001</v>
          </cell>
          <cell r="C342">
            <v>37460</v>
          </cell>
          <cell r="D342" t="str">
            <v>11:16:27</v>
          </cell>
          <cell r="E342" t="str">
            <v>WARREN HILLS NURSING CENTER</v>
          </cell>
          <cell r="F342">
            <v>0</v>
          </cell>
          <cell r="G342">
            <v>563607</v>
          </cell>
          <cell r="H342">
            <v>-25951</v>
          </cell>
          <cell r="I342">
            <v>-257381</v>
          </cell>
          <cell r="J342">
            <v>33360</v>
          </cell>
          <cell r="K342">
            <v>220626</v>
          </cell>
          <cell r="L342">
            <v>13816</v>
          </cell>
          <cell r="M342">
            <v>140</v>
          </cell>
          <cell r="N342">
            <v>234541</v>
          </cell>
          <cell r="O342">
            <v>34579</v>
          </cell>
          <cell r="P342">
            <v>53660</v>
          </cell>
          <cell r="Q342">
            <v>3200</v>
          </cell>
          <cell r="R342">
            <v>218649</v>
          </cell>
          <cell r="S342">
            <v>403474</v>
          </cell>
          <cell r="T342">
            <v>50024</v>
          </cell>
          <cell r="U342">
            <v>-7367</v>
          </cell>
          <cell r="V342">
            <v>26480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25584</v>
          </cell>
          <cell r="AM342">
            <v>0</v>
          </cell>
          <cell r="AN342">
            <v>0</v>
          </cell>
          <cell r="AO342">
            <v>680</v>
          </cell>
          <cell r="AP342">
            <v>0</v>
          </cell>
          <cell r="AQ342">
            <v>0</v>
          </cell>
          <cell r="AR342">
            <v>0</v>
          </cell>
          <cell r="AS342">
            <v>0</v>
          </cell>
          <cell r="AT342">
            <v>0</v>
          </cell>
          <cell r="AU342">
            <v>0</v>
          </cell>
          <cell r="AV342">
            <v>4480</v>
          </cell>
          <cell r="AW342">
            <v>0</v>
          </cell>
          <cell r="AX342">
            <v>0</v>
          </cell>
          <cell r="AY342">
            <v>0</v>
          </cell>
          <cell r="AZ342">
            <v>7431</v>
          </cell>
          <cell r="BA342">
            <v>0</v>
          </cell>
          <cell r="BB342">
            <v>0</v>
          </cell>
          <cell r="BC342">
            <v>422</v>
          </cell>
          <cell r="BD342">
            <v>0</v>
          </cell>
          <cell r="BE342">
            <v>0</v>
          </cell>
          <cell r="BF342">
            <v>0</v>
          </cell>
          <cell r="BG342">
            <v>139198</v>
          </cell>
          <cell r="BH342">
            <v>-137942</v>
          </cell>
          <cell r="BI342">
            <v>0</v>
          </cell>
          <cell r="BJ342">
            <v>0</v>
          </cell>
          <cell r="BK342">
            <v>30094</v>
          </cell>
          <cell r="BL342">
            <v>0</v>
          </cell>
          <cell r="BM342">
            <v>0</v>
          </cell>
          <cell r="BN342">
            <v>0</v>
          </cell>
          <cell r="BO342">
            <v>486</v>
          </cell>
          <cell r="BP342">
            <v>0</v>
          </cell>
          <cell r="BQ342">
            <v>0</v>
          </cell>
          <cell r="BR342">
            <v>0</v>
          </cell>
          <cell r="BS342">
            <v>2285</v>
          </cell>
          <cell r="BT342">
            <v>0</v>
          </cell>
          <cell r="BU342">
            <v>0</v>
          </cell>
          <cell r="BV342">
            <v>0</v>
          </cell>
          <cell r="BW342">
            <v>0</v>
          </cell>
          <cell r="BX342">
            <v>0</v>
          </cell>
          <cell r="BY342">
            <v>0</v>
          </cell>
          <cell r="BZ342">
            <v>0</v>
          </cell>
          <cell r="CA342">
            <v>11050</v>
          </cell>
          <cell r="CB342">
            <v>0</v>
          </cell>
          <cell r="CC342">
            <v>0</v>
          </cell>
          <cell r="CD342">
            <v>0</v>
          </cell>
          <cell r="CE342">
            <v>6600</v>
          </cell>
          <cell r="CF342">
            <v>0</v>
          </cell>
          <cell r="CG342">
            <v>0</v>
          </cell>
          <cell r="CH342">
            <v>0</v>
          </cell>
          <cell r="CI342">
            <v>1200</v>
          </cell>
          <cell r="CJ342">
            <v>0</v>
          </cell>
          <cell r="CK342">
            <v>0</v>
          </cell>
          <cell r="CL342">
            <v>0</v>
          </cell>
          <cell r="CM342">
            <v>0</v>
          </cell>
          <cell r="CN342">
            <v>0</v>
          </cell>
          <cell r="CO342">
            <v>0</v>
          </cell>
          <cell r="CP342">
            <v>0</v>
          </cell>
          <cell r="CQ342">
            <v>8026</v>
          </cell>
          <cell r="CR342">
            <v>0</v>
          </cell>
          <cell r="CS342">
            <v>0</v>
          </cell>
          <cell r="CT342">
            <v>0</v>
          </cell>
          <cell r="CU342">
            <v>7752</v>
          </cell>
          <cell r="CV342">
            <v>0</v>
          </cell>
          <cell r="CW342">
            <v>0</v>
          </cell>
          <cell r="CX342">
            <v>0</v>
          </cell>
          <cell r="CY342">
            <v>0</v>
          </cell>
          <cell r="CZ342">
            <v>0</v>
          </cell>
          <cell r="DA342">
            <v>0</v>
          </cell>
          <cell r="DB342">
            <v>0</v>
          </cell>
          <cell r="DC342">
            <v>0</v>
          </cell>
          <cell r="DD342">
            <v>0</v>
          </cell>
          <cell r="DE342">
            <v>-863</v>
          </cell>
          <cell r="DF342">
            <v>52064</v>
          </cell>
          <cell r="DG342">
            <v>207113</v>
          </cell>
          <cell r="DH342">
            <v>-126031</v>
          </cell>
          <cell r="DI342">
            <v>-183</v>
          </cell>
          <cell r="DJ342">
            <v>116378</v>
          </cell>
          <cell r="DK342">
            <v>49602</v>
          </cell>
          <cell r="DL342">
            <v>26625</v>
          </cell>
          <cell r="DM342">
            <v>2400</v>
          </cell>
          <cell r="DN342">
            <v>72235</v>
          </cell>
          <cell r="DO342">
            <v>4193</v>
          </cell>
          <cell r="DP342">
            <v>16526</v>
          </cell>
          <cell r="DQ342">
            <v>700</v>
          </cell>
          <cell r="DR342">
            <v>94819</v>
          </cell>
          <cell r="DS342">
            <v>12983</v>
          </cell>
          <cell r="DT342">
            <v>22225</v>
          </cell>
          <cell r="DU342">
            <v>2520</v>
          </cell>
          <cell r="DV342">
            <v>153031</v>
          </cell>
          <cell r="DW342">
            <v>1237383</v>
          </cell>
          <cell r="DX342">
            <v>-663630</v>
          </cell>
          <cell r="DY342">
            <v>-317820</v>
          </cell>
          <cell r="DZ342">
            <v>0</v>
          </cell>
          <cell r="EA342">
            <v>1451</v>
          </cell>
          <cell r="EB342">
            <v>0</v>
          </cell>
          <cell r="EC342">
            <v>0</v>
          </cell>
          <cell r="ED342">
            <v>0</v>
          </cell>
          <cell r="EE342">
            <v>8082</v>
          </cell>
          <cell r="EF342">
            <v>0</v>
          </cell>
          <cell r="EG342">
            <v>0</v>
          </cell>
          <cell r="EH342">
            <v>0</v>
          </cell>
          <cell r="EI342">
            <v>243735</v>
          </cell>
          <cell r="EJ342">
            <v>0</v>
          </cell>
          <cell r="EK342">
            <v>0</v>
          </cell>
          <cell r="EL342">
            <v>0</v>
          </cell>
          <cell r="EM342">
            <v>181522</v>
          </cell>
          <cell r="EN342">
            <v>0</v>
          </cell>
          <cell r="EO342">
            <v>0</v>
          </cell>
          <cell r="EP342">
            <v>0</v>
          </cell>
          <cell r="EQ342">
            <v>14439</v>
          </cell>
          <cell r="ER342">
            <v>0</v>
          </cell>
          <cell r="ES342">
            <v>0</v>
          </cell>
          <cell r="ET342">
            <v>0</v>
          </cell>
          <cell r="EU342">
            <v>0</v>
          </cell>
          <cell r="EV342">
            <v>0</v>
          </cell>
          <cell r="EW342">
            <v>0</v>
          </cell>
          <cell r="EX342">
            <v>0</v>
          </cell>
          <cell r="EY342">
            <v>0</v>
          </cell>
          <cell r="EZ342">
            <v>0</v>
          </cell>
          <cell r="FA342">
            <v>0</v>
          </cell>
          <cell r="FB342">
            <v>0</v>
          </cell>
          <cell r="FC342">
            <v>0</v>
          </cell>
          <cell r="FD342">
            <v>90278</v>
          </cell>
          <cell r="FE342">
            <v>0</v>
          </cell>
          <cell r="FF342">
            <v>0</v>
          </cell>
          <cell r="FG342">
            <v>18495</v>
          </cell>
          <cell r="FH342">
            <v>0</v>
          </cell>
          <cell r="FI342">
            <v>-3145</v>
          </cell>
          <cell r="FJ342">
            <v>0</v>
          </cell>
          <cell r="FK342">
            <v>5640</v>
          </cell>
          <cell r="FL342">
            <v>25951</v>
          </cell>
          <cell r="FM342">
            <v>0</v>
          </cell>
          <cell r="FN342">
            <v>38326</v>
          </cell>
          <cell r="FO342">
            <v>17886</v>
          </cell>
          <cell r="FP342">
            <v>2585</v>
          </cell>
          <cell r="FQ342">
            <v>0</v>
          </cell>
          <cell r="FR342">
            <v>56659</v>
          </cell>
          <cell r="FS342">
            <v>0</v>
          </cell>
          <cell r="FT342">
            <v>0</v>
          </cell>
          <cell r="FU342">
            <v>0</v>
          </cell>
          <cell r="FV342">
            <v>135054</v>
          </cell>
          <cell r="FW342">
            <v>0</v>
          </cell>
          <cell r="FX342">
            <v>24224</v>
          </cell>
          <cell r="FY342">
            <v>0</v>
          </cell>
          <cell r="FZ342">
            <v>609034</v>
          </cell>
          <cell r="GA342">
            <v>0</v>
          </cell>
          <cell r="GB342">
            <v>106692</v>
          </cell>
          <cell r="GC342">
            <v>10660</v>
          </cell>
          <cell r="GD342">
            <v>0</v>
          </cell>
          <cell r="GE342">
            <v>0</v>
          </cell>
          <cell r="GF342">
            <v>80175</v>
          </cell>
          <cell r="GG342">
            <v>0</v>
          </cell>
          <cell r="GH342">
            <v>0</v>
          </cell>
          <cell r="GI342">
            <v>0</v>
          </cell>
          <cell r="GJ342">
            <v>132977</v>
          </cell>
          <cell r="GK342">
            <v>0</v>
          </cell>
          <cell r="GL342">
            <v>0</v>
          </cell>
          <cell r="GM342">
            <v>22</v>
          </cell>
          <cell r="GN342">
            <v>0</v>
          </cell>
          <cell r="GO342">
            <v>0</v>
          </cell>
          <cell r="GP342">
            <v>0</v>
          </cell>
          <cell r="GQ342">
            <v>580</v>
          </cell>
          <cell r="GR342">
            <v>26099</v>
          </cell>
          <cell r="GS342">
            <v>0</v>
          </cell>
          <cell r="GT342">
            <v>0</v>
          </cell>
          <cell r="GU342">
            <v>13177</v>
          </cell>
          <cell r="GV342">
            <v>0</v>
          </cell>
          <cell r="GW342">
            <v>0</v>
          </cell>
          <cell r="GX342">
            <v>800747</v>
          </cell>
          <cell r="GY342">
            <v>13779</v>
          </cell>
          <cell r="GZ342">
            <v>370167</v>
          </cell>
          <cell r="HA342">
            <v>10660</v>
          </cell>
          <cell r="HB342">
            <v>183413</v>
          </cell>
          <cell r="HC342">
            <v>0</v>
          </cell>
          <cell r="HD342">
            <v>0</v>
          </cell>
          <cell r="HE342">
            <v>0</v>
          </cell>
          <cell r="HF342">
            <v>528357</v>
          </cell>
          <cell r="HG342">
            <v>0</v>
          </cell>
          <cell r="HH342">
            <v>21461</v>
          </cell>
          <cell r="HI342">
            <v>0</v>
          </cell>
          <cell r="HJ342">
            <v>404663</v>
          </cell>
          <cell r="HK342">
            <v>0</v>
          </cell>
          <cell r="HL342">
            <v>-106692</v>
          </cell>
          <cell r="HM342">
            <v>7790</v>
          </cell>
          <cell r="HN342">
            <v>0</v>
          </cell>
          <cell r="HO342">
            <v>0</v>
          </cell>
          <cell r="HP342">
            <v>88741</v>
          </cell>
          <cell r="HQ342">
            <v>0</v>
          </cell>
          <cell r="HR342">
            <v>0</v>
          </cell>
          <cell r="HS342">
            <v>0</v>
          </cell>
          <cell r="HT342">
            <v>147183</v>
          </cell>
          <cell r="HU342">
            <v>0</v>
          </cell>
          <cell r="HV342">
            <v>0</v>
          </cell>
          <cell r="HW342">
            <v>601</v>
          </cell>
          <cell r="HX342">
            <v>0</v>
          </cell>
          <cell r="HY342">
            <v>0</v>
          </cell>
          <cell r="HZ342">
            <v>0</v>
          </cell>
          <cell r="IA342">
            <v>412</v>
          </cell>
          <cell r="IB342">
            <v>21565</v>
          </cell>
          <cell r="IC342">
            <v>0</v>
          </cell>
          <cell r="ID342">
            <v>0</v>
          </cell>
          <cell r="IE342">
            <v>30855</v>
          </cell>
          <cell r="IF342">
            <v>0</v>
          </cell>
          <cell r="IG342">
            <v>0</v>
          </cell>
          <cell r="IH342">
            <v>1116433</v>
          </cell>
          <cell r="II342">
            <v>31868</v>
          </cell>
          <cell r="IJ342">
            <v>172258</v>
          </cell>
          <cell r="IK342">
            <v>7790</v>
          </cell>
        </row>
        <row r="343">
          <cell r="A343" t="str">
            <v>42238085</v>
          </cell>
          <cell r="B343" t="str">
            <v>2001</v>
          </cell>
          <cell r="C343">
            <v>37704</v>
          </cell>
          <cell r="D343" t="str">
            <v>11:25:14</v>
          </cell>
          <cell r="E343" t="str">
            <v>Wellington Nursing Center</v>
          </cell>
          <cell r="F343">
            <v>0</v>
          </cell>
          <cell r="G343">
            <v>485790</v>
          </cell>
          <cell r="H343">
            <v>18200</v>
          </cell>
          <cell r="I343">
            <v>-409485</v>
          </cell>
          <cell r="J343">
            <v>29211</v>
          </cell>
          <cell r="K343">
            <v>134543</v>
          </cell>
          <cell r="L343">
            <v>734</v>
          </cell>
          <cell r="M343">
            <v>0</v>
          </cell>
          <cell r="N343">
            <v>93374</v>
          </cell>
          <cell r="O343">
            <v>30297</v>
          </cell>
          <cell r="P343">
            <v>5149</v>
          </cell>
          <cell r="Q343">
            <v>0</v>
          </cell>
          <cell r="R343">
            <v>174903</v>
          </cell>
          <cell r="S343">
            <v>172520</v>
          </cell>
          <cell r="T343">
            <v>13605</v>
          </cell>
          <cell r="U343">
            <v>0</v>
          </cell>
          <cell r="V343">
            <v>89563</v>
          </cell>
          <cell r="W343">
            <v>0</v>
          </cell>
          <cell r="X343">
            <v>7060</v>
          </cell>
          <cell r="Y343">
            <v>0</v>
          </cell>
          <cell r="Z343">
            <v>195450</v>
          </cell>
          <cell r="AA343">
            <v>0</v>
          </cell>
          <cell r="AB343">
            <v>15350</v>
          </cell>
          <cell r="AC343">
            <v>0</v>
          </cell>
          <cell r="AD343">
            <v>419852</v>
          </cell>
          <cell r="AE343">
            <v>0</v>
          </cell>
          <cell r="AF343">
            <v>35960</v>
          </cell>
          <cell r="AG343">
            <v>0</v>
          </cell>
          <cell r="AH343">
            <v>572431</v>
          </cell>
          <cell r="AI343">
            <v>0</v>
          </cell>
          <cell r="AJ343">
            <v>52865</v>
          </cell>
          <cell r="AK343">
            <v>0</v>
          </cell>
          <cell r="AL343">
            <v>24032</v>
          </cell>
          <cell r="AM343">
            <v>0</v>
          </cell>
          <cell r="AN343">
            <v>0</v>
          </cell>
          <cell r="AO343">
            <v>0</v>
          </cell>
          <cell r="AP343">
            <v>0</v>
          </cell>
          <cell r="AQ343">
            <v>0</v>
          </cell>
          <cell r="AR343">
            <v>0</v>
          </cell>
          <cell r="AS343">
            <v>0</v>
          </cell>
          <cell r="AT343">
            <v>0</v>
          </cell>
          <cell r="AU343">
            <v>117591</v>
          </cell>
          <cell r="AV343">
            <v>0</v>
          </cell>
          <cell r="AW343">
            <v>0</v>
          </cell>
          <cell r="AX343">
            <v>0</v>
          </cell>
          <cell r="AY343">
            <v>1883</v>
          </cell>
          <cell r="AZ343">
            <v>120836</v>
          </cell>
          <cell r="BA343">
            <v>0</v>
          </cell>
          <cell r="BB343">
            <v>0</v>
          </cell>
          <cell r="BC343">
            <v>2698</v>
          </cell>
          <cell r="BD343">
            <v>669</v>
          </cell>
          <cell r="BE343">
            <v>0</v>
          </cell>
          <cell r="BF343">
            <v>0</v>
          </cell>
          <cell r="BG343">
            <v>61760</v>
          </cell>
          <cell r="BH343">
            <v>0</v>
          </cell>
          <cell r="BI343">
            <v>37589</v>
          </cell>
          <cell r="BJ343">
            <v>0</v>
          </cell>
          <cell r="BK343">
            <v>12583</v>
          </cell>
          <cell r="BL343">
            <v>0</v>
          </cell>
          <cell r="BM343">
            <v>0</v>
          </cell>
          <cell r="BN343">
            <v>0</v>
          </cell>
          <cell r="BO343">
            <v>7058</v>
          </cell>
          <cell r="BP343">
            <v>0</v>
          </cell>
          <cell r="BQ343">
            <v>0</v>
          </cell>
          <cell r="BR343">
            <v>0</v>
          </cell>
          <cell r="BS343">
            <v>0</v>
          </cell>
          <cell r="BT343">
            <v>0</v>
          </cell>
          <cell r="BU343">
            <v>0</v>
          </cell>
          <cell r="BV343">
            <v>0</v>
          </cell>
          <cell r="BW343">
            <v>0</v>
          </cell>
          <cell r="BX343">
            <v>0</v>
          </cell>
          <cell r="BY343">
            <v>0</v>
          </cell>
          <cell r="BZ343">
            <v>0</v>
          </cell>
          <cell r="CA343">
            <v>24000</v>
          </cell>
          <cell r="CB343">
            <v>0</v>
          </cell>
          <cell r="CC343">
            <v>0</v>
          </cell>
          <cell r="CD343">
            <v>0</v>
          </cell>
          <cell r="CE343">
            <v>3535</v>
          </cell>
          <cell r="CF343">
            <v>0</v>
          </cell>
          <cell r="CG343">
            <v>0</v>
          </cell>
          <cell r="CH343">
            <v>0</v>
          </cell>
          <cell r="CI343">
            <v>-71</v>
          </cell>
          <cell r="CJ343">
            <v>0</v>
          </cell>
          <cell r="CK343">
            <v>0</v>
          </cell>
          <cell r="CL343">
            <v>0</v>
          </cell>
          <cell r="CM343">
            <v>179346</v>
          </cell>
          <cell r="CN343">
            <v>-138268</v>
          </cell>
          <cell r="CO343">
            <v>0</v>
          </cell>
          <cell r="CP343">
            <v>0</v>
          </cell>
          <cell r="CQ343">
            <v>117287</v>
          </cell>
          <cell r="CR343">
            <v>-111235</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1301328</v>
          </cell>
          <cell r="DG343">
            <v>527670</v>
          </cell>
          <cell r="DH343">
            <v>-16763</v>
          </cell>
          <cell r="DI343">
            <v>37589</v>
          </cell>
          <cell r="DJ343">
            <v>51510</v>
          </cell>
          <cell r="DK343">
            <v>8617</v>
          </cell>
          <cell r="DL343">
            <v>2096</v>
          </cell>
          <cell r="DM343">
            <v>0</v>
          </cell>
          <cell r="DN343">
            <v>59426</v>
          </cell>
          <cell r="DO343">
            <v>5187</v>
          </cell>
          <cell r="DP343">
            <v>6993</v>
          </cell>
          <cell r="DQ343">
            <v>0</v>
          </cell>
          <cell r="DR343">
            <v>40984</v>
          </cell>
          <cell r="DS343">
            <v>7583</v>
          </cell>
          <cell r="DT343">
            <v>14103</v>
          </cell>
          <cell r="DU343">
            <v>0</v>
          </cell>
          <cell r="DV343">
            <v>116659</v>
          </cell>
          <cell r="DW343">
            <v>676317</v>
          </cell>
          <cell r="DX343">
            <v>-215567</v>
          </cell>
          <cell r="DY343">
            <v>-184110</v>
          </cell>
          <cell r="DZ343">
            <v>0</v>
          </cell>
          <cell r="EA343">
            <v>1653</v>
          </cell>
          <cell r="EB343">
            <v>0</v>
          </cell>
          <cell r="EC343">
            <v>0</v>
          </cell>
          <cell r="ED343">
            <v>0</v>
          </cell>
          <cell r="EE343">
            <v>8430</v>
          </cell>
          <cell r="EF343">
            <v>0</v>
          </cell>
          <cell r="EG343">
            <v>0</v>
          </cell>
          <cell r="EH343">
            <v>0</v>
          </cell>
          <cell r="EI343">
            <v>157701</v>
          </cell>
          <cell r="EJ343">
            <v>0</v>
          </cell>
          <cell r="EK343">
            <v>-47421</v>
          </cell>
          <cell r="EL343">
            <v>0</v>
          </cell>
          <cell r="EM343">
            <v>110315</v>
          </cell>
          <cell r="EN343">
            <v>0</v>
          </cell>
          <cell r="EO343">
            <v>-33216</v>
          </cell>
          <cell r="EP343">
            <v>0</v>
          </cell>
          <cell r="EQ343">
            <v>25055</v>
          </cell>
          <cell r="ER343">
            <v>0</v>
          </cell>
          <cell r="ES343">
            <v>-7782</v>
          </cell>
          <cell r="ET343">
            <v>0</v>
          </cell>
          <cell r="EU343">
            <v>0</v>
          </cell>
          <cell r="EV343">
            <v>0</v>
          </cell>
          <cell r="EW343">
            <v>0</v>
          </cell>
          <cell r="EX343">
            <v>0</v>
          </cell>
          <cell r="EY343">
            <v>0</v>
          </cell>
          <cell r="EZ343">
            <v>0</v>
          </cell>
          <cell r="FA343">
            <v>0</v>
          </cell>
          <cell r="FB343">
            <v>0</v>
          </cell>
          <cell r="FC343">
            <v>17204</v>
          </cell>
          <cell r="FD343">
            <v>0</v>
          </cell>
          <cell r="FE343">
            <v>-5238</v>
          </cell>
          <cell r="FF343">
            <v>0</v>
          </cell>
          <cell r="FG343">
            <v>16665</v>
          </cell>
          <cell r="FH343">
            <v>0</v>
          </cell>
          <cell r="FI343">
            <v>-8967</v>
          </cell>
          <cell r="FJ343">
            <v>0</v>
          </cell>
          <cell r="FK343">
            <v>0</v>
          </cell>
          <cell r="FL343">
            <v>0</v>
          </cell>
          <cell r="FM343">
            <v>0</v>
          </cell>
          <cell r="FN343">
            <v>0</v>
          </cell>
          <cell r="FO343">
            <v>2873</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103401</v>
          </cell>
          <cell r="GW343">
            <v>0</v>
          </cell>
          <cell r="GX343">
            <v>0</v>
          </cell>
          <cell r="GY343">
            <v>0</v>
          </cell>
          <cell r="GZ343">
            <v>103401</v>
          </cell>
          <cell r="HA343">
            <v>0</v>
          </cell>
          <cell r="HB343">
            <v>0</v>
          </cell>
          <cell r="HC343">
            <v>0</v>
          </cell>
          <cell r="HD343">
            <v>0</v>
          </cell>
          <cell r="HE343">
            <v>0</v>
          </cell>
          <cell r="HF343">
            <v>0</v>
          </cell>
          <cell r="HG343">
            <v>0</v>
          </cell>
          <cell r="HH343">
            <v>0</v>
          </cell>
          <cell r="HI343">
            <v>0</v>
          </cell>
          <cell r="HJ343">
            <v>0</v>
          </cell>
          <cell r="HK343">
            <v>0</v>
          </cell>
          <cell r="HL343">
            <v>0</v>
          </cell>
          <cell r="HM343">
            <v>0</v>
          </cell>
          <cell r="HN343">
            <v>0</v>
          </cell>
          <cell r="HO343">
            <v>0</v>
          </cell>
          <cell r="HP343">
            <v>0</v>
          </cell>
          <cell r="HQ343">
            <v>0</v>
          </cell>
          <cell r="HR343">
            <v>0</v>
          </cell>
          <cell r="HS343">
            <v>0</v>
          </cell>
          <cell r="HT343">
            <v>0</v>
          </cell>
          <cell r="HU343">
            <v>0</v>
          </cell>
          <cell r="HV343">
            <v>0</v>
          </cell>
          <cell r="HW343">
            <v>0</v>
          </cell>
          <cell r="HX343">
            <v>0</v>
          </cell>
          <cell r="HY343">
            <v>0</v>
          </cell>
          <cell r="HZ343">
            <v>0</v>
          </cell>
          <cell r="IA343">
            <v>0</v>
          </cell>
          <cell r="IB343">
            <v>0</v>
          </cell>
          <cell r="IC343">
            <v>0</v>
          </cell>
          <cell r="ID343">
            <v>0</v>
          </cell>
          <cell r="IE343">
            <v>0</v>
          </cell>
          <cell r="IF343">
            <v>68049</v>
          </cell>
          <cell r="IG343">
            <v>0</v>
          </cell>
          <cell r="IH343">
            <v>0</v>
          </cell>
          <cell r="II343">
            <v>0</v>
          </cell>
          <cell r="IJ343">
            <v>68049</v>
          </cell>
          <cell r="IK343">
            <v>0</v>
          </cell>
        </row>
        <row r="344">
          <cell r="A344" t="str">
            <v>55650876</v>
          </cell>
          <cell r="B344" t="str">
            <v>2001</v>
          </cell>
          <cell r="C344">
            <v>37355</v>
          </cell>
          <cell r="D344" t="str">
            <v>12:33:36</v>
          </cell>
          <cell r="E344" t="str">
            <v>WESLEY PINES</v>
          </cell>
          <cell r="F344">
            <v>0</v>
          </cell>
          <cell r="G344">
            <v>183117</v>
          </cell>
          <cell r="H344">
            <v>0</v>
          </cell>
          <cell r="I344">
            <v>-106</v>
          </cell>
          <cell r="J344">
            <v>151363</v>
          </cell>
          <cell r="K344">
            <v>273925</v>
          </cell>
          <cell r="L344">
            <v>38717</v>
          </cell>
          <cell r="M344">
            <v>-60</v>
          </cell>
          <cell r="N344">
            <v>119363</v>
          </cell>
          <cell r="O344">
            <v>29283</v>
          </cell>
          <cell r="P344">
            <v>30532</v>
          </cell>
          <cell r="Q344">
            <v>0</v>
          </cell>
          <cell r="R344">
            <v>301473</v>
          </cell>
          <cell r="S344">
            <v>302333</v>
          </cell>
          <cell r="T344">
            <v>77115</v>
          </cell>
          <cell r="U344">
            <v>-7498</v>
          </cell>
          <cell r="V344">
            <v>85749</v>
          </cell>
          <cell r="W344">
            <v>0</v>
          </cell>
          <cell r="X344">
            <v>0</v>
          </cell>
          <cell r="Y344">
            <v>0</v>
          </cell>
          <cell r="Z344">
            <v>233149</v>
          </cell>
          <cell r="AA344">
            <v>0</v>
          </cell>
          <cell r="AB344">
            <v>0</v>
          </cell>
          <cell r="AC344">
            <v>0</v>
          </cell>
          <cell r="AD344">
            <v>254209</v>
          </cell>
          <cell r="AE344">
            <v>0</v>
          </cell>
          <cell r="AF344">
            <v>0</v>
          </cell>
          <cell r="AG344">
            <v>0</v>
          </cell>
          <cell r="AH344">
            <v>471601</v>
          </cell>
          <cell r="AI344">
            <v>0</v>
          </cell>
          <cell r="AJ344">
            <v>0</v>
          </cell>
          <cell r="AK344">
            <v>0</v>
          </cell>
          <cell r="AL344">
            <v>20139</v>
          </cell>
          <cell r="AM344">
            <v>0</v>
          </cell>
          <cell r="AN344">
            <v>0</v>
          </cell>
          <cell r="AO344">
            <v>0</v>
          </cell>
          <cell r="AP344">
            <v>0</v>
          </cell>
          <cell r="AQ344">
            <v>0</v>
          </cell>
          <cell r="AR344">
            <v>0</v>
          </cell>
          <cell r="AS344">
            <v>0</v>
          </cell>
          <cell r="AT344">
            <v>0</v>
          </cell>
          <cell r="AU344">
            <v>0</v>
          </cell>
          <cell r="AV344">
            <v>86927</v>
          </cell>
          <cell r="AW344">
            <v>0</v>
          </cell>
          <cell r="AX344">
            <v>0</v>
          </cell>
          <cell r="AY344">
            <v>0</v>
          </cell>
          <cell r="AZ344">
            <v>185453</v>
          </cell>
          <cell r="BA344">
            <v>0</v>
          </cell>
          <cell r="BB344">
            <v>0</v>
          </cell>
          <cell r="BC344">
            <v>140</v>
          </cell>
          <cell r="BD344">
            <v>0</v>
          </cell>
          <cell r="BE344">
            <v>0</v>
          </cell>
          <cell r="BF344">
            <v>0</v>
          </cell>
          <cell r="BG344">
            <v>35584</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v>1406</v>
          </cell>
          <cell r="CN344">
            <v>0</v>
          </cell>
          <cell r="CO344">
            <v>0</v>
          </cell>
          <cell r="CP344">
            <v>0</v>
          </cell>
          <cell r="CQ344">
            <v>33916</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1064847</v>
          </cell>
          <cell r="DG344">
            <v>71046</v>
          </cell>
          <cell r="DH344">
            <v>272380</v>
          </cell>
          <cell r="DI344">
            <v>0</v>
          </cell>
          <cell r="DJ344">
            <v>31747</v>
          </cell>
          <cell r="DK344">
            <v>3558</v>
          </cell>
          <cell r="DL344">
            <v>8121</v>
          </cell>
          <cell r="DM344">
            <v>-1549</v>
          </cell>
          <cell r="DN344">
            <v>21694</v>
          </cell>
          <cell r="DO344">
            <v>0</v>
          </cell>
          <cell r="DP344">
            <v>5549</v>
          </cell>
          <cell r="DQ344">
            <v>0</v>
          </cell>
          <cell r="DR344">
            <v>77152</v>
          </cell>
          <cell r="DS344">
            <v>12616</v>
          </cell>
          <cell r="DT344">
            <v>19735</v>
          </cell>
          <cell r="DU344">
            <v>0</v>
          </cell>
          <cell r="DV344">
            <v>139105</v>
          </cell>
          <cell r="DW344">
            <v>647941</v>
          </cell>
          <cell r="DX344">
            <v>-452149</v>
          </cell>
          <cell r="DY344">
            <v>127776</v>
          </cell>
          <cell r="DZ344">
            <v>0</v>
          </cell>
          <cell r="EA344">
            <v>0</v>
          </cell>
          <cell r="EB344">
            <v>0</v>
          </cell>
          <cell r="EC344">
            <v>0</v>
          </cell>
          <cell r="ED344">
            <v>0</v>
          </cell>
          <cell r="EE344">
            <v>551</v>
          </cell>
          <cell r="EF344">
            <v>0</v>
          </cell>
          <cell r="EG344">
            <v>0</v>
          </cell>
          <cell r="EH344">
            <v>0</v>
          </cell>
          <cell r="EI344">
            <v>82418</v>
          </cell>
          <cell r="EJ344">
            <v>0</v>
          </cell>
          <cell r="EK344">
            <v>0</v>
          </cell>
          <cell r="EL344">
            <v>0</v>
          </cell>
          <cell r="EM344">
            <v>101884</v>
          </cell>
          <cell r="EN344">
            <v>0</v>
          </cell>
          <cell r="EO344">
            <v>0</v>
          </cell>
          <cell r="EP344">
            <v>0</v>
          </cell>
          <cell r="EQ344">
            <v>12007</v>
          </cell>
          <cell r="ER344">
            <v>0</v>
          </cell>
          <cell r="ES344">
            <v>0</v>
          </cell>
          <cell r="ET344">
            <v>0</v>
          </cell>
          <cell r="EU344">
            <v>4153</v>
          </cell>
          <cell r="EV344">
            <v>0</v>
          </cell>
          <cell r="EW344">
            <v>0</v>
          </cell>
          <cell r="EX344">
            <v>0</v>
          </cell>
          <cell r="EY344">
            <v>0</v>
          </cell>
          <cell r="EZ344">
            <v>0</v>
          </cell>
          <cell r="FA344">
            <v>0</v>
          </cell>
          <cell r="FB344">
            <v>0</v>
          </cell>
          <cell r="FC344">
            <v>35667</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cell r="HA344">
            <v>0</v>
          </cell>
          <cell r="HB344">
            <v>0</v>
          </cell>
          <cell r="HC344">
            <v>0</v>
          </cell>
          <cell r="HD344">
            <v>0</v>
          </cell>
          <cell r="HE344">
            <v>0</v>
          </cell>
          <cell r="HF344">
            <v>0</v>
          </cell>
          <cell r="HG344">
            <v>0</v>
          </cell>
          <cell r="HH344">
            <v>0</v>
          </cell>
          <cell r="HI344">
            <v>0</v>
          </cell>
          <cell r="HJ344">
            <v>0</v>
          </cell>
          <cell r="HK344">
            <v>0</v>
          </cell>
          <cell r="HL344">
            <v>0</v>
          </cell>
          <cell r="HM344">
            <v>0</v>
          </cell>
          <cell r="HN344">
            <v>0</v>
          </cell>
          <cell r="HO344">
            <v>0</v>
          </cell>
          <cell r="HP344">
            <v>0</v>
          </cell>
          <cell r="HQ344">
            <v>0</v>
          </cell>
          <cell r="HR344">
            <v>0</v>
          </cell>
          <cell r="HS344">
            <v>0</v>
          </cell>
          <cell r="HT344">
            <v>0</v>
          </cell>
          <cell r="HU344">
            <v>0</v>
          </cell>
          <cell r="HV344">
            <v>0</v>
          </cell>
          <cell r="HW344">
            <v>0</v>
          </cell>
          <cell r="HX344">
            <v>0</v>
          </cell>
          <cell r="HY344">
            <v>0</v>
          </cell>
          <cell r="HZ344">
            <v>0</v>
          </cell>
          <cell r="IA344">
            <v>0</v>
          </cell>
          <cell r="IB344">
            <v>0</v>
          </cell>
          <cell r="IC344">
            <v>0</v>
          </cell>
          <cell r="ID344">
            <v>0</v>
          </cell>
          <cell r="IE344">
            <v>0</v>
          </cell>
          <cell r="IF344">
            <v>0</v>
          </cell>
          <cell r="IG344">
            <v>0</v>
          </cell>
          <cell r="IH344">
            <v>0</v>
          </cell>
          <cell r="II344">
            <v>0</v>
          </cell>
          <cell r="IJ344">
            <v>0</v>
          </cell>
          <cell r="IK344">
            <v>0</v>
          </cell>
        </row>
        <row r="345">
          <cell r="A345" t="str">
            <v>45121280</v>
          </cell>
          <cell r="B345" t="str">
            <v>2001</v>
          </cell>
          <cell r="C345">
            <v>37405</v>
          </cell>
          <cell r="D345" t="str">
            <v>08:44:52</v>
          </cell>
          <cell r="E345" t="str">
            <v>Wesleyan Arms, Inc.</v>
          </cell>
          <cell r="F345">
            <v>0</v>
          </cell>
          <cell r="G345">
            <v>222647</v>
          </cell>
          <cell r="H345">
            <v>0</v>
          </cell>
          <cell r="I345">
            <v>160</v>
          </cell>
          <cell r="J345">
            <v>140</v>
          </cell>
          <cell r="K345">
            <v>366111</v>
          </cell>
          <cell r="L345">
            <v>0</v>
          </cell>
          <cell r="M345">
            <v>0</v>
          </cell>
          <cell r="N345">
            <v>0</v>
          </cell>
          <cell r="O345">
            <v>172336</v>
          </cell>
          <cell r="P345">
            <v>0</v>
          </cell>
          <cell r="Q345">
            <v>0</v>
          </cell>
          <cell r="R345">
            <v>501555</v>
          </cell>
          <cell r="S345">
            <v>601352</v>
          </cell>
          <cell r="T345">
            <v>0</v>
          </cell>
          <cell r="U345">
            <v>-59076</v>
          </cell>
          <cell r="V345">
            <v>71579</v>
          </cell>
          <cell r="W345">
            <v>0</v>
          </cell>
          <cell r="X345">
            <v>0</v>
          </cell>
          <cell r="Y345">
            <v>0</v>
          </cell>
          <cell r="Z345">
            <v>0</v>
          </cell>
          <cell r="AA345">
            <v>0</v>
          </cell>
          <cell r="AB345">
            <v>0</v>
          </cell>
          <cell r="AC345">
            <v>0</v>
          </cell>
          <cell r="AD345">
            <v>0</v>
          </cell>
          <cell r="AE345">
            <v>0</v>
          </cell>
          <cell r="AF345">
            <v>0</v>
          </cell>
          <cell r="AG345">
            <v>0</v>
          </cell>
          <cell r="AH345">
            <v>95652</v>
          </cell>
          <cell r="AI345">
            <v>0</v>
          </cell>
          <cell r="AJ345">
            <v>0</v>
          </cell>
          <cell r="AK345">
            <v>0</v>
          </cell>
          <cell r="AL345">
            <v>39203</v>
          </cell>
          <cell r="AM345">
            <v>0</v>
          </cell>
          <cell r="AN345">
            <v>0</v>
          </cell>
          <cell r="AO345">
            <v>0</v>
          </cell>
          <cell r="AP345">
            <v>0</v>
          </cell>
          <cell r="AQ345">
            <v>0</v>
          </cell>
          <cell r="AR345">
            <v>0</v>
          </cell>
          <cell r="AS345">
            <v>0</v>
          </cell>
          <cell r="AT345">
            <v>0</v>
          </cell>
          <cell r="AU345">
            <v>15005</v>
          </cell>
          <cell r="AV345">
            <v>0</v>
          </cell>
          <cell r="AW345">
            <v>0</v>
          </cell>
          <cell r="AX345">
            <v>0</v>
          </cell>
          <cell r="AY345">
            <v>33199</v>
          </cell>
          <cell r="AZ345">
            <v>0</v>
          </cell>
          <cell r="BA345">
            <v>0</v>
          </cell>
          <cell r="BB345">
            <v>0</v>
          </cell>
          <cell r="BC345">
            <v>1302</v>
          </cell>
          <cell r="BD345">
            <v>0</v>
          </cell>
          <cell r="BE345">
            <v>0</v>
          </cell>
          <cell r="BF345">
            <v>0</v>
          </cell>
          <cell r="BG345">
            <v>83892</v>
          </cell>
          <cell r="BH345">
            <v>0</v>
          </cell>
          <cell r="BI345">
            <v>0</v>
          </cell>
          <cell r="BJ345">
            <v>0</v>
          </cell>
          <cell r="BK345">
            <v>106536</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31536</v>
          </cell>
          <cell r="CB345">
            <v>0</v>
          </cell>
          <cell r="CC345">
            <v>0</v>
          </cell>
          <cell r="CD345">
            <v>0</v>
          </cell>
          <cell r="CE345">
            <v>8678</v>
          </cell>
          <cell r="CF345">
            <v>0</v>
          </cell>
          <cell r="CG345">
            <v>0</v>
          </cell>
          <cell r="CH345">
            <v>0</v>
          </cell>
          <cell r="CI345">
            <v>0</v>
          </cell>
          <cell r="CJ345">
            <v>0</v>
          </cell>
          <cell r="CK345">
            <v>0</v>
          </cell>
          <cell r="CL345">
            <v>0</v>
          </cell>
          <cell r="CM345">
            <v>2474</v>
          </cell>
          <cell r="CN345">
            <v>0</v>
          </cell>
          <cell r="CO345">
            <v>0</v>
          </cell>
          <cell r="CP345">
            <v>0</v>
          </cell>
          <cell r="CQ345">
            <v>17123</v>
          </cell>
          <cell r="CR345">
            <v>0</v>
          </cell>
          <cell r="CS345">
            <v>-11088</v>
          </cell>
          <cell r="CT345">
            <v>0</v>
          </cell>
          <cell r="CU345">
            <v>0</v>
          </cell>
          <cell r="CV345">
            <v>0</v>
          </cell>
          <cell r="CW345">
            <v>0</v>
          </cell>
          <cell r="CX345">
            <v>0</v>
          </cell>
          <cell r="CY345">
            <v>0</v>
          </cell>
          <cell r="CZ345">
            <v>0</v>
          </cell>
          <cell r="DA345">
            <v>0</v>
          </cell>
          <cell r="DB345">
            <v>0</v>
          </cell>
          <cell r="DC345">
            <v>0</v>
          </cell>
          <cell r="DD345">
            <v>0</v>
          </cell>
          <cell r="DE345">
            <v>0</v>
          </cell>
          <cell r="DF345">
            <v>206434</v>
          </cell>
          <cell r="DG345">
            <v>299745</v>
          </cell>
          <cell r="DH345">
            <v>0</v>
          </cell>
          <cell r="DI345">
            <v>-11088</v>
          </cell>
          <cell r="DJ345">
            <v>0</v>
          </cell>
          <cell r="DK345">
            <v>122395</v>
          </cell>
          <cell r="DL345">
            <v>0</v>
          </cell>
          <cell r="DM345">
            <v>0</v>
          </cell>
          <cell r="DN345">
            <v>69139</v>
          </cell>
          <cell r="DO345">
            <v>17440</v>
          </cell>
          <cell r="DP345">
            <v>0</v>
          </cell>
          <cell r="DQ345">
            <v>0</v>
          </cell>
          <cell r="DR345">
            <v>90900</v>
          </cell>
          <cell r="DS345">
            <v>24782</v>
          </cell>
          <cell r="DT345">
            <v>0</v>
          </cell>
          <cell r="DU345">
            <v>0</v>
          </cell>
          <cell r="DV345">
            <v>390172</v>
          </cell>
          <cell r="DW345">
            <v>1000791</v>
          </cell>
          <cell r="DX345">
            <v>0</v>
          </cell>
          <cell r="DY345">
            <v>-666518</v>
          </cell>
          <cell r="DZ345">
            <v>0</v>
          </cell>
          <cell r="EA345">
            <v>1242</v>
          </cell>
          <cell r="EB345">
            <v>0</v>
          </cell>
          <cell r="EC345">
            <v>0</v>
          </cell>
          <cell r="ED345">
            <v>0</v>
          </cell>
          <cell r="EE345">
            <v>181</v>
          </cell>
          <cell r="EF345">
            <v>0</v>
          </cell>
          <cell r="EG345">
            <v>0</v>
          </cell>
          <cell r="EH345">
            <v>0</v>
          </cell>
          <cell r="EI345">
            <v>67708</v>
          </cell>
          <cell r="EJ345">
            <v>0</v>
          </cell>
          <cell r="EK345">
            <v>0</v>
          </cell>
          <cell r="EL345">
            <v>0</v>
          </cell>
          <cell r="EM345">
            <v>32442</v>
          </cell>
          <cell r="EN345">
            <v>0</v>
          </cell>
          <cell r="EO345">
            <v>0</v>
          </cell>
          <cell r="EP345">
            <v>0</v>
          </cell>
          <cell r="EQ345">
            <v>7905</v>
          </cell>
          <cell r="ER345">
            <v>0</v>
          </cell>
          <cell r="ES345">
            <v>0</v>
          </cell>
          <cell r="ET345">
            <v>0</v>
          </cell>
          <cell r="EU345">
            <v>531</v>
          </cell>
          <cell r="EV345">
            <v>0</v>
          </cell>
          <cell r="EW345">
            <v>0</v>
          </cell>
          <cell r="EX345">
            <v>0</v>
          </cell>
          <cell r="EY345">
            <v>0</v>
          </cell>
          <cell r="EZ345">
            <v>0</v>
          </cell>
          <cell r="FA345">
            <v>0</v>
          </cell>
          <cell r="FB345">
            <v>0</v>
          </cell>
          <cell r="FC345">
            <v>27161</v>
          </cell>
          <cell r="FD345">
            <v>0</v>
          </cell>
          <cell r="FE345">
            <v>0</v>
          </cell>
          <cell r="FF345">
            <v>0</v>
          </cell>
          <cell r="FG345">
            <v>19802</v>
          </cell>
          <cell r="FH345">
            <v>0</v>
          </cell>
          <cell r="FI345">
            <v>0</v>
          </cell>
          <cell r="FJ345">
            <v>0</v>
          </cell>
          <cell r="FK345">
            <v>0</v>
          </cell>
          <cell r="FL345">
            <v>0</v>
          </cell>
          <cell r="FM345">
            <v>0</v>
          </cell>
          <cell r="FN345">
            <v>0</v>
          </cell>
          <cell r="FO345">
            <v>3444</v>
          </cell>
          <cell r="FP345">
            <v>0</v>
          </cell>
          <cell r="FQ345">
            <v>0</v>
          </cell>
          <cell r="FR345">
            <v>212758</v>
          </cell>
          <cell r="FS345">
            <v>0</v>
          </cell>
          <cell r="FT345">
            <v>0</v>
          </cell>
          <cell r="FU345">
            <v>0</v>
          </cell>
          <cell r="FV345">
            <v>209986</v>
          </cell>
          <cell r="FW345">
            <v>0</v>
          </cell>
          <cell r="FX345">
            <v>0</v>
          </cell>
          <cell r="FY345">
            <v>0</v>
          </cell>
          <cell r="FZ345">
            <v>547531</v>
          </cell>
          <cell r="GA345">
            <v>0</v>
          </cell>
          <cell r="GB345">
            <v>0</v>
          </cell>
          <cell r="GC345">
            <v>0</v>
          </cell>
          <cell r="GD345">
            <v>0</v>
          </cell>
          <cell r="GE345">
            <v>70526</v>
          </cell>
          <cell r="GF345">
            <v>0</v>
          </cell>
          <cell r="GG345">
            <v>0</v>
          </cell>
          <cell r="GH345">
            <v>0</v>
          </cell>
          <cell r="GI345">
            <v>156041</v>
          </cell>
          <cell r="GJ345">
            <v>0</v>
          </cell>
          <cell r="GK345">
            <v>0</v>
          </cell>
          <cell r="GL345">
            <v>0</v>
          </cell>
          <cell r="GM345">
            <v>0</v>
          </cell>
          <cell r="GN345">
            <v>0</v>
          </cell>
          <cell r="GO345">
            <v>0</v>
          </cell>
          <cell r="GP345">
            <v>0</v>
          </cell>
          <cell r="GQ345">
            <v>0</v>
          </cell>
          <cell r="GR345">
            <v>0</v>
          </cell>
          <cell r="GS345">
            <v>0</v>
          </cell>
          <cell r="GT345">
            <v>0</v>
          </cell>
          <cell r="GU345">
            <v>587148</v>
          </cell>
          <cell r="GV345">
            <v>0</v>
          </cell>
          <cell r="GW345">
            <v>0</v>
          </cell>
          <cell r="GX345">
            <v>970275</v>
          </cell>
          <cell r="GY345">
            <v>813715</v>
          </cell>
          <cell r="GZ345">
            <v>0</v>
          </cell>
          <cell r="HA345">
            <v>0</v>
          </cell>
          <cell r="HB345">
            <v>136861</v>
          </cell>
          <cell r="HC345">
            <v>0</v>
          </cell>
          <cell r="HD345">
            <v>0</v>
          </cell>
          <cell r="HE345">
            <v>0</v>
          </cell>
          <cell r="HF345">
            <v>134274</v>
          </cell>
          <cell r="HG345">
            <v>0</v>
          </cell>
          <cell r="HH345">
            <v>0</v>
          </cell>
          <cell r="HI345">
            <v>0</v>
          </cell>
          <cell r="HJ345">
            <v>359609</v>
          </cell>
          <cell r="HK345">
            <v>0</v>
          </cell>
          <cell r="HL345">
            <v>0</v>
          </cell>
          <cell r="HM345">
            <v>0</v>
          </cell>
          <cell r="HN345">
            <v>0</v>
          </cell>
          <cell r="HO345">
            <v>45847</v>
          </cell>
          <cell r="HP345">
            <v>0</v>
          </cell>
          <cell r="HQ345">
            <v>0</v>
          </cell>
          <cell r="HR345">
            <v>0</v>
          </cell>
          <cell r="HS345">
            <v>101437</v>
          </cell>
          <cell r="HT345">
            <v>0</v>
          </cell>
          <cell r="HU345">
            <v>0</v>
          </cell>
          <cell r="HV345">
            <v>0</v>
          </cell>
          <cell r="HW345">
            <v>0</v>
          </cell>
          <cell r="HX345">
            <v>0</v>
          </cell>
          <cell r="HY345">
            <v>0</v>
          </cell>
          <cell r="HZ345">
            <v>0</v>
          </cell>
          <cell r="IA345">
            <v>0</v>
          </cell>
          <cell r="IB345">
            <v>0</v>
          </cell>
          <cell r="IC345">
            <v>0</v>
          </cell>
          <cell r="ID345">
            <v>0</v>
          </cell>
          <cell r="IE345">
            <v>382756</v>
          </cell>
          <cell r="IF345">
            <v>0</v>
          </cell>
          <cell r="IG345">
            <v>0</v>
          </cell>
          <cell r="IH345">
            <v>630744</v>
          </cell>
          <cell r="II345">
            <v>530040</v>
          </cell>
          <cell r="IJ345">
            <v>0</v>
          </cell>
          <cell r="IK345">
            <v>0</v>
          </cell>
        </row>
        <row r="346">
          <cell r="A346" t="str">
            <v>67053911</v>
          </cell>
          <cell r="B346" t="str">
            <v>2001</v>
          </cell>
          <cell r="C346">
            <v>37721</v>
          </cell>
          <cell r="D346" t="str">
            <v>15:18:52</v>
          </cell>
          <cell r="E346" t="str">
            <v>Westwood Health &amp; Rehab.</v>
          </cell>
          <cell r="F346">
            <v>0</v>
          </cell>
          <cell r="G346">
            <v>397855</v>
          </cell>
          <cell r="H346">
            <v>11858</v>
          </cell>
          <cell r="I346">
            <v>-236756</v>
          </cell>
          <cell r="J346">
            <v>7108</v>
          </cell>
          <cell r="K346">
            <v>94079</v>
          </cell>
          <cell r="L346">
            <v>-760</v>
          </cell>
          <cell r="M346">
            <v>0</v>
          </cell>
          <cell r="N346">
            <v>94971</v>
          </cell>
          <cell r="O346">
            <v>22536</v>
          </cell>
          <cell r="P346">
            <v>4923</v>
          </cell>
          <cell r="Q346">
            <v>0</v>
          </cell>
          <cell r="R346">
            <v>184891</v>
          </cell>
          <cell r="S346">
            <v>148960</v>
          </cell>
          <cell r="T346">
            <v>14124</v>
          </cell>
          <cell r="U346">
            <v>0</v>
          </cell>
          <cell r="V346">
            <v>137665</v>
          </cell>
          <cell r="W346">
            <v>0</v>
          </cell>
          <cell r="X346">
            <v>18878</v>
          </cell>
          <cell r="Y346">
            <v>0</v>
          </cell>
          <cell r="Z346">
            <v>115643</v>
          </cell>
          <cell r="AA346">
            <v>0</v>
          </cell>
          <cell r="AB346">
            <v>12519</v>
          </cell>
          <cell r="AC346">
            <v>0</v>
          </cell>
          <cell r="AD346">
            <v>309155</v>
          </cell>
          <cell r="AE346">
            <v>0</v>
          </cell>
          <cell r="AF346">
            <v>39737</v>
          </cell>
          <cell r="AG346">
            <v>0</v>
          </cell>
          <cell r="AH346">
            <v>510764</v>
          </cell>
          <cell r="AI346">
            <v>0</v>
          </cell>
          <cell r="AJ346">
            <v>54874</v>
          </cell>
          <cell r="AK346">
            <v>0</v>
          </cell>
          <cell r="AL346">
            <v>22917</v>
          </cell>
          <cell r="AM346">
            <v>0</v>
          </cell>
          <cell r="AN346">
            <v>0</v>
          </cell>
          <cell r="AO346">
            <v>0</v>
          </cell>
          <cell r="AP346">
            <v>0</v>
          </cell>
          <cell r="AQ346">
            <v>0</v>
          </cell>
          <cell r="AR346">
            <v>0</v>
          </cell>
          <cell r="AS346">
            <v>0</v>
          </cell>
          <cell r="AT346">
            <v>0</v>
          </cell>
          <cell r="AU346">
            <v>98804</v>
          </cell>
          <cell r="AV346">
            <v>0</v>
          </cell>
          <cell r="AW346">
            <v>0</v>
          </cell>
          <cell r="AX346">
            <v>0</v>
          </cell>
          <cell r="AY346">
            <v>5744</v>
          </cell>
          <cell r="AZ346">
            <v>117386</v>
          </cell>
          <cell r="BA346">
            <v>0</v>
          </cell>
          <cell r="BB346">
            <v>0</v>
          </cell>
          <cell r="BC346">
            <v>2173</v>
          </cell>
          <cell r="BD346">
            <v>872</v>
          </cell>
          <cell r="BE346">
            <v>0</v>
          </cell>
          <cell r="BF346">
            <v>0</v>
          </cell>
          <cell r="BG346">
            <v>36209</v>
          </cell>
          <cell r="BH346">
            <v>0</v>
          </cell>
          <cell r="BI346">
            <v>52671</v>
          </cell>
          <cell r="BJ346">
            <v>0</v>
          </cell>
          <cell r="BK346">
            <v>6399</v>
          </cell>
          <cell r="BL346">
            <v>0</v>
          </cell>
          <cell r="BM346">
            <v>0</v>
          </cell>
          <cell r="BN346">
            <v>0</v>
          </cell>
          <cell r="BO346">
            <v>2294</v>
          </cell>
          <cell r="BP346">
            <v>0</v>
          </cell>
          <cell r="BQ346">
            <v>0</v>
          </cell>
          <cell r="BR346">
            <v>0</v>
          </cell>
          <cell r="BS346">
            <v>0</v>
          </cell>
          <cell r="BT346">
            <v>0</v>
          </cell>
          <cell r="BU346">
            <v>0</v>
          </cell>
          <cell r="BV346">
            <v>0</v>
          </cell>
          <cell r="BW346">
            <v>0</v>
          </cell>
          <cell r="BX346">
            <v>0</v>
          </cell>
          <cell r="BY346">
            <v>0</v>
          </cell>
          <cell r="BZ346">
            <v>0</v>
          </cell>
          <cell r="CA346">
            <v>17250</v>
          </cell>
          <cell r="CB346">
            <v>0</v>
          </cell>
          <cell r="CC346">
            <v>0</v>
          </cell>
          <cell r="CD346">
            <v>0</v>
          </cell>
          <cell r="CE346">
            <v>3696</v>
          </cell>
          <cell r="CF346">
            <v>0</v>
          </cell>
          <cell r="CG346">
            <v>0</v>
          </cell>
          <cell r="CH346">
            <v>0</v>
          </cell>
          <cell r="CI346">
            <v>0</v>
          </cell>
          <cell r="CJ346">
            <v>0</v>
          </cell>
          <cell r="CK346">
            <v>0</v>
          </cell>
          <cell r="CL346">
            <v>0</v>
          </cell>
          <cell r="CM346">
            <v>4467</v>
          </cell>
          <cell r="CN346">
            <v>-963</v>
          </cell>
          <cell r="CO346">
            <v>0</v>
          </cell>
          <cell r="CP346">
            <v>0</v>
          </cell>
          <cell r="CQ346">
            <v>128409</v>
          </cell>
          <cell r="CR346">
            <v>-126008</v>
          </cell>
          <cell r="CS346">
            <v>0</v>
          </cell>
          <cell r="CT346">
            <v>0</v>
          </cell>
          <cell r="CU346">
            <v>0</v>
          </cell>
          <cell r="CV346">
            <v>0</v>
          </cell>
          <cell r="CW346">
            <v>0</v>
          </cell>
          <cell r="CX346">
            <v>0</v>
          </cell>
          <cell r="CY346">
            <v>0</v>
          </cell>
          <cell r="CZ346">
            <v>1275</v>
          </cell>
          <cell r="DA346">
            <v>0</v>
          </cell>
          <cell r="DB346">
            <v>0</v>
          </cell>
          <cell r="DC346">
            <v>0</v>
          </cell>
          <cell r="DD346">
            <v>0</v>
          </cell>
          <cell r="DE346">
            <v>0</v>
          </cell>
          <cell r="DF346">
            <v>1096144</v>
          </cell>
          <cell r="DG346">
            <v>305445</v>
          </cell>
          <cell r="DH346">
            <v>118570</v>
          </cell>
          <cell r="DI346">
            <v>52671</v>
          </cell>
          <cell r="DJ346">
            <v>38407</v>
          </cell>
          <cell r="DK346">
            <v>20216</v>
          </cell>
          <cell r="DL346">
            <v>1375</v>
          </cell>
          <cell r="DM346">
            <v>3030</v>
          </cell>
          <cell r="DN346">
            <v>33310</v>
          </cell>
          <cell r="DO346">
            <v>2605</v>
          </cell>
          <cell r="DP346">
            <v>4206</v>
          </cell>
          <cell r="DQ346">
            <v>0</v>
          </cell>
          <cell r="DR346">
            <v>28342</v>
          </cell>
          <cell r="DS346">
            <v>7669</v>
          </cell>
          <cell r="DT346">
            <v>15048</v>
          </cell>
          <cell r="DU346">
            <v>0</v>
          </cell>
          <cell r="DV346">
            <v>128894</v>
          </cell>
          <cell r="DW346">
            <v>620443</v>
          </cell>
          <cell r="DX346">
            <v>-169191</v>
          </cell>
          <cell r="DY346">
            <v>-119270</v>
          </cell>
          <cell r="DZ346">
            <v>0</v>
          </cell>
          <cell r="EA346">
            <v>2778</v>
          </cell>
          <cell r="EB346">
            <v>0</v>
          </cell>
          <cell r="EC346">
            <v>0</v>
          </cell>
          <cell r="ED346">
            <v>0</v>
          </cell>
          <cell r="EE346">
            <v>7015</v>
          </cell>
          <cell r="EF346">
            <v>0</v>
          </cell>
          <cell r="EG346">
            <v>0</v>
          </cell>
          <cell r="EH346">
            <v>0</v>
          </cell>
          <cell r="EI346">
            <v>129191</v>
          </cell>
          <cell r="EJ346">
            <v>0</v>
          </cell>
          <cell r="EK346">
            <v>0</v>
          </cell>
          <cell r="EL346">
            <v>0</v>
          </cell>
          <cell r="EM346">
            <v>99286</v>
          </cell>
          <cell r="EN346">
            <v>0</v>
          </cell>
          <cell r="EO346">
            <v>0</v>
          </cell>
          <cell r="EP346">
            <v>0</v>
          </cell>
          <cell r="EQ346">
            <v>20790</v>
          </cell>
          <cell r="ER346">
            <v>0</v>
          </cell>
          <cell r="ES346">
            <v>0</v>
          </cell>
          <cell r="ET346">
            <v>0</v>
          </cell>
          <cell r="EU346">
            <v>0</v>
          </cell>
          <cell r="EV346">
            <v>1801</v>
          </cell>
          <cell r="EW346">
            <v>0</v>
          </cell>
          <cell r="EX346">
            <v>0</v>
          </cell>
          <cell r="EY346">
            <v>13</v>
          </cell>
          <cell r="EZ346">
            <v>0</v>
          </cell>
          <cell r="FA346">
            <v>0</v>
          </cell>
          <cell r="FB346">
            <v>0</v>
          </cell>
          <cell r="FC346">
            <v>29157</v>
          </cell>
          <cell r="FD346">
            <v>-6713</v>
          </cell>
          <cell r="FE346">
            <v>0</v>
          </cell>
          <cell r="FF346">
            <v>0</v>
          </cell>
          <cell r="FG346">
            <v>4026</v>
          </cell>
          <cell r="FH346">
            <v>0</v>
          </cell>
          <cell r="FI346">
            <v>0</v>
          </cell>
          <cell r="FJ346">
            <v>0</v>
          </cell>
          <cell r="FK346">
            <v>1613</v>
          </cell>
          <cell r="FL346">
            <v>2730</v>
          </cell>
          <cell r="FM346">
            <v>0</v>
          </cell>
          <cell r="FN346">
            <v>0</v>
          </cell>
          <cell r="FO346">
            <v>19631</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905</v>
          </cell>
          <cell r="GW346">
            <v>0</v>
          </cell>
          <cell r="GX346">
            <v>0</v>
          </cell>
          <cell r="GY346">
            <v>0</v>
          </cell>
          <cell r="GZ346">
            <v>905</v>
          </cell>
          <cell r="HA346">
            <v>0</v>
          </cell>
          <cell r="HB346">
            <v>0</v>
          </cell>
          <cell r="HC346">
            <v>0</v>
          </cell>
          <cell r="HD346">
            <v>0</v>
          </cell>
          <cell r="HE346">
            <v>0</v>
          </cell>
          <cell r="HF346">
            <v>0</v>
          </cell>
          <cell r="HG346">
            <v>0</v>
          </cell>
          <cell r="HH346">
            <v>0</v>
          </cell>
          <cell r="HI346">
            <v>0</v>
          </cell>
          <cell r="HJ346">
            <v>0</v>
          </cell>
          <cell r="HK346">
            <v>0</v>
          </cell>
          <cell r="HL346">
            <v>0</v>
          </cell>
          <cell r="HM346">
            <v>0</v>
          </cell>
          <cell r="HN346">
            <v>0</v>
          </cell>
          <cell r="HO346">
            <v>0</v>
          </cell>
          <cell r="HP346">
            <v>0</v>
          </cell>
          <cell r="HQ346">
            <v>0</v>
          </cell>
          <cell r="HR346">
            <v>0</v>
          </cell>
          <cell r="HS346">
            <v>0</v>
          </cell>
          <cell r="HT346">
            <v>0</v>
          </cell>
          <cell r="HU346">
            <v>0</v>
          </cell>
          <cell r="HV346">
            <v>0</v>
          </cell>
          <cell r="HW346">
            <v>0</v>
          </cell>
          <cell r="HX346">
            <v>0</v>
          </cell>
          <cell r="HY346">
            <v>0</v>
          </cell>
          <cell r="HZ346">
            <v>0</v>
          </cell>
          <cell r="IA346">
            <v>0</v>
          </cell>
          <cell r="IB346">
            <v>0</v>
          </cell>
          <cell r="IC346">
            <v>0</v>
          </cell>
          <cell r="ID346">
            <v>0</v>
          </cell>
          <cell r="IE346">
            <v>0</v>
          </cell>
          <cell r="IF346">
            <v>1124</v>
          </cell>
          <cell r="IG346">
            <v>0</v>
          </cell>
          <cell r="IH346">
            <v>0</v>
          </cell>
          <cell r="II346">
            <v>0</v>
          </cell>
          <cell r="IJ346">
            <v>1124</v>
          </cell>
          <cell r="IK346">
            <v>0</v>
          </cell>
        </row>
        <row r="347">
          <cell r="A347" t="str">
            <v>48122230</v>
          </cell>
          <cell r="B347" t="str">
            <v>2001</v>
          </cell>
          <cell r="C347">
            <v>37348</v>
          </cell>
          <cell r="D347" t="str">
            <v>11:54:10</v>
          </cell>
          <cell r="E347" t="str">
            <v>WHISPERING PINES NURSING HOME</v>
          </cell>
          <cell r="F347">
            <v>0</v>
          </cell>
          <cell r="G347">
            <v>633305</v>
          </cell>
          <cell r="H347">
            <v>-3717</v>
          </cell>
          <cell r="I347">
            <v>-171389</v>
          </cell>
          <cell r="J347">
            <v>12234</v>
          </cell>
          <cell r="K347">
            <v>168874</v>
          </cell>
          <cell r="L347">
            <v>0</v>
          </cell>
          <cell r="M347">
            <v>0</v>
          </cell>
          <cell r="N347">
            <v>100895</v>
          </cell>
          <cell r="O347">
            <v>58712</v>
          </cell>
          <cell r="P347">
            <v>0</v>
          </cell>
          <cell r="Q347">
            <v>0</v>
          </cell>
          <cell r="R347">
            <v>131249</v>
          </cell>
          <cell r="S347">
            <v>187814</v>
          </cell>
          <cell r="T347">
            <v>0</v>
          </cell>
          <cell r="U347">
            <v>0</v>
          </cell>
          <cell r="V347">
            <v>50910</v>
          </cell>
          <cell r="W347">
            <v>0</v>
          </cell>
          <cell r="X347">
            <v>0</v>
          </cell>
          <cell r="Y347">
            <v>0</v>
          </cell>
          <cell r="Z347">
            <v>90663</v>
          </cell>
          <cell r="AA347">
            <v>0</v>
          </cell>
          <cell r="AB347">
            <v>0</v>
          </cell>
          <cell r="AC347">
            <v>0</v>
          </cell>
          <cell r="AD347">
            <v>496260</v>
          </cell>
          <cell r="AE347">
            <v>0</v>
          </cell>
          <cell r="AF347">
            <v>0</v>
          </cell>
          <cell r="AG347">
            <v>0</v>
          </cell>
          <cell r="AH347">
            <v>639951</v>
          </cell>
          <cell r="AI347">
            <v>0</v>
          </cell>
          <cell r="AJ347">
            <v>0</v>
          </cell>
          <cell r="AK347">
            <v>0</v>
          </cell>
          <cell r="AL347">
            <v>56115</v>
          </cell>
          <cell r="AM347">
            <v>0</v>
          </cell>
          <cell r="AN347">
            <v>0</v>
          </cell>
          <cell r="AO347">
            <v>0</v>
          </cell>
          <cell r="AP347">
            <v>0</v>
          </cell>
          <cell r="AQ347">
            <v>0</v>
          </cell>
          <cell r="AR347">
            <v>0</v>
          </cell>
          <cell r="AS347">
            <v>0</v>
          </cell>
          <cell r="AT347">
            <v>0</v>
          </cell>
          <cell r="AU347">
            <v>107200</v>
          </cell>
          <cell r="AV347">
            <v>0</v>
          </cell>
          <cell r="AW347">
            <v>0</v>
          </cell>
          <cell r="AX347">
            <v>0</v>
          </cell>
          <cell r="AY347">
            <v>135873</v>
          </cell>
          <cell r="AZ347">
            <v>0</v>
          </cell>
          <cell r="BA347">
            <v>0</v>
          </cell>
          <cell r="BB347">
            <v>0</v>
          </cell>
          <cell r="BC347">
            <v>3369</v>
          </cell>
          <cell r="BD347">
            <v>0</v>
          </cell>
          <cell r="BE347">
            <v>0</v>
          </cell>
          <cell r="BF347">
            <v>0</v>
          </cell>
          <cell r="BG347">
            <v>246750</v>
          </cell>
          <cell r="BH347">
            <v>0</v>
          </cell>
          <cell r="BI347">
            <v>-1226</v>
          </cell>
          <cell r="BJ347">
            <v>0</v>
          </cell>
          <cell r="BK347">
            <v>10002</v>
          </cell>
          <cell r="BL347">
            <v>0</v>
          </cell>
          <cell r="BM347">
            <v>0</v>
          </cell>
          <cell r="BN347">
            <v>0</v>
          </cell>
          <cell r="BO347">
            <v>110</v>
          </cell>
          <cell r="BP347">
            <v>0</v>
          </cell>
          <cell r="BQ347">
            <v>0</v>
          </cell>
          <cell r="BR347">
            <v>0</v>
          </cell>
          <cell r="BS347">
            <v>0</v>
          </cell>
          <cell r="BT347">
            <v>0</v>
          </cell>
          <cell r="BU347">
            <v>0</v>
          </cell>
          <cell r="BV347">
            <v>0</v>
          </cell>
          <cell r="BW347">
            <v>0</v>
          </cell>
          <cell r="BX347">
            <v>0</v>
          </cell>
          <cell r="BY347">
            <v>0</v>
          </cell>
          <cell r="BZ347">
            <v>0</v>
          </cell>
          <cell r="CA347">
            <v>12000</v>
          </cell>
          <cell r="CB347">
            <v>0</v>
          </cell>
          <cell r="CC347">
            <v>0</v>
          </cell>
          <cell r="CD347">
            <v>0</v>
          </cell>
          <cell r="CE347">
            <v>1800</v>
          </cell>
          <cell r="CF347">
            <v>0</v>
          </cell>
          <cell r="CG347">
            <v>0</v>
          </cell>
          <cell r="CH347">
            <v>0</v>
          </cell>
          <cell r="CI347">
            <v>19048</v>
          </cell>
          <cell r="CJ347">
            <v>0</v>
          </cell>
          <cell r="CK347">
            <v>0</v>
          </cell>
          <cell r="CL347">
            <v>0</v>
          </cell>
          <cell r="CM347">
            <v>45773</v>
          </cell>
          <cell r="CN347">
            <v>0</v>
          </cell>
          <cell r="CO347">
            <v>0</v>
          </cell>
          <cell r="CP347">
            <v>0</v>
          </cell>
          <cell r="CQ347">
            <v>0</v>
          </cell>
          <cell r="CR347">
            <v>0</v>
          </cell>
          <cell r="CS347">
            <v>0</v>
          </cell>
          <cell r="CT347">
            <v>0</v>
          </cell>
          <cell r="CU347">
            <v>0</v>
          </cell>
          <cell r="CV347">
            <v>3717</v>
          </cell>
          <cell r="CW347">
            <v>0</v>
          </cell>
          <cell r="CX347">
            <v>0</v>
          </cell>
          <cell r="CY347">
            <v>0</v>
          </cell>
          <cell r="CZ347">
            <v>0</v>
          </cell>
          <cell r="DA347">
            <v>0</v>
          </cell>
          <cell r="DB347">
            <v>0</v>
          </cell>
          <cell r="DC347">
            <v>0</v>
          </cell>
          <cell r="DD347">
            <v>0</v>
          </cell>
          <cell r="DE347">
            <v>0</v>
          </cell>
          <cell r="DF347">
            <v>1333899</v>
          </cell>
          <cell r="DG347">
            <v>581925</v>
          </cell>
          <cell r="DH347">
            <v>3717</v>
          </cell>
          <cell r="DI347">
            <v>-1226</v>
          </cell>
          <cell r="DJ347">
            <v>68380</v>
          </cell>
          <cell r="DK347">
            <v>49558</v>
          </cell>
          <cell r="DL347">
            <v>0</v>
          </cell>
          <cell r="DM347">
            <v>0</v>
          </cell>
          <cell r="DN347">
            <v>26107</v>
          </cell>
          <cell r="DO347">
            <v>5873</v>
          </cell>
          <cell r="DP347">
            <v>0</v>
          </cell>
          <cell r="DQ347">
            <v>0</v>
          </cell>
          <cell r="DR347">
            <v>57908</v>
          </cell>
          <cell r="DS347">
            <v>17975</v>
          </cell>
          <cell r="DT347">
            <v>0</v>
          </cell>
          <cell r="DU347">
            <v>0</v>
          </cell>
          <cell r="DV347">
            <v>106364</v>
          </cell>
          <cell r="DW347">
            <v>355302</v>
          </cell>
          <cell r="DX347">
            <v>0</v>
          </cell>
          <cell r="DY347">
            <v>-260550</v>
          </cell>
          <cell r="DZ347">
            <v>0</v>
          </cell>
          <cell r="EA347">
            <v>1073</v>
          </cell>
          <cell r="EB347">
            <v>0</v>
          </cell>
          <cell r="EC347">
            <v>0</v>
          </cell>
          <cell r="ED347">
            <v>0</v>
          </cell>
          <cell r="EE347">
            <v>3585</v>
          </cell>
          <cell r="EF347">
            <v>0</v>
          </cell>
          <cell r="EG347">
            <v>0</v>
          </cell>
          <cell r="EH347">
            <v>23225</v>
          </cell>
          <cell r="EI347">
            <v>24900</v>
          </cell>
          <cell r="EJ347">
            <v>0</v>
          </cell>
          <cell r="EK347">
            <v>0</v>
          </cell>
          <cell r="EL347">
            <v>37415</v>
          </cell>
          <cell r="EM347">
            <v>9956</v>
          </cell>
          <cell r="EN347">
            <v>0</v>
          </cell>
          <cell r="EO347">
            <v>0</v>
          </cell>
          <cell r="EP347">
            <v>7578</v>
          </cell>
          <cell r="EQ347">
            <v>10254</v>
          </cell>
          <cell r="ER347">
            <v>0</v>
          </cell>
          <cell r="ES347">
            <v>0</v>
          </cell>
          <cell r="ET347">
            <v>0</v>
          </cell>
          <cell r="EU347">
            <v>0</v>
          </cell>
          <cell r="EV347">
            <v>0</v>
          </cell>
          <cell r="EW347">
            <v>0</v>
          </cell>
          <cell r="EX347">
            <v>0</v>
          </cell>
          <cell r="EY347">
            <v>0</v>
          </cell>
          <cell r="EZ347">
            <v>0</v>
          </cell>
          <cell r="FA347">
            <v>0</v>
          </cell>
          <cell r="FB347">
            <v>0</v>
          </cell>
          <cell r="FC347">
            <v>20977</v>
          </cell>
          <cell r="FD347">
            <v>0</v>
          </cell>
          <cell r="FE347">
            <v>0</v>
          </cell>
          <cell r="FF347">
            <v>0</v>
          </cell>
          <cell r="FG347">
            <v>0</v>
          </cell>
          <cell r="FH347">
            <v>0</v>
          </cell>
          <cell r="FI347">
            <v>0</v>
          </cell>
          <cell r="FJ347">
            <v>0</v>
          </cell>
          <cell r="FK347">
            <v>2305</v>
          </cell>
          <cell r="FL347">
            <v>0</v>
          </cell>
          <cell r="FM347">
            <v>0</v>
          </cell>
          <cell r="FN347">
            <v>6769</v>
          </cell>
          <cell r="FO347">
            <v>15488</v>
          </cell>
          <cell r="FP347">
            <v>0</v>
          </cell>
          <cell r="FQ347">
            <v>-12120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cell r="HA347">
            <v>0</v>
          </cell>
          <cell r="HB347">
            <v>0</v>
          </cell>
          <cell r="HC347">
            <v>0</v>
          </cell>
          <cell r="HD347">
            <v>0</v>
          </cell>
          <cell r="HE347">
            <v>0</v>
          </cell>
          <cell r="HF347">
            <v>0</v>
          </cell>
          <cell r="HG347">
            <v>0</v>
          </cell>
          <cell r="HH347">
            <v>0</v>
          </cell>
          <cell r="HI347">
            <v>0</v>
          </cell>
          <cell r="HJ347">
            <v>0</v>
          </cell>
          <cell r="HK347">
            <v>0</v>
          </cell>
          <cell r="HL347">
            <v>0</v>
          </cell>
          <cell r="HM347">
            <v>0</v>
          </cell>
          <cell r="HN347">
            <v>0</v>
          </cell>
          <cell r="HO347">
            <v>0</v>
          </cell>
          <cell r="HP347">
            <v>0</v>
          </cell>
          <cell r="HQ347">
            <v>0</v>
          </cell>
          <cell r="HR347">
            <v>0</v>
          </cell>
          <cell r="HS347">
            <v>0</v>
          </cell>
          <cell r="HT347">
            <v>0</v>
          </cell>
          <cell r="HU347">
            <v>0</v>
          </cell>
          <cell r="HV347">
            <v>0</v>
          </cell>
          <cell r="HW347">
            <v>0</v>
          </cell>
          <cell r="HX347">
            <v>0</v>
          </cell>
          <cell r="HY347">
            <v>0</v>
          </cell>
          <cell r="HZ347">
            <v>0</v>
          </cell>
          <cell r="IA347">
            <v>0</v>
          </cell>
          <cell r="IB347">
            <v>0</v>
          </cell>
          <cell r="IC347">
            <v>0</v>
          </cell>
          <cell r="ID347">
            <v>0</v>
          </cell>
          <cell r="IE347">
            <v>0</v>
          </cell>
          <cell r="IF347">
            <v>0</v>
          </cell>
          <cell r="IG347">
            <v>0</v>
          </cell>
          <cell r="IH347">
            <v>0</v>
          </cell>
          <cell r="II347">
            <v>0</v>
          </cell>
          <cell r="IJ347">
            <v>0</v>
          </cell>
          <cell r="IK347">
            <v>0</v>
          </cell>
        </row>
        <row r="348">
          <cell r="A348" t="str">
            <v>69493838</v>
          </cell>
          <cell r="B348" t="str">
            <v>2001</v>
          </cell>
          <cell r="C348">
            <v>37449</v>
          </cell>
          <cell r="D348" t="str">
            <v>11:36:09</v>
          </cell>
          <cell r="E348" t="str">
            <v>White Oak Manor Burlington</v>
          </cell>
          <cell r="F348">
            <v>0</v>
          </cell>
          <cell r="G348">
            <v>282082</v>
          </cell>
          <cell r="H348">
            <v>-27123</v>
          </cell>
          <cell r="I348">
            <v>0</v>
          </cell>
          <cell r="J348">
            <v>61955</v>
          </cell>
          <cell r="K348">
            <v>208728</v>
          </cell>
          <cell r="L348">
            <v>299</v>
          </cell>
          <cell r="M348">
            <v>-44</v>
          </cell>
          <cell r="N348">
            <v>206618</v>
          </cell>
          <cell r="O348">
            <v>62679</v>
          </cell>
          <cell r="P348">
            <v>1209</v>
          </cell>
          <cell r="Q348">
            <v>0</v>
          </cell>
          <cell r="R348">
            <v>422854</v>
          </cell>
          <cell r="S348">
            <v>381921</v>
          </cell>
          <cell r="T348">
            <v>5699</v>
          </cell>
          <cell r="U348">
            <v>113519</v>
          </cell>
          <cell r="V348">
            <v>0</v>
          </cell>
          <cell r="W348">
            <v>0</v>
          </cell>
          <cell r="X348">
            <v>0</v>
          </cell>
          <cell r="Y348">
            <v>0</v>
          </cell>
          <cell r="Z348">
            <v>393550</v>
          </cell>
          <cell r="AA348">
            <v>0</v>
          </cell>
          <cell r="AB348">
            <v>0</v>
          </cell>
          <cell r="AC348">
            <v>0</v>
          </cell>
          <cell r="AD348">
            <v>666356</v>
          </cell>
          <cell r="AE348">
            <v>0</v>
          </cell>
          <cell r="AF348">
            <v>0</v>
          </cell>
          <cell r="AG348">
            <v>0</v>
          </cell>
          <cell r="AH348">
            <v>1525570</v>
          </cell>
          <cell r="AI348">
            <v>0</v>
          </cell>
          <cell r="AJ348">
            <v>0</v>
          </cell>
          <cell r="AK348">
            <v>0</v>
          </cell>
          <cell r="AL348">
            <v>30733</v>
          </cell>
          <cell r="AM348">
            <v>0</v>
          </cell>
          <cell r="AN348">
            <v>0</v>
          </cell>
          <cell r="AO348">
            <v>0</v>
          </cell>
          <cell r="AP348">
            <v>0</v>
          </cell>
          <cell r="AQ348">
            <v>0</v>
          </cell>
          <cell r="AR348">
            <v>0</v>
          </cell>
          <cell r="AS348">
            <v>0</v>
          </cell>
          <cell r="AT348">
            <v>0</v>
          </cell>
          <cell r="AU348">
            <v>201951</v>
          </cell>
          <cell r="AV348">
            <v>0</v>
          </cell>
          <cell r="AW348">
            <v>0</v>
          </cell>
          <cell r="AX348">
            <v>0</v>
          </cell>
          <cell r="AY348">
            <v>278868</v>
          </cell>
          <cell r="AZ348">
            <v>19175</v>
          </cell>
          <cell r="BA348">
            <v>0</v>
          </cell>
          <cell r="BB348">
            <v>0</v>
          </cell>
          <cell r="BC348">
            <v>1188</v>
          </cell>
          <cell r="BD348">
            <v>0</v>
          </cell>
          <cell r="BE348">
            <v>0</v>
          </cell>
          <cell r="BF348">
            <v>0</v>
          </cell>
          <cell r="BG348">
            <v>100435</v>
          </cell>
          <cell r="BH348">
            <v>0</v>
          </cell>
          <cell r="BI348">
            <v>-1977</v>
          </cell>
          <cell r="BJ348">
            <v>0</v>
          </cell>
          <cell r="BK348">
            <v>17716</v>
          </cell>
          <cell r="BL348">
            <v>0</v>
          </cell>
          <cell r="BM348">
            <v>-2023</v>
          </cell>
          <cell r="BN348">
            <v>0</v>
          </cell>
          <cell r="BO348">
            <v>1540</v>
          </cell>
          <cell r="BP348">
            <v>0</v>
          </cell>
          <cell r="BQ348">
            <v>0</v>
          </cell>
          <cell r="BR348">
            <v>0</v>
          </cell>
          <cell r="BS348">
            <v>0</v>
          </cell>
          <cell r="BT348">
            <v>0</v>
          </cell>
          <cell r="BU348">
            <v>0</v>
          </cell>
          <cell r="BV348">
            <v>0</v>
          </cell>
          <cell r="BW348">
            <v>0</v>
          </cell>
          <cell r="BX348">
            <v>0</v>
          </cell>
          <cell r="BY348">
            <v>0</v>
          </cell>
          <cell r="BZ348">
            <v>0</v>
          </cell>
          <cell r="CA348">
            <v>31920</v>
          </cell>
          <cell r="CB348">
            <v>0</v>
          </cell>
          <cell r="CC348">
            <v>0</v>
          </cell>
          <cell r="CD348">
            <v>0</v>
          </cell>
          <cell r="CE348">
            <v>17061</v>
          </cell>
          <cell r="CF348">
            <v>0</v>
          </cell>
          <cell r="CG348">
            <v>9781</v>
          </cell>
          <cell r="CH348">
            <v>0</v>
          </cell>
          <cell r="CI348">
            <v>4180</v>
          </cell>
          <cell r="CJ348">
            <v>0</v>
          </cell>
          <cell r="CK348">
            <v>0</v>
          </cell>
          <cell r="CL348">
            <v>0</v>
          </cell>
          <cell r="CM348">
            <v>0</v>
          </cell>
          <cell r="CN348">
            <v>0</v>
          </cell>
          <cell r="CO348">
            <v>0</v>
          </cell>
          <cell r="CP348">
            <v>0</v>
          </cell>
          <cell r="CQ348">
            <v>0</v>
          </cell>
          <cell r="CR348">
            <v>0</v>
          </cell>
          <cell r="CS348">
            <v>0</v>
          </cell>
          <cell r="CT348">
            <v>0</v>
          </cell>
          <cell r="CU348">
            <v>0</v>
          </cell>
          <cell r="CV348">
            <v>1313</v>
          </cell>
          <cell r="CW348">
            <v>1581</v>
          </cell>
          <cell r="CX348">
            <v>0</v>
          </cell>
          <cell r="CY348">
            <v>0</v>
          </cell>
          <cell r="CZ348">
            <v>0</v>
          </cell>
          <cell r="DA348">
            <v>0</v>
          </cell>
          <cell r="DB348">
            <v>0</v>
          </cell>
          <cell r="DC348">
            <v>0</v>
          </cell>
          <cell r="DD348">
            <v>0</v>
          </cell>
          <cell r="DE348">
            <v>0</v>
          </cell>
          <cell r="DF348">
            <v>2616209</v>
          </cell>
          <cell r="DG348">
            <v>654859</v>
          </cell>
          <cell r="DH348">
            <v>20488</v>
          </cell>
          <cell r="DI348">
            <v>7362</v>
          </cell>
          <cell r="DJ348">
            <v>126470</v>
          </cell>
          <cell r="DK348">
            <v>50030</v>
          </cell>
          <cell r="DL348">
            <v>775</v>
          </cell>
          <cell r="DM348">
            <v>0</v>
          </cell>
          <cell r="DN348">
            <v>91845</v>
          </cell>
          <cell r="DO348">
            <v>17877</v>
          </cell>
          <cell r="DP348">
            <v>1104</v>
          </cell>
          <cell r="DQ348">
            <v>0</v>
          </cell>
          <cell r="DR348">
            <v>63360</v>
          </cell>
          <cell r="DS348">
            <v>24797</v>
          </cell>
          <cell r="DT348">
            <v>510</v>
          </cell>
          <cell r="DU348">
            <v>0</v>
          </cell>
          <cell r="DV348">
            <v>206363</v>
          </cell>
          <cell r="DW348">
            <v>396391</v>
          </cell>
          <cell r="DX348">
            <v>-2992</v>
          </cell>
          <cell r="DY348">
            <v>-3997</v>
          </cell>
          <cell r="DZ348">
            <v>0</v>
          </cell>
          <cell r="EA348">
            <v>3705</v>
          </cell>
          <cell r="EB348">
            <v>0</v>
          </cell>
          <cell r="EC348">
            <v>0</v>
          </cell>
          <cell r="ED348">
            <v>0</v>
          </cell>
          <cell r="EE348">
            <v>16413</v>
          </cell>
          <cell r="EF348">
            <v>0</v>
          </cell>
          <cell r="EG348">
            <v>0</v>
          </cell>
          <cell r="EH348">
            <v>42955</v>
          </cell>
          <cell r="EI348">
            <v>172350</v>
          </cell>
          <cell r="EJ348">
            <v>263</v>
          </cell>
          <cell r="EK348">
            <v>0</v>
          </cell>
          <cell r="EL348">
            <v>0</v>
          </cell>
          <cell r="EM348">
            <v>212186</v>
          </cell>
          <cell r="EN348">
            <v>0</v>
          </cell>
          <cell r="EO348">
            <v>0</v>
          </cell>
          <cell r="EP348">
            <v>0</v>
          </cell>
          <cell r="EQ348">
            <v>30950</v>
          </cell>
          <cell r="ER348">
            <v>0</v>
          </cell>
          <cell r="ES348">
            <v>0</v>
          </cell>
          <cell r="ET348">
            <v>0</v>
          </cell>
          <cell r="EU348">
            <v>7074</v>
          </cell>
          <cell r="EV348">
            <v>0</v>
          </cell>
          <cell r="EW348">
            <v>0</v>
          </cell>
          <cell r="EX348">
            <v>0</v>
          </cell>
          <cell r="EY348">
            <v>0</v>
          </cell>
          <cell r="EZ348">
            <v>0</v>
          </cell>
          <cell r="FA348">
            <v>0</v>
          </cell>
          <cell r="FB348">
            <v>0</v>
          </cell>
          <cell r="FC348">
            <v>61973</v>
          </cell>
          <cell r="FD348">
            <v>0</v>
          </cell>
          <cell r="FE348">
            <v>-110</v>
          </cell>
          <cell r="FF348">
            <v>0</v>
          </cell>
          <cell r="FG348">
            <v>21256</v>
          </cell>
          <cell r="FH348">
            <v>-2510</v>
          </cell>
          <cell r="FI348">
            <v>0</v>
          </cell>
          <cell r="FJ348">
            <v>0</v>
          </cell>
          <cell r="FK348">
            <v>13448</v>
          </cell>
          <cell r="FL348">
            <v>2120</v>
          </cell>
          <cell r="FM348">
            <v>0</v>
          </cell>
          <cell r="FN348">
            <v>25662</v>
          </cell>
          <cell r="FO348">
            <v>19685</v>
          </cell>
          <cell r="FP348">
            <v>158</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cell r="HA348">
            <v>0</v>
          </cell>
          <cell r="HB348">
            <v>0</v>
          </cell>
          <cell r="HC348">
            <v>0</v>
          </cell>
          <cell r="HD348">
            <v>0</v>
          </cell>
          <cell r="HE348">
            <v>0</v>
          </cell>
          <cell r="HF348">
            <v>0</v>
          </cell>
          <cell r="HG348">
            <v>0</v>
          </cell>
          <cell r="HH348">
            <v>0</v>
          </cell>
          <cell r="HI348">
            <v>0</v>
          </cell>
          <cell r="HJ348">
            <v>0</v>
          </cell>
          <cell r="HK348">
            <v>0</v>
          </cell>
          <cell r="HL348">
            <v>0</v>
          </cell>
          <cell r="HM348">
            <v>0</v>
          </cell>
          <cell r="HN348">
            <v>0</v>
          </cell>
          <cell r="HO348">
            <v>0</v>
          </cell>
          <cell r="HP348">
            <v>0</v>
          </cell>
          <cell r="HQ348">
            <v>0</v>
          </cell>
          <cell r="HR348">
            <v>0</v>
          </cell>
          <cell r="HS348">
            <v>0</v>
          </cell>
          <cell r="HT348">
            <v>0</v>
          </cell>
          <cell r="HU348">
            <v>0</v>
          </cell>
          <cell r="HV348">
            <v>0</v>
          </cell>
          <cell r="HW348">
            <v>0</v>
          </cell>
          <cell r="HX348">
            <v>0</v>
          </cell>
          <cell r="HY348">
            <v>0</v>
          </cell>
          <cell r="HZ348">
            <v>0</v>
          </cell>
          <cell r="IA348">
            <v>0</v>
          </cell>
          <cell r="IB348">
            <v>0</v>
          </cell>
          <cell r="IC348">
            <v>0</v>
          </cell>
          <cell r="ID348">
            <v>0</v>
          </cell>
          <cell r="IE348">
            <v>0</v>
          </cell>
          <cell r="IF348">
            <v>0</v>
          </cell>
          <cell r="IG348">
            <v>0</v>
          </cell>
          <cell r="IH348">
            <v>0</v>
          </cell>
          <cell r="II348">
            <v>0</v>
          </cell>
          <cell r="IJ348">
            <v>0</v>
          </cell>
          <cell r="IK348">
            <v>0</v>
          </cell>
        </row>
        <row r="349">
          <cell r="A349" t="str">
            <v>64563478</v>
          </cell>
          <cell r="B349" t="str">
            <v>2001</v>
          </cell>
          <cell r="C349">
            <v>37449</v>
          </cell>
          <cell r="D349" t="str">
            <v>11:07:57</v>
          </cell>
          <cell r="E349" t="str">
            <v>White Oak Manor Charlotte</v>
          </cell>
          <cell r="F349">
            <v>0</v>
          </cell>
          <cell r="G349">
            <v>338451</v>
          </cell>
          <cell r="H349">
            <v>-28751</v>
          </cell>
          <cell r="I349">
            <v>0</v>
          </cell>
          <cell r="J349">
            <v>61883</v>
          </cell>
          <cell r="K349">
            <v>304093</v>
          </cell>
          <cell r="L349">
            <v>354</v>
          </cell>
          <cell r="M349">
            <v>-2778</v>
          </cell>
          <cell r="N349">
            <v>222751</v>
          </cell>
          <cell r="O349">
            <v>82939</v>
          </cell>
          <cell r="P349">
            <v>1274</v>
          </cell>
          <cell r="Q349">
            <v>0</v>
          </cell>
          <cell r="R349">
            <v>383547</v>
          </cell>
          <cell r="S349">
            <v>437509</v>
          </cell>
          <cell r="T349">
            <v>11578</v>
          </cell>
          <cell r="U349">
            <v>61268</v>
          </cell>
          <cell r="V349">
            <v>0</v>
          </cell>
          <cell r="W349">
            <v>0</v>
          </cell>
          <cell r="X349">
            <v>0</v>
          </cell>
          <cell r="Y349">
            <v>0</v>
          </cell>
          <cell r="Z349">
            <v>786112</v>
          </cell>
          <cell r="AA349">
            <v>0</v>
          </cell>
          <cell r="AB349">
            <v>0</v>
          </cell>
          <cell r="AC349">
            <v>0</v>
          </cell>
          <cell r="AD349">
            <v>788343</v>
          </cell>
          <cell r="AE349">
            <v>0</v>
          </cell>
          <cell r="AF349">
            <v>0</v>
          </cell>
          <cell r="AG349">
            <v>0</v>
          </cell>
          <cell r="AH349">
            <v>1756415</v>
          </cell>
          <cell r="AI349">
            <v>0</v>
          </cell>
          <cell r="AJ349">
            <v>0</v>
          </cell>
          <cell r="AK349">
            <v>0</v>
          </cell>
          <cell r="AL349">
            <v>41597</v>
          </cell>
          <cell r="AM349">
            <v>0</v>
          </cell>
          <cell r="AN349">
            <v>0</v>
          </cell>
          <cell r="AO349">
            <v>0</v>
          </cell>
          <cell r="AP349">
            <v>0</v>
          </cell>
          <cell r="AQ349">
            <v>0</v>
          </cell>
          <cell r="AR349">
            <v>0</v>
          </cell>
          <cell r="AS349">
            <v>2388</v>
          </cell>
          <cell r="AT349">
            <v>0</v>
          </cell>
          <cell r="AU349">
            <v>268224</v>
          </cell>
          <cell r="AV349">
            <v>0</v>
          </cell>
          <cell r="AW349">
            <v>0</v>
          </cell>
          <cell r="AX349">
            <v>0</v>
          </cell>
          <cell r="AY349">
            <v>381632</v>
          </cell>
          <cell r="AZ349">
            <v>23265</v>
          </cell>
          <cell r="BA349">
            <v>0</v>
          </cell>
          <cell r="BB349">
            <v>0</v>
          </cell>
          <cell r="BC349">
            <v>911</v>
          </cell>
          <cell r="BD349">
            <v>0</v>
          </cell>
          <cell r="BE349">
            <v>0</v>
          </cell>
          <cell r="BF349">
            <v>0</v>
          </cell>
          <cell r="BG349">
            <v>117548</v>
          </cell>
          <cell r="BH349">
            <v>0</v>
          </cell>
          <cell r="BI349">
            <v>93</v>
          </cell>
          <cell r="BJ349">
            <v>0</v>
          </cell>
          <cell r="BK349">
            <v>31450</v>
          </cell>
          <cell r="BL349">
            <v>0</v>
          </cell>
          <cell r="BM349">
            <v>-3592</v>
          </cell>
          <cell r="BN349">
            <v>0</v>
          </cell>
          <cell r="BO349">
            <v>2741</v>
          </cell>
          <cell r="BP349">
            <v>0</v>
          </cell>
          <cell r="BQ349">
            <v>0</v>
          </cell>
          <cell r="BR349">
            <v>0</v>
          </cell>
          <cell r="BS349">
            <v>0</v>
          </cell>
          <cell r="BT349">
            <v>0</v>
          </cell>
          <cell r="BU349">
            <v>0</v>
          </cell>
          <cell r="BV349">
            <v>0</v>
          </cell>
          <cell r="BW349">
            <v>0</v>
          </cell>
          <cell r="BX349">
            <v>0</v>
          </cell>
          <cell r="BY349">
            <v>0</v>
          </cell>
          <cell r="BZ349">
            <v>0</v>
          </cell>
          <cell r="CA349">
            <v>24596</v>
          </cell>
          <cell r="CB349">
            <v>0</v>
          </cell>
          <cell r="CC349">
            <v>0</v>
          </cell>
          <cell r="CD349">
            <v>0</v>
          </cell>
          <cell r="CE349">
            <v>23146</v>
          </cell>
          <cell r="CF349">
            <v>0</v>
          </cell>
          <cell r="CG349">
            <v>13399</v>
          </cell>
          <cell r="CH349">
            <v>0</v>
          </cell>
          <cell r="CI349">
            <v>1800</v>
          </cell>
          <cell r="CJ349">
            <v>0</v>
          </cell>
          <cell r="CK349">
            <v>0</v>
          </cell>
          <cell r="CL349">
            <v>0</v>
          </cell>
          <cell r="CM349">
            <v>0</v>
          </cell>
          <cell r="CN349">
            <v>0</v>
          </cell>
          <cell r="CO349">
            <v>0</v>
          </cell>
          <cell r="CP349">
            <v>0</v>
          </cell>
          <cell r="CQ349">
            <v>0</v>
          </cell>
          <cell r="CR349">
            <v>0</v>
          </cell>
          <cell r="CS349">
            <v>0</v>
          </cell>
          <cell r="CT349">
            <v>0</v>
          </cell>
          <cell r="CU349">
            <v>0</v>
          </cell>
          <cell r="CV349">
            <v>-1053</v>
          </cell>
          <cell r="CW349">
            <v>2377</v>
          </cell>
          <cell r="CX349">
            <v>0</v>
          </cell>
          <cell r="CY349">
            <v>0</v>
          </cell>
          <cell r="CZ349">
            <v>0</v>
          </cell>
          <cell r="DA349">
            <v>0</v>
          </cell>
          <cell r="DB349">
            <v>0</v>
          </cell>
          <cell r="DC349">
            <v>0</v>
          </cell>
          <cell r="DD349">
            <v>0</v>
          </cell>
          <cell r="DE349">
            <v>0</v>
          </cell>
          <cell r="DF349">
            <v>3372467</v>
          </cell>
          <cell r="DG349">
            <v>852048</v>
          </cell>
          <cell r="DH349">
            <v>22212</v>
          </cell>
          <cell r="DI349">
            <v>14665</v>
          </cell>
          <cell r="DJ349">
            <v>106829</v>
          </cell>
          <cell r="DK349">
            <v>47135</v>
          </cell>
          <cell r="DL349">
            <v>611</v>
          </cell>
          <cell r="DM349">
            <v>0</v>
          </cell>
          <cell r="DN349">
            <v>128745</v>
          </cell>
          <cell r="DO349">
            <v>25058</v>
          </cell>
          <cell r="DP349">
            <v>1852</v>
          </cell>
          <cell r="DQ349">
            <v>0</v>
          </cell>
          <cell r="DR349">
            <v>102327</v>
          </cell>
          <cell r="DS349">
            <v>27971</v>
          </cell>
          <cell r="DT349">
            <v>266</v>
          </cell>
          <cell r="DU349">
            <v>0</v>
          </cell>
          <cell r="DV349">
            <v>210224</v>
          </cell>
          <cell r="DW349">
            <v>435554</v>
          </cell>
          <cell r="DX349">
            <v>-3794</v>
          </cell>
          <cell r="DY349">
            <v>-10403</v>
          </cell>
          <cell r="DZ349">
            <v>0</v>
          </cell>
          <cell r="EA349">
            <v>2798</v>
          </cell>
          <cell r="EB349">
            <v>0</v>
          </cell>
          <cell r="EC349">
            <v>0</v>
          </cell>
          <cell r="ED349">
            <v>0</v>
          </cell>
          <cell r="EE349">
            <v>11648</v>
          </cell>
          <cell r="EF349">
            <v>0</v>
          </cell>
          <cell r="EG349">
            <v>0</v>
          </cell>
          <cell r="EH349">
            <v>46493</v>
          </cell>
          <cell r="EI349">
            <v>119429</v>
          </cell>
          <cell r="EJ349">
            <v>266</v>
          </cell>
          <cell r="EK349">
            <v>0</v>
          </cell>
          <cell r="EL349">
            <v>0</v>
          </cell>
          <cell r="EM349">
            <v>98394</v>
          </cell>
          <cell r="EN349">
            <v>0</v>
          </cell>
          <cell r="EO349">
            <v>0</v>
          </cell>
          <cell r="EP349">
            <v>0</v>
          </cell>
          <cell r="EQ349">
            <v>40165</v>
          </cell>
          <cell r="ER349">
            <v>0</v>
          </cell>
          <cell r="ES349">
            <v>0</v>
          </cell>
          <cell r="ET349">
            <v>0</v>
          </cell>
          <cell r="EU349">
            <v>1002</v>
          </cell>
          <cell r="EV349">
            <v>0</v>
          </cell>
          <cell r="EW349">
            <v>0</v>
          </cell>
          <cell r="EX349">
            <v>0</v>
          </cell>
          <cell r="EY349">
            <v>0</v>
          </cell>
          <cell r="EZ349">
            <v>0</v>
          </cell>
          <cell r="FA349">
            <v>0</v>
          </cell>
          <cell r="FB349">
            <v>0</v>
          </cell>
          <cell r="FC349">
            <v>61715</v>
          </cell>
          <cell r="FD349">
            <v>0</v>
          </cell>
          <cell r="FE349">
            <v>-1354</v>
          </cell>
          <cell r="FF349">
            <v>0</v>
          </cell>
          <cell r="FG349">
            <v>50206</v>
          </cell>
          <cell r="FH349">
            <v>-9167</v>
          </cell>
          <cell r="FI349">
            <v>0</v>
          </cell>
          <cell r="FJ349">
            <v>0</v>
          </cell>
          <cell r="FK349">
            <v>14143</v>
          </cell>
          <cell r="FL349">
            <v>3199</v>
          </cell>
          <cell r="FM349">
            <v>0</v>
          </cell>
          <cell r="FN349">
            <v>17589</v>
          </cell>
          <cell r="FO349">
            <v>52640</v>
          </cell>
          <cell r="FP349">
            <v>100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cell r="HA349">
            <v>0</v>
          </cell>
          <cell r="HB349">
            <v>0</v>
          </cell>
          <cell r="HC349">
            <v>0</v>
          </cell>
          <cell r="HD349">
            <v>0</v>
          </cell>
          <cell r="HE349">
            <v>0</v>
          </cell>
          <cell r="HF349">
            <v>0</v>
          </cell>
          <cell r="HG349">
            <v>0</v>
          </cell>
          <cell r="HH349">
            <v>0</v>
          </cell>
          <cell r="HI349">
            <v>0</v>
          </cell>
          <cell r="HJ349">
            <v>0</v>
          </cell>
          <cell r="HK349">
            <v>0</v>
          </cell>
          <cell r="HL349">
            <v>0</v>
          </cell>
          <cell r="HM349">
            <v>0</v>
          </cell>
          <cell r="HN349">
            <v>0</v>
          </cell>
          <cell r="HO349">
            <v>0</v>
          </cell>
          <cell r="HP349">
            <v>0</v>
          </cell>
          <cell r="HQ349">
            <v>0</v>
          </cell>
          <cell r="HR349">
            <v>0</v>
          </cell>
          <cell r="HS349">
            <v>0</v>
          </cell>
          <cell r="HT349">
            <v>0</v>
          </cell>
          <cell r="HU349">
            <v>0</v>
          </cell>
          <cell r="HV349">
            <v>0</v>
          </cell>
          <cell r="HW349">
            <v>0</v>
          </cell>
          <cell r="HX349">
            <v>0</v>
          </cell>
          <cell r="HY349">
            <v>0</v>
          </cell>
          <cell r="HZ349">
            <v>0</v>
          </cell>
          <cell r="IA349">
            <v>0</v>
          </cell>
          <cell r="IB349">
            <v>0</v>
          </cell>
          <cell r="IC349">
            <v>0</v>
          </cell>
          <cell r="ID349">
            <v>0</v>
          </cell>
          <cell r="IE349">
            <v>0</v>
          </cell>
          <cell r="IF349">
            <v>0</v>
          </cell>
          <cell r="IG349">
            <v>0</v>
          </cell>
          <cell r="IH349">
            <v>0</v>
          </cell>
          <cell r="II349">
            <v>0</v>
          </cell>
          <cell r="IJ349">
            <v>0</v>
          </cell>
          <cell r="IK349">
            <v>0</v>
          </cell>
        </row>
        <row r="350">
          <cell r="A350" t="str">
            <v>64539604</v>
          </cell>
          <cell r="B350" t="str">
            <v>2001</v>
          </cell>
          <cell r="C350">
            <v>37445</v>
          </cell>
          <cell r="D350" t="str">
            <v>16:06:15</v>
          </cell>
          <cell r="E350" t="str">
            <v>White Oak Manor Kings Mountain</v>
          </cell>
          <cell r="F350">
            <v>0</v>
          </cell>
          <cell r="G350">
            <v>510710</v>
          </cell>
          <cell r="H350">
            <v>-23350</v>
          </cell>
          <cell r="I350">
            <v>-156159</v>
          </cell>
          <cell r="J350">
            <v>52149</v>
          </cell>
          <cell r="K350">
            <v>194364</v>
          </cell>
          <cell r="L350">
            <v>275</v>
          </cell>
          <cell r="M350">
            <v>-5414</v>
          </cell>
          <cell r="N350">
            <v>258618</v>
          </cell>
          <cell r="O350">
            <v>85425</v>
          </cell>
          <cell r="P350">
            <v>1365</v>
          </cell>
          <cell r="Q350">
            <v>0</v>
          </cell>
          <cell r="R350">
            <v>275286</v>
          </cell>
          <cell r="S350">
            <v>409683</v>
          </cell>
          <cell r="T350">
            <v>7135</v>
          </cell>
          <cell r="U350">
            <v>0</v>
          </cell>
          <cell r="V350">
            <v>0</v>
          </cell>
          <cell r="W350">
            <v>0</v>
          </cell>
          <cell r="X350">
            <v>0</v>
          </cell>
          <cell r="Y350">
            <v>0</v>
          </cell>
          <cell r="Z350">
            <v>531489</v>
          </cell>
          <cell r="AA350">
            <v>0</v>
          </cell>
          <cell r="AB350">
            <v>0</v>
          </cell>
          <cell r="AC350">
            <v>0</v>
          </cell>
          <cell r="AD350">
            <v>647592</v>
          </cell>
          <cell r="AE350">
            <v>0</v>
          </cell>
          <cell r="AF350">
            <v>0</v>
          </cell>
          <cell r="AG350">
            <v>0</v>
          </cell>
          <cell r="AH350">
            <v>1209873</v>
          </cell>
          <cell r="AI350">
            <v>0</v>
          </cell>
          <cell r="AJ350">
            <v>0</v>
          </cell>
          <cell r="AK350">
            <v>0</v>
          </cell>
          <cell r="AL350">
            <v>21565</v>
          </cell>
          <cell r="AM350">
            <v>0</v>
          </cell>
          <cell r="AN350">
            <v>0</v>
          </cell>
          <cell r="AO350">
            <v>0</v>
          </cell>
          <cell r="AP350">
            <v>0</v>
          </cell>
          <cell r="AQ350">
            <v>0</v>
          </cell>
          <cell r="AR350">
            <v>0</v>
          </cell>
          <cell r="AS350">
            <v>1917</v>
          </cell>
          <cell r="AT350">
            <v>0</v>
          </cell>
          <cell r="AU350">
            <v>186104</v>
          </cell>
          <cell r="AV350">
            <v>0</v>
          </cell>
          <cell r="AW350">
            <v>0</v>
          </cell>
          <cell r="AX350">
            <v>0</v>
          </cell>
          <cell r="AY350">
            <v>292054</v>
          </cell>
          <cell r="AZ350">
            <v>16833</v>
          </cell>
          <cell r="BA350">
            <v>0</v>
          </cell>
          <cell r="BB350">
            <v>0</v>
          </cell>
          <cell r="BC350">
            <v>6788</v>
          </cell>
          <cell r="BD350">
            <v>0</v>
          </cell>
          <cell r="BE350">
            <v>0</v>
          </cell>
          <cell r="BF350">
            <v>0</v>
          </cell>
          <cell r="BG350">
            <v>107361</v>
          </cell>
          <cell r="BH350">
            <v>0</v>
          </cell>
          <cell r="BI350">
            <v>-476</v>
          </cell>
          <cell r="BJ350">
            <v>0</v>
          </cell>
          <cell r="BK350">
            <v>24037</v>
          </cell>
          <cell r="BL350">
            <v>0</v>
          </cell>
          <cell r="BM350">
            <v>-3126</v>
          </cell>
          <cell r="BN350">
            <v>0</v>
          </cell>
          <cell r="BO350">
            <v>2740</v>
          </cell>
          <cell r="BP350">
            <v>0</v>
          </cell>
          <cell r="BQ350">
            <v>0</v>
          </cell>
          <cell r="BR350">
            <v>0</v>
          </cell>
          <cell r="BS350">
            <v>0</v>
          </cell>
          <cell r="BT350">
            <v>0</v>
          </cell>
          <cell r="BU350">
            <v>0</v>
          </cell>
          <cell r="BV350">
            <v>0</v>
          </cell>
          <cell r="BW350">
            <v>0</v>
          </cell>
          <cell r="BX350">
            <v>0</v>
          </cell>
          <cell r="BY350">
            <v>0</v>
          </cell>
          <cell r="BZ350">
            <v>0</v>
          </cell>
          <cell r="CA350">
            <v>19150</v>
          </cell>
          <cell r="CB350">
            <v>0</v>
          </cell>
          <cell r="CC350">
            <v>0</v>
          </cell>
          <cell r="CD350">
            <v>0</v>
          </cell>
          <cell r="CE350">
            <v>14375</v>
          </cell>
          <cell r="CF350">
            <v>0</v>
          </cell>
          <cell r="CG350">
            <v>5000</v>
          </cell>
          <cell r="CH350">
            <v>0</v>
          </cell>
          <cell r="CI350">
            <v>6450</v>
          </cell>
          <cell r="CJ350">
            <v>0</v>
          </cell>
          <cell r="CK350">
            <v>0</v>
          </cell>
          <cell r="CL350">
            <v>0</v>
          </cell>
          <cell r="CM350">
            <v>0</v>
          </cell>
          <cell r="CN350">
            <v>0</v>
          </cell>
          <cell r="CO350">
            <v>0</v>
          </cell>
          <cell r="CP350">
            <v>0</v>
          </cell>
          <cell r="CQ350">
            <v>0</v>
          </cell>
          <cell r="CR350">
            <v>0</v>
          </cell>
          <cell r="CS350">
            <v>0</v>
          </cell>
          <cell r="CT350">
            <v>0</v>
          </cell>
          <cell r="CU350">
            <v>0</v>
          </cell>
          <cell r="CV350">
            <v>3865</v>
          </cell>
          <cell r="CW350">
            <v>475</v>
          </cell>
          <cell r="CX350">
            <v>0</v>
          </cell>
          <cell r="CY350">
            <v>0</v>
          </cell>
          <cell r="CZ350">
            <v>0</v>
          </cell>
          <cell r="DA350">
            <v>0</v>
          </cell>
          <cell r="DB350">
            <v>0</v>
          </cell>
          <cell r="DC350">
            <v>0</v>
          </cell>
          <cell r="DD350">
            <v>0</v>
          </cell>
          <cell r="DE350">
            <v>0</v>
          </cell>
          <cell r="DF350">
            <v>2410519</v>
          </cell>
          <cell r="DG350">
            <v>659059</v>
          </cell>
          <cell r="DH350">
            <v>20698</v>
          </cell>
          <cell r="DI350">
            <v>3790</v>
          </cell>
          <cell r="DJ350">
            <v>76492</v>
          </cell>
          <cell r="DK350">
            <v>34118</v>
          </cell>
          <cell r="DL350">
            <v>404</v>
          </cell>
          <cell r="DM350">
            <v>0</v>
          </cell>
          <cell r="DN350">
            <v>108780</v>
          </cell>
          <cell r="DO350">
            <v>22504</v>
          </cell>
          <cell r="DP350">
            <v>1500</v>
          </cell>
          <cell r="DQ350">
            <v>0</v>
          </cell>
          <cell r="DR350">
            <v>77740</v>
          </cell>
          <cell r="DS350">
            <v>24400</v>
          </cell>
          <cell r="DT350">
            <v>540</v>
          </cell>
          <cell r="DU350">
            <v>0</v>
          </cell>
          <cell r="DV350">
            <v>146403</v>
          </cell>
          <cell r="DW350">
            <v>350682</v>
          </cell>
          <cell r="DX350">
            <v>-5350</v>
          </cell>
          <cell r="DY350">
            <v>15030</v>
          </cell>
          <cell r="DZ350">
            <v>0</v>
          </cell>
          <cell r="EA350">
            <v>4880</v>
          </cell>
          <cell r="EB350">
            <v>0</v>
          </cell>
          <cell r="EC350">
            <v>0</v>
          </cell>
          <cell r="ED350">
            <v>0</v>
          </cell>
          <cell r="EE350">
            <v>3670</v>
          </cell>
          <cell r="EF350">
            <v>0</v>
          </cell>
          <cell r="EG350">
            <v>0</v>
          </cell>
          <cell r="EH350">
            <v>49160</v>
          </cell>
          <cell r="EI350">
            <v>88874</v>
          </cell>
          <cell r="EJ350">
            <v>259</v>
          </cell>
          <cell r="EK350">
            <v>0</v>
          </cell>
          <cell r="EL350">
            <v>0</v>
          </cell>
          <cell r="EM350">
            <v>65050</v>
          </cell>
          <cell r="EN350">
            <v>0</v>
          </cell>
          <cell r="EO350">
            <v>0</v>
          </cell>
          <cell r="EP350">
            <v>0</v>
          </cell>
          <cell r="EQ350">
            <v>13170</v>
          </cell>
          <cell r="ER350">
            <v>0</v>
          </cell>
          <cell r="ES350">
            <v>0</v>
          </cell>
          <cell r="ET350">
            <v>0</v>
          </cell>
          <cell r="EU350">
            <v>652</v>
          </cell>
          <cell r="EV350">
            <v>0</v>
          </cell>
          <cell r="EW350">
            <v>0</v>
          </cell>
          <cell r="EX350">
            <v>0</v>
          </cell>
          <cell r="EY350">
            <v>0</v>
          </cell>
          <cell r="EZ350">
            <v>0</v>
          </cell>
          <cell r="FA350">
            <v>0</v>
          </cell>
          <cell r="FB350">
            <v>0</v>
          </cell>
          <cell r="FC350">
            <v>39205</v>
          </cell>
          <cell r="FD350">
            <v>0</v>
          </cell>
          <cell r="FE350">
            <v>-461</v>
          </cell>
          <cell r="FF350">
            <v>0</v>
          </cell>
          <cell r="FG350">
            <v>34824</v>
          </cell>
          <cell r="FH350">
            <v>-4725</v>
          </cell>
          <cell r="FI350">
            <v>0</v>
          </cell>
          <cell r="FJ350">
            <v>0</v>
          </cell>
          <cell r="FK350">
            <v>0</v>
          </cell>
          <cell r="FL350">
            <v>1166</v>
          </cell>
          <cell r="FM350">
            <v>0</v>
          </cell>
          <cell r="FN350">
            <v>15627</v>
          </cell>
          <cell r="FO350">
            <v>16378</v>
          </cell>
          <cell r="FP350">
            <v>83</v>
          </cell>
          <cell r="FQ350">
            <v>0</v>
          </cell>
          <cell r="FR350">
            <v>0</v>
          </cell>
          <cell r="FS350">
            <v>0</v>
          </cell>
          <cell r="FT350">
            <v>0</v>
          </cell>
          <cell r="FU350">
            <v>0</v>
          </cell>
          <cell r="FV350">
            <v>0</v>
          </cell>
          <cell r="FW350">
            <v>0</v>
          </cell>
          <cell r="FX350">
            <v>0</v>
          </cell>
          <cell r="FY350">
            <v>0</v>
          </cell>
          <cell r="FZ350">
            <v>0</v>
          </cell>
          <cell r="GA350">
            <v>0</v>
          </cell>
          <cell r="GB350">
            <v>0</v>
          </cell>
          <cell r="GC350">
            <v>0</v>
          </cell>
          <cell r="GD350">
            <v>0</v>
          </cell>
          <cell r="GE350">
            <v>0</v>
          </cell>
          <cell r="GF350">
            <v>0</v>
          </cell>
          <cell r="GG350">
            <v>0</v>
          </cell>
          <cell r="GH350">
            <v>0</v>
          </cell>
          <cell r="GI350">
            <v>0</v>
          </cell>
          <cell r="GJ350">
            <v>0</v>
          </cell>
          <cell r="GK350">
            <v>0</v>
          </cell>
          <cell r="GL350">
            <v>0</v>
          </cell>
          <cell r="GM350">
            <v>0</v>
          </cell>
          <cell r="GN350">
            <v>0</v>
          </cell>
          <cell r="GO350">
            <v>0</v>
          </cell>
          <cell r="GP350">
            <v>0</v>
          </cell>
          <cell r="GQ350">
            <v>0</v>
          </cell>
          <cell r="GR350">
            <v>0</v>
          </cell>
          <cell r="GS350">
            <v>0</v>
          </cell>
          <cell r="GT350">
            <v>0</v>
          </cell>
          <cell r="GU350">
            <v>0</v>
          </cell>
          <cell r="GV350">
            <v>0</v>
          </cell>
          <cell r="GW350">
            <v>0</v>
          </cell>
          <cell r="GX350">
            <v>0</v>
          </cell>
          <cell r="GY350">
            <v>0</v>
          </cell>
          <cell r="GZ350">
            <v>0</v>
          </cell>
          <cell r="HA350">
            <v>0</v>
          </cell>
          <cell r="HB350">
            <v>0</v>
          </cell>
          <cell r="HC350">
            <v>0</v>
          </cell>
          <cell r="HD350">
            <v>0</v>
          </cell>
          <cell r="HE350">
            <v>0</v>
          </cell>
          <cell r="HF350">
            <v>0</v>
          </cell>
          <cell r="HG350">
            <v>0</v>
          </cell>
          <cell r="HH350">
            <v>0</v>
          </cell>
          <cell r="HI350">
            <v>0</v>
          </cell>
          <cell r="HJ350">
            <v>0</v>
          </cell>
          <cell r="HK350">
            <v>0</v>
          </cell>
          <cell r="HL350">
            <v>0</v>
          </cell>
          <cell r="HM350">
            <v>0</v>
          </cell>
          <cell r="HN350">
            <v>0</v>
          </cell>
          <cell r="HO350">
            <v>0</v>
          </cell>
          <cell r="HP350">
            <v>0</v>
          </cell>
          <cell r="HQ350">
            <v>0</v>
          </cell>
          <cell r="HR350">
            <v>0</v>
          </cell>
          <cell r="HS350">
            <v>0</v>
          </cell>
          <cell r="HT350">
            <v>0</v>
          </cell>
          <cell r="HU350">
            <v>0</v>
          </cell>
          <cell r="HV350">
            <v>0</v>
          </cell>
          <cell r="HW350">
            <v>0</v>
          </cell>
          <cell r="HX350">
            <v>0</v>
          </cell>
          <cell r="HY350">
            <v>0</v>
          </cell>
          <cell r="HZ350">
            <v>0</v>
          </cell>
          <cell r="IA350">
            <v>0</v>
          </cell>
          <cell r="IB350">
            <v>0</v>
          </cell>
          <cell r="IC350">
            <v>0</v>
          </cell>
          <cell r="ID350">
            <v>0</v>
          </cell>
          <cell r="IE350">
            <v>0</v>
          </cell>
          <cell r="IF350">
            <v>0</v>
          </cell>
          <cell r="IG350">
            <v>0</v>
          </cell>
          <cell r="IH350">
            <v>0</v>
          </cell>
          <cell r="II350">
            <v>0</v>
          </cell>
          <cell r="IJ350">
            <v>0</v>
          </cell>
          <cell r="IK350">
            <v>0</v>
          </cell>
        </row>
        <row r="351">
          <cell r="A351" t="str">
            <v>45988296</v>
          </cell>
          <cell r="B351" t="str">
            <v>2001</v>
          </cell>
          <cell r="C351">
            <v>37440</v>
          </cell>
          <cell r="D351" t="str">
            <v>14:56:58</v>
          </cell>
          <cell r="E351" t="str">
            <v>White Oak Manor Rutherfordton</v>
          </cell>
          <cell r="F351">
            <v>0</v>
          </cell>
          <cell r="G351">
            <v>225894</v>
          </cell>
          <cell r="H351">
            <v>-13840</v>
          </cell>
          <cell r="I351">
            <v>-528</v>
          </cell>
          <cell r="J351">
            <v>38601</v>
          </cell>
          <cell r="K351">
            <v>137831</v>
          </cell>
          <cell r="L351">
            <v>240</v>
          </cell>
          <cell r="M351">
            <v>-2898</v>
          </cell>
          <cell r="N351">
            <v>95296</v>
          </cell>
          <cell r="O351">
            <v>36023</v>
          </cell>
          <cell r="P351">
            <v>594</v>
          </cell>
          <cell r="Q351">
            <v>711</v>
          </cell>
          <cell r="R351">
            <v>183924</v>
          </cell>
          <cell r="S351">
            <v>230581</v>
          </cell>
          <cell r="T351">
            <v>3694</v>
          </cell>
          <cell r="U351">
            <v>1735</v>
          </cell>
          <cell r="V351">
            <v>0</v>
          </cell>
          <cell r="W351">
            <v>0</v>
          </cell>
          <cell r="X351">
            <v>0</v>
          </cell>
          <cell r="Y351">
            <v>0</v>
          </cell>
          <cell r="Z351">
            <v>217281</v>
          </cell>
          <cell r="AA351">
            <v>0</v>
          </cell>
          <cell r="AB351">
            <v>0</v>
          </cell>
          <cell r="AC351">
            <v>0</v>
          </cell>
          <cell r="AD351">
            <v>437506</v>
          </cell>
          <cell r="AE351">
            <v>0</v>
          </cell>
          <cell r="AF351">
            <v>0</v>
          </cell>
          <cell r="AG351">
            <v>0</v>
          </cell>
          <cell r="AH351">
            <v>648030</v>
          </cell>
          <cell r="AI351">
            <v>0</v>
          </cell>
          <cell r="AJ351">
            <v>0</v>
          </cell>
          <cell r="AK351">
            <v>0</v>
          </cell>
          <cell r="AL351">
            <v>3771</v>
          </cell>
          <cell r="AM351">
            <v>0</v>
          </cell>
          <cell r="AN351">
            <v>0</v>
          </cell>
          <cell r="AO351">
            <v>0</v>
          </cell>
          <cell r="AP351">
            <v>0</v>
          </cell>
          <cell r="AQ351">
            <v>0</v>
          </cell>
          <cell r="AR351">
            <v>0</v>
          </cell>
          <cell r="AS351">
            <v>0</v>
          </cell>
          <cell r="AT351">
            <v>0</v>
          </cell>
          <cell r="AU351">
            <v>104316</v>
          </cell>
          <cell r="AV351">
            <v>0</v>
          </cell>
          <cell r="AW351">
            <v>0</v>
          </cell>
          <cell r="AX351">
            <v>0</v>
          </cell>
          <cell r="AY351">
            <v>172976</v>
          </cell>
          <cell r="AZ351">
            <v>10312</v>
          </cell>
          <cell r="BA351">
            <v>9755</v>
          </cell>
          <cell r="BB351">
            <v>0</v>
          </cell>
          <cell r="BC351">
            <v>511</v>
          </cell>
          <cell r="BD351">
            <v>0</v>
          </cell>
          <cell r="BE351">
            <v>0</v>
          </cell>
          <cell r="BF351">
            <v>0</v>
          </cell>
          <cell r="BG351">
            <v>54654</v>
          </cell>
          <cell r="BH351">
            <v>0</v>
          </cell>
          <cell r="BI351">
            <v>-4415</v>
          </cell>
          <cell r="BJ351">
            <v>0</v>
          </cell>
          <cell r="BK351">
            <v>10177</v>
          </cell>
          <cell r="BL351">
            <v>0</v>
          </cell>
          <cell r="BM351">
            <v>521</v>
          </cell>
          <cell r="BN351">
            <v>0</v>
          </cell>
          <cell r="BO351">
            <v>1338</v>
          </cell>
          <cell r="BP351">
            <v>0</v>
          </cell>
          <cell r="BQ351">
            <v>0</v>
          </cell>
          <cell r="BR351">
            <v>0</v>
          </cell>
          <cell r="BS351">
            <v>0</v>
          </cell>
          <cell r="BT351">
            <v>0</v>
          </cell>
          <cell r="BU351">
            <v>0</v>
          </cell>
          <cell r="BV351">
            <v>0</v>
          </cell>
          <cell r="BW351">
            <v>0</v>
          </cell>
          <cell r="BX351">
            <v>0</v>
          </cell>
          <cell r="BY351">
            <v>0</v>
          </cell>
          <cell r="BZ351">
            <v>0</v>
          </cell>
          <cell r="CA351">
            <v>18720</v>
          </cell>
          <cell r="CB351">
            <v>0</v>
          </cell>
          <cell r="CC351">
            <v>0</v>
          </cell>
          <cell r="CD351">
            <v>0</v>
          </cell>
          <cell r="CE351">
            <v>9860</v>
          </cell>
          <cell r="CF351">
            <v>0</v>
          </cell>
          <cell r="CG351">
            <v>5353</v>
          </cell>
          <cell r="CH351">
            <v>0</v>
          </cell>
          <cell r="CI351">
            <v>1500</v>
          </cell>
          <cell r="CJ351">
            <v>0</v>
          </cell>
          <cell r="CK351">
            <v>0</v>
          </cell>
          <cell r="CL351">
            <v>0</v>
          </cell>
          <cell r="CM351">
            <v>0</v>
          </cell>
          <cell r="CN351">
            <v>0</v>
          </cell>
          <cell r="CO351">
            <v>0</v>
          </cell>
          <cell r="CP351">
            <v>0</v>
          </cell>
          <cell r="CQ351">
            <v>0</v>
          </cell>
          <cell r="CR351">
            <v>0</v>
          </cell>
          <cell r="CS351">
            <v>0</v>
          </cell>
          <cell r="CT351">
            <v>0</v>
          </cell>
          <cell r="CU351">
            <v>0</v>
          </cell>
          <cell r="CV351">
            <v>418</v>
          </cell>
          <cell r="CW351">
            <v>352</v>
          </cell>
          <cell r="CX351">
            <v>0</v>
          </cell>
          <cell r="CY351">
            <v>0</v>
          </cell>
          <cell r="CZ351">
            <v>0</v>
          </cell>
          <cell r="DA351">
            <v>0</v>
          </cell>
          <cell r="DB351">
            <v>0</v>
          </cell>
          <cell r="DC351">
            <v>0</v>
          </cell>
          <cell r="DD351">
            <v>0</v>
          </cell>
          <cell r="DE351">
            <v>0</v>
          </cell>
          <cell r="DF351">
            <v>1306588</v>
          </cell>
          <cell r="DG351">
            <v>374052</v>
          </cell>
          <cell r="DH351">
            <v>10730</v>
          </cell>
          <cell r="DI351">
            <v>11566</v>
          </cell>
          <cell r="DJ351">
            <v>39307</v>
          </cell>
          <cell r="DK351">
            <v>23290</v>
          </cell>
          <cell r="DL351">
            <v>245</v>
          </cell>
          <cell r="DM351">
            <v>293</v>
          </cell>
          <cell r="DN351">
            <v>50477</v>
          </cell>
          <cell r="DO351">
            <v>10717</v>
          </cell>
          <cell r="DP351">
            <v>871</v>
          </cell>
          <cell r="DQ351">
            <v>377</v>
          </cell>
          <cell r="DR351">
            <v>52330</v>
          </cell>
          <cell r="DS351">
            <v>18372</v>
          </cell>
          <cell r="DT351">
            <v>165</v>
          </cell>
          <cell r="DU351">
            <v>391</v>
          </cell>
          <cell r="DV351">
            <v>118490</v>
          </cell>
          <cell r="DW351">
            <v>229875</v>
          </cell>
          <cell r="DX351">
            <v>-2298</v>
          </cell>
          <cell r="DY351">
            <v>7365</v>
          </cell>
          <cell r="DZ351">
            <v>0</v>
          </cell>
          <cell r="EA351">
            <v>808</v>
          </cell>
          <cell r="EB351">
            <v>0</v>
          </cell>
          <cell r="EC351">
            <v>0</v>
          </cell>
          <cell r="ED351">
            <v>0</v>
          </cell>
          <cell r="EE351">
            <v>2031</v>
          </cell>
          <cell r="EF351">
            <v>0</v>
          </cell>
          <cell r="EG351">
            <v>0</v>
          </cell>
          <cell r="EH351">
            <v>42062</v>
          </cell>
          <cell r="EI351">
            <v>39749</v>
          </cell>
          <cell r="EJ351">
            <v>262</v>
          </cell>
          <cell r="EK351">
            <v>314</v>
          </cell>
          <cell r="EL351">
            <v>0</v>
          </cell>
          <cell r="EM351">
            <v>31307</v>
          </cell>
          <cell r="EN351">
            <v>0</v>
          </cell>
          <cell r="EO351">
            <v>0</v>
          </cell>
          <cell r="EP351">
            <v>0</v>
          </cell>
          <cell r="EQ351">
            <v>13087</v>
          </cell>
          <cell r="ER351">
            <v>0</v>
          </cell>
          <cell r="ES351">
            <v>0</v>
          </cell>
          <cell r="ET351">
            <v>0</v>
          </cell>
          <cell r="EU351">
            <v>2141</v>
          </cell>
          <cell r="EV351">
            <v>0</v>
          </cell>
          <cell r="EW351">
            <v>0</v>
          </cell>
          <cell r="EX351">
            <v>0</v>
          </cell>
          <cell r="EY351">
            <v>0</v>
          </cell>
          <cell r="EZ351">
            <v>0</v>
          </cell>
          <cell r="FA351">
            <v>0</v>
          </cell>
          <cell r="FB351">
            <v>0</v>
          </cell>
          <cell r="FC351">
            <v>29984</v>
          </cell>
          <cell r="FD351">
            <v>0</v>
          </cell>
          <cell r="FE351">
            <v>230</v>
          </cell>
          <cell r="FF351">
            <v>0</v>
          </cell>
          <cell r="FG351">
            <v>42727</v>
          </cell>
          <cell r="FH351">
            <v>-2081</v>
          </cell>
          <cell r="FI351">
            <v>0</v>
          </cell>
          <cell r="FJ351">
            <v>0</v>
          </cell>
          <cell r="FK351">
            <v>27</v>
          </cell>
          <cell r="FL351">
            <v>907</v>
          </cell>
          <cell r="FM351">
            <v>150</v>
          </cell>
          <cell r="FN351">
            <v>5568</v>
          </cell>
          <cell r="FO351">
            <v>17781</v>
          </cell>
          <cell r="FP351">
            <v>35</v>
          </cell>
          <cell r="FQ351">
            <v>42</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cell r="HA351">
            <v>0</v>
          </cell>
          <cell r="HB351">
            <v>0</v>
          </cell>
          <cell r="HC351">
            <v>0</v>
          </cell>
          <cell r="HD351">
            <v>0</v>
          </cell>
          <cell r="HE351">
            <v>0</v>
          </cell>
          <cell r="HF351">
            <v>0</v>
          </cell>
          <cell r="HG351">
            <v>0</v>
          </cell>
          <cell r="HH351">
            <v>0</v>
          </cell>
          <cell r="HI351">
            <v>0</v>
          </cell>
          <cell r="HJ351">
            <v>0</v>
          </cell>
          <cell r="HK351">
            <v>0</v>
          </cell>
          <cell r="HL351">
            <v>0</v>
          </cell>
          <cell r="HM351">
            <v>0</v>
          </cell>
          <cell r="HN351">
            <v>0</v>
          </cell>
          <cell r="HO351">
            <v>0</v>
          </cell>
          <cell r="HP351">
            <v>0</v>
          </cell>
          <cell r="HQ351">
            <v>0</v>
          </cell>
          <cell r="HR351">
            <v>0</v>
          </cell>
          <cell r="HS351">
            <v>0</v>
          </cell>
          <cell r="HT351">
            <v>0</v>
          </cell>
          <cell r="HU351">
            <v>0</v>
          </cell>
          <cell r="HV351">
            <v>0</v>
          </cell>
          <cell r="HW351">
            <v>0</v>
          </cell>
          <cell r="HX351">
            <v>0</v>
          </cell>
          <cell r="HY351">
            <v>0</v>
          </cell>
          <cell r="HZ351">
            <v>0</v>
          </cell>
          <cell r="IA351">
            <v>0</v>
          </cell>
          <cell r="IB351">
            <v>0</v>
          </cell>
          <cell r="IC351">
            <v>0</v>
          </cell>
          <cell r="ID351">
            <v>0</v>
          </cell>
          <cell r="IE351">
            <v>0</v>
          </cell>
          <cell r="IF351">
            <v>0</v>
          </cell>
          <cell r="IG351">
            <v>0</v>
          </cell>
          <cell r="IH351">
            <v>0</v>
          </cell>
          <cell r="II351">
            <v>0</v>
          </cell>
          <cell r="IJ351">
            <v>0</v>
          </cell>
          <cell r="IK351">
            <v>0</v>
          </cell>
        </row>
        <row r="352">
          <cell r="A352" t="str">
            <v>45867983</v>
          </cell>
          <cell r="B352" t="str">
            <v>2001</v>
          </cell>
          <cell r="C352">
            <v>37450</v>
          </cell>
          <cell r="D352" t="str">
            <v>13:34:25</v>
          </cell>
          <cell r="E352" t="str">
            <v>White Oak Manor Shelby</v>
          </cell>
          <cell r="F352">
            <v>0</v>
          </cell>
          <cell r="G352">
            <v>355652</v>
          </cell>
          <cell r="H352">
            <v>-27255</v>
          </cell>
          <cell r="I352">
            <v>-195637</v>
          </cell>
          <cell r="J352">
            <v>67268</v>
          </cell>
          <cell r="K352">
            <v>243798</v>
          </cell>
          <cell r="L352">
            <v>414</v>
          </cell>
          <cell r="M352">
            <v>-3361</v>
          </cell>
          <cell r="N352">
            <v>223519</v>
          </cell>
          <cell r="O352">
            <v>70838</v>
          </cell>
          <cell r="P352">
            <v>1470</v>
          </cell>
          <cell r="Q352">
            <v>0</v>
          </cell>
          <cell r="R352">
            <v>309279</v>
          </cell>
          <cell r="S352">
            <v>417791</v>
          </cell>
          <cell r="T352">
            <v>6093</v>
          </cell>
          <cell r="U352">
            <v>0</v>
          </cell>
          <cell r="V352">
            <v>0</v>
          </cell>
          <cell r="W352">
            <v>0</v>
          </cell>
          <cell r="X352">
            <v>0</v>
          </cell>
          <cell r="Y352">
            <v>0</v>
          </cell>
          <cell r="Z352">
            <v>482490</v>
          </cell>
          <cell r="AA352">
            <v>0</v>
          </cell>
          <cell r="AB352">
            <v>0</v>
          </cell>
          <cell r="AC352">
            <v>0</v>
          </cell>
          <cell r="AD352">
            <v>546979</v>
          </cell>
          <cell r="AE352">
            <v>0</v>
          </cell>
          <cell r="AF352">
            <v>0</v>
          </cell>
          <cell r="AG352">
            <v>0</v>
          </cell>
          <cell r="AH352">
            <v>1316435</v>
          </cell>
          <cell r="AI352">
            <v>0</v>
          </cell>
          <cell r="AJ352">
            <v>0</v>
          </cell>
          <cell r="AK352">
            <v>0</v>
          </cell>
          <cell r="AL352">
            <v>17841</v>
          </cell>
          <cell r="AM352">
            <v>0</v>
          </cell>
          <cell r="AN352">
            <v>0</v>
          </cell>
          <cell r="AO352">
            <v>0</v>
          </cell>
          <cell r="AP352">
            <v>0</v>
          </cell>
          <cell r="AQ352">
            <v>0</v>
          </cell>
          <cell r="AR352">
            <v>0</v>
          </cell>
          <cell r="AS352">
            <v>0</v>
          </cell>
          <cell r="AT352">
            <v>0</v>
          </cell>
          <cell r="AU352">
            <v>182887</v>
          </cell>
          <cell r="AV352">
            <v>0</v>
          </cell>
          <cell r="AW352">
            <v>0</v>
          </cell>
          <cell r="AX352">
            <v>0</v>
          </cell>
          <cell r="AY352">
            <v>281991</v>
          </cell>
          <cell r="AZ352">
            <v>23831</v>
          </cell>
          <cell r="BA352">
            <v>0</v>
          </cell>
          <cell r="BB352">
            <v>0</v>
          </cell>
          <cell r="BC352">
            <v>743</v>
          </cell>
          <cell r="BD352">
            <v>0</v>
          </cell>
          <cell r="BE352">
            <v>0</v>
          </cell>
          <cell r="BF352">
            <v>0</v>
          </cell>
          <cell r="BG352">
            <v>114788</v>
          </cell>
          <cell r="BH352">
            <v>0</v>
          </cell>
          <cell r="BI352">
            <v>-5833</v>
          </cell>
          <cell r="BJ352">
            <v>0</v>
          </cell>
          <cell r="BK352">
            <v>24788</v>
          </cell>
          <cell r="BL352">
            <v>0</v>
          </cell>
          <cell r="BM352">
            <v>-3635</v>
          </cell>
          <cell r="BN352">
            <v>0</v>
          </cell>
          <cell r="BO352">
            <v>2786</v>
          </cell>
          <cell r="BP352">
            <v>0</v>
          </cell>
          <cell r="BQ352">
            <v>0</v>
          </cell>
          <cell r="BR352">
            <v>0</v>
          </cell>
          <cell r="BS352">
            <v>0</v>
          </cell>
          <cell r="BT352">
            <v>0</v>
          </cell>
          <cell r="BU352">
            <v>867</v>
          </cell>
          <cell r="BV352">
            <v>0</v>
          </cell>
          <cell r="BW352">
            <v>0</v>
          </cell>
          <cell r="BX352">
            <v>0</v>
          </cell>
          <cell r="BY352">
            <v>0</v>
          </cell>
          <cell r="BZ352">
            <v>0</v>
          </cell>
          <cell r="CA352">
            <v>16500</v>
          </cell>
          <cell r="CB352">
            <v>0</v>
          </cell>
          <cell r="CC352">
            <v>0</v>
          </cell>
          <cell r="CD352">
            <v>0</v>
          </cell>
          <cell r="CE352">
            <v>18960</v>
          </cell>
          <cell r="CF352">
            <v>0</v>
          </cell>
          <cell r="CG352">
            <v>11899</v>
          </cell>
          <cell r="CH352">
            <v>0</v>
          </cell>
          <cell r="CI352">
            <v>7150</v>
          </cell>
          <cell r="CJ352">
            <v>0</v>
          </cell>
          <cell r="CK352">
            <v>0</v>
          </cell>
          <cell r="CL352">
            <v>0</v>
          </cell>
          <cell r="CM352">
            <v>0</v>
          </cell>
          <cell r="CN352">
            <v>0</v>
          </cell>
          <cell r="CO352">
            <v>0</v>
          </cell>
          <cell r="CP352">
            <v>0</v>
          </cell>
          <cell r="CQ352">
            <v>0</v>
          </cell>
          <cell r="CR352">
            <v>0</v>
          </cell>
          <cell r="CS352">
            <v>0</v>
          </cell>
          <cell r="CT352">
            <v>0</v>
          </cell>
          <cell r="CU352">
            <v>0</v>
          </cell>
          <cell r="CV352">
            <v>1297</v>
          </cell>
          <cell r="CW352">
            <v>1545</v>
          </cell>
          <cell r="CX352">
            <v>0</v>
          </cell>
          <cell r="CY352">
            <v>0</v>
          </cell>
          <cell r="CZ352">
            <v>0</v>
          </cell>
          <cell r="DA352">
            <v>0</v>
          </cell>
          <cell r="DB352">
            <v>0</v>
          </cell>
          <cell r="DC352">
            <v>0</v>
          </cell>
          <cell r="DD352">
            <v>0</v>
          </cell>
          <cell r="DE352">
            <v>0</v>
          </cell>
          <cell r="DF352">
            <v>2363745</v>
          </cell>
          <cell r="DG352">
            <v>650593</v>
          </cell>
          <cell r="DH352">
            <v>25128</v>
          </cell>
          <cell r="DI352">
            <v>4843</v>
          </cell>
          <cell r="DJ352">
            <v>101152</v>
          </cell>
          <cell r="DK352">
            <v>43088</v>
          </cell>
          <cell r="DL352">
            <v>683</v>
          </cell>
          <cell r="DM352">
            <v>0</v>
          </cell>
          <cell r="DN352">
            <v>108872</v>
          </cell>
          <cell r="DO352">
            <v>28554</v>
          </cell>
          <cell r="DP352">
            <v>2821</v>
          </cell>
          <cell r="DQ352">
            <v>0</v>
          </cell>
          <cell r="DR352">
            <v>75021</v>
          </cell>
          <cell r="DS352">
            <v>23745</v>
          </cell>
          <cell r="DT352">
            <v>778</v>
          </cell>
          <cell r="DU352">
            <v>0</v>
          </cell>
          <cell r="DV352">
            <v>142617</v>
          </cell>
          <cell r="DW352">
            <v>361369</v>
          </cell>
          <cell r="DX352">
            <v>-10067</v>
          </cell>
          <cell r="DY352">
            <v>16163</v>
          </cell>
          <cell r="DZ352">
            <v>0</v>
          </cell>
          <cell r="EA352">
            <v>8945</v>
          </cell>
          <cell r="EB352">
            <v>0</v>
          </cell>
          <cell r="EC352">
            <v>0</v>
          </cell>
          <cell r="ED352">
            <v>0</v>
          </cell>
          <cell r="EE352">
            <v>10910</v>
          </cell>
          <cell r="EF352">
            <v>0</v>
          </cell>
          <cell r="EG352">
            <v>0</v>
          </cell>
          <cell r="EH352">
            <v>80273</v>
          </cell>
          <cell r="EI352">
            <v>108769</v>
          </cell>
          <cell r="EJ352">
            <v>542</v>
          </cell>
          <cell r="EK352">
            <v>0</v>
          </cell>
          <cell r="EL352">
            <v>0</v>
          </cell>
          <cell r="EM352">
            <v>67711</v>
          </cell>
          <cell r="EN352">
            <v>0</v>
          </cell>
          <cell r="EO352">
            <v>0</v>
          </cell>
          <cell r="EP352">
            <v>0</v>
          </cell>
          <cell r="EQ352">
            <v>16688</v>
          </cell>
          <cell r="ER352">
            <v>0</v>
          </cell>
          <cell r="ES352">
            <v>0</v>
          </cell>
          <cell r="ET352">
            <v>0</v>
          </cell>
          <cell r="EU352">
            <v>2930</v>
          </cell>
          <cell r="EV352">
            <v>0</v>
          </cell>
          <cell r="EW352">
            <v>0</v>
          </cell>
          <cell r="EX352">
            <v>0</v>
          </cell>
          <cell r="EY352">
            <v>0</v>
          </cell>
          <cell r="EZ352">
            <v>0</v>
          </cell>
          <cell r="FA352">
            <v>0</v>
          </cell>
          <cell r="FB352">
            <v>0</v>
          </cell>
          <cell r="FC352">
            <v>56147</v>
          </cell>
          <cell r="FD352">
            <v>0</v>
          </cell>
          <cell r="FE352">
            <v>-372</v>
          </cell>
          <cell r="FF352">
            <v>0</v>
          </cell>
          <cell r="FG352">
            <v>40742</v>
          </cell>
          <cell r="FH352">
            <v>-3108</v>
          </cell>
          <cell r="FI352">
            <v>0</v>
          </cell>
          <cell r="FJ352">
            <v>0</v>
          </cell>
          <cell r="FK352">
            <v>2704</v>
          </cell>
          <cell r="FL352">
            <v>2367</v>
          </cell>
          <cell r="FM352">
            <v>0</v>
          </cell>
          <cell r="FN352">
            <v>19882</v>
          </cell>
          <cell r="FO352">
            <v>13399</v>
          </cell>
          <cell r="FP352">
            <v>134</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cell r="HA352">
            <v>0</v>
          </cell>
          <cell r="HB352">
            <v>0</v>
          </cell>
          <cell r="HC352">
            <v>0</v>
          </cell>
          <cell r="HD352">
            <v>0</v>
          </cell>
          <cell r="HE352">
            <v>0</v>
          </cell>
          <cell r="HF352">
            <v>0</v>
          </cell>
          <cell r="HG352">
            <v>0</v>
          </cell>
          <cell r="HH352">
            <v>0</v>
          </cell>
          <cell r="HI352">
            <v>0</v>
          </cell>
          <cell r="HJ352">
            <v>0</v>
          </cell>
          <cell r="HK352">
            <v>0</v>
          </cell>
          <cell r="HL352">
            <v>0</v>
          </cell>
          <cell r="HM352">
            <v>0</v>
          </cell>
          <cell r="HN352">
            <v>0</v>
          </cell>
          <cell r="HO352">
            <v>0</v>
          </cell>
          <cell r="HP352">
            <v>0</v>
          </cell>
          <cell r="HQ352">
            <v>0</v>
          </cell>
          <cell r="HR352">
            <v>0</v>
          </cell>
          <cell r="HS352">
            <v>0</v>
          </cell>
          <cell r="HT352">
            <v>0</v>
          </cell>
          <cell r="HU352">
            <v>0</v>
          </cell>
          <cell r="HV352">
            <v>0</v>
          </cell>
          <cell r="HW352">
            <v>0</v>
          </cell>
          <cell r="HX352">
            <v>0</v>
          </cell>
          <cell r="HY352">
            <v>0</v>
          </cell>
          <cell r="HZ352">
            <v>0</v>
          </cell>
          <cell r="IA352">
            <v>0</v>
          </cell>
          <cell r="IB352">
            <v>0</v>
          </cell>
          <cell r="IC352">
            <v>0</v>
          </cell>
          <cell r="ID352">
            <v>0</v>
          </cell>
          <cell r="IE352">
            <v>0</v>
          </cell>
          <cell r="IF352">
            <v>0</v>
          </cell>
          <cell r="IG352">
            <v>0</v>
          </cell>
          <cell r="IH352">
            <v>0</v>
          </cell>
          <cell r="II352">
            <v>0</v>
          </cell>
          <cell r="IJ352">
            <v>0</v>
          </cell>
          <cell r="IK352">
            <v>0</v>
          </cell>
        </row>
        <row r="353">
          <cell r="A353" t="str">
            <v>44974678</v>
          </cell>
          <cell r="B353" t="str">
            <v>2001</v>
          </cell>
          <cell r="C353">
            <v>37524</v>
          </cell>
          <cell r="D353" t="str">
            <v>10:10:09</v>
          </cell>
          <cell r="E353" t="str">
            <v>White Oak Manor Tryon</v>
          </cell>
          <cell r="F353">
            <v>0</v>
          </cell>
          <cell r="G353">
            <v>208670</v>
          </cell>
          <cell r="H353">
            <v>-11343</v>
          </cell>
          <cell r="I353">
            <v>-69939</v>
          </cell>
          <cell r="J353">
            <v>46007</v>
          </cell>
          <cell r="K353">
            <v>139270</v>
          </cell>
          <cell r="L353">
            <v>288</v>
          </cell>
          <cell r="M353">
            <v>-2302</v>
          </cell>
          <cell r="N353">
            <v>86317</v>
          </cell>
          <cell r="O353">
            <v>36294</v>
          </cell>
          <cell r="P353">
            <v>456</v>
          </cell>
          <cell r="Q353">
            <v>0</v>
          </cell>
          <cell r="R353">
            <v>250731</v>
          </cell>
          <cell r="S353">
            <v>214040</v>
          </cell>
          <cell r="T353">
            <v>2362</v>
          </cell>
          <cell r="U353">
            <v>187145</v>
          </cell>
          <cell r="V353">
            <v>0</v>
          </cell>
          <cell r="W353">
            <v>0</v>
          </cell>
          <cell r="X353">
            <v>0</v>
          </cell>
          <cell r="Y353">
            <v>0</v>
          </cell>
          <cell r="Z353">
            <v>177251</v>
          </cell>
          <cell r="AA353">
            <v>0</v>
          </cell>
          <cell r="AB353">
            <v>0</v>
          </cell>
          <cell r="AC353">
            <v>0</v>
          </cell>
          <cell r="AD353">
            <v>285375</v>
          </cell>
          <cell r="AE353">
            <v>0</v>
          </cell>
          <cell r="AF353">
            <v>0</v>
          </cell>
          <cell r="AG353">
            <v>0</v>
          </cell>
          <cell r="AH353">
            <v>516054</v>
          </cell>
          <cell r="AI353">
            <v>0</v>
          </cell>
          <cell r="AJ353">
            <v>0</v>
          </cell>
          <cell r="AK353">
            <v>0</v>
          </cell>
          <cell r="AL353">
            <v>2575</v>
          </cell>
          <cell r="AM353">
            <v>0</v>
          </cell>
          <cell r="AN353">
            <v>0</v>
          </cell>
          <cell r="AO353">
            <v>0</v>
          </cell>
          <cell r="AP353">
            <v>0</v>
          </cell>
          <cell r="AQ353">
            <v>0</v>
          </cell>
          <cell r="AR353">
            <v>0</v>
          </cell>
          <cell r="AS353">
            <v>0</v>
          </cell>
          <cell r="AT353">
            <v>0</v>
          </cell>
          <cell r="AU353">
            <v>76657</v>
          </cell>
          <cell r="AV353">
            <v>0</v>
          </cell>
          <cell r="AW353">
            <v>0</v>
          </cell>
          <cell r="AX353">
            <v>0</v>
          </cell>
          <cell r="AY353">
            <v>150163</v>
          </cell>
          <cell r="AZ353">
            <v>8030</v>
          </cell>
          <cell r="BA353">
            <v>0</v>
          </cell>
          <cell r="BB353">
            <v>0</v>
          </cell>
          <cell r="BC353">
            <v>1171</v>
          </cell>
          <cell r="BD353">
            <v>0</v>
          </cell>
          <cell r="BE353">
            <v>0</v>
          </cell>
          <cell r="BF353">
            <v>0</v>
          </cell>
          <cell r="BG353">
            <v>30025</v>
          </cell>
          <cell r="BH353">
            <v>0</v>
          </cell>
          <cell r="BI353">
            <v>-63</v>
          </cell>
          <cell r="BJ353">
            <v>0</v>
          </cell>
          <cell r="BK353">
            <v>7617</v>
          </cell>
          <cell r="BL353">
            <v>0</v>
          </cell>
          <cell r="BM353">
            <v>-875</v>
          </cell>
          <cell r="BN353">
            <v>0</v>
          </cell>
          <cell r="BO353">
            <v>1481</v>
          </cell>
          <cell r="BP353">
            <v>0</v>
          </cell>
          <cell r="BQ353">
            <v>0</v>
          </cell>
          <cell r="BR353">
            <v>0</v>
          </cell>
          <cell r="BS353">
            <v>0</v>
          </cell>
          <cell r="BT353">
            <v>0</v>
          </cell>
          <cell r="BU353">
            <v>0</v>
          </cell>
          <cell r="BV353">
            <v>0</v>
          </cell>
          <cell r="BW353">
            <v>0</v>
          </cell>
          <cell r="BX353">
            <v>0</v>
          </cell>
          <cell r="BY353">
            <v>0</v>
          </cell>
          <cell r="BZ353">
            <v>0</v>
          </cell>
          <cell r="CA353">
            <v>18550</v>
          </cell>
          <cell r="CB353">
            <v>0</v>
          </cell>
          <cell r="CC353">
            <v>0</v>
          </cell>
          <cell r="CD353">
            <v>0</v>
          </cell>
          <cell r="CE353">
            <v>11508</v>
          </cell>
          <cell r="CF353">
            <v>-475</v>
          </cell>
          <cell r="CG353">
            <v>9757</v>
          </cell>
          <cell r="CH353">
            <v>0</v>
          </cell>
          <cell r="CI353">
            <v>1700</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981255</v>
          </cell>
          <cell r="DG353">
            <v>298872</v>
          </cell>
          <cell r="DH353">
            <v>7555</v>
          </cell>
          <cell r="DI353">
            <v>8819</v>
          </cell>
          <cell r="DJ353">
            <v>80087</v>
          </cell>
          <cell r="DK353">
            <v>35684</v>
          </cell>
          <cell r="DL353">
            <v>502</v>
          </cell>
          <cell r="DM353">
            <v>14652</v>
          </cell>
          <cell r="DN353">
            <v>48309</v>
          </cell>
          <cell r="DO353">
            <v>11455</v>
          </cell>
          <cell r="DP353">
            <v>970</v>
          </cell>
          <cell r="DQ353">
            <v>0</v>
          </cell>
          <cell r="DR353">
            <v>42813</v>
          </cell>
          <cell r="DS353">
            <v>14261</v>
          </cell>
          <cell r="DT353">
            <v>297</v>
          </cell>
          <cell r="DU353">
            <v>0</v>
          </cell>
          <cell r="DV353">
            <v>89897</v>
          </cell>
          <cell r="DW353">
            <v>193332</v>
          </cell>
          <cell r="DX353">
            <v>-1839</v>
          </cell>
          <cell r="DY353">
            <v>8416</v>
          </cell>
          <cell r="DZ353">
            <v>0</v>
          </cell>
          <cell r="EA353">
            <v>1221</v>
          </cell>
          <cell r="EB353">
            <v>0</v>
          </cell>
          <cell r="EC353">
            <v>0</v>
          </cell>
          <cell r="ED353">
            <v>0</v>
          </cell>
          <cell r="EE353">
            <v>1176</v>
          </cell>
          <cell r="EF353">
            <v>0</v>
          </cell>
          <cell r="EG353">
            <v>0</v>
          </cell>
          <cell r="EH353">
            <v>48167</v>
          </cell>
          <cell r="EI353">
            <v>88032</v>
          </cell>
          <cell r="EJ353">
            <v>302</v>
          </cell>
          <cell r="EK353">
            <v>0</v>
          </cell>
          <cell r="EL353">
            <v>0</v>
          </cell>
          <cell r="EM353">
            <v>47630</v>
          </cell>
          <cell r="EN353">
            <v>0</v>
          </cell>
          <cell r="EO353">
            <v>0</v>
          </cell>
          <cell r="EP353">
            <v>0</v>
          </cell>
          <cell r="EQ353">
            <v>12162</v>
          </cell>
          <cell r="ER353">
            <v>0</v>
          </cell>
          <cell r="ES353">
            <v>0</v>
          </cell>
          <cell r="ET353">
            <v>0</v>
          </cell>
          <cell r="EU353">
            <v>7482</v>
          </cell>
          <cell r="EV353">
            <v>0</v>
          </cell>
          <cell r="EW353">
            <v>0</v>
          </cell>
          <cell r="EX353">
            <v>0</v>
          </cell>
          <cell r="EY353">
            <v>0</v>
          </cell>
          <cell r="EZ353">
            <v>0</v>
          </cell>
          <cell r="FA353">
            <v>0</v>
          </cell>
          <cell r="FB353">
            <v>0</v>
          </cell>
          <cell r="FC353">
            <v>20268</v>
          </cell>
          <cell r="FD353">
            <v>0</v>
          </cell>
          <cell r="FE353">
            <v>-170</v>
          </cell>
          <cell r="FF353">
            <v>0</v>
          </cell>
          <cell r="FG353">
            <v>1938</v>
          </cell>
          <cell r="FH353">
            <v>-888</v>
          </cell>
          <cell r="FI353">
            <v>0</v>
          </cell>
          <cell r="FJ353">
            <v>0</v>
          </cell>
          <cell r="FK353">
            <v>0</v>
          </cell>
          <cell r="FL353">
            <v>1316</v>
          </cell>
          <cell r="FM353">
            <v>0</v>
          </cell>
          <cell r="FN353">
            <v>3520</v>
          </cell>
          <cell r="FO353">
            <v>10497</v>
          </cell>
          <cell r="FP353">
            <v>22</v>
          </cell>
          <cell r="FQ353">
            <v>0</v>
          </cell>
          <cell r="FR353">
            <v>0</v>
          </cell>
          <cell r="FS353">
            <v>0</v>
          </cell>
          <cell r="FT353">
            <v>0</v>
          </cell>
          <cell r="FU353">
            <v>0</v>
          </cell>
          <cell r="FV353">
            <v>0</v>
          </cell>
          <cell r="FW353">
            <v>0</v>
          </cell>
          <cell r="FX353">
            <v>0</v>
          </cell>
          <cell r="FY353">
            <v>0</v>
          </cell>
          <cell r="FZ353">
            <v>0</v>
          </cell>
          <cell r="GA353">
            <v>0</v>
          </cell>
          <cell r="GB353">
            <v>0</v>
          </cell>
          <cell r="GC353">
            <v>0</v>
          </cell>
          <cell r="GD353">
            <v>0</v>
          </cell>
          <cell r="GE353">
            <v>0</v>
          </cell>
          <cell r="GF353">
            <v>0</v>
          </cell>
          <cell r="GG353">
            <v>0</v>
          </cell>
          <cell r="GH353">
            <v>0</v>
          </cell>
          <cell r="GI353">
            <v>0</v>
          </cell>
          <cell r="GJ353">
            <v>0</v>
          </cell>
          <cell r="GK353">
            <v>0</v>
          </cell>
          <cell r="GL353">
            <v>0</v>
          </cell>
          <cell r="GM353">
            <v>0</v>
          </cell>
          <cell r="GN353">
            <v>0</v>
          </cell>
          <cell r="GO353">
            <v>0</v>
          </cell>
          <cell r="GP353">
            <v>0</v>
          </cell>
          <cell r="GQ353">
            <v>0</v>
          </cell>
          <cell r="GR353">
            <v>0</v>
          </cell>
          <cell r="GS353">
            <v>0</v>
          </cell>
          <cell r="GT353">
            <v>0</v>
          </cell>
          <cell r="GU353">
            <v>0</v>
          </cell>
          <cell r="GV353">
            <v>0</v>
          </cell>
          <cell r="GW353">
            <v>0</v>
          </cell>
          <cell r="GX353">
            <v>0</v>
          </cell>
          <cell r="GY353">
            <v>0</v>
          </cell>
          <cell r="GZ353">
            <v>0</v>
          </cell>
          <cell r="HA353">
            <v>0</v>
          </cell>
          <cell r="HB353">
            <v>0</v>
          </cell>
          <cell r="HC353">
            <v>0</v>
          </cell>
          <cell r="HD353">
            <v>0</v>
          </cell>
          <cell r="HE353">
            <v>0</v>
          </cell>
          <cell r="HF353">
            <v>0</v>
          </cell>
          <cell r="HG353">
            <v>0</v>
          </cell>
          <cell r="HH353">
            <v>0</v>
          </cell>
          <cell r="HI353">
            <v>0</v>
          </cell>
          <cell r="HJ353">
            <v>0</v>
          </cell>
          <cell r="HK353">
            <v>0</v>
          </cell>
          <cell r="HL353">
            <v>0</v>
          </cell>
          <cell r="HM353">
            <v>0</v>
          </cell>
          <cell r="HN353">
            <v>0</v>
          </cell>
          <cell r="HO353">
            <v>0</v>
          </cell>
          <cell r="HP353">
            <v>0</v>
          </cell>
          <cell r="HQ353">
            <v>0</v>
          </cell>
          <cell r="HR353">
            <v>0</v>
          </cell>
          <cell r="HS353">
            <v>0</v>
          </cell>
          <cell r="HT353">
            <v>0</v>
          </cell>
          <cell r="HU353">
            <v>0</v>
          </cell>
          <cell r="HV353">
            <v>0</v>
          </cell>
          <cell r="HW353">
            <v>0</v>
          </cell>
          <cell r="HX353">
            <v>0</v>
          </cell>
          <cell r="HY353">
            <v>0</v>
          </cell>
          <cell r="HZ353">
            <v>0</v>
          </cell>
          <cell r="IA353">
            <v>0</v>
          </cell>
          <cell r="IB353">
            <v>0</v>
          </cell>
          <cell r="IC353">
            <v>0</v>
          </cell>
          <cell r="ID353">
            <v>0</v>
          </cell>
          <cell r="IE353">
            <v>0</v>
          </cell>
          <cell r="IF353">
            <v>0</v>
          </cell>
          <cell r="IG353">
            <v>0</v>
          </cell>
          <cell r="IH353">
            <v>0</v>
          </cell>
          <cell r="II353">
            <v>0</v>
          </cell>
          <cell r="IJ353">
            <v>0</v>
          </cell>
          <cell r="IK353">
            <v>0</v>
          </cell>
        </row>
        <row r="354">
          <cell r="A354" t="str">
            <v>62702318</v>
          </cell>
          <cell r="B354" t="str">
            <v>2001</v>
          </cell>
          <cell r="C354">
            <v>37546</v>
          </cell>
          <cell r="D354" t="str">
            <v>14:14:17</v>
          </cell>
          <cell r="E354" t="str">
            <v>WILKES SENIOR VILLAGE</v>
          </cell>
          <cell r="F354">
            <v>0</v>
          </cell>
          <cell r="G354">
            <v>769223</v>
          </cell>
          <cell r="H354">
            <v>0</v>
          </cell>
          <cell r="I354">
            <v>-10309</v>
          </cell>
          <cell r="J354">
            <v>34581</v>
          </cell>
          <cell r="K354">
            <v>177651</v>
          </cell>
          <cell r="L354">
            <v>2665</v>
          </cell>
          <cell r="M354">
            <v>0</v>
          </cell>
          <cell r="N354">
            <v>158845</v>
          </cell>
          <cell r="O354">
            <v>34514</v>
          </cell>
          <cell r="P354">
            <v>9467</v>
          </cell>
          <cell r="Q354">
            <v>0</v>
          </cell>
          <cell r="R354">
            <v>250466</v>
          </cell>
          <cell r="S354">
            <v>288806</v>
          </cell>
          <cell r="T354">
            <v>18074</v>
          </cell>
          <cell r="U354">
            <v>-7926</v>
          </cell>
          <cell r="V354">
            <v>81696</v>
          </cell>
          <cell r="W354">
            <v>0</v>
          </cell>
          <cell r="X354">
            <v>0</v>
          </cell>
          <cell r="Y354">
            <v>0</v>
          </cell>
          <cell r="Z354">
            <v>82526</v>
          </cell>
          <cell r="AA354">
            <v>0</v>
          </cell>
          <cell r="AB354">
            <v>0</v>
          </cell>
          <cell r="AC354">
            <v>0</v>
          </cell>
          <cell r="AD354">
            <v>0</v>
          </cell>
          <cell r="AE354">
            <v>0</v>
          </cell>
          <cell r="AF354">
            <v>0</v>
          </cell>
          <cell r="AG354">
            <v>0</v>
          </cell>
          <cell r="AH354">
            <v>0</v>
          </cell>
          <cell r="AI354">
            <v>0</v>
          </cell>
          <cell r="AJ354">
            <v>0</v>
          </cell>
          <cell r="AK354">
            <v>0</v>
          </cell>
          <cell r="AL354">
            <v>105952</v>
          </cell>
          <cell r="AM354">
            <v>0</v>
          </cell>
          <cell r="AN354">
            <v>0</v>
          </cell>
          <cell r="AO354">
            <v>0</v>
          </cell>
          <cell r="AP354">
            <v>0</v>
          </cell>
          <cell r="AQ354">
            <v>0</v>
          </cell>
          <cell r="AR354">
            <v>10043</v>
          </cell>
          <cell r="AS354">
            <v>0</v>
          </cell>
          <cell r="AT354">
            <v>0</v>
          </cell>
          <cell r="AU354">
            <v>20552</v>
          </cell>
          <cell r="AV354">
            <v>1667</v>
          </cell>
          <cell r="AW354">
            <v>0</v>
          </cell>
          <cell r="AX354">
            <v>0</v>
          </cell>
          <cell r="AY354">
            <v>794</v>
          </cell>
          <cell r="AZ354">
            <v>20536</v>
          </cell>
          <cell r="BA354">
            <v>0</v>
          </cell>
          <cell r="BB354">
            <v>0</v>
          </cell>
          <cell r="BC354">
            <v>1988</v>
          </cell>
          <cell r="BD354">
            <v>0</v>
          </cell>
          <cell r="BE354">
            <v>0</v>
          </cell>
          <cell r="BF354">
            <v>0</v>
          </cell>
          <cell r="BG354">
            <v>31219</v>
          </cell>
          <cell r="BH354">
            <v>0</v>
          </cell>
          <cell r="BI354">
            <v>0</v>
          </cell>
          <cell r="BJ354">
            <v>0</v>
          </cell>
          <cell r="BK354">
            <v>31807</v>
          </cell>
          <cell r="BL354">
            <v>5351</v>
          </cell>
          <cell r="BM354">
            <v>0</v>
          </cell>
          <cell r="BN354">
            <v>0</v>
          </cell>
          <cell r="BO354">
            <v>1147</v>
          </cell>
          <cell r="BP354">
            <v>0</v>
          </cell>
          <cell r="BQ354">
            <v>0</v>
          </cell>
          <cell r="BR354">
            <v>0</v>
          </cell>
          <cell r="BS354">
            <v>0</v>
          </cell>
          <cell r="BT354">
            <v>0</v>
          </cell>
          <cell r="BU354">
            <v>0</v>
          </cell>
          <cell r="BV354">
            <v>0</v>
          </cell>
          <cell r="BW354">
            <v>19651</v>
          </cell>
          <cell r="BX354">
            <v>0</v>
          </cell>
          <cell r="BY354">
            <v>0</v>
          </cell>
          <cell r="BZ354">
            <v>0</v>
          </cell>
          <cell r="CA354">
            <v>27946</v>
          </cell>
          <cell r="CB354">
            <v>0</v>
          </cell>
          <cell r="CC354">
            <v>0</v>
          </cell>
          <cell r="CD354">
            <v>0</v>
          </cell>
          <cell r="CE354">
            <v>4500</v>
          </cell>
          <cell r="CF354">
            <v>0</v>
          </cell>
          <cell r="CG354">
            <v>0</v>
          </cell>
          <cell r="CH354">
            <v>0</v>
          </cell>
          <cell r="CI354">
            <v>2300</v>
          </cell>
          <cell r="CJ354">
            <v>0</v>
          </cell>
          <cell r="CK354">
            <v>0</v>
          </cell>
          <cell r="CL354">
            <v>0</v>
          </cell>
          <cell r="CM354">
            <v>0</v>
          </cell>
          <cell r="CN354">
            <v>0</v>
          </cell>
          <cell r="CO354">
            <v>0</v>
          </cell>
          <cell r="CP354">
            <v>0</v>
          </cell>
          <cell r="CQ354">
            <v>10345</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-1218</v>
          </cell>
          <cell r="DF354">
            <v>270174</v>
          </cell>
          <cell r="DG354">
            <v>152249</v>
          </cell>
          <cell r="DH354">
            <v>37597</v>
          </cell>
          <cell r="DI354">
            <v>-1218</v>
          </cell>
          <cell r="DJ354">
            <v>87095</v>
          </cell>
          <cell r="DK354">
            <v>35323</v>
          </cell>
          <cell r="DL354">
            <v>6467</v>
          </cell>
          <cell r="DM354">
            <v>0</v>
          </cell>
          <cell r="DN354">
            <v>70860</v>
          </cell>
          <cell r="DO354">
            <v>6767</v>
          </cell>
          <cell r="DP354">
            <v>5729</v>
          </cell>
          <cell r="DQ354">
            <v>0</v>
          </cell>
          <cell r="DR354">
            <v>83957</v>
          </cell>
          <cell r="DS354">
            <v>25872</v>
          </cell>
          <cell r="DT354">
            <v>-17142</v>
          </cell>
          <cell r="DU354">
            <v>0</v>
          </cell>
          <cell r="DV354">
            <v>198168</v>
          </cell>
          <cell r="DW354">
            <v>425455</v>
          </cell>
          <cell r="DX354">
            <v>-193684</v>
          </cell>
          <cell r="DY354">
            <v>-92103</v>
          </cell>
          <cell r="DZ354">
            <v>0</v>
          </cell>
          <cell r="EA354">
            <v>1638</v>
          </cell>
          <cell r="EB354">
            <v>0</v>
          </cell>
          <cell r="EC354">
            <v>0</v>
          </cell>
          <cell r="ED354">
            <v>0</v>
          </cell>
          <cell r="EE354">
            <v>4706</v>
          </cell>
          <cell r="EF354">
            <v>0</v>
          </cell>
          <cell r="EG354">
            <v>0</v>
          </cell>
          <cell r="EH354">
            <v>0</v>
          </cell>
          <cell r="EI354">
            <v>188290</v>
          </cell>
          <cell r="EJ354">
            <v>0</v>
          </cell>
          <cell r="EK354">
            <v>0</v>
          </cell>
          <cell r="EL354">
            <v>0</v>
          </cell>
          <cell r="EM354">
            <v>174329</v>
          </cell>
          <cell r="EN354">
            <v>0</v>
          </cell>
          <cell r="EO354">
            <v>0</v>
          </cell>
          <cell r="EP354">
            <v>0</v>
          </cell>
          <cell r="EQ354">
            <v>17821</v>
          </cell>
          <cell r="ER354">
            <v>0</v>
          </cell>
          <cell r="ES354">
            <v>0</v>
          </cell>
          <cell r="ET354">
            <v>0</v>
          </cell>
          <cell r="EU354">
            <v>12238</v>
          </cell>
          <cell r="EV354">
            <v>0</v>
          </cell>
          <cell r="EW354">
            <v>0</v>
          </cell>
          <cell r="EX354">
            <v>0</v>
          </cell>
          <cell r="EY354">
            <v>1326</v>
          </cell>
          <cell r="EZ354">
            <v>0</v>
          </cell>
          <cell r="FA354">
            <v>0</v>
          </cell>
          <cell r="FB354">
            <v>0</v>
          </cell>
          <cell r="FC354">
            <v>37941</v>
          </cell>
          <cell r="FD354">
            <v>0</v>
          </cell>
          <cell r="FE354">
            <v>0</v>
          </cell>
          <cell r="FF354">
            <v>0</v>
          </cell>
          <cell r="FG354">
            <v>2671</v>
          </cell>
          <cell r="FH354">
            <v>0</v>
          </cell>
          <cell r="FI354">
            <v>0</v>
          </cell>
          <cell r="FJ354">
            <v>0</v>
          </cell>
          <cell r="FK354">
            <v>2364</v>
          </cell>
          <cell r="FL354">
            <v>0</v>
          </cell>
          <cell r="FM354">
            <v>0</v>
          </cell>
          <cell r="FN354">
            <v>13758</v>
          </cell>
          <cell r="FO354">
            <v>14755</v>
          </cell>
          <cell r="FP354">
            <v>1433</v>
          </cell>
          <cell r="FQ354">
            <v>0</v>
          </cell>
          <cell r="FR354">
            <v>31399</v>
          </cell>
          <cell r="FS354">
            <v>0</v>
          </cell>
          <cell r="FT354">
            <v>0</v>
          </cell>
          <cell r="FU354">
            <v>0</v>
          </cell>
          <cell r="FV354">
            <v>87530</v>
          </cell>
          <cell r="FW354">
            <v>0</v>
          </cell>
          <cell r="FX354">
            <v>29455</v>
          </cell>
          <cell r="FY354">
            <v>0</v>
          </cell>
          <cell r="FZ354">
            <v>409248</v>
          </cell>
          <cell r="GA354">
            <v>0</v>
          </cell>
          <cell r="GB354">
            <v>18506</v>
          </cell>
          <cell r="GC354">
            <v>0</v>
          </cell>
          <cell r="GD354">
            <v>0</v>
          </cell>
          <cell r="GE354">
            <v>42589</v>
          </cell>
          <cell r="GF354">
            <v>3094</v>
          </cell>
          <cell r="GG354">
            <v>0</v>
          </cell>
          <cell r="GH354">
            <v>0</v>
          </cell>
          <cell r="GI354">
            <v>345</v>
          </cell>
          <cell r="GJ354">
            <v>43508</v>
          </cell>
          <cell r="GK354">
            <v>0</v>
          </cell>
          <cell r="GL354">
            <v>0</v>
          </cell>
          <cell r="GM354">
            <v>0</v>
          </cell>
          <cell r="GN354">
            <v>0</v>
          </cell>
          <cell r="GO354">
            <v>0</v>
          </cell>
          <cell r="GP354">
            <v>0</v>
          </cell>
          <cell r="GQ354">
            <v>0</v>
          </cell>
          <cell r="GR354">
            <v>0</v>
          </cell>
          <cell r="GS354">
            <v>0</v>
          </cell>
          <cell r="GT354">
            <v>0</v>
          </cell>
          <cell r="GU354">
            <v>5021</v>
          </cell>
          <cell r="GV354">
            <v>0</v>
          </cell>
          <cell r="GW354">
            <v>0</v>
          </cell>
          <cell r="GX354">
            <v>528177</v>
          </cell>
          <cell r="GY354">
            <v>47955</v>
          </cell>
          <cell r="GZ354">
            <v>94563</v>
          </cell>
          <cell r="HA354">
            <v>0</v>
          </cell>
          <cell r="HB354">
            <v>233126</v>
          </cell>
          <cell r="HC354">
            <v>0</v>
          </cell>
          <cell r="HD354">
            <v>0</v>
          </cell>
          <cell r="HE354">
            <v>0</v>
          </cell>
          <cell r="HF354">
            <v>180849</v>
          </cell>
          <cell r="HG354">
            <v>0</v>
          </cell>
          <cell r="HH354">
            <v>-29455</v>
          </cell>
          <cell r="HI354">
            <v>0</v>
          </cell>
          <cell r="HJ354">
            <v>634876</v>
          </cell>
          <cell r="HK354">
            <v>0</v>
          </cell>
          <cell r="HL354">
            <v>-18506</v>
          </cell>
          <cell r="HM354">
            <v>0</v>
          </cell>
          <cell r="HN354">
            <v>0</v>
          </cell>
          <cell r="HO354">
            <v>84023</v>
          </cell>
          <cell r="HP354">
            <v>-4661</v>
          </cell>
          <cell r="HQ354">
            <v>0</v>
          </cell>
          <cell r="HR354">
            <v>0</v>
          </cell>
          <cell r="HS354">
            <v>352</v>
          </cell>
          <cell r="HT354">
            <v>75920</v>
          </cell>
          <cell r="HU354">
            <v>0</v>
          </cell>
          <cell r="HV354">
            <v>0</v>
          </cell>
          <cell r="HW354">
            <v>546</v>
          </cell>
          <cell r="HX354">
            <v>0</v>
          </cell>
          <cell r="HY354">
            <v>0</v>
          </cell>
          <cell r="HZ354">
            <v>0</v>
          </cell>
          <cell r="IA354">
            <v>0</v>
          </cell>
          <cell r="IB354">
            <v>0</v>
          </cell>
          <cell r="IC354">
            <v>0</v>
          </cell>
          <cell r="ID354">
            <v>0</v>
          </cell>
          <cell r="IE354">
            <v>29294</v>
          </cell>
          <cell r="IF354">
            <v>0</v>
          </cell>
          <cell r="IG354">
            <v>0</v>
          </cell>
          <cell r="IH354">
            <v>1048851</v>
          </cell>
          <cell r="II354">
            <v>114215</v>
          </cell>
          <cell r="IJ354">
            <v>23298</v>
          </cell>
          <cell r="IK354">
            <v>0</v>
          </cell>
        </row>
        <row r="355">
          <cell r="A355" t="str">
            <v>86959211</v>
          </cell>
          <cell r="B355" t="str">
            <v>2001</v>
          </cell>
          <cell r="C355">
            <v>37428</v>
          </cell>
          <cell r="D355" t="str">
            <v>13:36:15</v>
          </cell>
          <cell r="E355" t="str">
            <v>WILLOW RIDGE</v>
          </cell>
          <cell r="F355">
            <v>0</v>
          </cell>
          <cell r="G355">
            <v>661682</v>
          </cell>
          <cell r="H355">
            <v>-3654</v>
          </cell>
          <cell r="I355">
            <v>-409708</v>
          </cell>
          <cell r="J355">
            <v>44532</v>
          </cell>
          <cell r="K355">
            <v>187294</v>
          </cell>
          <cell r="L355">
            <v>5567</v>
          </cell>
          <cell r="M355">
            <v>-1658</v>
          </cell>
          <cell r="N355">
            <v>171866</v>
          </cell>
          <cell r="O355">
            <v>48676</v>
          </cell>
          <cell r="P355">
            <v>20598</v>
          </cell>
          <cell r="Q355">
            <v>0</v>
          </cell>
          <cell r="R355">
            <v>214344</v>
          </cell>
          <cell r="S355">
            <v>256812</v>
          </cell>
          <cell r="T355">
            <v>27039</v>
          </cell>
          <cell r="U355">
            <v>-4087</v>
          </cell>
          <cell r="V355">
            <v>68914</v>
          </cell>
          <cell r="W355">
            <v>0</v>
          </cell>
          <cell r="X355">
            <v>0</v>
          </cell>
          <cell r="Y355">
            <v>0</v>
          </cell>
          <cell r="Z355">
            <v>370526</v>
          </cell>
          <cell r="AA355">
            <v>0</v>
          </cell>
          <cell r="AB355">
            <v>0</v>
          </cell>
          <cell r="AC355">
            <v>0</v>
          </cell>
          <cell r="AD355">
            <v>495586</v>
          </cell>
          <cell r="AE355">
            <v>0</v>
          </cell>
          <cell r="AF355">
            <v>0</v>
          </cell>
          <cell r="AG355">
            <v>-5500</v>
          </cell>
          <cell r="AH355">
            <v>1082375</v>
          </cell>
          <cell r="AI355">
            <v>0</v>
          </cell>
          <cell r="AJ355">
            <v>-26000</v>
          </cell>
          <cell r="AK355">
            <v>0</v>
          </cell>
          <cell r="AL355">
            <v>93442</v>
          </cell>
          <cell r="AM355">
            <v>0</v>
          </cell>
          <cell r="AN355">
            <v>-16156</v>
          </cell>
          <cell r="AO355">
            <v>0</v>
          </cell>
          <cell r="AP355">
            <v>247</v>
          </cell>
          <cell r="AQ355">
            <v>0</v>
          </cell>
          <cell r="AR355">
            <v>-247</v>
          </cell>
          <cell r="AS355">
            <v>0</v>
          </cell>
          <cell r="AT355">
            <v>0</v>
          </cell>
          <cell r="AU355">
            <v>171814</v>
          </cell>
          <cell r="AV355">
            <v>-4442</v>
          </cell>
          <cell r="AW355">
            <v>-445</v>
          </cell>
          <cell r="AX355">
            <v>0</v>
          </cell>
          <cell r="AY355">
            <v>62795</v>
          </cell>
          <cell r="AZ355">
            <v>298547</v>
          </cell>
          <cell r="BA355">
            <v>-765</v>
          </cell>
          <cell r="BB355">
            <v>0</v>
          </cell>
          <cell r="BC355">
            <v>7025</v>
          </cell>
          <cell r="BD355">
            <v>0</v>
          </cell>
          <cell r="BE355">
            <v>-3808</v>
          </cell>
          <cell r="BF355">
            <v>0</v>
          </cell>
          <cell r="BG355">
            <v>133252</v>
          </cell>
          <cell r="BH355">
            <v>0</v>
          </cell>
          <cell r="BI355">
            <v>0</v>
          </cell>
          <cell r="BJ355">
            <v>0</v>
          </cell>
          <cell r="BK355">
            <v>27435</v>
          </cell>
          <cell r="BL355">
            <v>0</v>
          </cell>
          <cell r="BM355">
            <v>0</v>
          </cell>
          <cell r="BN355">
            <v>0</v>
          </cell>
          <cell r="BO355">
            <v>1703</v>
          </cell>
          <cell r="BP355">
            <v>0</v>
          </cell>
          <cell r="BQ355">
            <v>0</v>
          </cell>
          <cell r="BR355">
            <v>0</v>
          </cell>
          <cell r="BS355">
            <v>14562</v>
          </cell>
          <cell r="BT355">
            <v>-6095</v>
          </cell>
          <cell r="BU355">
            <v>0</v>
          </cell>
          <cell r="BV355">
            <v>0</v>
          </cell>
          <cell r="BW355">
            <v>28</v>
          </cell>
          <cell r="BX355">
            <v>0</v>
          </cell>
          <cell r="BY355">
            <v>0</v>
          </cell>
          <cell r="BZ355">
            <v>0</v>
          </cell>
          <cell r="CA355">
            <v>33000</v>
          </cell>
          <cell r="CB355">
            <v>0</v>
          </cell>
          <cell r="CC355">
            <v>0</v>
          </cell>
          <cell r="CD355">
            <v>0</v>
          </cell>
          <cell r="CE355">
            <v>13045</v>
          </cell>
          <cell r="CF355">
            <v>0</v>
          </cell>
          <cell r="CG355">
            <v>0</v>
          </cell>
          <cell r="CH355">
            <v>0</v>
          </cell>
          <cell r="CI355">
            <v>8200</v>
          </cell>
          <cell r="CJ355">
            <v>0</v>
          </cell>
          <cell r="CK355">
            <v>0</v>
          </cell>
          <cell r="CL355">
            <v>0</v>
          </cell>
          <cell r="CM355">
            <v>20609</v>
          </cell>
          <cell r="CN355">
            <v>0</v>
          </cell>
          <cell r="CO355">
            <v>0</v>
          </cell>
          <cell r="CP355">
            <v>0</v>
          </cell>
          <cell r="CQ355">
            <v>23741</v>
          </cell>
          <cell r="CR355">
            <v>0</v>
          </cell>
          <cell r="CS355">
            <v>0</v>
          </cell>
          <cell r="CT355">
            <v>0</v>
          </cell>
          <cell r="CU355">
            <v>0</v>
          </cell>
          <cell r="CV355">
            <v>754</v>
          </cell>
          <cell r="CW355">
            <v>0</v>
          </cell>
          <cell r="CX355">
            <v>0</v>
          </cell>
          <cell r="CY355">
            <v>0</v>
          </cell>
          <cell r="CZ355">
            <v>0</v>
          </cell>
          <cell r="DA355">
            <v>0</v>
          </cell>
          <cell r="DB355">
            <v>0</v>
          </cell>
          <cell r="DC355">
            <v>0</v>
          </cell>
          <cell r="DD355">
            <v>0</v>
          </cell>
          <cell r="DE355">
            <v>0</v>
          </cell>
          <cell r="DF355">
            <v>2111090</v>
          </cell>
          <cell r="DG355">
            <v>517209</v>
          </cell>
          <cell r="DH355">
            <v>246361</v>
          </cell>
          <cell r="DI355">
            <v>-10518</v>
          </cell>
          <cell r="DJ355">
            <v>47829</v>
          </cell>
          <cell r="DK355">
            <v>32844</v>
          </cell>
          <cell r="DL355">
            <v>5291</v>
          </cell>
          <cell r="DM355">
            <v>0</v>
          </cell>
          <cell r="DN355">
            <v>92427</v>
          </cell>
          <cell r="DO355">
            <v>8267</v>
          </cell>
          <cell r="DP355">
            <v>15583</v>
          </cell>
          <cell r="DQ355">
            <v>0</v>
          </cell>
          <cell r="DR355">
            <v>29648</v>
          </cell>
          <cell r="DS355">
            <v>5499</v>
          </cell>
          <cell r="DT355">
            <v>4372</v>
          </cell>
          <cell r="DU355">
            <v>0</v>
          </cell>
          <cell r="DV355">
            <v>147983</v>
          </cell>
          <cell r="DW355">
            <v>786118</v>
          </cell>
          <cell r="DX355">
            <v>-364767</v>
          </cell>
          <cell r="DY355">
            <v>-139403</v>
          </cell>
          <cell r="DZ355">
            <v>0</v>
          </cell>
          <cell r="EA355">
            <v>2980</v>
          </cell>
          <cell r="EB355">
            <v>0</v>
          </cell>
          <cell r="EC355">
            <v>0</v>
          </cell>
          <cell r="ED355">
            <v>0</v>
          </cell>
          <cell r="EE355">
            <v>21082</v>
          </cell>
          <cell r="EF355">
            <v>0</v>
          </cell>
          <cell r="EG355">
            <v>0</v>
          </cell>
          <cell r="EH355">
            <v>7467</v>
          </cell>
          <cell r="EI355">
            <v>46826</v>
          </cell>
          <cell r="EJ355">
            <v>1907</v>
          </cell>
          <cell r="EK355">
            <v>0</v>
          </cell>
          <cell r="EL355">
            <v>11065</v>
          </cell>
          <cell r="EM355">
            <v>49819</v>
          </cell>
          <cell r="EN355">
            <v>-683</v>
          </cell>
          <cell r="EO355">
            <v>0</v>
          </cell>
          <cell r="EP355">
            <v>0</v>
          </cell>
          <cell r="EQ355">
            <v>10215</v>
          </cell>
          <cell r="ER355">
            <v>0</v>
          </cell>
          <cell r="ES355">
            <v>0</v>
          </cell>
          <cell r="ET355">
            <v>0</v>
          </cell>
          <cell r="EU355">
            <v>17558</v>
          </cell>
          <cell r="EV355">
            <v>0</v>
          </cell>
          <cell r="EW355">
            <v>0</v>
          </cell>
          <cell r="EX355">
            <v>0</v>
          </cell>
          <cell r="EY355">
            <v>0</v>
          </cell>
          <cell r="EZ355">
            <v>0</v>
          </cell>
          <cell r="FA355">
            <v>0</v>
          </cell>
          <cell r="FB355">
            <v>0</v>
          </cell>
          <cell r="FC355">
            <v>7542</v>
          </cell>
          <cell r="FD355">
            <v>0</v>
          </cell>
          <cell r="FE355">
            <v>0</v>
          </cell>
          <cell r="FF355">
            <v>0</v>
          </cell>
          <cell r="FG355">
            <v>12946</v>
          </cell>
          <cell r="FH355">
            <v>0</v>
          </cell>
          <cell r="FI355">
            <v>0</v>
          </cell>
          <cell r="FJ355">
            <v>0</v>
          </cell>
          <cell r="FK355">
            <v>9102</v>
          </cell>
          <cell r="FL355">
            <v>0</v>
          </cell>
          <cell r="FM355">
            <v>0</v>
          </cell>
          <cell r="FN355">
            <v>0</v>
          </cell>
          <cell r="FO355">
            <v>22913</v>
          </cell>
          <cell r="FP355">
            <v>35576</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cell r="HA355">
            <v>0</v>
          </cell>
          <cell r="HB355">
            <v>0</v>
          </cell>
          <cell r="HC355">
            <v>0</v>
          </cell>
          <cell r="HD355">
            <v>0</v>
          </cell>
          <cell r="HE355">
            <v>0</v>
          </cell>
          <cell r="HF355">
            <v>0</v>
          </cell>
          <cell r="HG355">
            <v>0</v>
          </cell>
          <cell r="HH355">
            <v>0</v>
          </cell>
          <cell r="HI355">
            <v>0</v>
          </cell>
          <cell r="HJ355">
            <v>0</v>
          </cell>
          <cell r="HK355">
            <v>0</v>
          </cell>
          <cell r="HL355">
            <v>0</v>
          </cell>
          <cell r="HM355">
            <v>0</v>
          </cell>
          <cell r="HN355">
            <v>0</v>
          </cell>
          <cell r="HO355">
            <v>0</v>
          </cell>
          <cell r="HP355">
            <v>0</v>
          </cell>
          <cell r="HQ355">
            <v>0</v>
          </cell>
          <cell r="HR355">
            <v>0</v>
          </cell>
          <cell r="HS355">
            <v>0</v>
          </cell>
          <cell r="HT355">
            <v>0</v>
          </cell>
          <cell r="HU355">
            <v>0</v>
          </cell>
          <cell r="HV355">
            <v>0</v>
          </cell>
          <cell r="HW355">
            <v>0</v>
          </cell>
          <cell r="HX355">
            <v>0</v>
          </cell>
          <cell r="HY355">
            <v>0</v>
          </cell>
          <cell r="HZ355">
            <v>0</v>
          </cell>
          <cell r="IA355">
            <v>0</v>
          </cell>
          <cell r="IB355">
            <v>0</v>
          </cell>
          <cell r="IC355">
            <v>0</v>
          </cell>
          <cell r="ID355">
            <v>0</v>
          </cell>
          <cell r="IE355">
            <v>0</v>
          </cell>
          <cell r="IF355">
            <v>0</v>
          </cell>
          <cell r="IG355">
            <v>0</v>
          </cell>
          <cell r="IH355">
            <v>0</v>
          </cell>
          <cell r="II355">
            <v>0</v>
          </cell>
          <cell r="IJ355">
            <v>0</v>
          </cell>
          <cell r="IK355">
            <v>0</v>
          </cell>
        </row>
        <row r="356">
          <cell r="A356" t="str">
            <v>53146201</v>
          </cell>
          <cell r="B356" t="str">
            <v>2001</v>
          </cell>
          <cell r="C356">
            <v>37491</v>
          </cell>
          <cell r="D356" t="str">
            <v>12:45:19</v>
          </cell>
          <cell r="E356" t="str">
            <v>Willowbrook Healthcare Center</v>
          </cell>
          <cell r="F356">
            <v>0</v>
          </cell>
          <cell r="G356">
            <v>465161</v>
          </cell>
          <cell r="H356">
            <v>11106</v>
          </cell>
          <cell r="I356">
            <v>-412675</v>
          </cell>
          <cell r="J356">
            <v>29015</v>
          </cell>
          <cell r="K356">
            <v>110896</v>
          </cell>
          <cell r="L356">
            <v>1004</v>
          </cell>
          <cell r="M356">
            <v>0</v>
          </cell>
          <cell r="N356">
            <v>75638</v>
          </cell>
          <cell r="O356">
            <v>15898</v>
          </cell>
          <cell r="P356">
            <v>12497</v>
          </cell>
          <cell r="Q356">
            <v>0</v>
          </cell>
          <cell r="R356">
            <v>129372</v>
          </cell>
          <cell r="S356">
            <v>138287</v>
          </cell>
          <cell r="T356">
            <v>11042</v>
          </cell>
          <cell r="U356">
            <v>0</v>
          </cell>
          <cell r="V356">
            <v>119160</v>
          </cell>
          <cell r="W356">
            <v>0</v>
          </cell>
          <cell r="X356">
            <v>9350</v>
          </cell>
          <cell r="Y356">
            <v>0</v>
          </cell>
          <cell r="Z356">
            <v>49657</v>
          </cell>
          <cell r="AA356">
            <v>0</v>
          </cell>
          <cell r="AB356">
            <v>2829</v>
          </cell>
          <cell r="AC356">
            <v>0</v>
          </cell>
          <cell r="AD356">
            <v>333621</v>
          </cell>
          <cell r="AE356">
            <v>0</v>
          </cell>
          <cell r="AF356">
            <v>19010</v>
          </cell>
          <cell r="AG356">
            <v>0</v>
          </cell>
          <cell r="AH356">
            <v>452850</v>
          </cell>
          <cell r="AI356">
            <v>0</v>
          </cell>
          <cell r="AJ356">
            <v>26457</v>
          </cell>
          <cell r="AK356">
            <v>0</v>
          </cell>
          <cell r="AL356">
            <v>21802</v>
          </cell>
          <cell r="AM356">
            <v>0</v>
          </cell>
          <cell r="AN356">
            <v>0</v>
          </cell>
          <cell r="AO356">
            <v>0</v>
          </cell>
          <cell r="AP356">
            <v>0</v>
          </cell>
          <cell r="AQ356">
            <v>0</v>
          </cell>
          <cell r="AR356">
            <v>0</v>
          </cell>
          <cell r="AS356">
            <v>0</v>
          </cell>
          <cell r="AT356">
            <v>0</v>
          </cell>
          <cell r="AU356">
            <v>85014</v>
          </cell>
          <cell r="AV356">
            <v>0</v>
          </cell>
          <cell r="AW356">
            <v>0</v>
          </cell>
          <cell r="AX356">
            <v>0</v>
          </cell>
          <cell r="AY356">
            <v>446</v>
          </cell>
          <cell r="AZ356">
            <v>104298</v>
          </cell>
          <cell r="BA356">
            <v>0</v>
          </cell>
          <cell r="BB356">
            <v>0</v>
          </cell>
          <cell r="BC356">
            <v>1203</v>
          </cell>
          <cell r="BD356">
            <v>1207</v>
          </cell>
          <cell r="BE356">
            <v>0</v>
          </cell>
          <cell r="BF356">
            <v>0</v>
          </cell>
          <cell r="BG356">
            <v>34442</v>
          </cell>
          <cell r="BH356">
            <v>0</v>
          </cell>
          <cell r="BI356">
            <v>8444</v>
          </cell>
          <cell r="BJ356">
            <v>0</v>
          </cell>
          <cell r="BK356">
            <v>11040</v>
          </cell>
          <cell r="BL356">
            <v>0</v>
          </cell>
          <cell r="BM356">
            <v>0</v>
          </cell>
          <cell r="BN356">
            <v>0</v>
          </cell>
          <cell r="BO356">
            <v>1263</v>
          </cell>
          <cell r="BP356">
            <v>0</v>
          </cell>
          <cell r="BQ356">
            <v>0</v>
          </cell>
          <cell r="BR356">
            <v>0</v>
          </cell>
          <cell r="BS356">
            <v>0</v>
          </cell>
          <cell r="BT356">
            <v>0</v>
          </cell>
          <cell r="BU356">
            <v>0</v>
          </cell>
          <cell r="BV356">
            <v>0</v>
          </cell>
          <cell r="BW356">
            <v>0</v>
          </cell>
          <cell r="BX356">
            <v>0</v>
          </cell>
          <cell r="BY356">
            <v>0</v>
          </cell>
          <cell r="BZ356">
            <v>0</v>
          </cell>
          <cell r="CA356">
            <v>12000</v>
          </cell>
          <cell r="CB356">
            <v>0</v>
          </cell>
          <cell r="CC356">
            <v>0</v>
          </cell>
          <cell r="CD356">
            <v>0</v>
          </cell>
          <cell r="CE356">
            <v>4073</v>
          </cell>
          <cell r="CF356">
            <v>0</v>
          </cell>
          <cell r="CG356">
            <v>0</v>
          </cell>
          <cell r="CH356">
            <v>0</v>
          </cell>
          <cell r="CI356">
            <v>0</v>
          </cell>
          <cell r="CJ356">
            <v>0</v>
          </cell>
          <cell r="CK356">
            <v>0</v>
          </cell>
          <cell r="CL356">
            <v>0</v>
          </cell>
          <cell r="CM356">
            <v>7699</v>
          </cell>
          <cell r="CN356">
            <v>13457</v>
          </cell>
          <cell r="CO356">
            <v>0</v>
          </cell>
          <cell r="CP356">
            <v>0</v>
          </cell>
          <cell r="CQ356">
            <v>59263</v>
          </cell>
          <cell r="CR356">
            <v>-57646</v>
          </cell>
          <cell r="CS356">
            <v>0</v>
          </cell>
          <cell r="CT356">
            <v>0</v>
          </cell>
          <cell r="CU356">
            <v>0</v>
          </cell>
          <cell r="CV356">
            <v>1353</v>
          </cell>
          <cell r="CW356">
            <v>0</v>
          </cell>
          <cell r="CX356">
            <v>0</v>
          </cell>
          <cell r="CY356">
            <v>0</v>
          </cell>
          <cell r="CZ356">
            <v>0</v>
          </cell>
          <cell r="DA356">
            <v>0</v>
          </cell>
          <cell r="DB356">
            <v>0</v>
          </cell>
          <cell r="DC356">
            <v>0</v>
          </cell>
          <cell r="DD356">
            <v>0</v>
          </cell>
          <cell r="DE356">
            <v>0</v>
          </cell>
          <cell r="DF356">
            <v>977090</v>
          </cell>
          <cell r="DG356">
            <v>216443</v>
          </cell>
          <cell r="DH356">
            <v>120315</v>
          </cell>
          <cell r="DI356">
            <v>8444</v>
          </cell>
          <cell r="DJ356">
            <v>39567</v>
          </cell>
          <cell r="DK356">
            <v>14968</v>
          </cell>
          <cell r="DL356">
            <v>6609</v>
          </cell>
          <cell r="DM356">
            <v>0</v>
          </cell>
          <cell r="DN356">
            <v>21841</v>
          </cell>
          <cell r="DO356">
            <v>2168</v>
          </cell>
          <cell r="DP356">
            <v>630</v>
          </cell>
          <cell r="DQ356">
            <v>0</v>
          </cell>
          <cell r="DR356">
            <v>37249</v>
          </cell>
          <cell r="DS356">
            <v>5513</v>
          </cell>
          <cell r="DT356">
            <v>1833</v>
          </cell>
          <cell r="DU356">
            <v>0</v>
          </cell>
          <cell r="DV356">
            <v>107596</v>
          </cell>
          <cell r="DW356">
            <v>466791</v>
          </cell>
          <cell r="DX356">
            <v>-171299</v>
          </cell>
          <cell r="DY356">
            <v>-58324</v>
          </cell>
          <cell r="DZ356">
            <v>0</v>
          </cell>
          <cell r="EA356">
            <v>0</v>
          </cell>
          <cell r="EB356">
            <v>0</v>
          </cell>
          <cell r="EC356">
            <v>0</v>
          </cell>
          <cell r="ED356">
            <v>0</v>
          </cell>
          <cell r="EE356">
            <v>6536</v>
          </cell>
          <cell r="EF356">
            <v>0</v>
          </cell>
          <cell r="EG356">
            <v>0</v>
          </cell>
          <cell r="EH356">
            <v>0</v>
          </cell>
          <cell r="EI356">
            <v>78095</v>
          </cell>
          <cell r="EJ356">
            <v>0</v>
          </cell>
          <cell r="EK356">
            <v>-4072</v>
          </cell>
          <cell r="EL356">
            <v>0</v>
          </cell>
          <cell r="EM356">
            <v>51265</v>
          </cell>
          <cell r="EN356">
            <v>0</v>
          </cell>
          <cell r="EO356">
            <v>-2784</v>
          </cell>
          <cell r="EP356">
            <v>0</v>
          </cell>
          <cell r="EQ356">
            <v>9466</v>
          </cell>
          <cell r="ER356">
            <v>0</v>
          </cell>
          <cell r="ES356">
            <v>-384</v>
          </cell>
          <cell r="ET356">
            <v>0</v>
          </cell>
          <cell r="EU356">
            <v>0</v>
          </cell>
          <cell r="EV356">
            <v>1557</v>
          </cell>
          <cell r="EW356">
            <v>0</v>
          </cell>
          <cell r="EX356">
            <v>0</v>
          </cell>
          <cell r="EY356">
            <v>0</v>
          </cell>
          <cell r="EZ356">
            <v>0</v>
          </cell>
          <cell r="FA356">
            <v>0</v>
          </cell>
          <cell r="FB356">
            <v>0</v>
          </cell>
          <cell r="FC356">
            <v>7795</v>
          </cell>
          <cell r="FD356">
            <v>-2993</v>
          </cell>
          <cell r="FE356">
            <v>7940</v>
          </cell>
          <cell r="FF356">
            <v>0</v>
          </cell>
          <cell r="FG356">
            <v>130</v>
          </cell>
          <cell r="FH356">
            <v>0</v>
          </cell>
          <cell r="FI356">
            <v>1015</v>
          </cell>
          <cell r="FJ356">
            <v>0</v>
          </cell>
          <cell r="FK356">
            <v>1213</v>
          </cell>
          <cell r="FL356">
            <v>0</v>
          </cell>
          <cell r="FM356">
            <v>0</v>
          </cell>
          <cell r="FN356">
            <v>0</v>
          </cell>
          <cell r="FO356">
            <v>2061</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5254</v>
          </cell>
          <cell r="GW356">
            <v>0</v>
          </cell>
          <cell r="GX356">
            <v>0</v>
          </cell>
          <cell r="GY356">
            <v>0</v>
          </cell>
          <cell r="GZ356">
            <v>5254</v>
          </cell>
          <cell r="HA356">
            <v>0</v>
          </cell>
          <cell r="HB356">
            <v>0</v>
          </cell>
          <cell r="HC356">
            <v>0</v>
          </cell>
          <cell r="HD356">
            <v>0</v>
          </cell>
          <cell r="HE356">
            <v>0</v>
          </cell>
          <cell r="HF356">
            <v>0</v>
          </cell>
          <cell r="HG356">
            <v>0</v>
          </cell>
          <cell r="HH356">
            <v>0</v>
          </cell>
          <cell r="HI356">
            <v>0</v>
          </cell>
          <cell r="HJ356">
            <v>0</v>
          </cell>
          <cell r="HK356">
            <v>0</v>
          </cell>
          <cell r="HL356">
            <v>0</v>
          </cell>
          <cell r="HM356">
            <v>0</v>
          </cell>
          <cell r="HN356">
            <v>0</v>
          </cell>
          <cell r="HO356">
            <v>0</v>
          </cell>
          <cell r="HP356">
            <v>0</v>
          </cell>
          <cell r="HQ356">
            <v>0</v>
          </cell>
          <cell r="HR356">
            <v>0</v>
          </cell>
          <cell r="HS356">
            <v>0</v>
          </cell>
          <cell r="HT356">
            <v>0</v>
          </cell>
          <cell r="HU356">
            <v>0</v>
          </cell>
          <cell r="HV356">
            <v>0</v>
          </cell>
          <cell r="HW356">
            <v>0</v>
          </cell>
          <cell r="HX356">
            <v>0</v>
          </cell>
          <cell r="HY356">
            <v>0</v>
          </cell>
          <cell r="HZ356">
            <v>0</v>
          </cell>
          <cell r="IA356">
            <v>0</v>
          </cell>
          <cell r="IB356">
            <v>0</v>
          </cell>
          <cell r="IC356">
            <v>0</v>
          </cell>
          <cell r="ID356">
            <v>0</v>
          </cell>
          <cell r="IE356">
            <v>0</v>
          </cell>
          <cell r="IF356">
            <v>2445</v>
          </cell>
          <cell r="IG356">
            <v>0</v>
          </cell>
          <cell r="IH356">
            <v>0</v>
          </cell>
          <cell r="II356">
            <v>0</v>
          </cell>
          <cell r="IJ356">
            <v>2445</v>
          </cell>
          <cell r="IK356">
            <v>0</v>
          </cell>
        </row>
        <row r="357">
          <cell r="A357" t="str">
            <v>44589441</v>
          </cell>
          <cell r="B357" t="str">
            <v>2001</v>
          </cell>
          <cell r="C357">
            <v>37407</v>
          </cell>
          <cell r="D357" t="str">
            <v>11:54:44</v>
          </cell>
          <cell r="E357" t="str">
            <v>WilMed Nursing Care Center</v>
          </cell>
          <cell r="F357">
            <v>0</v>
          </cell>
          <cell r="G357">
            <v>102644</v>
          </cell>
          <cell r="H357">
            <v>44981</v>
          </cell>
          <cell r="I357">
            <v>889</v>
          </cell>
          <cell r="J357">
            <v>19513</v>
          </cell>
          <cell r="K357">
            <v>118298</v>
          </cell>
          <cell r="L357">
            <v>4575</v>
          </cell>
          <cell r="M357">
            <v>-510</v>
          </cell>
          <cell r="N357">
            <v>164519</v>
          </cell>
          <cell r="O357">
            <v>16428</v>
          </cell>
          <cell r="P357">
            <v>38574</v>
          </cell>
          <cell r="Q357">
            <v>0</v>
          </cell>
          <cell r="R357">
            <v>161413</v>
          </cell>
          <cell r="S357">
            <v>261544</v>
          </cell>
          <cell r="T357">
            <v>26510</v>
          </cell>
          <cell r="U357">
            <v>-2350</v>
          </cell>
          <cell r="V357">
            <v>61232</v>
          </cell>
          <cell r="W357">
            <v>0</v>
          </cell>
          <cell r="X357">
            <v>0</v>
          </cell>
          <cell r="Y357">
            <v>0</v>
          </cell>
          <cell r="Z357">
            <v>334332</v>
          </cell>
          <cell r="AA357">
            <v>0</v>
          </cell>
          <cell r="AB357">
            <v>0</v>
          </cell>
          <cell r="AC357">
            <v>0</v>
          </cell>
          <cell r="AD357">
            <v>392841</v>
          </cell>
          <cell r="AE357">
            <v>0</v>
          </cell>
          <cell r="AF357">
            <v>0</v>
          </cell>
          <cell r="AG357">
            <v>0</v>
          </cell>
          <cell r="AH357">
            <v>507959</v>
          </cell>
          <cell r="AI357">
            <v>0</v>
          </cell>
          <cell r="AJ357">
            <v>0</v>
          </cell>
          <cell r="AK357">
            <v>0</v>
          </cell>
          <cell r="AL357">
            <v>116568</v>
          </cell>
          <cell r="AM357">
            <v>0</v>
          </cell>
          <cell r="AN357">
            <v>0</v>
          </cell>
          <cell r="AO357">
            <v>0</v>
          </cell>
          <cell r="AP357">
            <v>0</v>
          </cell>
          <cell r="AQ357">
            <v>0</v>
          </cell>
          <cell r="AR357">
            <v>0</v>
          </cell>
          <cell r="AS357">
            <v>0</v>
          </cell>
          <cell r="AT357">
            <v>0</v>
          </cell>
          <cell r="AU357">
            <v>0</v>
          </cell>
          <cell r="AV357">
            <v>101676</v>
          </cell>
          <cell r="AW357">
            <v>0</v>
          </cell>
          <cell r="AX357">
            <v>0</v>
          </cell>
          <cell r="AY357">
            <v>0</v>
          </cell>
          <cell r="AZ357">
            <v>229597</v>
          </cell>
          <cell r="BA357">
            <v>0</v>
          </cell>
          <cell r="BB357">
            <v>0</v>
          </cell>
          <cell r="BC357">
            <v>1329</v>
          </cell>
          <cell r="BD357">
            <v>0</v>
          </cell>
          <cell r="BE357">
            <v>0</v>
          </cell>
          <cell r="BF357">
            <v>0</v>
          </cell>
          <cell r="BG357">
            <v>6098</v>
          </cell>
          <cell r="BH357">
            <v>0</v>
          </cell>
          <cell r="BI357">
            <v>0</v>
          </cell>
          <cell r="BJ357">
            <v>0</v>
          </cell>
          <cell r="BK357">
            <v>219</v>
          </cell>
          <cell r="BL357">
            <v>22475</v>
          </cell>
          <cell r="BM357">
            <v>0</v>
          </cell>
          <cell r="BN357">
            <v>0</v>
          </cell>
          <cell r="BO357">
            <v>73499</v>
          </cell>
          <cell r="BP357">
            <v>0</v>
          </cell>
          <cell r="BQ357">
            <v>0</v>
          </cell>
          <cell r="BR357">
            <v>0</v>
          </cell>
          <cell r="BS357">
            <v>21414</v>
          </cell>
          <cell r="BT357">
            <v>-15346</v>
          </cell>
          <cell r="BU357">
            <v>0</v>
          </cell>
          <cell r="BV357">
            <v>0</v>
          </cell>
          <cell r="BW357">
            <v>0</v>
          </cell>
          <cell r="BX357">
            <v>0</v>
          </cell>
          <cell r="BY357">
            <v>0</v>
          </cell>
          <cell r="BZ357">
            <v>0</v>
          </cell>
          <cell r="CA357">
            <v>12000</v>
          </cell>
          <cell r="CB357">
            <v>0</v>
          </cell>
          <cell r="CC357">
            <v>0</v>
          </cell>
          <cell r="CD357">
            <v>0</v>
          </cell>
          <cell r="CE357">
            <v>0</v>
          </cell>
          <cell r="CF357">
            <v>0</v>
          </cell>
          <cell r="CG357">
            <v>0</v>
          </cell>
          <cell r="CH357">
            <v>0</v>
          </cell>
          <cell r="CI357">
            <v>1500</v>
          </cell>
          <cell r="CJ357">
            <v>0</v>
          </cell>
          <cell r="CK357">
            <v>0</v>
          </cell>
          <cell r="CL357">
            <v>0</v>
          </cell>
          <cell r="CM357">
            <v>427589</v>
          </cell>
          <cell r="CN357">
            <v>0</v>
          </cell>
          <cell r="CO357">
            <v>0</v>
          </cell>
          <cell r="CP357">
            <v>0</v>
          </cell>
          <cell r="CQ357">
            <v>11051</v>
          </cell>
          <cell r="CR357">
            <v>3774</v>
          </cell>
          <cell r="CS357">
            <v>51390</v>
          </cell>
          <cell r="CT357">
            <v>0</v>
          </cell>
          <cell r="CU357">
            <v>51792</v>
          </cell>
          <cell r="CV357">
            <v>-44981</v>
          </cell>
          <cell r="CW357">
            <v>0</v>
          </cell>
          <cell r="CX357">
            <v>0</v>
          </cell>
          <cell r="CY357">
            <v>0</v>
          </cell>
          <cell r="CZ357">
            <v>0</v>
          </cell>
          <cell r="DA357">
            <v>0</v>
          </cell>
          <cell r="DB357">
            <v>0</v>
          </cell>
          <cell r="DC357">
            <v>0</v>
          </cell>
          <cell r="DD357">
            <v>0</v>
          </cell>
          <cell r="DE357">
            <v>0</v>
          </cell>
          <cell r="DF357">
            <v>1412932</v>
          </cell>
          <cell r="DG357">
            <v>606491</v>
          </cell>
          <cell r="DH357">
            <v>297195</v>
          </cell>
          <cell r="DI357">
            <v>51390</v>
          </cell>
          <cell r="DJ357">
            <v>17415</v>
          </cell>
          <cell r="DK357">
            <v>51313</v>
          </cell>
          <cell r="DL357">
            <v>4083</v>
          </cell>
          <cell r="DM357">
            <v>-15560</v>
          </cell>
          <cell r="DN357">
            <v>57411</v>
          </cell>
          <cell r="DO357">
            <v>1641</v>
          </cell>
          <cell r="DP357">
            <v>9686</v>
          </cell>
          <cell r="DQ357">
            <v>0</v>
          </cell>
          <cell r="DR357">
            <v>27194</v>
          </cell>
          <cell r="DS357">
            <v>3887</v>
          </cell>
          <cell r="DT357">
            <v>6376</v>
          </cell>
          <cell r="DU357">
            <v>0</v>
          </cell>
          <cell r="DV357">
            <v>137761</v>
          </cell>
          <cell r="DW357">
            <v>542205</v>
          </cell>
          <cell r="DX357">
            <v>-436185</v>
          </cell>
          <cell r="DY357">
            <v>320630</v>
          </cell>
          <cell r="DZ357">
            <v>0</v>
          </cell>
          <cell r="EA357">
            <v>3588</v>
          </cell>
          <cell r="EB357">
            <v>0</v>
          </cell>
          <cell r="EC357">
            <v>0</v>
          </cell>
          <cell r="ED357">
            <v>0</v>
          </cell>
          <cell r="EE357">
            <v>2767</v>
          </cell>
          <cell r="EF357">
            <v>0</v>
          </cell>
          <cell r="EG357">
            <v>0</v>
          </cell>
          <cell r="EH357">
            <v>0</v>
          </cell>
          <cell r="EI357">
            <v>44958</v>
          </cell>
          <cell r="EJ357">
            <v>0</v>
          </cell>
          <cell r="EK357">
            <v>0</v>
          </cell>
          <cell r="EL357">
            <v>0</v>
          </cell>
          <cell r="EM357">
            <v>27398</v>
          </cell>
          <cell r="EN357">
            <v>0</v>
          </cell>
          <cell r="EO357">
            <v>0</v>
          </cell>
          <cell r="EP357">
            <v>0</v>
          </cell>
          <cell r="EQ357">
            <v>1619</v>
          </cell>
          <cell r="ER357">
            <v>0</v>
          </cell>
          <cell r="ES357">
            <v>0</v>
          </cell>
          <cell r="ET357">
            <v>0</v>
          </cell>
          <cell r="EU357">
            <v>0</v>
          </cell>
          <cell r="EV357">
            <v>0</v>
          </cell>
          <cell r="EW357">
            <v>0</v>
          </cell>
          <cell r="EX357">
            <v>0</v>
          </cell>
          <cell r="EY357">
            <v>0</v>
          </cell>
          <cell r="EZ357">
            <v>0</v>
          </cell>
          <cell r="FA357">
            <v>0</v>
          </cell>
          <cell r="FB357">
            <v>0</v>
          </cell>
          <cell r="FC357">
            <v>24603</v>
          </cell>
          <cell r="FD357">
            <v>0</v>
          </cell>
          <cell r="FE357">
            <v>0</v>
          </cell>
          <cell r="FF357">
            <v>0</v>
          </cell>
          <cell r="FG357">
            <v>183</v>
          </cell>
          <cell r="FH357">
            <v>11334</v>
          </cell>
          <cell r="FI357">
            <v>0</v>
          </cell>
          <cell r="FJ357">
            <v>0</v>
          </cell>
          <cell r="FK357">
            <v>0</v>
          </cell>
          <cell r="FL357">
            <v>0</v>
          </cell>
          <cell r="FM357">
            <v>0</v>
          </cell>
          <cell r="FN357">
            <v>0</v>
          </cell>
          <cell r="FO357">
            <v>13331</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cell r="HA357">
            <v>0</v>
          </cell>
          <cell r="HB357">
            <v>0</v>
          </cell>
          <cell r="HC357">
            <v>0</v>
          </cell>
          <cell r="HD357">
            <v>0</v>
          </cell>
          <cell r="HE357">
            <v>0</v>
          </cell>
          <cell r="HF357">
            <v>0</v>
          </cell>
          <cell r="HG357">
            <v>0</v>
          </cell>
          <cell r="HH357">
            <v>0</v>
          </cell>
          <cell r="HI357">
            <v>0</v>
          </cell>
          <cell r="HJ357">
            <v>0</v>
          </cell>
          <cell r="HK357">
            <v>0</v>
          </cell>
          <cell r="HL357">
            <v>0</v>
          </cell>
          <cell r="HM357">
            <v>0</v>
          </cell>
          <cell r="HN357">
            <v>0</v>
          </cell>
          <cell r="HO357">
            <v>0</v>
          </cell>
          <cell r="HP357">
            <v>0</v>
          </cell>
          <cell r="HQ357">
            <v>0</v>
          </cell>
          <cell r="HR357">
            <v>0</v>
          </cell>
          <cell r="HS357">
            <v>0</v>
          </cell>
          <cell r="HT357">
            <v>0</v>
          </cell>
          <cell r="HU357">
            <v>0</v>
          </cell>
          <cell r="HV357">
            <v>0</v>
          </cell>
          <cell r="HW357">
            <v>0</v>
          </cell>
          <cell r="HX357">
            <v>0</v>
          </cell>
          <cell r="HY357">
            <v>0</v>
          </cell>
          <cell r="HZ357">
            <v>0</v>
          </cell>
          <cell r="IA357">
            <v>0</v>
          </cell>
          <cell r="IB357">
            <v>0</v>
          </cell>
          <cell r="IC357">
            <v>0</v>
          </cell>
          <cell r="ID357">
            <v>0</v>
          </cell>
          <cell r="IE357">
            <v>648</v>
          </cell>
          <cell r="IF357">
            <v>0</v>
          </cell>
          <cell r="IG357">
            <v>0</v>
          </cell>
          <cell r="IH357">
            <v>0</v>
          </cell>
          <cell r="II357">
            <v>648</v>
          </cell>
          <cell r="IJ357">
            <v>0</v>
          </cell>
          <cell r="IK357">
            <v>0</v>
          </cell>
        </row>
        <row r="358">
          <cell r="A358" t="str">
            <v>44369770</v>
          </cell>
          <cell r="B358" t="str">
            <v>2001</v>
          </cell>
          <cell r="C358">
            <v>37732</v>
          </cell>
          <cell r="D358" t="str">
            <v>09:21:01</v>
          </cell>
          <cell r="E358" t="str">
            <v>Wilora Lake Healthcare Center</v>
          </cell>
          <cell r="F358">
            <v>0</v>
          </cell>
          <cell r="G358">
            <v>576023</v>
          </cell>
          <cell r="H358">
            <v>18993</v>
          </cell>
          <cell r="I358">
            <v>-487870</v>
          </cell>
          <cell r="J358">
            <v>39139</v>
          </cell>
          <cell r="K358">
            <v>126638</v>
          </cell>
          <cell r="L358">
            <v>12628</v>
          </cell>
          <cell r="M358">
            <v>0</v>
          </cell>
          <cell r="N358">
            <v>85701</v>
          </cell>
          <cell r="O358">
            <v>23328</v>
          </cell>
          <cell r="P358">
            <v>5002</v>
          </cell>
          <cell r="Q358">
            <v>0</v>
          </cell>
          <cell r="R358">
            <v>126930</v>
          </cell>
          <cell r="S358">
            <v>151048</v>
          </cell>
          <cell r="T358">
            <v>7435</v>
          </cell>
          <cell r="U358">
            <v>0</v>
          </cell>
          <cell r="V358">
            <v>141474</v>
          </cell>
          <cell r="W358">
            <v>0</v>
          </cell>
          <cell r="X358">
            <v>8143</v>
          </cell>
          <cell r="Y358">
            <v>0</v>
          </cell>
          <cell r="Z358">
            <v>215590</v>
          </cell>
          <cell r="AA358">
            <v>0</v>
          </cell>
          <cell r="AB358">
            <v>15227</v>
          </cell>
          <cell r="AC358">
            <v>0</v>
          </cell>
          <cell r="AD358">
            <v>302278</v>
          </cell>
          <cell r="AE358">
            <v>0</v>
          </cell>
          <cell r="AF358">
            <v>24115</v>
          </cell>
          <cell r="AG358">
            <v>0</v>
          </cell>
          <cell r="AH358">
            <v>541106</v>
          </cell>
          <cell r="AI358">
            <v>0</v>
          </cell>
          <cell r="AJ358">
            <v>50682</v>
          </cell>
          <cell r="AK358">
            <v>0</v>
          </cell>
          <cell r="AL358">
            <v>39942</v>
          </cell>
          <cell r="AM358">
            <v>0</v>
          </cell>
          <cell r="AN358">
            <v>0</v>
          </cell>
          <cell r="AO358">
            <v>0</v>
          </cell>
          <cell r="AP358">
            <v>0</v>
          </cell>
          <cell r="AQ358">
            <v>0</v>
          </cell>
          <cell r="AR358">
            <v>0</v>
          </cell>
          <cell r="AS358">
            <v>0</v>
          </cell>
          <cell r="AT358">
            <v>0</v>
          </cell>
          <cell r="AU358">
            <v>111956</v>
          </cell>
          <cell r="AV358">
            <v>0</v>
          </cell>
          <cell r="AW358">
            <v>0</v>
          </cell>
          <cell r="AX358">
            <v>0</v>
          </cell>
          <cell r="AY358">
            <v>1001</v>
          </cell>
          <cell r="AZ358">
            <v>124999</v>
          </cell>
          <cell r="BA358">
            <v>0</v>
          </cell>
          <cell r="BB358">
            <v>0</v>
          </cell>
          <cell r="BC358">
            <v>1012</v>
          </cell>
          <cell r="BD358">
            <v>1211</v>
          </cell>
          <cell r="BE358">
            <v>0</v>
          </cell>
          <cell r="BF358">
            <v>0</v>
          </cell>
          <cell r="BG358">
            <v>55587</v>
          </cell>
          <cell r="BH358">
            <v>0</v>
          </cell>
          <cell r="BI358">
            <v>0</v>
          </cell>
          <cell r="BJ358">
            <v>0</v>
          </cell>
          <cell r="BK358">
            <v>7529</v>
          </cell>
          <cell r="BL358">
            <v>0</v>
          </cell>
          <cell r="BM358">
            <v>0</v>
          </cell>
          <cell r="BN358">
            <v>0</v>
          </cell>
          <cell r="BO358">
            <v>4861</v>
          </cell>
          <cell r="BP358">
            <v>0</v>
          </cell>
          <cell r="BQ358">
            <v>0</v>
          </cell>
          <cell r="BR358">
            <v>0</v>
          </cell>
          <cell r="BS358">
            <v>0</v>
          </cell>
          <cell r="BT358">
            <v>0</v>
          </cell>
          <cell r="BU358">
            <v>0</v>
          </cell>
          <cell r="BV358">
            <v>0</v>
          </cell>
          <cell r="BW358">
            <v>0</v>
          </cell>
          <cell r="BX358">
            <v>0</v>
          </cell>
          <cell r="BY358">
            <v>0</v>
          </cell>
          <cell r="BZ358">
            <v>0</v>
          </cell>
          <cell r="CA358">
            <v>30000</v>
          </cell>
          <cell r="CB358">
            <v>0</v>
          </cell>
          <cell r="CC358">
            <v>0</v>
          </cell>
          <cell r="CD358">
            <v>0</v>
          </cell>
          <cell r="CE358">
            <v>3773</v>
          </cell>
          <cell r="CF358">
            <v>0</v>
          </cell>
          <cell r="CG358">
            <v>0</v>
          </cell>
          <cell r="CH358">
            <v>0</v>
          </cell>
          <cell r="CI358">
            <v>0</v>
          </cell>
          <cell r="CJ358">
            <v>0</v>
          </cell>
          <cell r="CK358">
            <v>0</v>
          </cell>
          <cell r="CL358">
            <v>0</v>
          </cell>
          <cell r="CM358">
            <v>137250</v>
          </cell>
          <cell r="CN358">
            <v>-107237</v>
          </cell>
          <cell r="CO358">
            <v>0</v>
          </cell>
          <cell r="CP358">
            <v>0</v>
          </cell>
          <cell r="CQ358">
            <v>103769</v>
          </cell>
          <cell r="CR358">
            <v>-98167</v>
          </cell>
          <cell r="CS358">
            <v>0</v>
          </cell>
          <cell r="CT358">
            <v>0</v>
          </cell>
          <cell r="CU358">
            <v>0</v>
          </cell>
          <cell r="CV358">
            <v>1526</v>
          </cell>
          <cell r="CW358">
            <v>0</v>
          </cell>
          <cell r="CX358">
            <v>0</v>
          </cell>
          <cell r="CY358">
            <v>0</v>
          </cell>
          <cell r="CZ358">
            <v>300</v>
          </cell>
          <cell r="DA358">
            <v>0</v>
          </cell>
          <cell r="DB358">
            <v>0</v>
          </cell>
          <cell r="DC358">
            <v>0</v>
          </cell>
          <cell r="DD358">
            <v>0</v>
          </cell>
          <cell r="DE358">
            <v>0</v>
          </cell>
          <cell r="DF358">
            <v>1240390</v>
          </cell>
          <cell r="DG358">
            <v>456738</v>
          </cell>
          <cell r="DH358">
            <v>20799</v>
          </cell>
          <cell r="DI358">
            <v>0</v>
          </cell>
          <cell r="DJ358">
            <v>44049</v>
          </cell>
          <cell r="DK358">
            <v>7017</v>
          </cell>
          <cell r="DL358">
            <v>2433</v>
          </cell>
          <cell r="DM358">
            <v>0</v>
          </cell>
          <cell r="DN358">
            <v>33967</v>
          </cell>
          <cell r="DO358">
            <v>2709</v>
          </cell>
          <cell r="DP358">
            <v>1802</v>
          </cell>
          <cell r="DQ358">
            <v>0</v>
          </cell>
          <cell r="DR358">
            <v>53774</v>
          </cell>
          <cell r="DS358">
            <v>6824</v>
          </cell>
          <cell r="DT358">
            <v>3846</v>
          </cell>
          <cell r="DU358">
            <v>0</v>
          </cell>
          <cell r="DV358">
            <v>122072</v>
          </cell>
          <cell r="DW358">
            <v>574325</v>
          </cell>
          <cell r="DX358">
            <v>-206525</v>
          </cell>
          <cell r="DY358">
            <v>31153</v>
          </cell>
          <cell r="DZ358">
            <v>0</v>
          </cell>
          <cell r="EA358">
            <v>3586</v>
          </cell>
          <cell r="EB358">
            <v>0</v>
          </cell>
          <cell r="EC358">
            <v>0</v>
          </cell>
          <cell r="ED358">
            <v>0</v>
          </cell>
          <cell r="EE358">
            <v>5657</v>
          </cell>
          <cell r="EF358">
            <v>0</v>
          </cell>
          <cell r="EG358">
            <v>0</v>
          </cell>
          <cell r="EH358">
            <v>0</v>
          </cell>
          <cell r="EI358">
            <v>163009</v>
          </cell>
          <cell r="EJ358">
            <v>0</v>
          </cell>
          <cell r="EK358">
            <v>-32084</v>
          </cell>
          <cell r="EL358">
            <v>0</v>
          </cell>
          <cell r="EM358">
            <v>143901</v>
          </cell>
          <cell r="EN358">
            <v>0</v>
          </cell>
          <cell r="EO358">
            <v>-32328</v>
          </cell>
          <cell r="EP358">
            <v>0</v>
          </cell>
          <cell r="EQ358">
            <v>8090</v>
          </cell>
          <cell r="ER358">
            <v>0</v>
          </cell>
          <cell r="ES358">
            <v>-1546</v>
          </cell>
          <cell r="ET358">
            <v>0</v>
          </cell>
          <cell r="EU358">
            <v>0</v>
          </cell>
          <cell r="EV358">
            <v>0</v>
          </cell>
          <cell r="EW358">
            <v>0</v>
          </cell>
          <cell r="EX358">
            <v>0</v>
          </cell>
          <cell r="EY358">
            <v>2700</v>
          </cell>
          <cell r="EZ358">
            <v>0</v>
          </cell>
          <cell r="FA358">
            <v>0</v>
          </cell>
          <cell r="FB358">
            <v>0</v>
          </cell>
          <cell r="FC358">
            <v>11958</v>
          </cell>
          <cell r="FD358">
            <v>-1463</v>
          </cell>
          <cell r="FE358">
            <v>5408</v>
          </cell>
          <cell r="FF358">
            <v>0</v>
          </cell>
          <cell r="FG358">
            <v>1895</v>
          </cell>
          <cell r="FH358">
            <v>0</v>
          </cell>
          <cell r="FI358">
            <v>3026</v>
          </cell>
          <cell r="FJ358">
            <v>0</v>
          </cell>
          <cell r="FK358">
            <v>0</v>
          </cell>
          <cell r="FL358">
            <v>0</v>
          </cell>
          <cell r="FM358">
            <v>0</v>
          </cell>
          <cell r="FN358">
            <v>0</v>
          </cell>
          <cell r="FO358">
            <v>920</v>
          </cell>
          <cell r="FP358">
            <v>0</v>
          </cell>
          <cell r="FQ358">
            <v>0</v>
          </cell>
          <cell r="FR358">
            <v>0</v>
          </cell>
          <cell r="FS358">
            <v>0</v>
          </cell>
          <cell r="FT358">
            <v>0</v>
          </cell>
          <cell r="FU358">
            <v>0</v>
          </cell>
          <cell r="FV358">
            <v>0</v>
          </cell>
          <cell r="FW358">
            <v>0</v>
          </cell>
          <cell r="FX358">
            <v>0</v>
          </cell>
          <cell r="FY358">
            <v>0</v>
          </cell>
          <cell r="FZ358">
            <v>0</v>
          </cell>
          <cell r="GA358">
            <v>0</v>
          </cell>
          <cell r="GB358">
            <v>0</v>
          </cell>
          <cell r="GC358">
            <v>0</v>
          </cell>
          <cell r="GD358">
            <v>0</v>
          </cell>
          <cell r="GE358">
            <v>0</v>
          </cell>
          <cell r="GF358">
            <v>0</v>
          </cell>
          <cell r="GG358">
            <v>0</v>
          </cell>
          <cell r="GH358">
            <v>0</v>
          </cell>
          <cell r="GI358">
            <v>0</v>
          </cell>
          <cell r="GJ358">
            <v>0</v>
          </cell>
          <cell r="GK358">
            <v>0</v>
          </cell>
          <cell r="GL358">
            <v>0</v>
          </cell>
          <cell r="GM358">
            <v>0</v>
          </cell>
          <cell r="GN358">
            <v>0</v>
          </cell>
          <cell r="GO358">
            <v>0</v>
          </cell>
          <cell r="GP358">
            <v>0</v>
          </cell>
          <cell r="GQ358">
            <v>0</v>
          </cell>
          <cell r="GR358">
            <v>0</v>
          </cell>
          <cell r="GS358">
            <v>0</v>
          </cell>
          <cell r="GT358">
            <v>0</v>
          </cell>
          <cell r="GU358">
            <v>0</v>
          </cell>
          <cell r="GV358">
            <v>80247</v>
          </cell>
          <cell r="GW358">
            <v>0</v>
          </cell>
          <cell r="GX358">
            <v>0</v>
          </cell>
          <cell r="GY358">
            <v>0</v>
          </cell>
          <cell r="GZ358">
            <v>80247</v>
          </cell>
          <cell r="HA358">
            <v>0</v>
          </cell>
          <cell r="HB358">
            <v>0</v>
          </cell>
          <cell r="HC358">
            <v>0</v>
          </cell>
          <cell r="HD358">
            <v>0</v>
          </cell>
          <cell r="HE358">
            <v>0</v>
          </cell>
          <cell r="HF358">
            <v>0</v>
          </cell>
          <cell r="HG358">
            <v>0</v>
          </cell>
          <cell r="HH358">
            <v>0</v>
          </cell>
          <cell r="HI358">
            <v>0</v>
          </cell>
          <cell r="HJ358">
            <v>0</v>
          </cell>
          <cell r="HK358">
            <v>0</v>
          </cell>
          <cell r="HL358">
            <v>0</v>
          </cell>
          <cell r="HM358">
            <v>0</v>
          </cell>
          <cell r="HN358">
            <v>0</v>
          </cell>
          <cell r="HO358">
            <v>0</v>
          </cell>
          <cell r="HP358">
            <v>0</v>
          </cell>
          <cell r="HQ358">
            <v>0</v>
          </cell>
          <cell r="HR358">
            <v>0</v>
          </cell>
          <cell r="HS358">
            <v>0</v>
          </cell>
          <cell r="HT358">
            <v>0</v>
          </cell>
          <cell r="HU358">
            <v>0</v>
          </cell>
          <cell r="HV358">
            <v>0</v>
          </cell>
          <cell r="HW358">
            <v>0</v>
          </cell>
          <cell r="HX358">
            <v>0</v>
          </cell>
          <cell r="HY358">
            <v>0</v>
          </cell>
          <cell r="HZ358">
            <v>0</v>
          </cell>
          <cell r="IA358">
            <v>0</v>
          </cell>
          <cell r="IB358">
            <v>0</v>
          </cell>
          <cell r="IC358">
            <v>0</v>
          </cell>
          <cell r="ID358">
            <v>0</v>
          </cell>
          <cell r="IE358">
            <v>0</v>
          </cell>
          <cell r="IF358">
            <v>54803</v>
          </cell>
          <cell r="IG358">
            <v>0</v>
          </cell>
          <cell r="IH358">
            <v>0</v>
          </cell>
          <cell r="II358">
            <v>0</v>
          </cell>
          <cell r="IJ358">
            <v>54803</v>
          </cell>
          <cell r="IK358">
            <v>0</v>
          </cell>
        </row>
        <row r="359">
          <cell r="A359" t="str">
            <v>58860256</v>
          </cell>
          <cell r="B359" t="str">
            <v>2001</v>
          </cell>
          <cell r="C359">
            <v>37446</v>
          </cell>
          <cell r="D359" t="str">
            <v>09:40:18</v>
          </cell>
          <cell r="E359" t="str">
            <v>WINDSOR HOUSE OF ROCKINGHAM</v>
          </cell>
          <cell r="F359">
            <v>0</v>
          </cell>
          <cell r="G359">
            <v>415211</v>
          </cell>
          <cell r="H359">
            <v>0</v>
          </cell>
          <cell r="I359">
            <v>0</v>
          </cell>
          <cell r="J359">
            <v>27553</v>
          </cell>
          <cell r="K359">
            <v>116552</v>
          </cell>
          <cell r="L359">
            <v>6162</v>
          </cell>
          <cell r="M359">
            <v>0</v>
          </cell>
          <cell r="N359">
            <v>155023</v>
          </cell>
          <cell r="O359">
            <v>21008</v>
          </cell>
          <cell r="P359">
            <v>34678</v>
          </cell>
          <cell r="Q359">
            <v>0</v>
          </cell>
          <cell r="R359">
            <v>173645</v>
          </cell>
          <cell r="S359">
            <v>191968</v>
          </cell>
          <cell r="T359">
            <v>38844</v>
          </cell>
          <cell r="U359">
            <v>-5919</v>
          </cell>
          <cell r="V359">
            <v>54009</v>
          </cell>
          <cell r="W359">
            <v>0</v>
          </cell>
          <cell r="X359">
            <v>0</v>
          </cell>
          <cell r="Y359">
            <v>0</v>
          </cell>
          <cell r="Z359">
            <v>249736</v>
          </cell>
          <cell r="AA359">
            <v>0</v>
          </cell>
          <cell r="AB359">
            <v>0</v>
          </cell>
          <cell r="AC359">
            <v>0</v>
          </cell>
          <cell r="AD359">
            <v>438813</v>
          </cell>
          <cell r="AE359">
            <v>0</v>
          </cell>
          <cell r="AF359">
            <v>0</v>
          </cell>
          <cell r="AG359">
            <v>0</v>
          </cell>
          <cell r="AH359">
            <v>691657</v>
          </cell>
          <cell r="AI359">
            <v>0</v>
          </cell>
          <cell r="AJ359">
            <v>0</v>
          </cell>
          <cell r="AK359">
            <v>0</v>
          </cell>
          <cell r="AL359">
            <v>18314</v>
          </cell>
          <cell r="AM359">
            <v>0</v>
          </cell>
          <cell r="AN359">
            <v>0</v>
          </cell>
          <cell r="AO359">
            <v>0</v>
          </cell>
          <cell r="AP359">
            <v>0</v>
          </cell>
          <cell r="AQ359">
            <v>0</v>
          </cell>
          <cell r="AR359">
            <v>0</v>
          </cell>
          <cell r="AS359">
            <v>0</v>
          </cell>
          <cell r="AT359">
            <v>0</v>
          </cell>
          <cell r="AU359">
            <v>0</v>
          </cell>
          <cell r="AV359">
            <v>127751</v>
          </cell>
          <cell r="AW359">
            <v>0</v>
          </cell>
          <cell r="AX359">
            <v>0</v>
          </cell>
          <cell r="AY359">
            <v>0</v>
          </cell>
          <cell r="AZ359">
            <v>197415</v>
          </cell>
          <cell r="BA359">
            <v>0</v>
          </cell>
          <cell r="BB359">
            <v>0</v>
          </cell>
          <cell r="BC359">
            <v>12355</v>
          </cell>
          <cell r="BD359">
            <v>0</v>
          </cell>
          <cell r="BE359">
            <v>0</v>
          </cell>
          <cell r="BF359">
            <v>0</v>
          </cell>
          <cell r="BG359">
            <v>88364</v>
          </cell>
          <cell r="BH359">
            <v>0</v>
          </cell>
          <cell r="BI359">
            <v>0</v>
          </cell>
          <cell r="BJ359">
            <v>0</v>
          </cell>
          <cell r="BK359">
            <v>43805</v>
          </cell>
          <cell r="BL359">
            <v>0</v>
          </cell>
          <cell r="BM359">
            <v>0</v>
          </cell>
          <cell r="BN359">
            <v>0</v>
          </cell>
          <cell r="BO359">
            <v>8523</v>
          </cell>
          <cell r="BP359">
            <v>0</v>
          </cell>
          <cell r="BQ359">
            <v>0</v>
          </cell>
          <cell r="BR359">
            <v>0</v>
          </cell>
          <cell r="BS359">
            <v>0</v>
          </cell>
          <cell r="BT359">
            <v>0</v>
          </cell>
          <cell r="BU359">
            <v>0</v>
          </cell>
          <cell r="BV359">
            <v>0</v>
          </cell>
          <cell r="BW359">
            <v>0</v>
          </cell>
          <cell r="BX359">
            <v>0</v>
          </cell>
          <cell r="BY359">
            <v>0</v>
          </cell>
          <cell r="BZ359">
            <v>0</v>
          </cell>
          <cell r="CA359">
            <v>13573</v>
          </cell>
          <cell r="CB359">
            <v>0</v>
          </cell>
          <cell r="CC359">
            <v>0</v>
          </cell>
          <cell r="CD359">
            <v>0</v>
          </cell>
          <cell r="CE359">
            <v>3710</v>
          </cell>
          <cell r="CF359">
            <v>0</v>
          </cell>
          <cell r="CG359">
            <v>0</v>
          </cell>
          <cell r="CH359">
            <v>0</v>
          </cell>
          <cell r="CI359">
            <v>0</v>
          </cell>
          <cell r="CJ359">
            <v>0</v>
          </cell>
          <cell r="CK359">
            <v>0</v>
          </cell>
          <cell r="CL359">
            <v>0</v>
          </cell>
          <cell r="CM359">
            <v>11932</v>
          </cell>
          <cell r="CN359">
            <v>0</v>
          </cell>
          <cell r="CO359">
            <v>0</v>
          </cell>
          <cell r="CP359">
            <v>0</v>
          </cell>
          <cell r="CQ359">
            <v>14137</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1452529</v>
          </cell>
          <cell r="DG359">
            <v>196399</v>
          </cell>
          <cell r="DH359">
            <v>325166</v>
          </cell>
          <cell r="DI359">
            <v>0</v>
          </cell>
          <cell r="DJ359">
            <v>43605</v>
          </cell>
          <cell r="DK359">
            <v>19344</v>
          </cell>
          <cell r="DL359">
            <v>9754</v>
          </cell>
          <cell r="DM359">
            <v>0</v>
          </cell>
          <cell r="DN359">
            <v>59567</v>
          </cell>
          <cell r="DO359">
            <v>1541</v>
          </cell>
          <cell r="DP359">
            <v>13325</v>
          </cell>
          <cell r="DQ359">
            <v>0</v>
          </cell>
          <cell r="DR359">
            <v>42158</v>
          </cell>
          <cell r="DS359">
            <v>4970</v>
          </cell>
          <cell r="DT359">
            <v>9431</v>
          </cell>
          <cell r="DU359">
            <v>0</v>
          </cell>
          <cell r="DV359">
            <v>138399</v>
          </cell>
          <cell r="DW359">
            <v>880473</v>
          </cell>
          <cell r="DX359">
            <v>-437411</v>
          </cell>
          <cell r="DY359">
            <v>-76109</v>
          </cell>
          <cell r="DZ359">
            <v>0</v>
          </cell>
          <cell r="EA359">
            <v>0</v>
          </cell>
          <cell r="EB359">
            <v>0</v>
          </cell>
          <cell r="EC359">
            <v>0</v>
          </cell>
          <cell r="ED359">
            <v>0</v>
          </cell>
          <cell r="EE359">
            <v>1443</v>
          </cell>
          <cell r="EF359">
            <v>0</v>
          </cell>
          <cell r="EG359">
            <v>0</v>
          </cell>
          <cell r="EH359">
            <v>223</v>
          </cell>
          <cell r="EI359">
            <v>46563</v>
          </cell>
          <cell r="EJ359">
            <v>51</v>
          </cell>
          <cell r="EK359">
            <v>0</v>
          </cell>
          <cell r="EL359">
            <v>0</v>
          </cell>
          <cell r="EM359">
            <v>18937</v>
          </cell>
          <cell r="EN359">
            <v>0</v>
          </cell>
          <cell r="EO359">
            <v>0</v>
          </cell>
          <cell r="EP359">
            <v>0</v>
          </cell>
          <cell r="EQ359">
            <v>3262</v>
          </cell>
          <cell r="ER359">
            <v>0</v>
          </cell>
          <cell r="ES359">
            <v>0</v>
          </cell>
          <cell r="ET359">
            <v>0</v>
          </cell>
          <cell r="EU359">
            <v>4098</v>
          </cell>
          <cell r="EV359">
            <v>0</v>
          </cell>
          <cell r="EW359">
            <v>0</v>
          </cell>
          <cell r="EX359">
            <v>0</v>
          </cell>
          <cell r="EY359">
            <v>827</v>
          </cell>
          <cell r="EZ359">
            <v>0</v>
          </cell>
          <cell r="FA359">
            <v>0</v>
          </cell>
          <cell r="FB359">
            <v>0</v>
          </cell>
          <cell r="FC359">
            <v>22471</v>
          </cell>
          <cell r="FD359">
            <v>0</v>
          </cell>
          <cell r="FE359">
            <v>0</v>
          </cell>
          <cell r="FF359">
            <v>0</v>
          </cell>
          <cell r="FG359">
            <v>0</v>
          </cell>
          <cell r="FH359">
            <v>0</v>
          </cell>
          <cell r="FI359">
            <v>0</v>
          </cell>
          <cell r="FJ359">
            <v>0</v>
          </cell>
          <cell r="FK359">
            <v>25841</v>
          </cell>
          <cell r="FL359">
            <v>0</v>
          </cell>
          <cell r="FM359">
            <v>0</v>
          </cell>
          <cell r="FN359">
            <v>0</v>
          </cell>
          <cell r="FO359">
            <v>0</v>
          </cell>
          <cell r="FP359">
            <v>0</v>
          </cell>
          <cell r="FQ359">
            <v>0</v>
          </cell>
          <cell r="FR359">
            <v>0</v>
          </cell>
          <cell r="FS359">
            <v>0</v>
          </cell>
          <cell r="FT359">
            <v>0</v>
          </cell>
          <cell r="FU359">
            <v>0</v>
          </cell>
          <cell r="FV359">
            <v>0</v>
          </cell>
          <cell r="FW359">
            <v>0</v>
          </cell>
          <cell r="FX359">
            <v>0</v>
          </cell>
          <cell r="FY359">
            <v>0</v>
          </cell>
          <cell r="FZ359">
            <v>0</v>
          </cell>
          <cell r="GA359">
            <v>0</v>
          </cell>
          <cell r="GB359">
            <v>0</v>
          </cell>
          <cell r="GC359">
            <v>0</v>
          </cell>
          <cell r="GD359">
            <v>0</v>
          </cell>
          <cell r="GE359">
            <v>0</v>
          </cell>
          <cell r="GF359">
            <v>0</v>
          </cell>
          <cell r="GG359">
            <v>0</v>
          </cell>
          <cell r="GH359">
            <v>0</v>
          </cell>
          <cell r="GI359">
            <v>0</v>
          </cell>
          <cell r="GJ359">
            <v>0</v>
          </cell>
          <cell r="GK359">
            <v>0</v>
          </cell>
          <cell r="GL359">
            <v>0</v>
          </cell>
          <cell r="GM359">
            <v>0</v>
          </cell>
          <cell r="GN359">
            <v>0</v>
          </cell>
          <cell r="GO359">
            <v>0</v>
          </cell>
          <cell r="GP359">
            <v>0</v>
          </cell>
          <cell r="GQ359">
            <v>0</v>
          </cell>
          <cell r="GR359">
            <v>0</v>
          </cell>
          <cell r="GS359">
            <v>0</v>
          </cell>
          <cell r="GT359">
            <v>0</v>
          </cell>
          <cell r="GU359">
            <v>0</v>
          </cell>
          <cell r="GV359">
            <v>0</v>
          </cell>
          <cell r="GW359">
            <v>0</v>
          </cell>
          <cell r="GX359">
            <v>0</v>
          </cell>
          <cell r="GY359">
            <v>0</v>
          </cell>
          <cell r="GZ359">
            <v>0</v>
          </cell>
          <cell r="HA359">
            <v>0</v>
          </cell>
          <cell r="HB359">
            <v>0</v>
          </cell>
          <cell r="HC359">
            <v>0</v>
          </cell>
          <cell r="HD359">
            <v>0</v>
          </cell>
          <cell r="HE359">
            <v>0</v>
          </cell>
          <cell r="HF359">
            <v>0</v>
          </cell>
          <cell r="HG359">
            <v>0</v>
          </cell>
          <cell r="HH359">
            <v>0</v>
          </cell>
          <cell r="HI359">
            <v>0</v>
          </cell>
          <cell r="HJ359">
            <v>0</v>
          </cell>
          <cell r="HK359">
            <v>0</v>
          </cell>
          <cell r="HL359">
            <v>0</v>
          </cell>
          <cell r="HM359">
            <v>0</v>
          </cell>
          <cell r="HN359">
            <v>0</v>
          </cell>
          <cell r="HO359">
            <v>0</v>
          </cell>
          <cell r="HP359">
            <v>0</v>
          </cell>
          <cell r="HQ359">
            <v>0</v>
          </cell>
          <cell r="HR359">
            <v>0</v>
          </cell>
          <cell r="HS359">
            <v>0</v>
          </cell>
          <cell r="HT359">
            <v>0</v>
          </cell>
          <cell r="HU359">
            <v>0</v>
          </cell>
          <cell r="HV359">
            <v>0</v>
          </cell>
          <cell r="HW359">
            <v>0</v>
          </cell>
          <cell r="HX359">
            <v>0</v>
          </cell>
          <cell r="HY359">
            <v>0</v>
          </cell>
          <cell r="HZ359">
            <v>0</v>
          </cell>
          <cell r="IA359">
            <v>0</v>
          </cell>
          <cell r="IB359">
            <v>0</v>
          </cell>
          <cell r="IC359">
            <v>0</v>
          </cell>
          <cell r="ID359">
            <v>0</v>
          </cell>
          <cell r="IE359">
            <v>0</v>
          </cell>
          <cell r="IF359">
            <v>0</v>
          </cell>
          <cell r="IG359">
            <v>0</v>
          </cell>
          <cell r="IH359">
            <v>0</v>
          </cell>
          <cell r="II359">
            <v>0</v>
          </cell>
          <cell r="IJ359">
            <v>0</v>
          </cell>
          <cell r="IK359">
            <v>0</v>
          </cell>
        </row>
        <row r="360">
          <cell r="A360" t="str">
            <v>19000001</v>
          </cell>
          <cell r="B360" t="str">
            <v>2001</v>
          </cell>
          <cell r="C360">
            <v>37524</v>
          </cell>
          <cell r="D360" t="str">
            <v>13:33:10</v>
          </cell>
          <cell r="E360" t="str">
            <v>Winston-Salem Rehab &amp; HealthCare Center</v>
          </cell>
          <cell r="F360">
            <v>0</v>
          </cell>
          <cell r="G360">
            <v>1042181</v>
          </cell>
          <cell r="H360">
            <v>-7671</v>
          </cell>
          <cell r="I360">
            <v>-761576</v>
          </cell>
          <cell r="J360">
            <v>62245</v>
          </cell>
          <cell r="K360">
            <v>298824</v>
          </cell>
          <cell r="L360">
            <v>2561</v>
          </cell>
          <cell r="M360">
            <v>-37</v>
          </cell>
          <cell r="N360">
            <v>0</v>
          </cell>
          <cell r="O360">
            <v>202260</v>
          </cell>
          <cell r="P360">
            <v>0</v>
          </cell>
          <cell r="Q360">
            <v>0</v>
          </cell>
          <cell r="R360">
            <v>378780</v>
          </cell>
          <cell r="S360">
            <v>398348</v>
          </cell>
          <cell r="T360">
            <v>109339</v>
          </cell>
          <cell r="U360">
            <v>-1864</v>
          </cell>
          <cell r="V360">
            <v>347798</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135320</v>
          </cell>
          <cell r="AM360">
            <v>0</v>
          </cell>
          <cell r="AN360">
            <v>0</v>
          </cell>
          <cell r="AO360">
            <v>0</v>
          </cell>
          <cell r="AP360">
            <v>0</v>
          </cell>
          <cell r="AQ360">
            <v>0</v>
          </cell>
          <cell r="AR360">
            <v>0</v>
          </cell>
          <cell r="AS360">
            <v>0</v>
          </cell>
          <cell r="AT360">
            <v>0</v>
          </cell>
          <cell r="AU360">
            <v>0</v>
          </cell>
          <cell r="AV360">
            <v>40520</v>
          </cell>
          <cell r="AW360">
            <v>0</v>
          </cell>
          <cell r="AX360">
            <v>0</v>
          </cell>
          <cell r="AY360">
            <v>0</v>
          </cell>
          <cell r="AZ360">
            <v>96686</v>
          </cell>
          <cell r="BA360">
            <v>0</v>
          </cell>
          <cell r="BB360">
            <v>0</v>
          </cell>
          <cell r="BC360">
            <v>0</v>
          </cell>
          <cell r="BD360">
            <v>0</v>
          </cell>
          <cell r="BE360">
            <v>0</v>
          </cell>
          <cell r="BF360">
            <v>0</v>
          </cell>
          <cell r="BG360">
            <v>238226</v>
          </cell>
          <cell r="BH360">
            <v>-38179</v>
          </cell>
          <cell r="BI360">
            <v>0</v>
          </cell>
          <cell r="BJ360">
            <v>0</v>
          </cell>
          <cell r="BK360">
            <v>0</v>
          </cell>
          <cell r="BL360">
            <v>0</v>
          </cell>
          <cell r="BM360">
            <v>0</v>
          </cell>
          <cell r="BN360">
            <v>0</v>
          </cell>
          <cell r="BO360">
            <v>194</v>
          </cell>
          <cell r="BP360">
            <v>0</v>
          </cell>
          <cell r="BQ360">
            <v>0</v>
          </cell>
          <cell r="BR360">
            <v>0</v>
          </cell>
          <cell r="BS360">
            <v>0</v>
          </cell>
          <cell r="BT360">
            <v>15042</v>
          </cell>
          <cell r="BU360">
            <v>0</v>
          </cell>
          <cell r="BV360">
            <v>0</v>
          </cell>
          <cell r="BW360">
            <v>0</v>
          </cell>
          <cell r="BX360">
            <v>0</v>
          </cell>
          <cell r="BY360">
            <v>0</v>
          </cell>
          <cell r="BZ360">
            <v>0</v>
          </cell>
          <cell r="CA360">
            <v>21875</v>
          </cell>
          <cell r="CB360">
            <v>0</v>
          </cell>
          <cell r="CC360">
            <v>0</v>
          </cell>
          <cell r="CD360">
            <v>0</v>
          </cell>
          <cell r="CE360">
            <v>18490</v>
          </cell>
          <cell r="CF360">
            <v>0</v>
          </cell>
          <cell r="CG360">
            <v>0</v>
          </cell>
          <cell r="CH360">
            <v>0</v>
          </cell>
          <cell r="CI360">
            <v>11350</v>
          </cell>
          <cell r="CJ360">
            <v>0</v>
          </cell>
          <cell r="CK360">
            <v>0</v>
          </cell>
          <cell r="CL360">
            <v>0</v>
          </cell>
          <cell r="CM360">
            <v>1362</v>
          </cell>
          <cell r="CN360">
            <v>0</v>
          </cell>
          <cell r="CO360">
            <v>12146</v>
          </cell>
          <cell r="CP360">
            <v>0</v>
          </cell>
          <cell r="CQ360">
            <v>2244</v>
          </cell>
          <cell r="CR360">
            <v>14221</v>
          </cell>
          <cell r="CS360">
            <v>0</v>
          </cell>
          <cell r="CT360">
            <v>0</v>
          </cell>
          <cell r="CU360">
            <v>0</v>
          </cell>
          <cell r="CV360">
            <v>7253</v>
          </cell>
          <cell r="CW360">
            <v>0</v>
          </cell>
          <cell r="CX360">
            <v>0</v>
          </cell>
          <cell r="CY360">
            <v>0</v>
          </cell>
          <cell r="CZ360">
            <v>0</v>
          </cell>
          <cell r="DA360">
            <v>0</v>
          </cell>
          <cell r="DB360">
            <v>0</v>
          </cell>
          <cell r="DC360">
            <v>0</v>
          </cell>
          <cell r="DD360">
            <v>0</v>
          </cell>
          <cell r="DE360">
            <v>0</v>
          </cell>
          <cell r="DF360">
            <v>483118</v>
          </cell>
          <cell r="DG360">
            <v>293741</v>
          </cell>
          <cell r="DH360">
            <v>135543</v>
          </cell>
          <cell r="DI360">
            <v>12146</v>
          </cell>
          <cell r="DJ360">
            <v>0</v>
          </cell>
          <cell r="DK360">
            <v>125529</v>
          </cell>
          <cell r="DL360">
            <v>1186</v>
          </cell>
          <cell r="DM360">
            <v>25108</v>
          </cell>
          <cell r="DN360">
            <v>60108</v>
          </cell>
          <cell r="DO360">
            <v>0</v>
          </cell>
          <cell r="DP360">
            <v>17352</v>
          </cell>
          <cell r="DQ360">
            <v>0</v>
          </cell>
          <cell r="DR360">
            <v>72067</v>
          </cell>
          <cell r="DS360">
            <v>10290</v>
          </cell>
          <cell r="DT360">
            <v>20803</v>
          </cell>
          <cell r="DU360">
            <v>0</v>
          </cell>
          <cell r="DV360">
            <v>363144</v>
          </cell>
          <cell r="DW360">
            <v>2918531</v>
          </cell>
          <cell r="DX360">
            <v>-1276867</v>
          </cell>
          <cell r="DY360">
            <v>-860643</v>
          </cell>
          <cell r="DZ360">
            <v>0</v>
          </cell>
          <cell r="EA360">
            <v>4305</v>
          </cell>
          <cell r="EB360">
            <v>0</v>
          </cell>
          <cell r="EC360">
            <v>0</v>
          </cell>
          <cell r="ED360">
            <v>0</v>
          </cell>
          <cell r="EE360">
            <v>58114</v>
          </cell>
          <cell r="EF360">
            <v>7072</v>
          </cell>
          <cell r="EG360">
            <v>0</v>
          </cell>
          <cell r="EH360">
            <v>98592</v>
          </cell>
          <cell r="EI360">
            <v>90395</v>
          </cell>
          <cell r="EJ360">
            <v>-57845</v>
          </cell>
          <cell r="EK360">
            <v>2259</v>
          </cell>
          <cell r="EL360">
            <v>66342</v>
          </cell>
          <cell r="EM360">
            <v>0</v>
          </cell>
          <cell r="EN360">
            <v>71870</v>
          </cell>
          <cell r="EO360">
            <v>2572</v>
          </cell>
          <cell r="EP360">
            <v>22255</v>
          </cell>
          <cell r="EQ360">
            <v>0</v>
          </cell>
          <cell r="ER360">
            <v>18532</v>
          </cell>
          <cell r="ES360">
            <v>807</v>
          </cell>
          <cell r="ET360">
            <v>0</v>
          </cell>
          <cell r="EU360">
            <v>25376</v>
          </cell>
          <cell r="EV360">
            <v>0</v>
          </cell>
          <cell r="EW360">
            <v>0</v>
          </cell>
          <cell r="EX360">
            <v>0</v>
          </cell>
          <cell r="EY360">
            <v>76411</v>
          </cell>
          <cell r="EZ360">
            <v>0</v>
          </cell>
          <cell r="FA360">
            <v>0</v>
          </cell>
          <cell r="FB360">
            <v>0</v>
          </cell>
          <cell r="FC360">
            <v>91165</v>
          </cell>
          <cell r="FD360">
            <v>-7072</v>
          </cell>
          <cell r="FE360">
            <v>0</v>
          </cell>
          <cell r="FF360">
            <v>0</v>
          </cell>
          <cell r="FG360">
            <v>200372</v>
          </cell>
          <cell r="FH360">
            <v>0</v>
          </cell>
          <cell r="FI360">
            <v>0</v>
          </cell>
          <cell r="FJ360">
            <v>0</v>
          </cell>
          <cell r="FK360">
            <v>99256</v>
          </cell>
          <cell r="FL360">
            <v>0</v>
          </cell>
          <cell r="FM360">
            <v>0</v>
          </cell>
          <cell r="FN360">
            <v>0</v>
          </cell>
          <cell r="FO360">
            <v>0</v>
          </cell>
          <cell r="FP360">
            <v>41934</v>
          </cell>
          <cell r="FQ360">
            <v>0</v>
          </cell>
          <cell r="FR360">
            <v>181263</v>
          </cell>
          <cell r="FS360">
            <v>0</v>
          </cell>
          <cell r="FT360">
            <v>0</v>
          </cell>
          <cell r="FU360">
            <v>0</v>
          </cell>
          <cell r="FV360">
            <v>366677</v>
          </cell>
          <cell r="FW360">
            <v>0</v>
          </cell>
          <cell r="FX360">
            <v>0</v>
          </cell>
          <cell r="FY360">
            <v>0</v>
          </cell>
          <cell r="FZ360">
            <v>944658</v>
          </cell>
          <cell r="GA360">
            <v>0</v>
          </cell>
          <cell r="GB360">
            <v>-569973</v>
          </cell>
          <cell r="GC360">
            <v>0</v>
          </cell>
          <cell r="GD360">
            <v>0</v>
          </cell>
          <cell r="GE360">
            <v>0</v>
          </cell>
          <cell r="GF360">
            <v>77670</v>
          </cell>
          <cell r="GG360">
            <v>0</v>
          </cell>
          <cell r="GH360">
            <v>0</v>
          </cell>
          <cell r="GI360">
            <v>0</v>
          </cell>
          <cell r="GJ360">
            <v>188656</v>
          </cell>
          <cell r="GK360">
            <v>0</v>
          </cell>
          <cell r="GL360">
            <v>0</v>
          </cell>
          <cell r="GM360">
            <v>0</v>
          </cell>
          <cell r="GN360">
            <v>0</v>
          </cell>
          <cell r="GO360">
            <v>0</v>
          </cell>
          <cell r="GP360">
            <v>0</v>
          </cell>
          <cell r="GQ360">
            <v>0</v>
          </cell>
          <cell r="GR360">
            <v>17155</v>
          </cell>
          <cell r="GS360">
            <v>0</v>
          </cell>
          <cell r="GT360">
            <v>0</v>
          </cell>
          <cell r="GU360">
            <v>0</v>
          </cell>
          <cell r="GV360">
            <v>0</v>
          </cell>
          <cell r="GW360">
            <v>0</v>
          </cell>
          <cell r="GX360">
            <v>1492598</v>
          </cell>
          <cell r="GY360">
            <v>0</v>
          </cell>
          <cell r="GZ360">
            <v>-286492</v>
          </cell>
          <cell r="HA360">
            <v>0</v>
          </cell>
          <cell r="HB360">
            <v>548040</v>
          </cell>
          <cell r="HC360">
            <v>0</v>
          </cell>
          <cell r="HD360">
            <v>0</v>
          </cell>
          <cell r="HE360">
            <v>0</v>
          </cell>
          <cell r="HF360">
            <v>531108</v>
          </cell>
          <cell r="HG360">
            <v>0</v>
          </cell>
          <cell r="HH360">
            <v>0</v>
          </cell>
          <cell r="HI360">
            <v>0</v>
          </cell>
          <cell r="HJ360">
            <v>690360</v>
          </cell>
          <cell r="HK360">
            <v>0</v>
          </cell>
          <cell r="HL360">
            <v>569973</v>
          </cell>
          <cell r="HM360">
            <v>0</v>
          </cell>
          <cell r="HN360">
            <v>0</v>
          </cell>
          <cell r="HO360">
            <v>0</v>
          </cell>
          <cell r="HP360">
            <v>196946</v>
          </cell>
          <cell r="HQ360">
            <v>0</v>
          </cell>
          <cell r="HR360">
            <v>0</v>
          </cell>
          <cell r="HS360">
            <v>0</v>
          </cell>
          <cell r="HT360">
            <v>478370</v>
          </cell>
          <cell r="HU360">
            <v>0</v>
          </cell>
          <cell r="HV360">
            <v>0</v>
          </cell>
          <cell r="HW360">
            <v>0</v>
          </cell>
          <cell r="HX360">
            <v>0</v>
          </cell>
          <cell r="HY360">
            <v>0</v>
          </cell>
          <cell r="HZ360">
            <v>0</v>
          </cell>
          <cell r="IA360">
            <v>0</v>
          </cell>
          <cell r="IB360">
            <v>47775</v>
          </cell>
          <cell r="IC360">
            <v>0</v>
          </cell>
          <cell r="ID360">
            <v>0</v>
          </cell>
          <cell r="IE360">
            <v>0</v>
          </cell>
          <cell r="IF360">
            <v>0</v>
          </cell>
          <cell r="IG360">
            <v>0</v>
          </cell>
          <cell r="IH360">
            <v>1769508</v>
          </cell>
          <cell r="II360">
            <v>0</v>
          </cell>
          <cell r="IJ360">
            <v>1293064</v>
          </cell>
          <cell r="IK360">
            <v>0</v>
          </cell>
        </row>
        <row r="361">
          <cell r="A361" t="str">
            <v>75174344</v>
          </cell>
          <cell r="B361" t="str">
            <v>2001</v>
          </cell>
          <cell r="C361">
            <v>37357</v>
          </cell>
          <cell r="D361" t="str">
            <v>14:23:59</v>
          </cell>
          <cell r="E361" t="str">
            <v>WOODBURY WELLNESS CENTER, INC.</v>
          </cell>
          <cell r="F361">
            <v>0</v>
          </cell>
          <cell r="G361">
            <v>747854</v>
          </cell>
          <cell r="H361">
            <v>0</v>
          </cell>
          <cell r="I361">
            <v>-89207</v>
          </cell>
          <cell r="J361">
            <v>26037</v>
          </cell>
          <cell r="K361">
            <v>169051</v>
          </cell>
          <cell r="L361">
            <v>0</v>
          </cell>
          <cell r="M361">
            <v>0</v>
          </cell>
          <cell r="N361">
            <v>116252</v>
          </cell>
          <cell r="O361">
            <v>51470</v>
          </cell>
          <cell r="P361">
            <v>0</v>
          </cell>
          <cell r="Q361">
            <v>0</v>
          </cell>
          <cell r="R361">
            <v>147648</v>
          </cell>
          <cell r="S361">
            <v>200852</v>
          </cell>
          <cell r="T361">
            <v>0</v>
          </cell>
          <cell r="U361">
            <v>0</v>
          </cell>
          <cell r="V361">
            <v>48622</v>
          </cell>
          <cell r="W361">
            <v>0</v>
          </cell>
          <cell r="X361">
            <v>0</v>
          </cell>
          <cell r="Y361">
            <v>0</v>
          </cell>
          <cell r="Z361">
            <v>247993</v>
          </cell>
          <cell r="AA361">
            <v>0</v>
          </cell>
          <cell r="AB361">
            <v>0</v>
          </cell>
          <cell r="AC361">
            <v>0</v>
          </cell>
          <cell r="AD361">
            <v>483290</v>
          </cell>
          <cell r="AE361">
            <v>0</v>
          </cell>
          <cell r="AF361">
            <v>0</v>
          </cell>
          <cell r="AG361">
            <v>0</v>
          </cell>
          <cell r="AH361">
            <v>697125</v>
          </cell>
          <cell r="AI361">
            <v>0</v>
          </cell>
          <cell r="AJ361">
            <v>0</v>
          </cell>
          <cell r="AK361">
            <v>0</v>
          </cell>
          <cell r="AL361">
            <v>119336</v>
          </cell>
          <cell r="AM361">
            <v>0</v>
          </cell>
          <cell r="AN361">
            <v>0</v>
          </cell>
          <cell r="AO361">
            <v>-36000</v>
          </cell>
          <cell r="AP361">
            <v>0</v>
          </cell>
          <cell r="AQ361">
            <v>0</v>
          </cell>
          <cell r="AR361">
            <v>0</v>
          </cell>
          <cell r="AS361">
            <v>0</v>
          </cell>
          <cell r="AT361">
            <v>0</v>
          </cell>
          <cell r="AU361">
            <v>118791</v>
          </cell>
          <cell r="AV361">
            <v>0</v>
          </cell>
          <cell r="AW361">
            <v>-2668</v>
          </cell>
          <cell r="AX361">
            <v>0</v>
          </cell>
          <cell r="AY361">
            <v>124602</v>
          </cell>
          <cell r="AZ361">
            <v>0</v>
          </cell>
          <cell r="BA361">
            <v>-3287</v>
          </cell>
          <cell r="BB361">
            <v>0</v>
          </cell>
          <cell r="BC361">
            <v>2867</v>
          </cell>
          <cell r="BD361">
            <v>0</v>
          </cell>
          <cell r="BE361">
            <v>0</v>
          </cell>
          <cell r="BF361">
            <v>0</v>
          </cell>
          <cell r="BG361">
            <v>108634</v>
          </cell>
          <cell r="BH361">
            <v>0</v>
          </cell>
          <cell r="BI361">
            <v>0</v>
          </cell>
          <cell r="BJ361">
            <v>0</v>
          </cell>
          <cell r="BK361">
            <v>18692</v>
          </cell>
          <cell r="BL361">
            <v>0</v>
          </cell>
          <cell r="BM361">
            <v>0</v>
          </cell>
          <cell r="BN361">
            <v>0</v>
          </cell>
          <cell r="BO361">
            <v>4819</v>
          </cell>
          <cell r="BP361">
            <v>0</v>
          </cell>
          <cell r="BQ361">
            <v>0</v>
          </cell>
          <cell r="BR361">
            <v>0</v>
          </cell>
          <cell r="BS361">
            <v>0</v>
          </cell>
          <cell r="BT361">
            <v>0</v>
          </cell>
          <cell r="BU361">
            <v>0</v>
          </cell>
          <cell r="BV361">
            <v>0</v>
          </cell>
          <cell r="BW361">
            <v>0</v>
          </cell>
          <cell r="BX361">
            <v>0</v>
          </cell>
          <cell r="BY361">
            <v>0</v>
          </cell>
          <cell r="BZ361">
            <v>0</v>
          </cell>
          <cell r="CA361">
            <v>13000</v>
          </cell>
          <cell r="CB361">
            <v>0</v>
          </cell>
          <cell r="CC361">
            <v>0</v>
          </cell>
          <cell r="CD361">
            <v>0</v>
          </cell>
          <cell r="CE361">
            <v>2829</v>
          </cell>
          <cell r="CF361">
            <v>0</v>
          </cell>
          <cell r="CG361">
            <v>0</v>
          </cell>
          <cell r="CH361">
            <v>0</v>
          </cell>
          <cell r="CI361">
            <v>675</v>
          </cell>
          <cell r="CJ361">
            <v>0</v>
          </cell>
          <cell r="CK361">
            <v>0</v>
          </cell>
          <cell r="CL361">
            <v>0</v>
          </cell>
          <cell r="CM361">
            <v>4080</v>
          </cell>
          <cell r="CN361">
            <v>0</v>
          </cell>
          <cell r="CO361">
            <v>0</v>
          </cell>
          <cell r="CP361">
            <v>0</v>
          </cell>
          <cell r="CQ361">
            <v>0</v>
          </cell>
          <cell r="CR361">
            <v>0</v>
          </cell>
          <cell r="CS361">
            <v>0</v>
          </cell>
          <cell r="CT361">
            <v>0</v>
          </cell>
          <cell r="CU361">
            <v>2009</v>
          </cell>
          <cell r="CV361">
            <v>0</v>
          </cell>
          <cell r="CW361">
            <v>0</v>
          </cell>
          <cell r="CX361">
            <v>0</v>
          </cell>
          <cell r="CY361">
            <v>0</v>
          </cell>
          <cell r="CZ361">
            <v>0</v>
          </cell>
          <cell r="DA361">
            <v>0</v>
          </cell>
          <cell r="DB361">
            <v>0</v>
          </cell>
          <cell r="DC361">
            <v>0</v>
          </cell>
          <cell r="DD361">
            <v>0</v>
          </cell>
          <cell r="DE361">
            <v>0</v>
          </cell>
          <cell r="DF361">
            <v>1596366</v>
          </cell>
          <cell r="DG361">
            <v>400998</v>
          </cell>
          <cell r="DH361">
            <v>0</v>
          </cell>
          <cell r="DI361">
            <v>-41955</v>
          </cell>
          <cell r="DJ361">
            <v>41936</v>
          </cell>
          <cell r="DK361">
            <v>18690</v>
          </cell>
          <cell r="DL361">
            <v>0</v>
          </cell>
          <cell r="DM361">
            <v>0</v>
          </cell>
          <cell r="DN361">
            <v>35501</v>
          </cell>
          <cell r="DO361">
            <v>7908</v>
          </cell>
          <cell r="DP361">
            <v>0</v>
          </cell>
          <cell r="DQ361">
            <v>0</v>
          </cell>
          <cell r="DR361">
            <v>55458</v>
          </cell>
          <cell r="DS361">
            <v>20711</v>
          </cell>
          <cell r="DT361">
            <v>0</v>
          </cell>
          <cell r="DU361">
            <v>-10069</v>
          </cell>
          <cell r="DV361">
            <v>85470</v>
          </cell>
          <cell r="DW361">
            <v>249401</v>
          </cell>
          <cell r="DX361">
            <v>0</v>
          </cell>
          <cell r="DY361">
            <v>-139935</v>
          </cell>
          <cell r="DZ361">
            <v>0</v>
          </cell>
          <cell r="EA361">
            <v>4951</v>
          </cell>
          <cell r="EB361">
            <v>0</v>
          </cell>
          <cell r="EC361">
            <v>0</v>
          </cell>
          <cell r="ED361">
            <v>0</v>
          </cell>
          <cell r="EE361">
            <v>21564</v>
          </cell>
          <cell r="EF361">
            <v>0</v>
          </cell>
          <cell r="EG361">
            <v>0</v>
          </cell>
          <cell r="EH361">
            <v>0</v>
          </cell>
          <cell r="EI361">
            <v>147056</v>
          </cell>
          <cell r="EJ361">
            <v>0</v>
          </cell>
          <cell r="EK361">
            <v>0</v>
          </cell>
          <cell r="EL361">
            <v>0</v>
          </cell>
          <cell r="EM361">
            <v>103061</v>
          </cell>
          <cell r="EN361">
            <v>0</v>
          </cell>
          <cell r="EO361">
            <v>0</v>
          </cell>
          <cell r="EP361">
            <v>0</v>
          </cell>
          <cell r="EQ361">
            <v>8192</v>
          </cell>
          <cell r="ER361">
            <v>0</v>
          </cell>
          <cell r="ES361">
            <v>0</v>
          </cell>
          <cell r="ET361">
            <v>0</v>
          </cell>
          <cell r="EU361">
            <v>1020</v>
          </cell>
          <cell r="EV361">
            <v>0</v>
          </cell>
          <cell r="EW361">
            <v>0</v>
          </cell>
          <cell r="EX361">
            <v>0</v>
          </cell>
          <cell r="EY361">
            <v>0</v>
          </cell>
          <cell r="EZ361">
            <v>0</v>
          </cell>
          <cell r="FA361">
            <v>0</v>
          </cell>
          <cell r="FB361">
            <v>0</v>
          </cell>
          <cell r="FC361">
            <v>5438</v>
          </cell>
          <cell r="FD361">
            <v>0</v>
          </cell>
          <cell r="FE361">
            <v>0</v>
          </cell>
          <cell r="FF361">
            <v>0</v>
          </cell>
          <cell r="FG361">
            <v>29272</v>
          </cell>
          <cell r="FH361">
            <v>0</v>
          </cell>
          <cell r="FI361">
            <v>0</v>
          </cell>
          <cell r="FJ361">
            <v>0</v>
          </cell>
          <cell r="FK361">
            <v>7493</v>
          </cell>
          <cell r="FL361">
            <v>0</v>
          </cell>
          <cell r="FM361">
            <v>0</v>
          </cell>
          <cell r="FN361">
            <v>12412</v>
          </cell>
          <cell r="FO361">
            <v>12532</v>
          </cell>
          <cell r="FP361">
            <v>0</v>
          </cell>
          <cell r="FQ361">
            <v>0</v>
          </cell>
          <cell r="FR361">
            <v>0</v>
          </cell>
          <cell r="FS361">
            <v>0</v>
          </cell>
          <cell r="FT361">
            <v>0</v>
          </cell>
          <cell r="FU361">
            <v>0</v>
          </cell>
          <cell r="FV361">
            <v>0</v>
          </cell>
          <cell r="FW361">
            <v>0</v>
          </cell>
          <cell r="FX361">
            <v>0</v>
          </cell>
          <cell r="FY361">
            <v>0</v>
          </cell>
          <cell r="FZ361">
            <v>0</v>
          </cell>
          <cell r="GA361">
            <v>0</v>
          </cell>
          <cell r="GB361">
            <v>0</v>
          </cell>
          <cell r="GC361">
            <v>0</v>
          </cell>
          <cell r="GD361">
            <v>0</v>
          </cell>
          <cell r="GE361">
            <v>0</v>
          </cell>
          <cell r="GF361">
            <v>0</v>
          </cell>
          <cell r="GG361">
            <v>0</v>
          </cell>
          <cell r="GH361">
            <v>0</v>
          </cell>
          <cell r="GI361">
            <v>0</v>
          </cell>
          <cell r="GJ361">
            <v>0</v>
          </cell>
          <cell r="GK361">
            <v>0</v>
          </cell>
          <cell r="GL361">
            <v>0</v>
          </cell>
          <cell r="GM361">
            <v>0</v>
          </cell>
          <cell r="GN361">
            <v>0</v>
          </cell>
          <cell r="GO361">
            <v>0</v>
          </cell>
          <cell r="GP361">
            <v>0</v>
          </cell>
          <cell r="GQ361">
            <v>0</v>
          </cell>
          <cell r="GR361">
            <v>0</v>
          </cell>
          <cell r="GS361">
            <v>0</v>
          </cell>
          <cell r="GT361">
            <v>0</v>
          </cell>
          <cell r="GU361">
            <v>0</v>
          </cell>
          <cell r="GV361">
            <v>0</v>
          </cell>
          <cell r="GW361">
            <v>0</v>
          </cell>
          <cell r="GX361">
            <v>0</v>
          </cell>
          <cell r="GY361">
            <v>0</v>
          </cell>
          <cell r="GZ361">
            <v>0</v>
          </cell>
          <cell r="HA361">
            <v>0</v>
          </cell>
          <cell r="HB361">
            <v>0</v>
          </cell>
          <cell r="HC361">
            <v>0</v>
          </cell>
          <cell r="HD361">
            <v>0</v>
          </cell>
          <cell r="HE361">
            <v>0</v>
          </cell>
          <cell r="HF361">
            <v>0</v>
          </cell>
          <cell r="HG361">
            <v>0</v>
          </cell>
          <cell r="HH361">
            <v>0</v>
          </cell>
          <cell r="HI361">
            <v>0</v>
          </cell>
          <cell r="HJ361">
            <v>0</v>
          </cell>
          <cell r="HK361">
            <v>0</v>
          </cell>
          <cell r="HL361">
            <v>0</v>
          </cell>
          <cell r="HM361">
            <v>0</v>
          </cell>
          <cell r="HN361">
            <v>0</v>
          </cell>
          <cell r="HO361">
            <v>0</v>
          </cell>
          <cell r="HP361">
            <v>0</v>
          </cell>
          <cell r="HQ361">
            <v>0</v>
          </cell>
          <cell r="HR361">
            <v>0</v>
          </cell>
          <cell r="HS361">
            <v>0</v>
          </cell>
          <cell r="HT361">
            <v>0</v>
          </cell>
          <cell r="HU361">
            <v>0</v>
          </cell>
          <cell r="HV361">
            <v>0</v>
          </cell>
          <cell r="HW361">
            <v>0</v>
          </cell>
          <cell r="HX361">
            <v>0</v>
          </cell>
          <cell r="HY361">
            <v>0</v>
          </cell>
          <cell r="HZ361">
            <v>0</v>
          </cell>
          <cell r="IA361">
            <v>0</v>
          </cell>
          <cell r="IB361">
            <v>0</v>
          </cell>
          <cell r="IC361">
            <v>0</v>
          </cell>
          <cell r="ID361">
            <v>0</v>
          </cell>
          <cell r="IE361">
            <v>0</v>
          </cell>
          <cell r="IF361">
            <v>0</v>
          </cell>
          <cell r="IG361">
            <v>0</v>
          </cell>
          <cell r="IH361">
            <v>0</v>
          </cell>
          <cell r="II361">
            <v>0</v>
          </cell>
          <cell r="IJ361">
            <v>0</v>
          </cell>
          <cell r="IK361">
            <v>0</v>
          </cell>
        </row>
        <row r="362">
          <cell r="A362" t="str">
            <v>80856236</v>
          </cell>
          <cell r="B362" t="str">
            <v>2001</v>
          </cell>
          <cell r="C362">
            <v>37727</v>
          </cell>
          <cell r="D362" t="str">
            <v>09:27:17</v>
          </cell>
          <cell r="E362" t="str">
            <v>WOODLANDS ASSISTED LIVING &amp; REHAB CENTER</v>
          </cell>
          <cell r="F362">
            <v>0</v>
          </cell>
          <cell r="G362">
            <v>278172</v>
          </cell>
          <cell r="H362">
            <v>-20</v>
          </cell>
          <cell r="I362">
            <v>2847</v>
          </cell>
          <cell r="J362">
            <v>26165</v>
          </cell>
          <cell r="K362">
            <v>127320</v>
          </cell>
          <cell r="L362">
            <v>765</v>
          </cell>
          <cell r="M362">
            <v>-2543</v>
          </cell>
          <cell r="N362">
            <v>27665</v>
          </cell>
          <cell r="O362">
            <v>82036</v>
          </cell>
          <cell r="P362">
            <v>809</v>
          </cell>
          <cell r="Q362">
            <v>0</v>
          </cell>
          <cell r="R362">
            <v>138204</v>
          </cell>
          <cell r="S362">
            <v>198652</v>
          </cell>
          <cell r="T362">
            <v>4041</v>
          </cell>
          <cell r="U362">
            <v>0</v>
          </cell>
          <cell r="V362">
            <v>84932</v>
          </cell>
          <cell r="W362">
            <v>0</v>
          </cell>
          <cell r="X362">
            <v>-9377</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39527</v>
          </cell>
          <cell r="AM362">
            <v>0</v>
          </cell>
          <cell r="AN362">
            <v>-4212</v>
          </cell>
          <cell r="AO362">
            <v>0</v>
          </cell>
          <cell r="AP362">
            <v>0</v>
          </cell>
          <cell r="AQ362">
            <v>0</v>
          </cell>
          <cell r="AR362">
            <v>0</v>
          </cell>
          <cell r="AS362">
            <v>0</v>
          </cell>
          <cell r="AT362">
            <v>0</v>
          </cell>
          <cell r="AU362">
            <v>67806</v>
          </cell>
          <cell r="AV362">
            <v>-58223</v>
          </cell>
          <cell r="AW362">
            <v>0</v>
          </cell>
          <cell r="AX362">
            <v>0</v>
          </cell>
          <cell r="AY362">
            <v>58677</v>
          </cell>
          <cell r="AZ362">
            <v>-47142</v>
          </cell>
          <cell r="BA362">
            <v>0</v>
          </cell>
          <cell r="BB362">
            <v>0</v>
          </cell>
          <cell r="BC362">
            <v>3618</v>
          </cell>
          <cell r="BD362">
            <v>0</v>
          </cell>
          <cell r="BE362">
            <v>0</v>
          </cell>
          <cell r="BF362">
            <v>0</v>
          </cell>
          <cell r="BG362">
            <v>62667</v>
          </cell>
          <cell r="BH362">
            <v>0</v>
          </cell>
          <cell r="BI362">
            <v>-8936</v>
          </cell>
          <cell r="BJ362">
            <v>0</v>
          </cell>
          <cell r="BK362">
            <v>9329</v>
          </cell>
          <cell r="BL362">
            <v>0</v>
          </cell>
          <cell r="BM362">
            <v>0</v>
          </cell>
          <cell r="BN362">
            <v>0</v>
          </cell>
          <cell r="BO362">
            <v>6753</v>
          </cell>
          <cell r="BP362">
            <v>-1270</v>
          </cell>
          <cell r="BQ362">
            <v>0</v>
          </cell>
          <cell r="BR362">
            <v>0</v>
          </cell>
          <cell r="BS362">
            <v>1076</v>
          </cell>
          <cell r="BT362">
            <v>0</v>
          </cell>
          <cell r="BU362">
            <v>0</v>
          </cell>
          <cell r="BV362">
            <v>0</v>
          </cell>
          <cell r="BW362">
            <v>4332</v>
          </cell>
          <cell r="BX362">
            <v>0</v>
          </cell>
          <cell r="BY362">
            <v>0</v>
          </cell>
          <cell r="BZ362">
            <v>0</v>
          </cell>
          <cell r="CA362">
            <v>15000</v>
          </cell>
          <cell r="CB362">
            <v>0</v>
          </cell>
          <cell r="CC362">
            <v>-5000</v>
          </cell>
          <cell r="CD362">
            <v>0</v>
          </cell>
          <cell r="CE362">
            <v>520</v>
          </cell>
          <cell r="CF362">
            <v>0</v>
          </cell>
          <cell r="CG362">
            <v>0</v>
          </cell>
          <cell r="CH362">
            <v>0</v>
          </cell>
          <cell r="CI362">
            <v>600</v>
          </cell>
          <cell r="CJ362">
            <v>0</v>
          </cell>
          <cell r="CK362">
            <v>0</v>
          </cell>
          <cell r="CL362">
            <v>0</v>
          </cell>
          <cell r="CM362">
            <v>11207</v>
          </cell>
          <cell r="CN362">
            <v>-1760</v>
          </cell>
          <cell r="CO362">
            <v>-345</v>
          </cell>
          <cell r="CP362">
            <v>0</v>
          </cell>
          <cell r="CQ362">
            <v>0</v>
          </cell>
          <cell r="CR362">
            <v>0</v>
          </cell>
          <cell r="CS362">
            <v>0</v>
          </cell>
          <cell r="CT362">
            <v>0</v>
          </cell>
          <cell r="CU362">
            <v>0</v>
          </cell>
          <cell r="CV362">
            <v>100</v>
          </cell>
          <cell r="CW362">
            <v>0</v>
          </cell>
          <cell r="CX362">
            <v>0</v>
          </cell>
          <cell r="CY362">
            <v>0</v>
          </cell>
          <cell r="CZ362">
            <v>50</v>
          </cell>
          <cell r="DA362">
            <v>0</v>
          </cell>
          <cell r="DB362">
            <v>0</v>
          </cell>
          <cell r="DC362">
            <v>0</v>
          </cell>
          <cell r="DD362">
            <v>0</v>
          </cell>
          <cell r="DE362">
            <v>0</v>
          </cell>
          <cell r="DF362">
            <v>124459</v>
          </cell>
          <cell r="DG362">
            <v>241585</v>
          </cell>
          <cell r="DH362">
            <v>-121834</v>
          </cell>
          <cell r="DI362">
            <v>-14281</v>
          </cell>
          <cell r="DJ362">
            <v>0</v>
          </cell>
          <cell r="DK362">
            <v>49751</v>
          </cell>
          <cell r="DL362">
            <v>0</v>
          </cell>
          <cell r="DM362">
            <v>0</v>
          </cell>
          <cell r="DN362">
            <v>14754</v>
          </cell>
          <cell r="DO362">
            <v>2350</v>
          </cell>
          <cell r="DP362">
            <v>431</v>
          </cell>
          <cell r="DQ362">
            <v>0</v>
          </cell>
          <cell r="DR362">
            <v>22228</v>
          </cell>
          <cell r="DS362">
            <v>8967</v>
          </cell>
          <cell r="DT362">
            <v>577</v>
          </cell>
          <cell r="DU362">
            <v>0</v>
          </cell>
          <cell r="DV362">
            <v>103749</v>
          </cell>
          <cell r="DW362">
            <v>165294</v>
          </cell>
          <cell r="DX362">
            <v>-34515</v>
          </cell>
          <cell r="DY362">
            <v>-26555</v>
          </cell>
          <cell r="DZ362">
            <v>0</v>
          </cell>
          <cell r="EA362">
            <v>0</v>
          </cell>
          <cell r="EB362">
            <v>0</v>
          </cell>
          <cell r="EC362">
            <v>0</v>
          </cell>
          <cell r="ED362">
            <v>0</v>
          </cell>
          <cell r="EE362">
            <v>13011</v>
          </cell>
          <cell r="EF362">
            <v>0</v>
          </cell>
          <cell r="EG362">
            <v>0</v>
          </cell>
          <cell r="EH362">
            <v>0</v>
          </cell>
          <cell r="EI362">
            <v>28554</v>
          </cell>
          <cell r="EJ362">
            <v>0</v>
          </cell>
          <cell r="EK362">
            <v>0</v>
          </cell>
          <cell r="EL362">
            <v>0</v>
          </cell>
          <cell r="EM362">
            <v>26831</v>
          </cell>
          <cell r="EN362">
            <v>0</v>
          </cell>
          <cell r="EO362">
            <v>0</v>
          </cell>
          <cell r="EP362">
            <v>0</v>
          </cell>
          <cell r="EQ362">
            <v>6535</v>
          </cell>
          <cell r="ER362">
            <v>0</v>
          </cell>
          <cell r="ES362">
            <v>0</v>
          </cell>
          <cell r="ET362">
            <v>0</v>
          </cell>
          <cell r="EU362">
            <v>0</v>
          </cell>
          <cell r="EV362">
            <v>163</v>
          </cell>
          <cell r="EW362">
            <v>0</v>
          </cell>
          <cell r="EX362">
            <v>0</v>
          </cell>
          <cell r="EY362">
            <v>0</v>
          </cell>
          <cell r="EZ362">
            <v>0</v>
          </cell>
          <cell r="FA362">
            <v>0</v>
          </cell>
          <cell r="FB362">
            <v>0</v>
          </cell>
          <cell r="FC362">
            <v>1988</v>
          </cell>
          <cell r="FD362">
            <v>0</v>
          </cell>
          <cell r="FE362">
            <v>0</v>
          </cell>
          <cell r="FF362">
            <v>0</v>
          </cell>
          <cell r="FG362">
            <v>22802</v>
          </cell>
          <cell r="FH362">
            <v>0</v>
          </cell>
          <cell r="FI362">
            <v>0</v>
          </cell>
          <cell r="FJ362">
            <v>0</v>
          </cell>
          <cell r="FK362">
            <v>7144</v>
          </cell>
          <cell r="FL362">
            <v>-293</v>
          </cell>
          <cell r="FM362">
            <v>-4293</v>
          </cell>
          <cell r="FN362">
            <v>22038</v>
          </cell>
          <cell r="FO362">
            <v>38970</v>
          </cell>
          <cell r="FP362">
            <v>644</v>
          </cell>
          <cell r="FQ362">
            <v>0</v>
          </cell>
          <cell r="FR362">
            <v>0</v>
          </cell>
          <cell r="FS362">
            <v>0</v>
          </cell>
          <cell r="FT362">
            <v>0</v>
          </cell>
          <cell r="FU362">
            <v>0</v>
          </cell>
          <cell r="FV362">
            <v>95264</v>
          </cell>
          <cell r="FW362">
            <v>0</v>
          </cell>
          <cell r="FX362">
            <v>0</v>
          </cell>
          <cell r="FY362">
            <v>0</v>
          </cell>
          <cell r="FZ362">
            <v>78076</v>
          </cell>
          <cell r="GA362">
            <v>0</v>
          </cell>
          <cell r="GB362">
            <v>90009</v>
          </cell>
          <cell r="GC362">
            <v>0</v>
          </cell>
          <cell r="GD362">
            <v>0</v>
          </cell>
          <cell r="GE362">
            <v>0</v>
          </cell>
          <cell r="GF362">
            <v>22764</v>
          </cell>
          <cell r="GG362">
            <v>0</v>
          </cell>
          <cell r="GH362">
            <v>0</v>
          </cell>
          <cell r="GI362">
            <v>0</v>
          </cell>
          <cell r="GJ362">
            <v>27399</v>
          </cell>
          <cell r="GK362">
            <v>0</v>
          </cell>
          <cell r="GL362">
            <v>0</v>
          </cell>
          <cell r="GM362">
            <v>0</v>
          </cell>
          <cell r="GN362">
            <v>0</v>
          </cell>
          <cell r="GO362">
            <v>0</v>
          </cell>
          <cell r="GP362">
            <v>0</v>
          </cell>
          <cell r="GQ362">
            <v>0</v>
          </cell>
          <cell r="GR362">
            <v>0</v>
          </cell>
          <cell r="GS362">
            <v>0</v>
          </cell>
          <cell r="GT362">
            <v>0</v>
          </cell>
          <cell r="GU362">
            <v>0</v>
          </cell>
          <cell r="GV362">
            <v>0</v>
          </cell>
          <cell r="GW362">
            <v>0</v>
          </cell>
          <cell r="GX362">
            <v>173340</v>
          </cell>
          <cell r="GY362">
            <v>0</v>
          </cell>
          <cell r="GZ362">
            <v>140172</v>
          </cell>
          <cell r="HA362">
            <v>0</v>
          </cell>
          <cell r="HB362">
            <v>59797</v>
          </cell>
          <cell r="HC362">
            <v>0</v>
          </cell>
          <cell r="HD362">
            <v>0</v>
          </cell>
          <cell r="HE362">
            <v>0</v>
          </cell>
          <cell r="HF362">
            <v>207565</v>
          </cell>
          <cell r="HG362">
            <v>0</v>
          </cell>
          <cell r="HH362">
            <v>0</v>
          </cell>
          <cell r="HI362">
            <v>0</v>
          </cell>
          <cell r="HJ362">
            <v>219271</v>
          </cell>
          <cell r="HK362">
            <v>0</v>
          </cell>
          <cell r="HL362">
            <v>-90009</v>
          </cell>
          <cell r="HM362">
            <v>0</v>
          </cell>
          <cell r="HN362">
            <v>0</v>
          </cell>
          <cell r="HO362">
            <v>0</v>
          </cell>
          <cell r="HP362">
            <v>34284</v>
          </cell>
          <cell r="HQ362">
            <v>0</v>
          </cell>
          <cell r="HR362">
            <v>0</v>
          </cell>
          <cell r="HS362">
            <v>0</v>
          </cell>
          <cell r="HT362">
            <v>41265</v>
          </cell>
          <cell r="HU362">
            <v>0</v>
          </cell>
          <cell r="HV362">
            <v>0</v>
          </cell>
          <cell r="HW362">
            <v>0</v>
          </cell>
          <cell r="HX362">
            <v>0</v>
          </cell>
          <cell r="HY362">
            <v>0</v>
          </cell>
          <cell r="HZ362">
            <v>0</v>
          </cell>
          <cell r="IA362">
            <v>0</v>
          </cell>
          <cell r="IB362">
            <v>0</v>
          </cell>
          <cell r="IC362">
            <v>0</v>
          </cell>
          <cell r="ID362">
            <v>0</v>
          </cell>
          <cell r="IE362">
            <v>0</v>
          </cell>
          <cell r="IF362">
            <v>0</v>
          </cell>
          <cell r="IG362">
            <v>0</v>
          </cell>
          <cell r="IH362">
            <v>486633</v>
          </cell>
          <cell r="II362">
            <v>0</v>
          </cell>
          <cell r="IJ362">
            <v>-14460</v>
          </cell>
          <cell r="IK362">
            <v>0</v>
          </cell>
        </row>
        <row r="363">
          <cell r="A363" t="str">
            <v>44539440</v>
          </cell>
          <cell r="B363" t="str">
            <v>2001</v>
          </cell>
          <cell r="C363">
            <v>37487</v>
          </cell>
          <cell r="D363" t="str">
            <v>08:28:05</v>
          </cell>
          <cell r="E363" t="str">
            <v>YADKIN NURSING CARE CENTER, INC.</v>
          </cell>
          <cell r="F363">
            <v>0</v>
          </cell>
          <cell r="G363">
            <v>384587</v>
          </cell>
          <cell r="H363">
            <v>0</v>
          </cell>
          <cell r="I363">
            <v>-57318</v>
          </cell>
          <cell r="J363">
            <v>28783</v>
          </cell>
          <cell r="K363">
            <v>246220</v>
          </cell>
          <cell r="L363">
            <v>0</v>
          </cell>
          <cell r="M363">
            <v>18997</v>
          </cell>
          <cell r="N363">
            <v>211334</v>
          </cell>
          <cell r="O363">
            <v>81326</v>
          </cell>
          <cell r="P363">
            <v>-4811</v>
          </cell>
          <cell r="Q363">
            <v>-232</v>
          </cell>
          <cell r="R363">
            <v>252879</v>
          </cell>
          <cell r="S363">
            <v>344781</v>
          </cell>
          <cell r="T363">
            <v>0</v>
          </cell>
          <cell r="U363">
            <v>-5788</v>
          </cell>
          <cell r="V363">
            <v>63828</v>
          </cell>
          <cell r="W363">
            <v>0</v>
          </cell>
          <cell r="X363">
            <v>-31914</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4544</v>
          </cell>
          <cell r="AV363">
            <v>-2272</v>
          </cell>
          <cell r="AW363">
            <v>0</v>
          </cell>
          <cell r="AX363">
            <v>0</v>
          </cell>
          <cell r="AY363">
            <v>6014</v>
          </cell>
          <cell r="AZ363">
            <v>-3007</v>
          </cell>
          <cell r="BA363">
            <v>0</v>
          </cell>
          <cell r="BB363">
            <v>0</v>
          </cell>
          <cell r="BC363">
            <v>73</v>
          </cell>
          <cell r="BD363">
            <v>0</v>
          </cell>
          <cell r="BE363">
            <v>0</v>
          </cell>
          <cell r="BF363">
            <v>0</v>
          </cell>
          <cell r="BG363">
            <v>84059</v>
          </cell>
          <cell r="BH363">
            <v>0</v>
          </cell>
          <cell r="BI363">
            <v>-2024</v>
          </cell>
          <cell r="BJ363">
            <v>0</v>
          </cell>
          <cell r="BK363">
            <v>11820</v>
          </cell>
          <cell r="BL363">
            <v>0</v>
          </cell>
          <cell r="BM363">
            <v>0</v>
          </cell>
          <cell r="BN363">
            <v>0</v>
          </cell>
          <cell r="BO363">
            <v>322</v>
          </cell>
          <cell r="BP363">
            <v>0</v>
          </cell>
          <cell r="BQ363">
            <v>0</v>
          </cell>
          <cell r="BR363">
            <v>0</v>
          </cell>
          <cell r="BS363">
            <v>3753</v>
          </cell>
          <cell r="BT363">
            <v>0</v>
          </cell>
          <cell r="BU363">
            <v>0</v>
          </cell>
          <cell r="BV363">
            <v>0</v>
          </cell>
          <cell r="BW363">
            <v>0</v>
          </cell>
          <cell r="BX363">
            <v>0</v>
          </cell>
          <cell r="BY363">
            <v>0</v>
          </cell>
          <cell r="BZ363">
            <v>0</v>
          </cell>
          <cell r="CA363">
            <v>9000</v>
          </cell>
          <cell r="CB363">
            <v>0</v>
          </cell>
          <cell r="CC363">
            <v>0</v>
          </cell>
          <cell r="CD363">
            <v>0</v>
          </cell>
          <cell r="CE363">
            <v>5550</v>
          </cell>
          <cell r="CF363">
            <v>0</v>
          </cell>
          <cell r="CG363">
            <v>0</v>
          </cell>
          <cell r="CH363">
            <v>0</v>
          </cell>
          <cell r="CI363">
            <v>3800</v>
          </cell>
          <cell r="CJ363">
            <v>0</v>
          </cell>
          <cell r="CK363">
            <v>0</v>
          </cell>
          <cell r="CL363">
            <v>0</v>
          </cell>
          <cell r="CM363">
            <v>0</v>
          </cell>
          <cell r="CN363">
            <v>0</v>
          </cell>
          <cell r="CO363">
            <v>0</v>
          </cell>
          <cell r="CP363">
            <v>0</v>
          </cell>
          <cell r="CQ363">
            <v>7219</v>
          </cell>
          <cell r="CR363">
            <v>0</v>
          </cell>
          <cell r="CS363">
            <v>20804</v>
          </cell>
          <cell r="CT363">
            <v>0</v>
          </cell>
          <cell r="CU363">
            <v>390</v>
          </cell>
          <cell r="CV363">
            <v>0</v>
          </cell>
          <cell r="CW363">
            <v>0</v>
          </cell>
          <cell r="CX363">
            <v>0</v>
          </cell>
          <cell r="CY363">
            <v>0</v>
          </cell>
          <cell r="CZ363">
            <v>0</v>
          </cell>
          <cell r="DA363">
            <v>0</v>
          </cell>
          <cell r="DB363">
            <v>0</v>
          </cell>
          <cell r="DC363">
            <v>0</v>
          </cell>
          <cell r="DD363">
            <v>0</v>
          </cell>
          <cell r="DE363">
            <v>0</v>
          </cell>
          <cell r="DF363">
            <v>63828</v>
          </cell>
          <cell r="DG363">
            <v>136544</v>
          </cell>
          <cell r="DH363">
            <v>-37193</v>
          </cell>
          <cell r="DI363">
            <v>18780</v>
          </cell>
          <cell r="DJ363">
            <v>87469</v>
          </cell>
          <cell r="DK363">
            <v>49568</v>
          </cell>
          <cell r="DL363">
            <v>0</v>
          </cell>
          <cell r="DM363">
            <v>-901</v>
          </cell>
          <cell r="DN363">
            <v>29544</v>
          </cell>
          <cell r="DO363">
            <v>6777</v>
          </cell>
          <cell r="DP363">
            <v>0</v>
          </cell>
          <cell r="DQ363">
            <v>0</v>
          </cell>
          <cell r="DR363">
            <v>52837</v>
          </cell>
          <cell r="DS363">
            <v>14834</v>
          </cell>
          <cell r="DT363">
            <v>0</v>
          </cell>
          <cell r="DU363">
            <v>-231</v>
          </cell>
          <cell r="DV363">
            <v>32148</v>
          </cell>
          <cell r="DW363">
            <v>327977</v>
          </cell>
          <cell r="DX363">
            <v>31042</v>
          </cell>
          <cell r="DY363">
            <v>-69387</v>
          </cell>
          <cell r="DZ363">
            <v>0</v>
          </cell>
          <cell r="EA363">
            <v>1048</v>
          </cell>
          <cell r="EB363">
            <v>0</v>
          </cell>
          <cell r="EC363">
            <v>0</v>
          </cell>
          <cell r="ED363">
            <v>0</v>
          </cell>
          <cell r="EE363">
            <v>7626</v>
          </cell>
          <cell r="EF363">
            <v>0</v>
          </cell>
          <cell r="EG363">
            <v>-198</v>
          </cell>
          <cell r="EH363">
            <v>0</v>
          </cell>
          <cell r="EI363">
            <v>73600</v>
          </cell>
          <cell r="EJ363">
            <v>0</v>
          </cell>
          <cell r="EK363">
            <v>0</v>
          </cell>
          <cell r="EL363">
            <v>0</v>
          </cell>
          <cell r="EM363">
            <v>2690</v>
          </cell>
          <cell r="EN363">
            <v>0</v>
          </cell>
          <cell r="EO363">
            <v>-1193</v>
          </cell>
          <cell r="EP363">
            <v>0</v>
          </cell>
          <cell r="EQ363">
            <v>1158</v>
          </cell>
          <cell r="ER363">
            <v>0</v>
          </cell>
          <cell r="ES363">
            <v>237</v>
          </cell>
          <cell r="ET363">
            <v>0</v>
          </cell>
          <cell r="EU363">
            <v>1257</v>
          </cell>
          <cell r="EV363">
            <v>0</v>
          </cell>
          <cell r="EW363">
            <v>1161</v>
          </cell>
          <cell r="EX363">
            <v>0</v>
          </cell>
          <cell r="EY363">
            <v>0</v>
          </cell>
          <cell r="EZ363">
            <v>0</v>
          </cell>
          <cell r="FA363">
            <v>0</v>
          </cell>
          <cell r="FB363">
            <v>0</v>
          </cell>
          <cell r="FC363">
            <v>13604</v>
          </cell>
          <cell r="FD363">
            <v>0</v>
          </cell>
          <cell r="FE363">
            <v>-411</v>
          </cell>
          <cell r="FF363">
            <v>0</v>
          </cell>
          <cell r="FG363">
            <v>0</v>
          </cell>
          <cell r="FH363">
            <v>0</v>
          </cell>
          <cell r="FI363">
            <v>0</v>
          </cell>
          <cell r="FJ363">
            <v>0</v>
          </cell>
          <cell r="FK363">
            <v>1141</v>
          </cell>
          <cell r="FL363">
            <v>0</v>
          </cell>
          <cell r="FM363">
            <v>0</v>
          </cell>
          <cell r="FN363">
            <v>7183</v>
          </cell>
          <cell r="FO363">
            <v>2670</v>
          </cell>
          <cell r="FP363">
            <v>0</v>
          </cell>
          <cell r="FQ363">
            <v>0</v>
          </cell>
          <cell r="FR363">
            <v>129365</v>
          </cell>
          <cell r="FS363">
            <v>0</v>
          </cell>
          <cell r="FT363">
            <v>0</v>
          </cell>
          <cell r="FU363">
            <v>0</v>
          </cell>
          <cell r="FV363">
            <v>195882</v>
          </cell>
          <cell r="FW363">
            <v>0</v>
          </cell>
          <cell r="FX363">
            <v>0</v>
          </cell>
          <cell r="FY363">
            <v>0</v>
          </cell>
          <cell r="FZ363">
            <v>414399</v>
          </cell>
          <cell r="GA363">
            <v>0</v>
          </cell>
          <cell r="GB363">
            <v>0</v>
          </cell>
          <cell r="GC363">
            <v>-1107</v>
          </cell>
          <cell r="GD363">
            <v>0</v>
          </cell>
          <cell r="GE363">
            <v>57813</v>
          </cell>
          <cell r="GF363">
            <v>0</v>
          </cell>
          <cell r="GG363">
            <v>0</v>
          </cell>
          <cell r="GH363">
            <v>0</v>
          </cell>
          <cell r="GI363">
            <v>107145</v>
          </cell>
          <cell r="GJ363">
            <v>0</v>
          </cell>
          <cell r="GK363">
            <v>0</v>
          </cell>
          <cell r="GL363">
            <v>0</v>
          </cell>
          <cell r="GM363">
            <v>-154</v>
          </cell>
          <cell r="GN363">
            <v>0</v>
          </cell>
          <cell r="GO363">
            <v>0</v>
          </cell>
          <cell r="GP363">
            <v>0</v>
          </cell>
          <cell r="GQ363">
            <v>0</v>
          </cell>
          <cell r="GR363">
            <v>0</v>
          </cell>
          <cell r="GS363">
            <v>0</v>
          </cell>
          <cell r="GT363">
            <v>0</v>
          </cell>
          <cell r="GU363">
            <v>0</v>
          </cell>
          <cell r="GV363">
            <v>0</v>
          </cell>
          <cell r="GW363">
            <v>0</v>
          </cell>
          <cell r="GX363">
            <v>739646</v>
          </cell>
          <cell r="GY363">
            <v>164804</v>
          </cell>
          <cell r="GZ363">
            <v>0</v>
          </cell>
          <cell r="HA363">
            <v>-1107</v>
          </cell>
          <cell r="HB363">
            <v>105556</v>
          </cell>
          <cell r="HC363">
            <v>0</v>
          </cell>
          <cell r="HD363">
            <v>0</v>
          </cell>
          <cell r="HE363">
            <v>0</v>
          </cell>
          <cell r="HF363">
            <v>158287</v>
          </cell>
          <cell r="HG363">
            <v>0</v>
          </cell>
          <cell r="HH363">
            <v>0</v>
          </cell>
          <cell r="HI363">
            <v>0</v>
          </cell>
          <cell r="HJ363">
            <v>338324</v>
          </cell>
          <cell r="HK363">
            <v>0</v>
          </cell>
          <cell r="HL363">
            <v>0</v>
          </cell>
          <cell r="HM363">
            <v>-966</v>
          </cell>
          <cell r="HN363">
            <v>0</v>
          </cell>
          <cell r="HO363">
            <v>47304</v>
          </cell>
          <cell r="HP363">
            <v>0</v>
          </cell>
          <cell r="HQ363">
            <v>0</v>
          </cell>
          <cell r="HR363">
            <v>0</v>
          </cell>
          <cell r="HS363">
            <v>80973</v>
          </cell>
          <cell r="HT363">
            <v>0</v>
          </cell>
          <cell r="HU363">
            <v>0</v>
          </cell>
          <cell r="HV363">
            <v>0</v>
          </cell>
          <cell r="HW363">
            <v>414</v>
          </cell>
          <cell r="HX363">
            <v>0</v>
          </cell>
          <cell r="HY363">
            <v>180</v>
          </cell>
          <cell r="HZ363">
            <v>0</v>
          </cell>
          <cell r="IA363">
            <v>0</v>
          </cell>
          <cell r="IB363">
            <v>0</v>
          </cell>
          <cell r="IC363">
            <v>0</v>
          </cell>
          <cell r="ID363">
            <v>0</v>
          </cell>
          <cell r="IE363">
            <v>0</v>
          </cell>
          <cell r="IF363">
            <v>0</v>
          </cell>
          <cell r="IG363">
            <v>0</v>
          </cell>
          <cell r="IH363">
            <v>602167</v>
          </cell>
          <cell r="II363">
            <v>128691</v>
          </cell>
          <cell r="IJ363">
            <v>0</v>
          </cell>
          <cell r="IK363">
            <v>-786</v>
          </cell>
        </row>
        <row r="364">
          <cell r="A364" t="str">
            <v>46353202</v>
          </cell>
          <cell r="B364" t="str">
            <v>2001</v>
          </cell>
          <cell r="C364">
            <v>37364</v>
          </cell>
          <cell r="D364" t="str">
            <v>10:29:24</v>
          </cell>
          <cell r="E364" t="str">
            <v>YANCEY NURSING CENTER</v>
          </cell>
          <cell r="F364">
            <v>0</v>
          </cell>
          <cell r="G364">
            <v>584436</v>
          </cell>
          <cell r="H364">
            <v>0</v>
          </cell>
          <cell r="I364">
            <v>-10712</v>
          </cell>
          <cell r="J364">
            <v>2864</v>
          </cell>
          <cell r="K364">
            <v>171546</v>
          </cell>
          <cell r="L364">
            <v>0</v>
          </cell>
          <cell r="M364">
            <v>-25652</v>
          </cell>
          <cell r="N364">
            <v>150988</v>
          </cell>
          <cell r="O364">
            <v>49997</v>
          </cell>
          <cell r="P364">
            <v>459</v>
          </cell>
          <cell r="Q364">
            <v>-96</v>
          </cell>
          <cell r="R364">
            <v>195731</v>
          </cell>
          <cell r="S364">
            <v>270415</v>
          </cell>
          <cell r="T364">
            <v>-1811</v>
          </cell>
          <cell r="U364">
            <v>-25651</v>
          </cell>
          <cell r="V364">
            <v>47595</v>
          </cell>
          <cell r="W364">
            <v>0</v>
          </cell>
          <cell r="X364">
            <v>0</v>
          </cell>
          <cell r="Y364">
            <v>0</v>
          </cell>
          <cell r="Z364">
            <v>78469</v>
          </cell>
          <cell r="AA364">
            <v>0</v>
          </cell>
          <cell r="AB364">
            <v>0</v>
          </cell>
          <cell r="AC364">
            <v>0</v>
          </cell>
          <cell r="AD364">
            <v>0</v>
          </cell>
          <cell r="AE364">
            <v>0</v>
          </cell>
          <cell r="AF364">
            <v>0</v>
          </cell>
          <cell r="AG364">
            <v>0</v>
          </cell>
          <cell r="AH364">
            <v>45479</v>
          </cell>
          <cell r="AI364">
            <v>0</v>
          </cell>
          <cell r="AJ364">
            <v>0</v>
          </cell>
          <cell r="AK364">
            <v>0</v>
          </cell>
          <cell r="AL364">
            <v>45602</v>
          </cell>
          <cell r="AM364">
            <v>0</v>
          </cell>
          <cell r="AN364">
            <v>0</v>
          </cell>
          <cell r="AO364">
            <v>0</v>
          </cell>
          <cell r="AP364">
            <v>0</v>
          </cell>
          <cell r="AQ364">
            <v>0</v>
          </cell>
          <cell r="AR364">
            <v>0</v>
          </cell>
          <cell r="AS364">
            <v>0</v>
          </cell>
          <cell r="AT364">
            <v>0</v>
          </cell>
          <cell r="AU364">
            <v>136732</v>
          </cell>
          <cell r="AV364">
            <v>-119170</v>
          </cell>
          <cell r="AW364">
            <v>0</v>
          </cell>
          <cell r="AX364">
            <v>0</v>
          </cell>
          <cell r="AY364">
            <v>173325</v>
          </cell>
          <cell r="AZ364">
            <v>-150904</v>
          </cell>
          <cell r="BA364">
            <v>0</v>
          </cell>
          <cell r="BB364">
            <v>0</v>
          </cell>
          <cell r="BC364">
            <v>2261</v>
          </cell>
          <cell r="BD364">
            <v>0</v>
          </cell>
          <cell r="BE364">
            <v>0</v>
          </cell>
          <cell r="BF364">
            <v>0</v>
          </cell>
          <cell r="BG364">
            <v>110160</v>
          </cell>
          <cell r="BH364">
            <v>0</v>
          </cell>
          <cell r="BI364">
            <v>-346</v>
          </cell>
          <cell r="BJ364">
            <v>0</v>
          </cell>
          <cell r="BK364">
            <v>13506</v>
          </cell>
          <cell r="BL364">
            <v>0</v>
          </cell>
          <cell r="BM364">
            <v>0</v>
          </cell>
          <cell r="BN364">
            <v>0</v>
          </cell>
          <cell r="BO364">
            <v>8785</v>
          </cell>
          <cell r="BP364">
            <v>0</v>
          </cell>
          <cell r="BQ364">
            <v>0</v>
          </cell>
          <cell r="BR364">
            <v>0</v>
          </cell>
          <cell r="BS364">
            <v>334</v>
          </cell>
          <cell r="BT364">
            <v>0</v>
          </cell>
          <cell r="BU364">
            <v>0</v>
          </cell>
          <cell r="BV364">
            <v>0</v>
          </cell>
          <cell r="BW364">
            <v>2525</v>
          </cell>
          <cell r="BX364">
            <v>0</v>
          </cell>
          <cell r="BY364">
            <v>0</v>
          </cell>
          <cell r="BZ364">
            <v>0</v>
          </cell>
          <cell r="CA364">
            <v>21940</v>
          </cell>
          <cell r="CB364">
            <v>0</v>
          </cell>
          <cell r="CC364">
            <v>0</v>
          </cell>
          <cell r="CD364">
            <v>0</v>
          </cell>
          <cell r="CE364">
            <v>900</v>
          </cell>
          <cell r="CF364">
            <v>0</v>
          </cell>
          <cell r="CG364">
            <v>0</v>
          </cell>
          <cell r="CH364">
            <v>0</v>
          </cell>
          <cell r="CI364">
            <v>1900</v>
          </cell>
          <cell r="CJ364">
            <v>0</v>
          </cell>
          <cell r="CK364">
            <v>0</v>
          </cell>
          <cell r="CL364">
            <v>0</v>
          </cell>
          <cell r="CM364">
            <v>2247</v>
          </cell>
          <cell r="CN364">
            <v>0</v>
          </cell>
          <cell r="CO364">
            <v>-177</v>
          </cell>
          <cell r="CP364">
            <v>0</v>
          </cell>
          <cell r="CQ364">
            <v>6800</v>
          </cell>
          <cell r="CR364">
            <v>0</v>
          </cell>
          <cell r="CS364">
            <v>403</v>
          </cell>
          <cell r="CT364">
            <v>0</v>
          </cell>
          <cell r="CU364">
            <v>0</v>
          </cell>
          <cell r="CV364">
            <v>0</v>
          </cell>
          <cell r="CW364">
            <v>0</v>
          </cell>
          <cell r="CX364">
            <v>0</v>
          </cell>
          <cell r="CY364">
            <v>2350</v>
          </cell>
          <cell r="CZ364">
            <v>0</v>
          </cell>
          <cell r="DA364">
            <v>0</v>
          </cell>
          <cell r="DB364">
            <v>0</v>
          </cell>
          <cell r="DC364">
            <v>0</v>
          </cell>
          <cell r="DD364">
            <v>0</v>
          </cell>
          <cell r="DE364">
            <v>-1001</v>
          </cell>
          <cell r="DF364">
            <v>217145</v>
          </cell>
          <cell r="DG364">
            <v>483765</v>
          </cell>
          <cell r="DH364">
            <v>-270074</v>
          </cell>
          <cell r="DI364">
            <v>-1121</v>
          </cell>
          <cell r="DJ364">
            <v>21026</v>
          </cell>
          <cell r="DK364">
            <v>95882</v>
          </cell>
          <cell r="DL364">
            <v>22</v>
          </cell>
          <cell r="DM364">
            <v>0</v>
          </cell>
          <cell r="DN364">
            <v>30506</v>
          </cell>
          <cell r="DO364">
            <v>6432</v>
          </cell>
          <cell r="DP364">
            <v>7</v>
          </cell>
          <cell r="DQ364">
            <v>898</v>
          </cell>
          <cell r="DR364">
            <v>36449</v>
          </cell>
          <cell r="DS364">
            <v>10200</v>
          </cell>
          <cell r="DT364">
            <v>36</v>
          </cell>
          <cell r="DU364">
            <v>0</v>
          </cell>
          <cell r="DV364">
            <v>21322</v>
          </cell>
          <cell r="DW364">
            <v>310675</v>
          </cell>
          <cell r="DX364">
            <v>47</v>
          </cell>
          <cell r="DY364">
            <v>-94948</v>
          </cell>
          <cell r="DZ364">
            <v>0</v>
          </cell>
          <cell r="EA364">
            <v>5151</v>
          </cell>
          <cell r="EB364">
            <v>0</v>
          </cell>
          <cell r="EC364">
            <v>0</v>
          </cell>
          <cell r="ED364">
            <v>0</v>
          </cell>
          <cell r="EE364">
            <v>14645</v>
          </cell>
          <cell r="EF364">
            <v>0</v>
          </cell>
          <cell r="EG364">
            <v>0</v>
          </cell>
          <cell r="EH364">
            <v>0</v>
          </cell>
          <cell r="EI364">
            <v>114325</v>
          </cell>
          <cell r="EJ364">
            <v>0</v>
          </cell>
          <cell r="EK364">
            <v>0</v>
          </cell>
          <cell r="EL364">
            <v>0</v>
          </cell>
          <cell r="EM364">
            <v>60493</v>
          </cell>
          <cell r="EN364">
            <v>0</v>
          </cell>
          <cell r="EO364">
            <v>0</v>
          </cell>
          <cell r="EP364">
            <v>0</v>
          </cell>
          <cell r="EQ364">
            <v>1653</v>
          </cell>
          <cell r="ER364">
            <v>0</v>
          </cell>
          <cell r="ES364">
            <v>0</v>
          </cell>
          <cell r="ET364">
            <v>0</v>
          </cell>
          <cell r="EU364">
            <v>0</v>
          </cell>
          <cell r="EV364">
            <v>0</v>
          </cell>
          <cell r="EW364">
            <v>0</v>
          </cell>
          <cell r="EX364">
            <v>0</v>
          </cell>
          <cell r="EY364">
            <v>0</v>
          </cell>
          <cell r="EZ364">
            <v>0</v>
          </cell>
          <cell r="FA364">
            <v>0</v>
          </cell>
          <cell r="FB364">
            <v>0</v>
          </cell>
          <cell r="FC364">
            <v>5281</v>
          </cell>
          <cell r="FD364">
            <v>0</v>
          </cell>
          <cell r="FE364">
            <v>0</v>
          </cell>
          <cell r="FF364">
            <v>0</v>
          </cell>
          <cell r="FG364">
            <v>23553</v>
          </cell>
          <cell r="FH364">
            <v>0</v>
          </cell>
          <cell r="FI364">
            <v>0</v>
          </cell>
          <cell r="FJ364">
            <v>0</v>
          </cell>
          <cell r="FK364">
            <v>3523</v>
          </cell>
          <cell r="FL364">
            <v>0</v>
          </cell>
          <cell r="FM364">
            <v>0</v>
          </cell>
          <cell r="FN364">
            <v>7101</v>
          </cell>
          <cell r="FO364">
            <v>5505</v>
          </cell>
          <cell r="FP364">
            <v>0</v>
          </cell>
          <cell r="FQ364">
            <v>0</v>
          </cell>
          <cell r="FR364">
            <v>119609</v>
          </cell>
          <cell r="FS364">
            <v>0</v>
          </cell>
          <cell r="FT364">
            <v>6992</v>
          </cell>
          <cell r="FU364">
            <v>0</v>
          </cell>
          <cell r="FV364">
            <v>211725</v>
          </cell>
          <cell r="FW364">
            <v>0</v>
          </cell>
          <cell r="FX364">
            <v>-39695</v>
          </cell>
          <cell r="FY364">
            <v>0</v>
          </cell>
          <cell r="FZ364">
            <v>355145</v>
          </cell>
          <cell r="GA364">
            <v>0</v>
          </cell>
          <cell r="GB364">
            <v>-25280</v>
          </cell>
          <cell r="GC364">
            <v>0</v>
          </cell>
          <cell r="GD364">
            <v>0</v>
          </cell>
          <cell r="GE364">
            <v>0</v>
          </cell>
          <cell r="GF364">
            <v>50829</v>
          </cell>
          <cell r="GG364">
            <v>0</v>
          </cell>
          <cell r="GH364">
            <v>0</v>
          </cell>
          <cell r="GI364">
            <v>0</v>
          </cell>
          <cell r="GJ364">
            <v>64893</v>
          </cell>
          <cell r="GK364">
            <v>0</v>
          </cell>
          <cell r="GL364">
            <v>0</v>
          </cell>
          <cell r="GM364">
            <v>0</v>
          </cell>
          <cell r="GN364">
            <v>0</v>
          </cell>
          <cell r="GO364">
            <v>0</v>
          </cell>
          <cell r="GP364">
            <v>0</v>
          </cell>
          <cell r="GQ364">
            <v>0</v>
          </cell>
          <cell r="GR364">
            <v>0</v>
          </cell>
          <cell r="GS364">
            <v>0</v>
          </cell>
          <cell r="GT364">
            <v>0</v>
          </cell>
          <cell r="GU364">
            <v>0</v>
          </cell>
          <cell r="GV364">
            <v>0</v>
          </cell>
          <cell r="GW364">
            <v>0</v>
          </cell>
          <cell r="GX364">
            <v>686479</v>
          </cell>
          <cell r="GY364">
            <v>0</v>
          </cell>
          <cell r="GZ364">
            <v>57739</v>
          </cell>
          <cell r="HA364">
            <v>0</v>
          </cell>
          <cell r="HB364">
            <v>203352</v>
          </cell>
          <cell r="HC364">
            <v>0</v>
          </cell>
          <cell r="HD364">
            <v>-6992</v>
          </cell>
          <cell r="HE364">
            <v>-2477</v>
          </cell>
          <cell r="HF364">
            <v>165422</v>
          </cell>
          <cell r="HG364">
            <v>0</v>
          </cell>
          <cell r="HH364">
            <v>39695</v>
          </cell>
          <cell r="HI364">
            <v>0</v>
          </cell>
          <cell r="HJ364">
            <v>418266</v>
          </cell>
          <cell r="HK364">
            <v>0</v>
          </cell>
          <cell r="HL364">
            <v>25280</v>
          </cell>
          <cell r="HM364">
            <v>0</v>
          </cell>
          <cell r="HN364">
            <v>0</v>
          </cell>
          <cell r="HO364">
            <v>0</v>
          </cell>
          <cell r="HP364">
            <v>68341</v>
          </cell>
          <cell r="HQ364">
            <v>-201</v>
          </cell>
          <cell r="HR364">
            <v>0</v>
          </cell>
          <cell r="HS364">
            <v>0</v>
          </cell>
          <cell r="HT364">
            <v>87251</v>
          </cell>
          <cell r="HU364">
            <v>-255</v>
          </cell>
          <cell r="HV364">
            <v>0</v>
          </cell>
          <cell r="HW364">
            <v>0</v>
          </cell>
          <cell r="HX364">
            <v>0</v>
          </cell>
          <cell r="HY364">
            <v>0</v>
          </cell>
          <cell r="HZ364">
            <v>0</v>
          </cell>
          <cell r="IA364">
            <v>0</v>
          </cell>
          <cell r="IB364">
            <v>0</v>
          </cell>
          <cell r="IC364">
            <v>0</v>
          </cell>
          <cell r="ID364">
            <v>0</v>
          </cell>
          <cell r="IE364">
            <v>0</v>
          </cell>
          <cell r="IF364">
            <v>0</v>
          </cell>
          <cell r="IG364">
            <v>0</v>
          </cell>
          <cell r="IH364">
            <v>787040</v>
          </cell>
          <cell r="II364">
            <v>0</v>
          </cell>
          <cell r="IJ364">
            <v>213575</v>
          </cell>
          <cell r="IK364">
            <v>-2933</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
  <sheetViews>
    <sheetView tabSelected="1" zoomScaleNormal="100" workbookViewId="0">
      <selection sqref="A1:C1"/>
    </sheetView>
  </sheetViews>
  <sheetFormatPr defaultRowHeight="12.75"/>
  <cols>
    <col min="1" max="1" width="29.42578125" customWidth="1"/>
    <col min="2" max="2" width="2" customWidth="1"/>
    <col min="3" max="3" width="72.42578125" customWidth="1"/>
  </cols>
  <sheetData>
    <row r="1" spans="1:3" ht="15.75">
      <c r="A1" s="431" t="s">
        <v>113</v>
      </c>
      <c r="B1" s="432"/>
      <c r="C1" s="433"/>
    </row>
    <row r="2" spans="1:3" ht="15.75">
      <c r="A2" s="434" t="s">
        <v>426</v>
      </c>
      <c r="B2" s="435"/>
      <c r="C2" s="436"/>
    </row>
    <row r="3" spans="1:3" ht="16.5" thickBot="1">
      <c r="A3" s="437" t="s">
        <v>400</v>
      </c>
      <c r="B3" s="438"/>
      <c r="C3" s="439"/>
    </row>
    <row r="4" spans="1:3" ht="13.5" thickBot="1">
      <c r="A4" s="173"/>
      <c r="C4" s="173"/>
    </row>
    <row r="5" spans="1:3" ht="13.5" thickBot="1">
      <c r="A5" s="410" t="s">
        <v>163</v>
      </c>
      <c r="C5" s="410" t="s">
        <v>401</v>
      </c>
    </row>
    <row r="7" spans="1:3" ht="89.25">
      <c r="A7" s="411" t="s">
        <v>164</v>
      </c>
      <c r="B7" s="109"/>
      <c r="C7" s="334" t="s">
        <v>427</v>
      </c>
    </row>
    <row r="8" spans="1:3">
      <c r="A8" s="412"/>
      <c r="B8" s="109"/>
      <c r="C8" s="109"/>
    </row>
    <row r="9" spans="1:3" ht="52.5" customHeight="1">
      <c r="A9" s="412" t="s">
        <v>88</v>
      </c>
      <c r="B9" s="109"/>
      <c r="C9" s="334" t="s">
        <v>402</v>
      </c>
    </row>
    <row r="10" spans="1:3" s="338" customFormat="1">
      <c r="A10" s="412"/>
      <c r="B10" s="109"/>
      <c r="C10" s="334"/>
    </row>
    <row r="11" spans="1:3" s="338" customFormat="1">
      <c r="A11" s="412" t="s">
        <v>6</v>
      </c>
      <c r="B11" s="109"/>
      <c r="C11" s="334" t="s">
        <v>436</v>
      </c>
    </row>
    <row r="12" spans="1:3" s="338" customFormat="1">
      <c r="A12" s="412"/>
      <c r="B12" s="109"/>
      <c r="C12" s="334"/>
    </row>
    <row r="13" spans="1:3" ht="51">
      <c r="A13" s="412" t="s">
        <v>168</v>
      </c>
      <c r="B13" s="109"/>
      <c r="C13" s="334" t="s">
        <v>414</v>
      </c>
    </row>
    <row r="14" spans="1:3">
      <c r="A14" s="412"/>
      <c r="B14" s="109"/>
      <c r="C14" s="109"/>
    </row>
    <row r="15" spans="1:3" ht="51">
      <c r="A15" s="412" t="s">
        <v>391</v>
      </c>
      <c r="B15" s="109"/>
      <c r="C15" s="110" t="s">
        <v>236</v>
      </c>
    </row>
    <row r="16" spans="1:3">
      <c r="A16" s="412"/>
      <c r="B16" s="109"/>
      <c r="C16" s="109"/>
    </row>
    <row r="17" spans="1:3" ht="102">
      <c r="A17" s="413" t="s">
        <v>392</v>
      </c>
      <c r="B17" s="109"/>
      <c r="C17" s="334" t="s">
        <v>415</v>
      </c>
    </row>
    <row r="18" spans="1:3">
      <c r="A18" s="412"/>
      <c r="B18" s="109"/>
      <c r="C18" s="109"/>
    </row>
    <row r="19" spans="1:3" ht="51">
      <c r="A19" s="412" t="s">
        <v>393</v>
      </c>
      <c r="B19" s="109"/>
      <c r="C19" s="110" t="s">
        <v>237</v>
      </c>
    </row>
    <row r="20" spans="1:3">
      <c r="A20" s="412"/>
      <c r="B20" s="109"/>
      <c r="C20" s="109"/>
    </row>
    <row r="21" spans="1:3" ht="63.75">
      <c r="A21" s="412" t="s">
        <v>169</v>
      </c>
      <c r="B21" s="109"/>
      <c r="C21" s="110" t="s">
        <v>170</v>
      </c>
    </row>
    <row r="22" spans="1:3">
      <c r="A22" s="412"/>
      <c r="B22" s="109"/>
      <c r="C22" s="109"/>
    </row>
    <row r="23" spans="1:3" ht="75.75" customHeight="1">
      <c r="A23" s="412" t="s">
        <v>179</v>
      </c>
      <c r="B23" s="109"/>
      <c r="C23" s="110" t="s">
        <v>180</v>
      </c>
    </row>
    <row r="24" spans="1:3" s="299" customFormat="1">
      <c r="A24" s="412"/>
      <c r="B24" s="109"/>
      <c r="C24" s="110"/>
    </row>
    <row r="25" spans="1:3" s="338" customFormat="1" ht="25.5">
      <c r="A25" s="412" t="s">
        <v>398</v>
      </c>
      <c r="B25" s="213"/>
      <c r="C25" s="334" t="s">
        <v>399</v>
      </c>
    </row>
    <row r="26" spans="1:3" s="338" customFormat="1">
      <c r="A26" s="412"/>
      <c r="B26" s="109"/>
      <c r="C26" s="110"/>
    </row>
    <row r="27" spans="1:3" s="225" customFormat="1" ht="51.75" customHeight="1">
      <c r="A27" s="412" t="s">
        <v>394</v>
      </c>
      <c r="B27" s="109"/>
      <c r="C27" s="397" t="s">
        <v>403</v>
      </c>
    </row>
    <row r="28" spans="1:3">
      <c r="A28" s="412"/>
      <c r="B28" s="109"/>
      <c r="C28" s="109"/>
    </row>
    <row r="29" spans="1:3" ht="78.75" customHeight="1">
      <c r="A29" s="412" t="s">
        <v>395</v>
      </c>
      <c r="B29" s="109"/>
      <c r="C29" s="334" t="s">
        <v>396</v>
      </c>
    </row>
    <row r="30" spans="1:3">
      <c r="A30" s="412"/>
      <c r="B30" s="109"/>
      <c r="C30" s="109"/>
    </row>
    <row r="31" spans="1:3" ht="51">
      <c r="A31" s="412" t="s">
        <v>428</v>
      </c>
      <c r="B31" s="213"/>
      <c r="C31" s="334" t="s">
        <v>397</v>
      </c>
    </row>
  </sheetData>
  <mergeCells count="3">
    <mergeCell ref="A1:C1"/>
    <mergeCell ref="A2:C2"/>
    <mergeCell ref="A3:C3"/>
  </mergeCells>
  <phoneticPr fontId="0" type="noConversion"/>
  <pageMargins left="0.25" right="0.25" top="0.75" bottom="0.75"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zoomScaleNormal="100" workbookViewId="0">
      <selection sqref="A1:F1"/>
    </sheetView>
  </sheetViews>
  <sheetFormatPr defaultColWidth="9.140625" defaultRowHeight="11.25"/>
  <cols>
    <col min="1" max="1" width="12.140625" style="2" customWidth="1"/>
    <col min="2" max="2" width="38.140625" style="2" customWidth="1"/>
    <col min="3" max="3" width="12.28515625" style="2" customWidth="1"/>
    <col min="4" max="4" width="11.28515625" style="2" customWidth="1"/>
    <col min="5" max="5" width="15.42578125" style="2" customWidth="1"/>
    <col min="6" max="6" width="12.7109375" style="2" customWidth="1"/>
    <col min="7" max="16384" width="9.140625" style="2"/>
  </cols>
  <sheetData>
    <row r="1" spans="1:6" ht="12.75" customHeight="1">
      <c r="A1" s="446" t="s">
        <v>113</v>
      </c>
      <c r="B1" s="446"/>
      <c r="C1" s="446"/>
      <c r="D1" s="446"/>
      <c r="E1" s="446"/>
      <c r="F1" s="446"/>
    </row>
    <row r="2" spans="1:6" ht="12.75" customHeight="1">
      <c r="A2" s="446" t="s">
        <v>177</v>
      </c>
      <c r="B2" s="446"/>
      <c r="C2" s="446"/>
      <c r="D2" s="446"/>
      <c r="E2" s="446"/>
      <c r="F2" s="446"/>
    </row>
    <row r="3" spans="1:6">
      <c r="D3" s="69"/>
    </row>
    <row r="4" spans="1:6" ht="12" thickBot="1"/>
    <row r="5" spans="1:6" ht="57" thickBot="1">
      <c r="A5" s="39" t="s">
        <v>340</v>
      </c>
      <c r="B5" s="83" t="s">
        <v>32</v>
      </c>
      <c r="C5" s="39" t="s">
        <v>176</v>
      </c>
      <c r="D5" s="39" t="s">
        <v>434</v>
      </c>
      <c r="E5" s="39" t="s">
        <v>140</v>
      </c>
      <c r="F5" s="39" t="s">
        <v>178</v>
      </c>
    </row>
    <row r="6" spans="1:6" s="4" customFormat="1">
      <c r="A6" s="76"/>
      <c r="B6" s="76"/>
      <c r="C6" s="76" t="s">
        <v>108</v>
      </c>
      <c r="D6" s="76" t="s">
        <v>109</v>
      </c>
      <c r="E6" s="76" t="s">
        <v>110</v>
      </c>
      <c r="F6" s="76" t="s">
        <v>142</v>
      </c>
    </row>
    <row r="7" spans="1:6">
      <c r="A7" s="9"/>
      <c r="B7" s="9"/>
      <c r="C7" s="9"/>
      <c r="D7" s="9"/>
      <c r="E7" s="9"/>
      <c r="F7" s="9"/>
    </row>
    <row r="8" spans="1:6">
      <c r="A8" s="8" t="str">
        <f>'DHC Per Diem'!A6</f>
        <v>1700837416</v>
      </c>
      <c r="B8" s="9" t="str">
        <f>'DHC Per Diem'!B6</f>
        <v>LIFE CARE CENTER OF PARADISE VALLEY</v>
      </c>
      <c r="C8" s="86">
        <f>ROUND('DHC Array'!$F$56*0.94,2)</f>
        <v>76.09</v>
      </c>
      <c r="D8" s="347">
        <f>VLOOKUP(A8,'CMI 10012016'!$A:$K,11,0)</f>
        <v>1.087</v>
      </c>
      <c r="E8" s="347">
        <f>'DHC Per Diem'!$X$48</f>
        <v>1.1599999999999999</v>
      </c>
      <c r="F8" s="85">
        <f>ROUND(C8*(D8/E8),2)</f>
        <v>71.3</v>
      </c>
    </row>
    <row r="9" spans="1:6">
      <c r="A9" s="8" t="str">
        <f>'DHC Per Diem'!A7</f>
        <v>1184607632</v>
      </c>
      <c r="B9" s="9" t="str">
        <f>'DHC Per Diem'!B7</f>
        <v>MISSION PINES NURSING &amp; REHAB</v>
      </c>
      <c r="C9" s="86">
        <f>ROUND('DHC Array'!$F$56*0.94,2)</f>
        <v>76.09</v>
      </c>
      <c r="D9" s="347">
        <f>VLOOKUP(A9,'CMI 10012016'!$A:$K,11,0)</f>
        <v>0.98170000000000002</v>
      </c>
      <c r="E9" s="347">
        <f>'DHC Per Diem'!$X$48</f>
        <v>1.1599999999999999</v>
      </c>
      <c r="F9" s="85">
        <f t="shared" ref="F9:F41" si="0">ROUND(C9*(D9/E9),2)</f>
        <v>64.39</v>
      </c>
    </row>
    <row r="10" spans="1:6">
      <c r="A10" s="8" t="str">
        <f>'DHC Per Diem'!A8</f>
        <v>1437299112</v>
      </c>
      <c r="B10" s="9" t="str">
        <f>'DHC Per Diem'!B8</f>
        <v>SILVER RIDGE HEALTH CARE CENTER</v>
      </c>
      <c r="C10" s="86">
        <f>ROUND('DHC Array'!$F$56*0.94,2)</f>
        <v>76.09</v>
      </c>
      <c r="D10" s="347">
        <f>VLOOKUP(A10,'CMI 10012016'!$A:$K,11,0)</f>
        <v>1.2349000000000001</v>
      </c>
      <c r="E10" s="347">
        <f>'DHC Per Diem'!$X$48</f>
        <v>1.1599999999999999</v>
      </c>
      <c r="F10" s="85">
        <f t="shared" si="0"/>
        <v>81</v>
      </c>
    </row>
    <row r="11" spans="1:6">
      <c r="A11" s="8" t="str">
        <f>'DHC Per Diem'!A9</f>
        <v>1831528538</v>
      </c>
      <c r="B11" s="9" t="str">
        <f>'DHC Per Diem'!B9</f>
        <v>CLEARVIEW HEALTH AND REHABILITATION (NKA LAKE MEAD HEALTH &amp; REHABILITATION)</v>
      </c>
      <c r="C11" s="86">
        <f>ROUND('DHC Array'!$F$56*0.94,2)</f>
        <v>76.09</v>
      </c>
      <c r="D11" s="347">
        <f>VLOOKUP(A11,'CMI 10012016'!$A:$K,11,0)</f>
        <v>1.1254</v>
      </c>
      <c r="E11" s="347">
        <f>'DHC Per Diem'!$X$48</f>
        <v>1.1599999999999999</v>
      </c>
      <c r="F11" s="85">
        <f t="shared" si="0"/>
        <v>73.819999999999993</v>
      </c>
    </row>
    <row r="12" spans="1:6">
      <c r="A12" s="8" t="str">
        <f>'DHC Per Diem'!A10</f>
        <v>1417044694</v>
      </c>
      <c r="B12" s="9" t="str">
        <f>'DHC Per Diem'!B10</f>
        <v>COLLEGE PARK REHABILITATION CENTER</v>
      </c>
      <c r="C12" s="86">
        <f>ROUND('DHC Array'!$F$56*0.94,2)</f>
        <v>76.09</v>
      </c>
      <c r="D12" s="347">
        <f>VLOOKUP(A12,'CMI 10012016'!$A:$K,11,0)</f>
        <v>1.4019999999999999</v>
      </c>
      <c r="E12" s="347">
        <f>'DHC Per Diem'!$X$48</f>
        <v>1.1599999999999999</v>
      </c>
      <c r="F12" s="85">
        <f t="shared" si="0"/>
        <v>91.96</v>
      </c>
    </row>
    <row r="13" spans="1:6">
      <c r="A13" s="8" t="str">
        <f>'DHC Per Diem'!A11</f>
        <v>1386642460</v>
      </c>
      <c r="B13" s="9" t="str">
        <f>'DHC Per Diem'!B11</f>
        <v>HIGHLAND MANOR MESQUITE</v>
      </c>
      <c r="C13" s="86">
        <f>ROUND('DHC Array'!$F$56*0.94,2)</f>
        <v>76.09</v>
      </c>
      <c r="D13" s="347">
        <f>VLOOKUP(A13,'CMI 10012016'!$A:$K,11,0)</f>
        <v>0.93369999999999997</v>
      </c>
      <c r="E13" s="347">
        <f>'DHC Per Diem'!$X$48</f>
        <v>1.1599999999999999</v>
      </c>
      <c r="F13" s="85">
        <f t="shared" si="0"/>
        <v>61.25</v>
      </c>
    </row>
    <row r="14" spans="1:6">
      <c r="A14" s="8" t="str">
        <f>'DHC Per Diem'!A12</f>
        <v>1154383412</v>
      </c>
      <c r="B14" s="9" t="str">
        <f>'DHC Per Diem'!B12</f>
        <v>TLC CARE CENTER</v>
      </c>
      <c r="C14" s="86">
        <f>ROUND('DHC Array'!$F$56*0.94,2)</f>
        <v>76.09</v>
      </c>
      <c r="D14" s="347">
        <f>VLOOKUP(A14,'CMI 10012016'!$A:$K,11,0)</f>
        <v>1.0528</v>
      </c>
      <c r="E14" s="347">
        <f>'DHC Per Diem'!$X$48</f>
        <v>1.1599999999999999</v>
      </c>
      <c r="F14" s="85">
        <f t="shared" si="0"/>
        <v>69.06</v>
      </c>
    </row>
    <row r="15" spans="1:6">
      <c r="A15" s="8" t="str">
        <f>'DHC Per Diem'!A13</f>
        <v>1023181146</v>
      </c>
      <c r="B15" s="9" t="str">
        <f>'DHC Per Diem'!B13</f>
        <v>ROYAL SPRINGS HEALTHCARE &amp; REHAB</v>
      </c>
      <c r="C15" s="86">
        <f>ROUND('DHC Array'!$F$56*0.94,2)</f>
        <v>76.09</v>
      </c>
      <c r="D15" s="347">
        <f>VLOOKUP(A15,'CMI 10012016'!$A:$K,11,0)</f>
        <v>1.2369000000000001</v>
      </c>
      <c r="E15" s="347">
        <f>'DHC Per Diem'!$X$48</f>
        <v>1.1599999999999999</v>
      </c>
      <c r="F15" s="85">
        <f t="shared" si="0"/>
        <v>81.13</v>
      </c>
    </row>
    <row r="16" spans="1:6">
      <c r="A16" s="8" t="str">
        <f>'DHC Per Diem'!A14</f>
        <v>1679660864</v>
      </c>
      <c r="B16" s="9" t="str">
        <f>'DHC Per Diem'!B14</f>
        <v>NORTH LAS VEGAS CARE CENTER</v>
      </c>
      <c r="C16" s="86">
        <f>ROUND('DHC Array'!$F$56*0.94,2)</f>
        <v>76.09</v>
      </c>
      <c r="D16" s="347">
        <f>VLOOKUP(A16,'CMI 10012016'!$A:$K,11,0)</f>
        <v>1.0656000000000001</v>
      </c>
      <c r="E16" s="347">
        <f>'DHC Per Diem'!$X$48</f>
        <v>1.1599999999999999</v>
      </c>
      <c r="F16" s="85">
        <f t="shared" si="0"/>
        <v>69.900000000000006</v>
      </c>
    </row>
    <row r="17" spans="1:7">
      <c r="A17" s="8" t="str">
        <f>'DHC Per Diem'!A15</f>
        <v>1205141033</v>
      </c>
      <c r="B17" s="9" t="str">
        <f>'DHC Per Diem'!B15</f>
        <v>MOUNTAIN VIEW CARE CENTER AT BOULDER CITY</v>
      </c>
      <c r="C17" s="86">
        <f>ROUND('DHC Array'!$F$56*0.94,2)</f>
        <v>76.09</v>
      </c>
      <c r="D17" s="347">
        <f>VLOOKUP(A17,'CMI 10012016'!$A:$K,11,0)</f>
        <v>1.0586</v>
      </c>
      <c r="E17" s="347">
        <f>'DHC Per Diem'!$X$48</f>
        <v>1.1599999999999999</v>
      </c>
      <c r="F17" s="85">
        <f t="shared" si="0"/>
        <v>69.44</v>
      </c>
    </row>
    <row r="18" spans="1:7">
      <c r="A18" s="8" t="str">
        <f>'DHC Per Diem'!A16</f>
        <v>1548300262</v>
      </c>
      <c r="B18" s="9" t="str">
        <f>'DHC Per Diem'!B16</f>
        <v>SILVER HILLS HEALTH CARE CENTER</v>
      </c>
      <c r="C18" s="86">
        <f>ROUND('DHC Array'!$F$56*0.94,2)</f>
        <v>76.09</v>
      </c>
      <c r="D18" s="347">
        <f>VLOOKUP(A18,'CMI 10012016'!$A:$K,11,0)</f>
        <v>1.0243</v>
      </c>
      <c r="E18" s="347">
        <f>'DHC Per Diem'!$X$48</f>
        <v>1.1599999999999999</v>
      </c>
      <c r="F18" s="85">
        <f t="shared" si="0"/>
        <v>67.19</v>
      </c>
    </row>
    <row r="19" spans="1:7">
      <c r="A19" s="8" t="str">
        <f>'DHC Per Diem'!A17</f>
        <v>1346289113</v>
      </c>
      <c r="B19" s="9" t="str">
        <f>'DHC Per Diem'!B17</f>
        <v>ST JOSEPH HEALTH CARE CENTER</v>
      </c>
      <c r="C19" s="86">
        <f>ROUND('DHC Array'!$F$56*0.94,2)</f>
        <v>76.09</v>
      </c>
      <c r="D19" s="347">
        <f>VLOOKUP(A19,'CMI 10012016'!$A:$K,11,0)</f>
        <v>1.3586</v>
      </c>
      <c r="E19" s="347">
        <f>'DHC Per Diem'!$X$48</f>
        <v>1.1599999999999999</v>
      </c>
      <c r="F19" s="85">
        <f t="shared" si="0"/>
        <v>89.12</v>
      </c>
    </row>
    <row r="20" spans="1:7">
      <c r="A20" s="8" t="str">
        <f>'DHC Per Diem'!A18</f>
        <v>1790785590</v>
      </c>
      <c r="B20" s="9" t="str">
        <f>'DHC Per Diem'!B18</f>
        <v xml:space="preserve">MARQUIS CARE PLAZA REGENCY </v>
      </c>
      <c r="C20" s="86">
        <f>ROUND('DHC Array'!$F$56*0.94,2)</f>
        <v>76.09</v>
      </c>
      <c r="D20" s="347">
        <f>VLOOKUP(A20,'CMI 10012016'!$A:$K,11,0)</f>
        <v>1.2741</v>
      </c>
      <c r="E20" s="347">
        <f>'DHC Per Diem'!$X$48</f>
        <v>1.1599999999999999</v>
      </c>
      <c r="F20" s="85">
        <f t="shared" si="0"/>
        <v>83.57</v>
      </c>
    </row>
    <row r="21" spans="1:7">
      <c r="A21" s="8" t="str">
        <f>'DHC Per Diem'!A19</f>
        <v>1427043298</v>
      </c>
      <c r="B21" s="9" t="str">
        <f>'DHC Per Diem'!B19</f>
        <v>DELMAR GARDENS OF GREEN VALLEY</v>
      </c>
      <c r="C21" s="86">
        <f>ROUND('DHC Array'!$F$56*0.94,2)</f>
        <v>76.09</v>
      </c>
      <c r="D21" s="347">
        <f>VLOOKUP(A21,'CMI 10012016'!$A:$K,11,0)</f>
        <v>0.98770000000000002</v>
      </c>
      <c r="E21" s="347">
        <f>'DHC Per Diem'!$X$48</f>
        <v>1.1599999999999999</v>
      </c>
      <c r="F21" s="85">
        <f t="shared" si="0"/>
        <v>64.790000000000006</v>
      </c>
    </row>
    <row r="22" spans="1:7">
      <c r="A22" s="8" t="str">
        <f>'DHC Per Diem'!A20</f>
        <v>1558497784</v>
      </c>
      <c r="B22" s="9" t="str">
        <f>'DHC Per Diem'!B20</f>
        <v>GAYE HAVEN</v>
      </c>
      <c r="C22" s="86">
        <f>ROUND('DHC Array'!$F$56*0.94,2)</f>
        <v>76.09</v>
      </c>
      <c r="D22" s="347">
        <f>VLOOKUP(A22,'CMI 10012016'!$A:$K,11,0)</f>
        <v>0.82130000000000003</v>
      </c>
      <c r="E22" s="347">
        <f>'DHC Per Diem'!$X$48</f>
        <v>1.1599999999999999</v>
      </c>
      <c r="F22" s="85">
        <f t="shared" si="0"/>
        <v>53.87</v>
      </c>
    </row>
    <row r="23" spans="1:7">
      <c r="A23" s="8" t="str">
        <f>'DHC Per Diem'!A21</f>
        <v>1407894314</v>
      </c>
      <c r="B23" s="9" t="str">
        <f>'DHC Per Diem'!B21</f>
        <v>LIFE CARE CENTER OF LAS VEGAS</v>
      </c>
      <c r="C23" s="86">
        <f>ROUND('DHC Array'!$F$56*0.94,2)</f>
        <v>76.09</v>
      </c>
      <c r="D23" s="347">
        <f>VLOOKUP(A23,'CMI 10012016'!$A:$K,11,0)</f>
        <v>1.0356000000000001</v>
      </c>
      <c r="E23" s="347">
        <f>'DHC Per Diem'!$X$48</f>
        <v>1.1599999999999999</v>
      </c>
      <c r="F23" s="85">
        <f t="shared" si="0"/>
        <v>67.930000000000007</v>
      </c>
    </row>
    <row r="24" spans="1:7">
      <c r="A24" s="8" t="str">
        <f>'DHC Per Diem'!A22</f>
        <v>1558605402</v>
      </c>
      <c r="B24" s="9" t="str">
        <f>'DHC Per Diem'!B22</f>
        <v>TORREY PINES CARE CENTER</v>
      </c>
      <c r="C24" s="86">
        <f>ROUND('DHC Array'!$F$56*0.94,2)</f>
        <v>76.09</v>
      </c>
      <c r="D24" s="347">
        <f>VLOOKUP(A24,'CMI 10012016'!$A:$K,11,0)</f>
        <v>1.1882999999999999</v>
      </c>
      <c r="E24" s="347">
        <f>'DHC Per Diem'!$X$48</f>
        <v>1.1599999999999999</v>
      </c>
      <c r="F24" s="85">
        <f t="shared" si="0"/>
        <v>77.95</v>
      </c>
    </row>
    <row r="25" spans="1:7">
      <c r="A25" s="8" t="str">
        <f>'DHC Per Diem'!A23</f>
        <v>1447298088</v>
      </c>
      <c r="B25" s="9" t="str">
        <f>'DHC Per Diem'!B23</f>
        <v>HORIZON HEALTH AND REHABILITATION (FKA DESERT LANE CARE CENTER)</v>
      </c>
      <c r="C25" s="86">
        <f>ROUND('DHC Array'!$F$56*0.94,2)</f>
        <v>76.09</v>
      </c>
      <c r="D25" s="347">
        <f>VLOOKUP(A25,'CMI 10012016'!$A:$K,11,0)</f>
        <v>1.2655000000000001</v>
      </c>
      <c r="E25" s="347">
        <f>'DHC Per Diem'!$X$48</f>
        <v>1.1599999999999999</v>
      </c>
      <c r="F25" s="85">
        <f t="shared" si="0"/>
        <v>83.01</v>
      </c>
    </row>
    <row r="26" spans="1:7">
      <c r="A26" s="8" t="str">
        <f>'DHC Per Diem'!A24</f>
        <v>1992707806</v>
      </c>
      <c r="B26" s="9" t="str">
        <f>'DHC Per Diem'!B24</f>
        <v>EL JEN MEDICAL HOSPITAL</v>
      </c>
      <c r="C26" s="86">
        <f>ROUND('DHC Array'!$F$56*0.94,2)</f>
        <v>76.09</v>
      </c>
      <c r="D26" s="347">
        <f>VLOOKUP(A26,'CMI 10012016'!$A:$K,11,0)</f>
        <v>1.0581</v>
      </c>
      <c r="E26" s="347">
        <f>'DHC Per Diem'!$X$48</f>
        <v>1.1599999999999999</v>
      </c>
      <c r="F26" s="85">
        <f t="shared" si="0"/>
        <v>69.41</v>
      </c>
    </row>
    <row r="27" spans="1:7">
      <c r="A27" s="8" t="str">
        <f>'DHC Per Diem'!A25</f>
        <v>1003150954</v>
      </c>
      <c r="B27" s="9" t="str">
        <f>'DHC Per Diem'!B25</f>
        <v>LAS VEGAS HEALTHCARE &amp; REHAB CENTER</v>
      </c>
      <c r="C27" s="86">
        <f>ROUND('DHC Array'!$F$56*0.94,2)</f>
        <v>76.09</v>
      </c>
      <c r="D27" s="347">
        <f>VLOOKUP(A27,'CMI 10012016'!$A:$K,11,0)</f>
        <v>1.1531</v>
      </c>
      <c r="E27" s="347">
        <f>'DHC Per Diem'!$X$48</f>
        <v>1.1599999999999999</v>
      </c>
      <c r="F27" s="85">
        <f t="shared" si="0"/>
        <v>75.64</v>
      </c>
    </row>
    <row r="28" spans="1:7">
      <c r="A28" s="8" t="str">
        <f>'DHC Per Diem'!A26</f>
        <v>1558458745</v>
      </c>
      <c r="B28" s="9" t="str">
        <f>'DHC Per Diem'!B26</f>
        <v>SOUTHERN NEVADA MEDICAL &amp; REHAB (FKA VEGAS VALLEY REHABILITATION HOSPITAL)</v>
      </c>
      <c r="C28" s="86">
        <f>ROUND('DHC Array'!$F$56*0.94,2)</f>
        <v>76.09</v>
      </c>
      <c r="D28" s="347">
        <f>VLOOKUP(A28,'CMI 10012016'!$A:$K,11,0)</f>
        <v>1.0711999999999999</v>
      </c>
      <c r="E28" s="347">
        <f>'DHC Per Diem'!$X$48</f>
        <v>1.1599999999999999</v>
      </c>
      <c r="F28" s="85">
        <f t="shared" si="0"/>
        <v>70.27</v>
      </c>
    </row>
    <row r="29" spans="1:7">
      <c r="A29" s="8" t="str">
        <f>'DHC Per Diem'!A27</f>
        <v>1598852774</v>
      </c>
      <c r="B29" s="9" t="str">
        <f>'DHC Per Diem'!B27</f>
        <v>HARMON MEDICAL AND REHABILITATION HOSPITAL</v>
      </c>
      <c r="C29" s="86">
        <f>ROUND('DHC Array'!$F$56*0.94,2)</f>
        <v>76.09</v>
      </c>
      <c r="D29" s="347">
        <v>1.1599999999999999</v>
      </c>
      <c r="E29" s="347">
        <f>'DHC Per Diem'!$X$48</f>
        <v>1.1599999999999999</v>
      </c>
      <c r="F29" s="85">
        <f>ROUND(C29*(D29/E29),2)</f>
        <v>76.09</v>
      </c>
      <c r="G29" s="339" t="s">
        <v>247</v>
      </c>
    </row>
    <row r="30" spans="1:7">
      <c r="A30" s="8" t="str">
        <f>'DHC Per Diem'!A28</f>
        <v>1396730347</v>
      </c>
      <c r="B30" s="9" t="str">
        <f>'DHC Per Diem'!B28</f>
        <v xml:space="preserve">HIGHLAND MANOR ELKO </v>
      </c>
      <c r="C30" s="86">
        <f>ROUND('DHC Array'!$F$56*0.94,2)</f>
        <v>76.09</v>
      </c>
      <c r="D30" s="347">
        <f>VLOOKUP(A30,'CMI 10012016'!$A:$K,11,0)</f>
        <v>0.99690000000000001</v>
      </c>
      <c r="E30" s="347">
        <f>'DHC Per Diem'!$X$48</f>
        <v>1.1599999999999999</v>
      </c>
      <c r="F30" s="85">
        <f t="shared" si="0"/>
        <v>65.39</v>
      </c>
    </row>
    <row r="31" spans="1:7">
      <c r="A31" s="8" t="str">
        <f>'DHC Per Diem'!A29</f>
        <v>1568410884</v>
      </c>
      <c r="B31" s="9" t="str">
        <f>'DHC Per Diem'!B29</f>
        <v>PAHRUMP HEALTH AND REHABILITATION CENTER</v>
      </c>
      <c r="C31" s="86">
        <f>ROUND('DHC Array'!$F$56*0.94,2)</f>
        <v>76.09</v>
      </c>
      <c r="D31" s="347">
        <f>VLOOKUP(A31,'CMI 10012016'!$A:$K,11,0)</f>
        <v>1.0681</v>
      </c>
      <c r="E31" s="347">
        <f>'DHC Per Diem'!$X$48</f>
        <v>1.1599999999999999</v>
      </c>
      <c r="F31" s="85">
        <f t="shared" si="0"/>
        <v>70.06</v>
      </c>
    </row>
    <row r="32" spans="1:7">
      <c r="A32" s="8" t="str">
        <f>'DHC Per Diem'!A30</f>
        <v>1558319889</v>
      </c>
      <c r="B32" s="9" t="str">
        <f>'DHC Per Diem'!B30</f>
        <v>ORMSBY POST ACUTE REHABILITATION</v>
      </c>
      <c r="C32" s="86">
        <f>ROUND('DHC Array'!$F$56*0.94,2)</f>
        <v>76.09</v>
      </c>
      <c r="D32" s="347">
        <f>VLOOKUP(A32,'CMI 10012016'!$A:$K,11,0)</f>
        <v>0.95979999999999999</v>
      </c>
      <c r="E32" s="347">
        <f>'DHC Per Diem'!$X$48</f>
        <v>1.1599999999999999</v>
      </c>
      <c r="F32" s="85">
        <f t="shared" si="0"/>
        <v>62.96</v>
      </c>
    </row>
    <row r="33" spans="1:7">
      <c r="A33" s="8" t="str">
        <f>'DHC Per Diem'!A31</f>
        <v>1144279472</v>
      </c>
      <c r="B33" s="9" t="str">
        <f>'DHC Per Diem'!B31</f>
        <v>MOUNTAIN VIEW HEALTH AND REHABILITATION CENTER</v>
      </c>
      <c r="C33" s="86">
        <f>ROUND('DHC Array'!$F$56*0.94,2)</f>
        <v>76.09</v>
      </c>
      <c r="D33" s="347">
        <f>VLOOKUP(A33,'CMI 10012016'!$A:$K,11,0)</f>
        <v>1.0004</v>
      </c>
      <c r="E33" s="347">
        <f>'DHC Per Diem'!$X$48</f>
        <v>1.1599999999999999</v>
      </c>
      <c r="F33" s="85">
        <f t="shared" si="0"/>
        <v>65.62</v>
      </c>
    </row>
    <row r="34" spans="1:7">
      <c r="A34" s="8" t="str">
        <f>'DHC Per Diem'!A32</f>
        <v>1750536322</v>
      </c>
      <c r="B34" s="9" t="str">
        <f>'DHC Per Diem'!B32</f>
        <v>CARSON CONVALESCENT CENTER</v>
      </c>
      <c r="C34" s="86">
        <f>ROUND('DHC Array'!$F$56*0.94,2)</f>
        <v>76.09</v>
      </c>
      <c r="D34" s="347">
        <f>VLOOKUP(A34,'CMI 10012016'!$A:$K,11,0)</f>
        <v>1.0774999999999999</v>
      </c>
      <c r="E34" s="347">
        <f>'DHC Per Diem'!$X$48</f>
        <v>1.1599999999999999</v>
      </c>
      <c r="F34" s="85">
        <f t="shared" si="0"/>
        <v>70.680000000000007</v>
      </c>
    </row>
    <row r="35" spans="1:7">
      <c r="A35" s="8" t="str">
        <f>'DHC Per Diem'!A33</f>
        <v>1770521346</v>
      </c>
      <c r="B35" s="337" t="str">
        <f>'DHC Per Diem'!B33</f>
        <v>HEARTHSTONE OF NORTHERN NEVADA</v>
      </c>
      <c r="C35" s="177">
        <f>ROUND('DHC Array'!$F$56*0.94,2)</f>
        <v>76.09</v>
      </c>
      <c r="D35" s="347">
        <f>VLOOKUP(A35,'CMI 10012016'!$A:$K,11,0)</f>
        <v>1.2414000000000001</v>
      </c>
      <c r="E35" s="335">
        <f>'DHC Per Diem'!$X$48</f>
        <v>1.1599999999999999</v>
      </c>
      <c r="F35" s="108">
        <f t="shared" si="0"/>
        <v>81.430000000000007</v>
      </c>
    </row>
    <row r="36" spans="1:7">
      <c r="A36" s="8" t="str">
        <f>'DHC Per Diem'!A34</f>
        <v>1821035247</v>
      </c>
      <c r="B36" s="9" t="str">
        <f>'DHC Per Diem'!B34</f>
        <v>LIFE CARE CENTER OF RENO</v>
      </c>
      <c r="C36" s="86">
        <f>ROUND('DHC Array'!$F$56*0.94,2)</f>
        <v>76.09</v>
      </c>
      <c r="D36" s="347">
        <f>VLOOKUP(A36,'CMI 10012016'!$A:$K,11,0)</f>
        <v>1.2124999999999999</v>
      </c>
      <c r="E36" s="347">
        <f>'DHC Per Diem'!$X$48</f>
        <v>1.1599999999999999</v>
      </c>
      <c r="F36" s="85">
        <f t="shared" si="0"/>
        <v>79.53</v>
      </c>
    </row>
    <row r="37" spans="1:7">
      <c r="A37" s="8" t="str">
        <f>'DHC Per Diem'!A35</f>
        <v>1770690877</v>
      </c>
      <c r="B37" s="9" t="str">
        <f>'DHC Per Diem'!B35</f>
        <v>REGENT CARE CENTER OF RENO</v>
      </c>
      <c r="C37" s="86">
        <f>ROUND('DHC Array'!$F$56*0.94,2)</f>
        <v>76.09</v>
      </c>
      <c r="D37" s="347">
        <f>VLOOKUP(A37,'CMI 10012016'!$A:$K,11,0)</f>
        <v>0.98580000000000001</v>
      </c>
      <c r="E37" s="347">
        <f>'DHC Per Diem'!$X$48</f>
        <v>1.1599999999999999</v>
      </c>
      <c r="F37" s="85">
        <f t="shared" si="0"/>
        <v>64.66</v>
      </c>
    </row>
    <row r="38" spans="1:7">
      <c r="A38" s="8" t="str">
        <f>'DHC Per Diem'!A36</f>
        <v>1407123417</v>
      </c>
      <c r="B38" s="9" t="str">
        <f>'DHC Per Diem'!B36</f>
        <v>LKM - ROSEWOOD REHABILITATION</v>
      </c>
      <c r="C38" s="86">
        <f>ROUND('DHC Array'!$F$56*0.94,2)</f>
        <v>76.09</v>
      </c>
      <c r="D38" s="347">
        <f>VLOOKUP(A38,'CMI 10012016'!$A:$K,11,0)</f>
        <v>1.3255999999999999</v>
      </c>
      <c r="E38" s="347">
        <f>'DHC Per Diem'!$X$48</f>
        <v>1.1599999999999999</v>
      </c>
      <c r="F38" s="85">
        <f t="shared" si="0"/>
        <v>86.95</v>
      </c>
    </row>
    <row r="39" spans="1:7">
      <c r="A39" s="8" t="str">
        <f>'DHC Per Diem'!A37</f>
        <v>1275503591</v>
      </c>
      <c r="B39" s="9" t="str">
        <f>'DHC Per Diem'!B37</f>
        <v>RENOWN SKILLED NURSING</v>
      </c>
      <c r="C39" s="86">
        <f>ROUND('DHC Array'!$F$56*0.94,2)</f>
        <v>76.09</v>
      </c>
      <c r="D39" s="347">
        <f>VLOOKUP(A39,'CMI 10012016'!$A:$K,11,0)</f>
        <v>1.0912999999999999</v>
      </c>
      <c r="E39" s="347">
        <f>'DHC Per Diem'!$X$48</f>
        <v>1.1599999999999999</v>
      </c>
      <c r="F39" s="85">
        <f t="shared" si="0"/>
        <v>71.58</v>
      </c>
    </row>
    <row r="40" spans="1:7">
      <c r="A40" s="8" t="str">
        <f>'DHC Per Diem'!A38</f>
        <v>1912949504</v>
      </c>
      <c r="B40" s="9" t="str">
        <f>'DHC Per Diem'!B38</f>
        <v>MANOR CARE HEALTH SERVICES (RENO)</v>
      </c>
      <c r="C40" s="86">
        <f>ROUND('DHC Array'!$F$56*0.94,2)</f>
        <v>76.09</v>
      </c>
      <c r="D40" s="347">
        <f>VLOOKUP(A40,'CMI 10012016'!$A:$K,11,0)</f>
        <v>1.0078</v>
      </c>
      <c r="E40" s="347">
        <f>'DHC Per Diem'!$X$48</f>
        <v>1.1599999999999999</v>
      </c>
      <c r="F40" s="85">
        <f t="shared" si="0"/>
        <v>66.11</v>
      </c>
    </row>
    <row r="41" spans="1:7">
      <c r="A41" s="8" t="str">
        <f>'DHC Per Diem'!A39</f>
        <v>1750339131</v>
      </c>
      <c r="B41" s="9" t="str">
        <f>'DHC Per Diem'!B39</f>
        <v>WHITE PINE CARE CENTER</v>
      </c>
      <c r="C41" s="86">
        <f>ROUND('DHC Array'!$F$56*0.94,2)</f>
        <v>76.09</v>
      </c>
      <c r="D41" s="347">
        <f>VLOOKUP(A41,'CMI 10012016'!$A:$K,11,0)</f>
        <v>0.98080000000000001</v>
      </c>
      <c r="E41" s="347">
        <f>'DHC Per Diem'!$X$48</f>
        <v>1.1599999999999999</v>
      </c>
      <c r="F41" s="85">
        <f t="shared" si="0"/>
        <v>64.34</v>
      </c>
    </row>
    <row r="42" spans="1:7">
      <c r="A42" s="8" t="str">
        <f>'DHC Per Diem'!A40</f>
        <v>1083662514</v>
      </c>
      <c r="B42" s="9" t="str">
        <f>'DHC Per Diem'!B40</f>
        <v>GARDNERVILLE HEALTH AND REHABILITATION CENTER</v>
      </c>
      <c r="C42" s="86">
        <f>ROUND('DHC Array'!$F$56*0.94,2)</f>
        <v>76.09</v>
      </c>
      <c r="D42" s="347">
        <f>VLOOKUP(A42,'CMI 10012016'!$A:$K,11,0)</f>
        <v>1.1418999999999999</v>
      </c>
      <c r="E42" s="347">
        <f>'DHC Per Diem'!$X$48</f>
        <v>1.1599999999999999</v>
      </c>
      <c r="F42" s="85">
        <f>ROUND(C42*(D42/E42),2)</f>
        <v>74.900000000000006</v>
      </c>
    </row>
    <row r="43" spans="1:7">
      <c r="A43" s="8" t="str">
        <f>'DHC Per Diem'!A41</f>
        <v>1093701856</v>
      </c>
      <c r="B43" s="9" t="str">
        <f>'DHC Per Diem'!B41</f>
        <v>HIGHLAND MANOR OF FALLON</v>
      </c>
      <c r="C43" s="86">
        <f>ROUND('DHC Array'!$F$56*0.94,2)</f>
        <v>76.09</v>
      </c>
      <c r="D43" s="347">
        <f>VLOOKUP(A43,'CMI 10012016'!$A:$K,11,0)</f>
        <v>0.98619999999999997</v>
      </c>
      <c r="E43" s="347">
        <f>'DHC Per Diem'!$X$48</f>
        <v>1.1599999999999999</v>
      </c>
      <c r="F43" s="85">
        <f>ROUND(C43*(D43/E43),2)</f>
        <v>64.69</v>
      </c>
    </row>
    <row r="44" spans="1:7">
      <c r="A44" s="8" t="str">
        <f>'DHC Per Diem'!A42</f>
        <v>1033295241</v>
      </c>
      <c r="B44" s="9" t="str">
        <f>'DHC Per Diem'!B42</f>
        <v>THE HEIGHTS OF SUMMERLIN</v>
      </c>
      <c r="C44" s="86">
        <f>ROUND('DHC Array'!$F$56*0.94,2)</f>
        <v>76.09</v>
      </c>
      <c r="D44" s="347">
        <f>VLOOKUP(A44,'CMI 10012016'!$A:$K,11,0)</f>
        <v>1.1151</v>
      </c>
      <c r="E44" s="347">
        <f>'DHC Per Diem'!$X$48</f>
        <v>1.1599999999999999</v>
      </c>
      <c r="F44" s="85">
        <f>ROUND(C44*(D44/E44),2)</f>
        <v>73.14</v>
      </c>
    </row>
    <row r="45" spans="1:7">
      <c r="A45" s="8" t="str">
        <f>'DHC Per Diem'!A43</f>
        <v>1083707764</v>
      </c>
      <c r="B45" s="9" t="str">
        <f>'DHC Per Diem'!B43</f>
        <v>CARE MERIDIAN LLC</v>
      </c>
      <c r="C45" s="86">
        <f>ROUND('DHC Array'!$F$56*0.94,2)</f>
        <v>76.09</v>
      </c>
      <c r="D45" s="347">
        <f>VLOOKUP(A45,'CMI 10012016'!$A:$K,11,0)</f>
        <v>1.5276000000000001</v>
      </c>
      <c r="E45" s="347">
        <f>'DHC Per Diem'!$X$48</f>
        <v>1.1599999999999999</v>
      </c>
      <c r="F45" s="85">
        <f t="shared" ref="F45:F47" si="1">ROUND(C45*(D45/E45),2)</f>
        <v>100.2</v>
      </c>
      <c r="G45" s="339"/>
    </row>
    <row r="46" spans="1:7">
      <c r="A46" s="8" t="str">
        <f>'DHC Per Diem'!A44</f>
        <v>1013143965</v>
      </c>
      <c r="B46" s="9" t="str">
        <f>'DHC Per Diem'!B44</f>
        <v>MANOR CARE HEALTH SERVICES - WINGFIELD HILLS</v>
      </c>
      <c r="C46" s="86">
        <f>ROUND('DHC Array'!$F$56*0.94,2)</f>
        <v>76.09</v>
      </c>
      <c r="D46" s="347">
        <f>VLOOKUP(A46,'CMI 10012016'!$A:$K,11,0)</f>
        <v>0.95509999999999995</v>
      </c>
      <c r="E46" s="347">
        <f>'DHC Per Diem'!$X$48</f>
        <v>1.1599999999999999</v>
      </c>
      <c r="F46" s="85">
        <f t="shared" si="1"/>
        <v>62.65</v>
      </c>
    </row>
    <row r="47" spans="1:7" ht="12" thickBot="1">
      <c r="A47" s="326" t="str">
        <f>'DHC Per Diem'!A45</f>
        <v>1194045336</v>
      </c>
      <c r="B47" s="43" t="str">
        <f>'DHC Per Diem'!B45</f>
        <v>MARQUIS CARE AT CENTENNIAL HILLS</v>
      </c>
      <c r="C47" s="113">
        <f>ROUND('DHC Array'!$F$56*0.94,2)</f>
        <v>76.09</v>
      </c>
      <c r="D47" s="349">
        <f>VLOOKUP(A47,'CMI 10012016'!$A:$K,11,0)</f>
        <v>1.194</v>
      </c>
      <c r="E47" s="349">
        <f>'DHC Per Diem'!$X$48</f>
        <v>1.1599999999999999</v>
      </c>
      <c r="F47" s="114">
        <f t="shared" si="1"/>
        <v>78.319999999999993</v>
      </c>
    </row>
    <row r="50" spans="1:4">
      <c r="A50" s="358" t="s">
        <v>435</v>
      </c>
      <c r="D50" s="69"/>
    </row>
    <row r="52" spans="1:4">
      <c r="A52" s="339"/>
    </row>
  </sheetData>
  <mergeCells count="2">
    <mergeCell ref="A1:F1"/>
    <mergeCell ref="A2:F2"/>
  </mergeCells>
  <phoneticPr fontId="0" type="noConversion"/>
  <printOptions horizontalCentered="1" verticalCentered="1"/>
  <pageMargins left="0.18" right="0.18" top="0.35" bottom="0.35" header="0.18" footer="0.18"/>
  <pageSetup scale="89" orientation="portrait" r:id="rId1"/>
  <headerFooter alignWithMargins="0">
    <oddFooter>&amp;L&amp;F, &amp;A&amp;CPage &amp;P of &amp;N&amp;R&amp;D, &amp;T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8"/>
  <sheetViews>
    <sheetView zoomScaleNormal="100" workbookViewId="0">
      <pane xSplit="2" ySplit="3" topLeftCell="C4" activePane="bottomRight" state="frozen"/>
      <selection pane="topRight" activeCell="C1" sqref="C1"/>
      <selection pane="bottomLeft" activeCell="A4" sqref="A4"/>
      <selection pane="bottomRight" sqref="A1:B1"/>
    </sheetView>
  </sheetViews>
  <sheetFormatPr defaultColWidth="9.140625" defaultRowHeight="12.75"/>
  <cols>
    <col min="1" max="1" width="11.5703125" style="2" customWidth="1"/>
    <col min="2" max="2" width="38.85546875" style="2" customWidth="1"/>
    <col min="3" max="4" width="9.7109375" style="2" customWidth="1"/>
    <col min="5" max="8" width="10.7109375" style="2" customWidth="1"/>
    <col min="9" max="9" width="11" style="2" customWidth="1"/>
    <col min="10" max="11" width="11.7109375" style="2" customWidth="1"/>
    <col min="12" max="12" width="11.42578125" style="2" customWidth="1"/>
    <col min="13" max="13" width="11.85546875" style="2" customWidth="1"/>
    <col min="14" max="14" width="11.28515625" style="2" customWidth="1"/>
    <col min="15" max="15" width="11.85546875" style="2" customWidth="1"/>
    <col min="16" max="16" width="11.7109375" style="2" customWidth="1"/>
    <col min="17" max="17" width="10.42578125" style="2" customWidth="1"/>
    <col min="18" max="18" width="11.28515625" style="2" customWidth="1"/>
    <col min="19" max="20" width="11.7109375" style="2" customWidth="1"/>
    <col min="21" max="21" width="11" style="2" customWidth="1"/>
    <col min="22" max="22" width="11.28515625" style="2" customWidth="1"/>
    <col min="23" max="24" width="11.7109375" style="2" customWidth="1"/>
    <col min="25" max="25" width="9.7109375" style="2" customWidth="1"/>
    <col min="26" max="26" width="13.140625" style="2" customWidth="1"/>
    <col min="27" max="27" width="12.140625" style="2" bestFit="1" customWidth="1"/>
    <col min="28" max="28" width="12.42578125" style="2" bestFit="1" customWidth="1"/>
    <col min="29" max="29" width="13.28515625" style="2" customWidth="1"/>
    <col min="30" max="30" width="4.5703125" style="2" customWidth="1"/>
    <col min="31" max="31" width="13.42578125" style="2" customWidth="1"/>
    <col min="32" max="32" width="9.140625" style="2"/>
    <col min="33" max="33" width="13.42578125" customWidth="1"/>
    <col min="34" max="40" width="8.85546875" customWidth="1"/>
    <col min="41" max="16384" width="9.140625" style="2"/>
  </cols>
  <sheetData>
    <row r="1" spans="1:40" s="216" customFormat="1" ht="80.25" customHeight="1" thickBot="1">
      <c r="A1" s="449" t="s">
        <v>101</v>
      </c>
      <c r="B1" s="450"/>
      <c r="C1" s="451" t="s">
        <v>222</v>
      </c>
      <c r="D1" s="452"/>
      <c r="E1" s="451" t="s">
        <v>223</v>
      </c>
      <c r="F1" s="453"/>
      <c r="G1" s="453"/>
      <c r="H1" s="452"/>
      <c r="I1" s="454" t="s">
        <v>217</v>
      </c>
      <c r="J1" s="455"/>
      <c r="K1" s="455"/>
      <c r="L1" s="456"/>
      <c r="M1" s="231" t="s">
        <v>255</v>
      </c>
      <c r="N1" s="456" t="s">
        <v>218</v>
      </c>
      <c r="O1" s="447"/>
      <c r="P1" s="447"/>
      <c r="Q1" s="447"/>
      <c r="R1" s="447" t="s">
        <v>219</v>
      </c>
      <c r="S1" s="447"/>
      <c r="T1" s="447"/>
      <c r="U1" s="447"/>
      <c r="V1" s="447" t="s">
        <v>220</v>
      </c>
      <c r="W1" s="447"/>
      <c r="X1" s="447"/>
      <c r="Y1" s="447"/>
      <c r="Z1" s="447" t="s">
        <v>221</v>
      </c>
      <c r="AA1" s="447"/>
      <c r="AB1" s="447"/>
      <c r="AC1" s="447"/>
      <c r="AD1" s="448"/>
      <c r="AE1" s="448"/>
      <c r="AF1" s="448"/>
      <c r="AG1"/>
      <c r="AH1"/>
      <c r="AI1"/>
      <c r="AJ1"/>
      <c r="AK1"/>
      <c r="AL1"/>
      <c r="AM1"/>
      <c r="AN1"/>
    </row>
    <row r="2" spans="1:40" ht="40.5" customHeight="1" thickBot="1">
      <c r="A2" s="217" t="s">
        <v>340</v>
      </c>
      <c r="B2" s="218" t="s">
        <v>82</v>
      </c>
      <c r="C2" s="24" t="s">
        <v>98</v>
      </c>
      <c r="D2" s="25" t="s">
        <v>99</v>
      </c>
      <c r="E2" s="24" t="s">
        <v>106</v>
      </c>
      <c r="F2" s="26" t="s">
        <v>107</v>
      </c>
      <c r="G2" s="26" t="s">
        <v>96</v>
      </c>
      <c r="H2" s="27" t="s">
        <v>97</v>
      </c>
      <c r="I2" s="24" t="s">
        <v>83</v>
      </c>
      <c r="J2" s="28" t="s">
        <v>84</v>
      </c>
      <c r="K2" s="26" t="s">
        <v>85</v>
      </c>
      <c r="L2" s="29" t="s">
        <v>86</v>
      </c>
      <c r="M2" s="27" t="s">
        <v>86</v>
      </c>
      <c r="N2" s="24" t="s">
        <v>83</v>
      </c>
      <c r="O2" s="28" t="s">
        <v>84</v>
      </c>
      <c r="P2" s="26" t="s">
        <v>85</v>
      </c>
      <c r="Q2" s="27" t="s">
        <v>86</v>
      </c>
      <c r="R2" s="27" t="s">
        <v>83</v>
      </c>
      <c r="S2" s="27" t="s">
        <v>84</v>
      </c>
      <c r="T2" s="27" t="s">
        <v>85</v>
      </c>
      <c r="U2" s="27" t="s">
        <v>86</v>
      </c>
      <c r="V2" s="39" t="s">
        <v>83</v>
      </c>
      <c r="W2" s="27" t="s">
        <v>84</v>
      </c>
      <c r="X2" s="27" t="s">
        <v>85</v>
      </c>
      <c r="Y2" s="27" t="s">
        <v>86</v>
      </c>
      <c r="Z2" s="27" t="s">
        <v>224</v>
      </c>
      <c r="AA2" s="27" t="s">
        <v>84</v>
      </c>
      <c r="AB2" s="27" t="s">
        <v>85</v>
      </c>
      <c r="AC2" s="27" t="s">
        <v>86</v>
      </c>
    </row>
    <row r="3" spans="1:40" ht="13.5" thickBot="1">
      <c r="A3" s="217"/>
      <c r="B3" s="130"/>
      <c r="C3" s="24"/>
      <c r="D3" s="25"/>
      <c r="E3" s="24"/>
      <c r="F3" s="26"/>
      <c r="G3" s="26"/>
      <c r="H3" s="27"/>
      <c r="I3" s="26"/>
      <c r="J3" s="26"/>
      <c r="K3" s="26"/>
      <c r="L3" s="27"/>
      <c r="M3" s="39"/>
      <c r="N3" s="26"/>
      <c r="O3" s="26"/>
      <c r="P3" s="26"/>
      <c r="Q3" s="25"/>
      <c r="R3" s="24"/>
      <c r="S3" s="258"/>
      <c r="T3" s="258"/>
      <c r="U3" s="257"/>
      <c r="V3" s="259"/>
      <c r="W3" s="260"/>
      <c r="X3" s="260"/>
      <c r="Y3" s="261"/>
      <c r="Z3" s="262"/>
      <c r="AA3" s="262"/>
      <c r="AB3" s="262"/>
      <c r="AC3" s="263"/>
    </row>
    <row r="4" spans="1:40">
      <c r="A4" s="8"/>
      <c r="B4" s="9"/>
      <c r="C4" s="287"/>
      <c r="D4" s="286"/>
      <c r="E4" s="274"/>
      <c r="F4" s="275"/>
      <c r="G4" s="275"/>
      <c r="H4" s="276"/>
      <c r="I4" s="274"/>
      <c r="J4" s="277"/>
      <c r="K4" s="277"/>
      <c r="L4" s="276"/>
      <c r="M4" s="278"/>
      <c r="N4" s="277"/>
      <c r="O4" s="277"/>
      <c r="P4" s="277"/>
      <c r="Q4" s="276"/>
      <c r="R4" s="279"/>
      <c r="S4" s="285"/>
      <c r="T4" s="285"/>
      <c r="U4" s="280"/>
      <c r="V4" s="281"/>
      <c r="W4" s="282"/>
      <c r="X4" s="282"/>
      <c r="Y4" s="282"/>
      <c r="Z4" s="279"/>
      <c r="AA4" s="283"/>
      <c r="AB4" s="283"/>
      <c r="AC4" s="284"/>
    </row>
    <row r="5" spans="1:40" ht="14.1" customHeight="1">
      <c r="A5" s="136">
        <v>1700837416</v>
      </c>
      <c r="B5" s="133" t="s">
        <v>182</v>
      </c>
      <c r="C5" s="288">
        <v>41426</v>
      </c>
      <c r="D5" s="289">
        <v>41790</v>
      </c>
      <c r="E5" s="30">
        <v>5421</v>
      </c>
      <c r="F5" s="31">
        <v>34030</v>
      </c>
      <c r="G5" s="31">
        <v>43800</v>
      </c>
      <c r="H5" s="32">
        <v>60</v>
      </c>
      <c r="I5" s="11">
        <v>2622550</v>
      </c>
      <c r="J5" s="12">
        <v>708067</v>
      </c>
      <c r="K5" s="253">
        <v>0</v>
      </c>
      <c r="L5" s="142">
        <v>3330617</v>
      </c>
      <c r="M5" s="14">
        <v>0</v>
      </c>
      <c r="N5" s="12">
        <v>1083602</v>
      </c>
      <c r="O5" s="12">
        <v>-421066</v>
      </c>
      <c r="P5" s="12">
        <v>-529434</v>
      </c>
      <c r="Q5" s="255">
        <v>133102</v>
      </c>
      <c r="R5" s="12">
        <v>3562691</v>
      </c>
      <c r="S5" s="12">
        <v>506130</v>
      </c>
      <c r="T5" s="12">
        <v>4909</v>
      </c>
      <c r="U5" s="13">
        <v>4073730</v>
      </c>
      <c r="V5" s="12">
        <v>171435</v>
      </c>
      <c r="W5" s="12">
        <v>40595</v>
      </c>
      <c r="X5" s="12">
        <v>0</v>
      </c>
      <c r="Y5" s="13">
        <v>212030</v>
      </c>
      <c r="Z5" s="12">
        <v>14184776</v>
      </c>
      <c r="AA5" s="12">
        <v>-977567</v>
      </c>
      <c r="AB5" s="12">
        <v>-511779</v>
      </c>
      <c r="AC5" s="13">
        <v>12695430</v>
      </c>
      <c r="AD5" s="20"/>
      <c r="AE5" s="20"/>
    </row>
    <row r="6" spans="1:40" ht="14.1" customHeight="1">
      <c r="A6" s="137">
        <v>1184607632</v>
      </c>
      <c r="B6" s="132" t="s">
        <v>161</v>
      </c>
      <c r="C6" s="290">
        <v>41275</v>
      </c>
      <c r="D6" s="291">
        <v>41639</v>
      </c>
      <c r="E6" s="33">
        <v>49696</v>
      </c>
      <c r="F6" s="31">
        <v>50096</v>
      </c>
      <c r="G6" s="31">
        <v>87600</v>
      </c>
      <c r="H6" s="32">
        <v>240</v>
      </c>
      <c r="I6" s="11">
        <v>2192784</v>
      </c>
      <c r="J6" s="12">
        <v>467103</v>
      </c>
      <c r="K6" s="253">
        <v>-12943</v>
      </c>
      <c r="L6" s="142">
        <v>2646944</v>
      </c>
      <c r="M6" s="14">
        <v>0</v>
      </c>
      <c r="N6" s="12">
        <v>1634347</v>
      </c>
      <c r="O6" s="12">
        <v>-696930</v>
      </c>
      <c r="P6" s="12">
        <v>-81818</v>
      </c>
      <c r="Q6" s="255">
        <v>855599</v>
      </c>
      <c r="R6" s="12">
        <v>11742</v>
      </c>
      <c r="S6" s="12">
        <v>0</v>
      </c>
      <c r="T6" s="12">
        <v>0</v>
      </c>
      <c r="U6" s="13">
        <v>11742</v>
      </c>
      <c r="V6" s="12">
        <v>125511</v>
      </c>
      <c r="W6" s="12">
        <v>6244</v>
      </c>
      <c r="X6" s="12">
        <v>0</v>
      </c>
      <c r="Y6" s="13">
        <v>131755</v>
      </c>
      <c r="Z6" s="12">
        <v>9970915</v>
      </c>
      <c r="AA6" s="12">
        <v>-743598</v>
      </c>
      <c r="AB6" s="12">
        <v>14847</v>
      </c>
      <c r="AC6" s="13">
        <v>9242164</v>
      </c>
      <c r="AD6" s="20"/>
      <c r="AE6" s="20"/>
    </row>
    <row r="7" spans="1:40" ht="14.1" customHeight="1">
      <c r="A7" s="148">
        <v>1437299112</v>
      </c>
      <c r="B7" s="149" t="s">
        <v>183</v>
      </c>
      <c r="C7" s="290">
        <v>41275</v>
      </c>
      <c r="D7" s="291">
        <v>41639</v>
      </c>
      <c r="E7" s="30">
        <v>24557</v>
      </c>
      <c r="F7" s="31">
        <v>49288</v>
      </c>
      <c r="G7" s="31">
        <v>54020</v>
      </c>
      <c r="H7" s="32">
        <v>148</v>
      </c>
      <c r="I7" s="11">
        <v>3125156</v>
      </c>
      <c r="J7" s="12">
        <v>717347</v>
      </c>
      <c r="K7" s="253">
        <v>0</v>
      </c>
      <c r="L7" s="142">
        <v>3842503</v>
      </c>
      <c r="M7" s="14">
        <v>0</v>
      </c>
      <c r="N7" s="12">
        <v>1621304</v>
      </c>
      <c r="O7" s="12">
        <v>-76597</v>
      </c>
      <c r="P7" s="12">
        <v>-3064</v>
      </c>
      <c r="Q7" s="255">
        <v>1541643</v>
      </c>
      <c r="R7" s="12">
        <v>3368624</v>
      </c>
      <c r="S7" s="12">
        <v>-40391</v>
      </c>
      <c r="T7" s="12">
        <v>181</v>
      </c>
      <c r="U7" s="13">
        <v>3328414</v>
      </c>
      <c r="V7" s="12">
        <v>299394</v>
      </c>
      <c r="W7" s="12">
        <v>-299394</v>
      </c>
      <c r="X7" s="12">
        <v>0</v>
      </c>
      <c r="Y7" s="13">
        <v>0</v>
      </c>
      <c r="Z7" s="12">
        <v>16155389</v>
      </c>
      <c r="AA7" s="12">
        <v>-368177</v>
      </c>
      <c r="AB7" s="12">
        <v>-289198</v>
      </c>
      <c r="AC7" s="13">
        <v>15498014</v>
      </c>
      <c r="AD7" s="20"/>
      <c r="AE7" s="20"/>
    </row>
    <row r="8" spans="1:40" ht="14.1" customHeight="1">
      <c r="A8" s="137">
        <v>1831528538</v>
      </c>
      <c r="B8" s="149" t="s">
        <v>341</v>
      </c>
      <c r="C8" s="290">
        <v>41275</v>
      </c>
      <c r="D8" s="291">
        <v>41639</v>
      </c>
      <c r="E8" s="33">
        <v>54474</v>
      </c>
      <c r="F8" s="31">
        <v>83162</v>
      </c>
      <c r="G8" s="31">
        <v>97090</v>
      </c>
      <c r="H8" s="32">
        <v>266</v>
      </c>
      <c r="I8" s="11">
        <v>5166892</v>
      </c>
      <c r="J8" s="12">
        <v>760035</v>
      </c>
      <c r="K8" s="253">
        <v>0</v>
      </c>
      <c r="L8" s="142">
        <v>5926927</v>
      </c>
      <c r="M8" s="14">
        <v>1620578</v>
      </c>
      <c r="N8" s="12">
        <v>1085228</v>
      </c>
      <c r="O8" s="12">
        <v>-200168</v>
      </c>
      <c r="P8" s="12">
        <v>102</v>
      </c>
      <c r="Q8" s="255">
        <v>885161</v>
      </c>
      <c r="R8" s="12">
        <v>2432833</v>
      </c>
      <c r="S8" s="12">
        <v>-572718</v>
      </c>
      <c r="T8" s="12">
        <v>0</v>
      </c>
      <c r="U8" s="13">
        <v>1860115</v>
      </c>
      <c r="V8" s="12">
        <v>537784</v>
      </c>
      <c r="W8" s="12">
        <v>2903</v>
      </c>
      <c r="X8" s="12">
        <v>0</v>
      </c>
      <c r="Y8" s="13">
        <v>540687</v>
      </c>
      <c r="Z8" s="12">
        <v>18847771</v>
      </c>
      <c r="AA8" s="12">
        <v>338696</v>
      </c>
      <c r="AB8" s="12">
        <v>-305477</v>
      </c>
      <c r="AC8" s="13">
        <v>18880991</v>
      </c>
      <c r="AD8" s="20"/>
      <c r="AE8" s="20"/>
    </row>
    <row r="9" spans="1:40" ht="14.1" customHeight="1">
      <c r="A9" s="138">
        <v>1417044694</v>
      </c>
      <c r="B9" s="132" t="s">
        <v>184</v>
      </c>
      <c r="C9" s="290">
        <v>41275</v>
      </c>
      <c r="D9" s="291">
        <v>41639</v>
      </c>
      <c r="E9" s="30">
        <v>21249</v>
      </c>
      <c r="F9" s="31">
        <v>34222</v>
      </c>
      <c r="G9" s="31">
        <v>35770</v>
      </c>
      <c r="H9" s="32">
        <v>98</v>
      </c>
      <c r="I9" s="11">
        <v>2354315</v>
      </c>
      <c r="J9" s="12">
        <v>607685</v>
      </c>
      <c r="K9" s="253">
        <v>0</v>
      </c>
      <c r="L9" s="142">
        <v>2962000</v>
      </c>
      <c r="M9" s="14">
        <v>0</v>
      </c>
      <c r="N9" s="12">
        <v>889405</v>
      </c>
      <c r="O9" s="12">
        <v>-35988</v>
      </c>
      <c r="P9" s="12">
        <v>687</v>
      </c>
      <c r="Q9" s="255">
        <v>854104</v>
      </c>
      <c r="R9" s="12">
        <v>1931676</v>
      </c>
      <c r="S9" s="12">
        <v>-36614</v>
      </c>
      <c r="T9" s="12">
        <v>26682</v>
      </c>
      <c r="U9" s="13">
        <v>1921744</v>
      </c>
      <c r="V9" s="12">
        <v>291831</v>
      </c>
      <c r="W9" s="12">
        <v>10304</v>
      </c>
      <c r="X9" s="12">
        <v>0</v>
      </c>
      <c r="Y9" s="13">
        <v>302135</v>
      </c>
      <c r="Z9" s="12">
        <v>10640752</v>
      </c>
      <c r="AA9" s="12">
        <v>228897</v>
      </c>
      <c r="AB9" s="12">
        <v>1259</v>
      </c>
      <c r="AC9" s="13">
        <v>10870908</v>
      </c>
      <c r="AD9" s="20"/>
      <c r="AE9" s="20"/>
    </row>
    <row r="10" spans="1:40" ht="14.1" customHeight="1">
      <c r="A10" s="137">
        <v>1386642460</v>
      </c>
      <c r="B10" s="132" t="s">
        <v>185</v>
      </c>
      <c r="C10" s="290">
        <v>41183</v>
      </c>
      <c r="D10" s="291">
        <v>41547</v>
      </c>
      <c r="E10" s="33">
        <v>11840</v>
      </c>
      <c r="F10" s="31">
        <v>21039</v>
      </c>
      <c r="G10" s="31">
        <v>30660</v>
      </c>
      <c r="H10" s="32">
        <v>84</v>
      </c>
      <c r="I10" s="11">
        <v>1222627</v>
      </c>
      <c r="J10" s="12">
        <v>219808</v>
      </c>
      <c r="K10" s="253">
        <v>-22851</v>
      </c>
      <c r="L10" s="142">
        <v>1419584</v>
      </c>
      <c r="M10" s="14">
        <v>0</v>
      </c>
      <c r="N10" s="12">
        <v>791463</v>
      </c>
      <c r="O10" s="12">
        <v>0</v>
      </c>
      <c r="P10" s="12">
        <v>-16964</v>
      </c>
      <c r="Q10" s="255">
        <v>774499</v>
      </c>
      <c r="R10" s="12">
        <v>377279</v>
      </c>
      <c r="S10" s="12">
        <v>0</v>
      </c>
      <c r="T10" s="12">
        <v>10388</v>
      </c>
      <c r="U10" s="13">
        <v>387667</v>
      </c>
      <c r="V10" s="12">
        <v>58851</v>
      </c>
      <c r="W10" s="12">
        <v>5988</v>
      </c>
      <c r="X10" s="12">
        <v>0</v>
      </c>
      <c r="Y10" s="13">
        <v>64839</v>
      </c>
      <c r="Z10" s="12">
        <v>5175010</v>
      </c>
      <c r="AA10" s="12">
        <v>-46161</v>
      </c>
      <c r="AB10" s="12">
        <v>29</v>
      </c>
      <c r="AC10" s="13">
        <v>5128878</v>
      </c>
      <c r="AD10" s="181"/>
      <c r="AE10" s="20"/>
    </row>
    <row r="11" spans="1:40" ht="14.1" customHeight="1">
      <c r="A11" s="137">
        <v>1154383412</v>
      </c>
      <c r="B11" s="132" t="s">
        <v>186</v>
      </c>
      <c r="C11" s="290">
        <v>41275</v>
      </c>
      <c r="D11" s="291">
        <v>41639</v>
      </c>
      <c r="E11" s="30">
        <v>31191</v>
      </c>
      <c r="F11" s="31">
        <v>58588</v>
      </c>
      <c r="G11" s="31">
        <v>93075</v>
      </c>
      <c r="H11" s="32">
        <v>255</v>
      </c>
      <c r="I11" s="11">
        <v>4566791</v>
      </c>
      <c r="J11" s="12">
        <v>768099</v>
      </c>
      <c r="K11" s="253">
        <v>0</v>
      </c>
      <c r="L11" s="142">
        <v>5334890</v>
      </c>
      <c r="M11" s="14">
        <v>282932</v>
      </c>
      <c r="N11" s="12">
        <v>1945530</v>
      </c>
      <c r="O11" s="12">
        <v>-1811309</v>
      </c>
      <c r="P11" s="12">
        <v>641577</v>
      </c>
      <c r="Q11" s="255">
        <v>775798</v>
      </c>
      <c r="R11" s="12">
        <v>3410719</v>
      </c>
      <c r="S11" s="12">
        <v>0</v>
      </c>
      <c r="T11" s="12">
        <v>45141</v>
      </c>
      <c r="U11" s="13">
        <v>3455860</v>
      </c>
      <c r="V11" s="12">
        <v>41624</v>
      </c>
      <c r="W11" s="12">
        <v>0</v>
      </c>
      <c r="X11" s="12">
        <v>0</v>
      </c>
      <c r="Y11" s="13">
        <v>41624</v>
      </c>
      <c r="Z11" s="12">
        <v>17787702</v>
      </c>
      <c r="AA11" s="12">
        <v>-2031455</v>
      </c>
      <c r="AB11" s="12">
        <v>601052</v>
      </c>
      <c r="AC11" s="13">
        <v>16357299</v>
      </c>
      <c r="AD11" s="20"/>
      <c r="AE11" s="20"/>
    </row>
    <row r="12" spans="1:40" ht="14.1" customHeight="1">
      <c r="A12" s="148">
        <v>1023181146</v>
      </c>
      <c r="B12" s="149" t="s">
        <v>343</v>
      </c>
      <c r="C12" s="290">
        <v>41275</v>
      </c>
      <c r="D12" s="291">
        <v>41639</v>
      </c>
      <c r="E12" s="33">
        <v>54211</v>
      </c>
      <c r="F12" s="31">
        <v>73663</v>
      </c>
      <c r="G12" s="31">
        <v>82125</v>
      </c>
      <c r="H12" s="32">
        <v>225</v>
      </c>
      <c r="I12" s="11">
        <v>5030145</v>
      </c>
      <c r="J12" s="12">
        <v>-78861</v>
      </c>
      <c r="K12" s="253">
        <v>0</v>
      </c>
      <c r="L12" s="142">
        <v>4951284</v>
      </c>
      <c r="M12" s="14">
        <v>3052330</v>
      </c>
      <c r="N12" s="12">
        <v>1057935</v>
      </c>
      <c r="O12" s="12">
        <v>114061</v>
      </c>
      <c r="P12" s="12">
        <v>-583780</v>
      </c>
      <c r="Q12" s="255">
        <v>588216</v>
      </c>
      <c r="R12" s="12">
        <v>2517132</v>
      </c>
      <c r="S12" s="12">
        <v>-665504</v>
      </c>
      <c r="T12" s="12">
        <v>25059</v>
      </c>
      <c r="U12" s="13">
        <v>1876687</v>
      </c>
      <c r="V12" s="12">
        <v>555767</v>
      </c>
      <c r="W12" s="12">
        <v>0</v>
      </c>
      <c r="X12" s="12">
        <v>14086</v>
      </c>
      <c r="Y12" s="13">
        <v>569853</v>
      </c>
      <c r="Z12" s="12">
        <v>20624507</v>
      </c>
      <c r="AA12" s="12">
        <v>-1125734</v>
      </c>
      <c r="AB12" s="12">
        <v>-608101</v>
      </c>
      <c r="AC12" s="13">
        <v>18890672</v>
      </c>
      <c r="AD12" s="20"/>
      <c r="AE12" s="20"/>
    </row>
    <row r="13" spans="1:40" ht="14.1" customHeight="1">
      <c r="A13" s="137">
        <v>1679660864</v>
      </c>
      <c r="B13" s="132" t="s">
        <v>187</v>
      </c>
      <c r="C13" s="290">
        <v>41275</v>
      </c>
      <c r="D13" s="291">
        <v>41639</v>
      </c>
      <c r="E13" s="30">
        <v>51407</v>
      </c>
      <c r="F13" s="31">
        <v>62365</v>
      </c>
      <c r="G13" s="31">
        <v>66430</v>
      </c>
      <c r="H13" s="32">
        <v>182</v>
      </c>
      <c r="I13" s="11">
        <v>3305415</v>
      </c>
      <c r="J13" s="12">
        <v>811384</v>
      </c>
      <c r="K13" s="253">
        <v>0</v>
      </c>
      <c r="L13" s="142">
        <v>4116799</v>
      </c>
      <c r="M13" s="14">
        <v>0</v>
      </c>
      <c r="N13" s="12">
        <v>845653</v>
      </c>
      <c r="O13" s="12">
        <v>-60899</v>
      </c>
      <c r="P13" s="12">
        <v>67</v>
      </c>
      <c r="Q13" s="255">
        <v>784821</v>
      </c>
      <c r="R13" s="12">
        <v>718862</v>
      </c>
      <c r="S13" s="12">
        <v>12860</v>
      </c>
      <c r="T13" s="12">
        <v>0</v>
      </c>
      <c r="U13" s="13">
        <v>731721</v>
      </c>
      <c r="V13" s="12">
        <v>411491</v>
      </c>
      <c r="W13" s="12">
        <v>5070</v>
      </c>
      <c r="X13" s="12">
        <v>0</v>
      </c>
      <c r="Y13" s="13">
        <v>416562</v>
      </c>
      <c r="Z13" s="12">
        <v>11901344</v>
      </c>
      <c r="AA13" s="12">
        <v>4024</v>
      </c>
      <c r="AB13" s="12">
        <v>-1083</v>
      </c>
      <c r="AC13" s="13">
        <v>11904285</v>
      </c>
      <c r="AD13" s="20"/>
      <c r="AE13" s="20"/>
    </row>
    <row r="14" spans="1:40" ht="14.1" customHeight="1">
      <c r="A14" s="137">
        <v>1205141033</v>
      </c>
      <c r="B14" s="132" t="s">
        <v>188</v>
      </c>
      <c r="C14" s="290">
        <v>41275</v>
      </c>
      <c r="D14" s="291">
        <v>41639</v>
      </c>
      <c r="E14" s="30">
        <v>15656</v>
      </c>
      <c r="F14" s="31">
        <v>24814</v>
      </c>
      <c r="G14" s="31">
        <v>31755</v>
      </c>
      <c r="H14" s="32">
        <v>87</v>
      </c>
      <c r="I14" s="11">
        <v>1301494</v>
      </c>
      <c r="J14" s="12">
        <v>291939</v>
      </c>
      <c r="K14" s="253">
        <v>-727</v>
      </c>
      <c r="L14" s="142">
        <v>1592706</v>
      </c>
      <c r="M14" s="14">
        <v>0</v>
      </c>
      <c r="N14" s="12">
        <v>471945</v>
      </c>
      <c r="O14" s="12">
        <v>-235902</v>
      </c>
      <c r="P14" s="12">
        <v>-16217</v>
      </c>
      <c r="Q14" s="255">
        <v>219826</v>
      </c>
      <c r="R14" s="12">
        <v>594014</v>
      </c>
      <c r="S14" s="12">
        <v>-44810</v>
      </c>
      <c r="T14" s="12">
        <v>1119</v>
      </c>
      <c r="U14" s="13">
        <v>550323</v>
      </c>
      <c r="V14" s="12">
        <v>300438</v>
      </c>
      <c r="W14" s="12">
        <v>19569</v>
      </c>
      <c r="X14" s="12">
        <v>0</v>
      </c>
      <c r="Y14" s="13">
        <v>320007</v>
      </c>
      <c r="Z14" s="12">
        <v>5925655</v>
      </c>
      <c r="AA14" s="12">
        <v>-288714</v>
      </c>
      <c r="AB14" s="12">
        <v>-6217</v>
      </c>
      <c r="AC14" s="13">
        <v>5630725</v>
      </c>
      <c r="AD14" s="20"/>
      <c r="AE14" s="20"/>
    </row>
    <row r="15" spans="1:40" ht="14.1" customHeight="1">
      <c r="A15" s="148">
        <v>1548300262</v>
      </c>
      <c r="B15" s="149" t="s">
        <v>189</v>
      </c>
      <c r="C15" s="290">
        <v>41275</v>
      </c>
      <c r="D15" s="291">
        <v>41639</v>
      </c>
      <c r="E15" s="30">
        <v>16255</v>
      </c>
      <c r="F15" s="31">
        <v>42429</v>
      </c>
      <c r="G15" s="31">
        <v>50988</v>
      </c>
      <c r="H15" s="152">
        <v>155</v>
      </c>
      <c r="I15" s="11">
        <v>2824640</v>
      </c>
      <c r="J15" s="12">
        <v>676829</v>
      </c>
      <c r="K15" s="253">
        <v>0</v>
      </c>
      <c r="L15" s="142">
        <v>3501469</v>
      </c>
      <c r="M15" s="14">
        <v>0</v>
      </c>
      <c r="N15" s="12">
        <v>1570740</v>
      </c>
      <c r="O15" s="12">
        <v>87569</v>
      </c>
      <c r="P15" s="12">
        <v>-411366</v>
      </c>
      <c r="Q15" s="255">
        <v>1246943</v>
      </c>
      <c r="R15" s="12">
        <v>3428308</v>
      </c>
      <c r="S15" s="12">
        <v>-31755</v>
      </c>
      <c r="T15" s="12">
        <v>0</v>
      </c>
      <c r="U15" s="13">
        <v>3396553</v>
      </c>
      <c r="V15" s="12">
        <v>288459</v>
      </c>
      <c r="W15" s="12">
        <v>-288459</v>
      </c>
      <c r="X15" s="12">
        <v>0</v>
      </c>
      <c r="Y15" s="13">
        <v>0</v>
      </c>
      <c r="Z15" s="12">
        <v>14699941</v>
      </c>
      <c r="AA15" s="12">
        <v>-200823</v>
      </c>
      <c r="AB15" s="12">
        <v>-623626</v>
      </c>
      <c r="AC15" s="13">
        <v>13875492</v>
      </c>
      <c r="AD15" s="20"/>
      <c r="AE15" s="20"/>
    </row>
    <row r="16" spans="1:40" ht="14.1" customHeight="1">
      <c r="A16" s="137">
        <v>1346289113</v>
      </c>
      <c r="B16" s="132" t="s">
        <v>19</v>
      </c>
      <c r="C16" s="290">
        <v>41275</v>
      </c>
      <c r="D16" s="291">
        <v>41639</v>
      </c>
      <c r="E16" s="30">
        <v>25012</v>
      </c>
      <c r="F16" s="31">
        <v>32959</v>
      </c>
      <c r="G16" s="31">
        <v>36500</v>
      </c>
      <c r="H16" s="32">
        <v>100</v>
      </c>
      <c r="I16" s="11">
        <v>1412000</v>
      </c>
      <c r="J16" s="12">
        <v>338400</v>
      </c>
      <c r="K16" s="253">
        <v>0</v>
      </c>
      <c r="L16" s="142">
        <v>1750400</v>
      </c>
      <c r="M16" s="14">
        <v>3941461</v>
      </c>
      <c r="N16" s="12">
        <v>1509189</v>
      </c>
      <c r="O16" s="12">
        <v>-1030058</v>
      </c>
      <c r="P16" s="12">
        <v>-65147</v>
      </c>
      <c r="Q16" s="255">
        <v>413984</v>
      </c>
      <c r="R16" s="12">
        <v>1418707</v>
      </c>
      <c r="S16" s="12">
        <v>-17019</v>
      </c>
      <c r="T16" s="12">
        <v>27508</v>
      </c>
      <c r="U16" s="13">
        <v>1429196</v>
      </c>
      <c r="V16" s="12">
        <v>391560</v>
      </c>
      <c r="W16" s="12">
        <v>42228</v>
      </c>
      <c r="X16" s="12">
        <v>6486</v>
      </c>
      <c r="Y16" s="13">
        <v>440274</v>
      </c>
      <c r="Z16" s="12">
        <v>11863571</v>
      </c>
      <c r="AA16" s="12">
        <v>-622943</v>
      </c>
      <c r="AB16" s="12">
        <v>-341754</v>
      </c>
      <c r="AC16" s="13">
        <v>10898874</v>
      </c>
      <c r="AD16" s="20"/>
      <c r="AE16" s="20"/>
    </row>
    <row r="17" spans="1:40" ht="14.1" customHeight="1">
      <c r="A17" s="137">
        <v>1790785590</v>
      </c>
      <c r="B17" s="132" t="s">
        <v>287</v>
      </c>
      <c r="C17" s="290">
        <v>41275</v>
      </c>
      <c r="D17" s="291">
        <v>41639</v>
      </c>
      <c r="E17" s="30">
        <v>40512</v>
      </c>
      <c r="F17" s="31">
        <v>58524</v>
      </c>
      <c r="G17" s="31">
        <v>68620</v>
      </c>
      <c r="H17" s="32">
        <v>188</v>
      </c>
      <c r="I17" s="11">
        <v>4484419</v>
      </c>
      <c r="J17" s="12">
        <v>-679708</v>
      </c>
      <c r="K17" s="253">
        <v>0</v>
      </c>
      <c r="L17" s="142">
        <v>3804711</v>
      </c>
      <c r="M17" s="14">
        <v>6341356</v>
      </c>
      <c r="N17" s="12">
        <v>2306201</v>
      </c>
      <c r="O17" s="12">
        <v>-131950</v>
      </c>
      <c r="P17" s="12">
        <v>-47846</v>
      </c>
      <c r="Q17" s="255">
        <v>2126405</v>
      </c>
      <c r="R17" s="12">
        <v>1934730</v>
      </c>
      <c r="S17" s="12">
        <v>282</v>
      </c>
      <c r="T17" s="12">
        <v>24009</v>
      </c>
      <c r="U17" s="13">
        <v>1959021</v>
      </c>
      <c r="V17" s="12">
        <v>869110</v>
      </c>
      <c r="W17" s="12">
        <v>28443</v>
      </c>
      <c r="X17" s="12">
        <v>0</v>
      </c>
      <c r="Y17" s="13">
        <v>897553</v>
      </c>
      <c r="Z17" s="12">
        <v>20268759</v>
      </c>
      <c r="AA17" s="12">
        <v>-73501</v>
      </c>
      <c r="AB17" s="12">
        <v>-405244</v>
      </c>
      <c r="AC17" s="13">
        <v>19790014</v>
      </c>
      <c r="AD17" s="20"/>
      <c r="AE17" s="20"/>
    </row>
    <row r="18" spans="1:40" s="69" customFormat="1" ht="14.1" customHeight="1">
      <c r="A18" s="148">
        <v>1427043298</v>
      </c>
      <c r="B18" s="149" t="s">
        <v>190</v>
      </c>
      <c r="C18" s="292">
        <v>41365</v>
      </c>
      <c r="D18" s="293">
        <v>41729</v>
      </c>
      <c r="E18" s="30">
        <v>46672</v>
      </c>
      <c r="F18" s="31">
        <v>67438</v>
      </c>
      <c r="G18" s="31">
        <v>88330</v>
      </c>
      <c r="H18" s="32">
        <v>202</v>
      </c>
      <c r="I18" s="11">
        <v>4242796</v>
      </c>
      <c r="J18" s="12">
        <v>1111947</v>
      </c>
      <c r="K18" s="253">
        <v>0</v>
      </c>
      <c r="L18" s="142">
        <v>5354743</v>
      </c>
      <c r="M18" s="156">
        <v>0</v>
      </c>
      <c r="N18" s="12">
        <v>1284199</v>
      </c>
      <c r="O18" s="12">
        <v>-731525</v>
      </c>
      <c r="P18" s="12">
        <v>-3750</v>
      </c>
      <c r="Q18" s="255">
        <v>548924</v>
      </c>
      <c r="R18" s="12">
        <v>1890372</v>
      </c>
      <c r="S18" s="12">
        <v>-15379</v>
      </c>
      <c r="T18" s="12">
        <v>0</v>
      </c>
      <c r="U18" s="13">
        <v>1874993</v>
      </c>
      <c r="V18" s="12">
        <v>473533</v>
      </c>
      <c r="W18" s="12">
        <v>-473533</v>
      </c>
      <c r="X18" s="12">
        <v>0</v>
      </c>
      <c r="Y18" s="13">
        <v>0</v>
      </c>
      <c r="Z18" s="12">
        <v>15978079</v>
      </c>
      <c r="AA18" s="12">
        <v>-1494429</v>
      </c>
      <c r="AB18" s="12">
        <v>-3750</v>
      </c>
      <c r="AC18" s="13">
        <v>14479900</v>
      </c>
      <c r="AD18" s="180"/>
      <c r="AE18" s="20"/>
      <c r="AG18" s="173"/>
      <c r="AH18" s="173"/>
      <c r="AI18" s="173"/>
      <c r="AJ18" s="173"/>
      <c r="AK18" s="173"/>
      <c r="AL18" s="173"/>
      <c r="AM18" s="173"/>
      <c r="AN18" s="173"/>
    </row>
    <row r="19" spans="1:40" ht="14.1" customHeight="1">
      <c r="A19" s="137">
        <v>1558497784</v>
      </c>
      <c r="B19" s="132" t="s">
        <v>191</v>
      </c>
      <c r="C19" s="290">
        <v>41091</v>
      </c>
      <c r="D19" s="291">
        <v>41455</v>
      </c>
      <c r="E19" s="33">
        <v>4661</v>
      </c>
      <c r="F19" s="31">
        <v>6096</v>
      </c>
      <c r="G19" s="31">
        <v>7300</v>
      </c>
      <c r="H19" s="32">
        <v>20</v>
      </c>
      <c r="I19" s="11">
        <v>289182</v>
      </c>
      <c r="J19" s="12">
        <v>85893</v>
      </c>
      <c r="K19" s="253">
        <v>0</v>
      </c>
      <c r="L19" s="142">
        <v>375075</v>
      </c>
      <c r="M19" s="14">
        <v>0</v>
      </c>
      <c r="N19" s="12">
        <v>9169</v>
      </c>
      <c r="O19" s="12">
        <v>0</v>
      </c>
      <c r="P19" s="12">
        <v>-3496</v>
      </c>
      <c r="Q19" s="255">
        <v>5673</v>
      </c>
      <c r="R19" s="11">
        <v>0</v>
      </c>
      <c r="S19" s="253">
        <v>0</v>
      </c>
      <c r="T19" s="252">
        <v>0</v>
      </c>
      <c r="U19" s="68">
        <v>0</v>
      </c>
      <c r="V19" s="11">
        <v>0</v>
      </c>
      <c r="W19" s="12">
        <v>0</v>
      </c>
      <c r="X19" s="12">
        <v>0</v>
      </c>
      <c r="Y19" s="154">
        <v>0</v>
      </c>
      <c r="Z19" s="12">
        <v>1134241</v>
      </c>
      <c r="AA19" s="12">
        <v>0</v>
      </c>
      <c r="AB19" s="12">
        <v>-10404</v>
      </c>
      <c r="AC19" s="13">
        <v>1123837</v>
      </c>
      <c r="AD19" s="20"/>
      <c r="AE19" s="20"/>
    </row>
    <row r="20" spans="1:40" ht="14.1" customHeight="1">
      <c r="A20" s="137">
        <v>1407894314</v>
      </c>
      <c r="B20" s="132" t="s">
        <v>346</v>
      </c>
      <c r="C20" s="290">
        <v>41275</v>
      </c>
      <c r="D20" s="291">
        <v>41639</v>
      </c>
      <c r="E20" s="30">
        <v>46549</v>
      </c>
      <c r="F20" s="31">
        <v>71696</v>
      </c>
      <c r="G20" s="31">
        <v>87235</v>
      </c>
      <c r="H20" s="32">
        <v>180</v>
      </c>
      <c r="I20" s="11">
        <v>4744654</v>
      </c>
      <c r="J20" s="12">
        <v>1234155</v>
      </c>
      <c r="K20" s="253">
        <v>0</v>
      </c>
      <c r="L20" s="142">
        <v>5978809</v>
      </c>
      <c r="M20" s="14">
        <v>0</v>
      </c>
      <c r="N20" s="12">
        <v>950793</v>
      </c>
      <c r="O20" s="12">
        <v>-71569</v>
      </c>
      <c r="P20" s="12">
        <v>-408030</v>
      </c>
      <c r="Q20" s="255">
        <v>471194</v>
      </c>
      <c r="R20" s="12">
        <v>2748850</v>
      </c>
      <c r="S20" s="12">
        <v>412892</v>
      </c>
      <c r="T20" s="12">
        <v>75985</v>
      </c>
      <c r="U20" s="13">
        <v>3237727</v>
      </c>
      <c r="V20" s="12">
        <v>231489</v>
      </c>
      <c r="W20" s="12">
        <v>52613</v>
      </c>
      <c r="X20" s="12">
        <v>0</v>
      </c>
      <c r="Y20" s="13">
        <v>284102</v>
      </c>
      <c r="Z20" s="12">
        <v>18151764</v>
      </c>
      <c r="AA20" s="12">
        <v>-551784</v>
      </c>
      <c r="AB20" s="12">
        <v>-383089</v>
      </c>
      <c r="AC20" s="13">
        <v>17216891</v>
      </c>
      <c r="AD20" s="20"/>
      <c r="AE20" s="20"/>
    </row>
    <row r="21" spans="1:40" ht="14.1" customHeight="1">
      <c r="A21" s="137">
        <v>1558605402</v>
      </c>
      <c r="B21" s="132" t="s">
        <v>193</v>
      </c>
      <c r="C21" s="292">
        <v>41334</v>
      </c>
      <c r="D21" s="293">
        <v>41639</v>
      </c>
      <c r="E21" s="150">
        <v>7489</v>
      </c>
      <c r="F21" s="151">
        <v>23878</v>
      </c>
      <c r="G21" s="151">
        <v>29070</v>
      </c>
      <c r="H21" s="152">
        <v>95</v>
      </c>
      <c r="I21" s="155">
        <v>2256037</v>
      </c>
      <c r="J21" s="153">
        <v>298001</v>
      </c>
      <c r="K21" s="254">
        <v>-113919</v>
      </c>
      <c r="L21" s="264">
        <v>2440119</v>
      </c>
      <c r="M21" s="156">
        <v>0</v>
      </c>
      <c r="N21" s="153">
        <v>1433744</v>
      </c>
      <c r="O21" s="153">
        <v>0</v>
      </c>
      <c r="P21" s="153">
        <v>0</v>
      </c>
      <c r="Q21" s="256">
        <v>1433744</v>
      </c>
      <c r="R21" s="153">
        <v>1136346</v>
      </c>
      <c r="S21" s="153">
        <v>138250</v>
      </c>
      <c r="T21" s="153">
        <v>997158</v>
      </c>
      <c r="U21" s="154">
        <v>2271754</v>
      </c>
      <c r="V21" s="153">
        <v>755</v>
      </c>
      <c r="W21" s="153">
        <v>0</v>
      </c>
      <c r="X21" s="153">
        <v>0</v>
      </c>
      <c r="Y21" s="154">
        <v>755</v>
      </c>
      <c r="Z21" s="153">
        <v>10087586</v>
      </c>
      <c r="AA21" s="153">
        <v>0</v>
      </c>
      <c r="AB21" s="153">
        <v>-406245</v>
      </c>
      <c r="AC21" s="154">
        <v>9681341</v>
      </c>
      <c r="AD21" s="20"/>
      <c r="AE21" s="20"/>
    </row>
    <row r="22" spans="1:40" ht="14.1" customHeight="1">
      <c r="A22" s="137">
        <v>1447298088</v>
      </c>
      <c r="B22" s="132" t="s">
        <v>271</v>
      </c>
      <c r="C22" s="290">
        <v>41275</v>
      </c>
      <c r="D22" s="291">
        <v>41639</v>
      </c>
      <c r="E22" s="33">
        <v>34636</v>
      </c>
      <c r="F22" s="31">
        <v>46602</v>
      </c>
      <c r="G22" s="151">
        <v>50370</v>
      </c>
      <c r="H22" s="152">
        <v>138</v>
      </c>
      <c r="I22" s="11">
        <v>2756568</v>
      </c>
      <c r="J22" s="12">
        <v>679419</v>
      </c>
      <c r="K22" s="253">
        <v>0</v>
      </c>
      <c r="L22" s="142">
        <v>3435987</v>
      </c>
      <c r="M22" s="156">
        <v>0</v>
      </c>
      <c r="N22" s="12">
        <v>635613</v>
      </c>
      <c r="O22" s="12">
        <v>-46892</v>
      </c>
      <c r="P22" s="12">
        <v>-2892</v>
      </c>
      <c r="Q22" s="255">
        <v>585828</v>
      </c>
      <c r="R22" s="12">
        <v>1614619</v>
      </c>
      <c r="S22" s="12">
        <v>82464</v>
      </c>
      <c r="T22" s="12">
        <v>105</v>
      </c>
      <c r="U22" s="13">
        <v>1697188</v>
      </c>
      <c r="V22" s="12">
        <v>255241</v>
      </c>
      <c r="W22" s="12">
        <v>2542</v>
      </c>
      <c r="X22" s="12">
        <v>0</v>
      </c>
      <c r="Y22" s="13">
        <v>257783</v>
      </c>
      <c r="Z22" s="12">
        <v>10866549</v>
      </c>
      <c r="AA22" s="12">
        <v>-10468</v>
      </c>
      <c r="AB22" s="12">
        <v>-2986</v>
      </c>
      <c r="AC22" s="13">
        <v>10853095</v>
      </c>
      <c r="AD22" s="20"/>
      <c r="AE22" s="20"/>
    </row>
    <row r="23" spans="1:40" ht="14.1" customHeight="1">
      <c r="A23" s="137">
        <v>1992707806</v>
      </c>
      <c r="B23" s="132" t="s">
        <v>194</v>
      </c>
      <c r="C23" s="290">
        <v>41275</v>
      </c>
      <c r="D23" s="291">
        <v>41639</v>
      </c>
      <c r="E23" s="33">
        <v>29036</v>
      </c>
      <c r="F23" s="31">
        <v>47343</v>
      </c>
      <c r="G23" s="31">
        <v>52560</v>
      </c>
      <c r="H23" s="32">
        <v>144</v>
      </c>
      <c r="I23" s="11">
        <v>3158923</v>
      </c>
      <c r="J23" s="12">
        <v>710367</v>
      </c>
      <c r="K23" s="253">
        <v>-850</v>
      </c>
      <c r="L23" s="142">
        <v>3868440</v>
      </c>
      <c r="M23" s="156">
        <v>0</v>
      </c>
      <c r="N23" s="12">
        <v>299789</v>
      </c>
      <c r="O23" s="12">
        <v>0</v>
      </c>
      <c r="P23" s="12">
        <v>-47572</v>
      </c>
      <c r="Q23" s="255">
        <v>252217</v>
      </c>
      <c r="R23" s="12">
        <v>1150979</v>
      </c>
      <c r="S23" s="12">
        <v>0</v>
      </c>
      <c r="T23" s="12">
        <v>8147</v>
      </c>
      <c r="U23" s="13">
        <v>1159126</v>
      </c>
      <c r="V23" s="12">
        <v>298998</v>
      </c>
      <c r="W23" s="12">
        <v>-9930</v>
      </c>
      <c r="X23" s="12">
        <v>0</v>
      </c>
      <c r="Y23" s="13">
        <v>289068</v>
      </c>
      <c r="Z23" s="12">
        <v>10661974</v>
      </c>
      <c r="AA23" s="12">
        <v>-16215</v>
      </c>
      <c r="AB23" s="12">
        <v>-27028</v>
      </c>
      <c r="AC23" s="13">
        <v>10618731</v>
      </c>
      <c r="AD23" s="20"/>
      <c r="AE23" s="20"/>
    </row>
    <row r="24" spans="1:40" ht="14.1" customHeight="1">
      <c r="A24" s="137">
        <v>1003150954</v>
      </c>
      <c r="B24" s="132" t="s">
        <v>195</v>
      </c>
      <c r="C24" s="292">
        <v>41334</v>
      </c>
      <c r="D24" s="293">
        <v>41639</v>
      </c>
      <c r="E24" s="150">
        <v>10048</v>
      </c>
      <c r="F24" s="151">
        <v>20216</v>
      </c>
      <c r="G24" s="151">
        <v>24174</v>
      </c>
      <c r="H24" s="152">
        <v>79</v>
      </c>
      <c r="I24" s="155">
        <v>1627170</v>
      </c>
      <c r="J24" s="153">
        <v>219442</v>
      </c>
      <c r="K24" s="254">
        <v>-117547</v>
      </c>
      <c r="L24" s="264">
        <v>1729065</v>
      </c>
      <c r="M24" s="156">
        <v>0</v>
      </c>
      <c r="N24" s="153">
        <v>1184637</v>
      </c>
      <c r="O24" s="153">
        <v>0</v>
      </c>
      <c r="P24" s="153">
        <v>0</v>
      </c>
      <c r="Q24" s="256">
        <v>1184637</v>
      </c>
      <c r="R24" s="153">
        <v>812538</v>
      </c>
      <c r="S24" s="153">
        <v>77710</v>
      </c>
      <c r="T24" s="153">
        <v>423565</v>
      </c>
      <c r="U24" s="154">
        <v>1313813</v>
      </c>
      <c r="V24" s="153">
        <v>1047</v>
      </c>
      <c r="W24" s="153">
        <v>0</v>
      </c>
      <c r="X24" s="153">
        <v>0</v>
      </c>
      <c r="Y24" s="154">
        <v>1047</v>
      </c>
      <c r="Z24" s="153">
        <v>7063912</v>
      </c>
      <c r="AA24" s="153">
        <v>0</v>
      </c>
      <c r="AB24" s="153">
        <v>-288629</v>
      </c>
      <c r="AC24" s="154">
        <v>6775283</v>
      </c>
      <c r="AD24" s="20"/>
      <c r="AE24" s="20"/>
    </row>
    <row r="25" spans="1:40" ht="14.1" customHeight="1">
      <c r="A25" s="137">
        <v>1558458745</v>
      </c>
      <c r="B25" s="132" t="s">
        <v>342</v>
      </c>
      <c r="C25" s="290">
        <v>41275</v>
      </c>
      <c r="D25" s="291">
        <v>41639</v>
      </c>
      <c r="E25" s="33">
        <v>2540</v>
      </c>
      <c r="F25" s="31">
        <v>32241</v>
      </c>
      <c r="G25" s="31">
        <v>36500</v>
      </c>
      <c r="H25" s="32">
        <v>100</v>
      </c>
      <c r="I25" s="11">
        <v>3768331</v>
      </c>
      <c r="J25" s="12">
        <v>997097</v>
      </c>
      <c r="K25" s="253">
        <v>0</v>
      </c>
      <c r="L25" s="142">
        <v>4765428</v>
      </c>
      <c r="M25" s="156">
        <v>0</v>
      </c>
      <c r="N25" s="12">
        <v>130033</v>
      </c>
      <c r="O25" s="12">
        <v>-8302</v>
      </c>
      <c r="P25" s="12">
        <v>-6769</v>
      </c>
      <c r="Q25" s="255">
        <v>114963</v>
      </c>
      <c r="R25" s="12">
        <v>2154402</v>
      </c>
      <c r="S25" s="12">
        <v>58076</v>
      </c>
      <c r="T25" s="12">
        <v>0</v>
      </c>
      <c r="U25" s="13">
        <v>2212478</v>
      </c>
      <c r="V25" s="12">
        <v>50544</v>
      </c>
      <c r="W25" s="12">
        <v>3444</v>
      </c>
      <c r="X25" s="12">
        <v>0</v>
      </c>
      <c r="Y25" s="13">
        <v>53988</v>
      </c>
      <c r="Z25" s="12">
        <v>12258242</v>
      </c>
      <c r="AA25" s="12">
        <v>143366</v>
      </c>
      <c r="AB25" s="12">
        <v>-3140</v>
      </c>
      <c r="AC25" s="13">
        <v>12398468</v>
      </c>
      <c r="AD25" s="20"/>
      <c r="AE25" s="20"/>
    </row>
    <row r="26" spans="1:40" ht="14.1" customHeight="1">
      <c r="A26" s="137">
        <v>1598852774</v>
      </c>
      <c r="B26" s="132" t="s">
        <v>196</v>
      </c>
      <c r="C26" s="290">
        <v>38353</v>
      </c>
      <c r="D26" s="291">
        <v>38717</v>
      </c>
      <c r="E26" s="33">
        <v>0</v>
      </c>
      <c r="F26" s="198">
        <v>716.74576271186515</v>
      </c>
      <c r="G26" s="31">
        <v>730</v>
      </c>
      <c r="H26" s="32">
        <v>2</v>
      </c>
      <c r="I26" s="11">
        <v>84995</v>
      </c>
      <c r="J26" s="12">
        <v>24962</v>
      </c>
      <c r="K26" s="12">
        <v>-1059</v>
      </c>
      <c r="L26" s="13">
        <v>108898</v>
      </c>
      <c r="M26" s="14">
        <v>0</v>
      </c>
      <c r="N26" s="12">
        <v>5850</v>
      </c>
      <c r="O26" s="12">
        <v>-1204</v>
      </c>
      <c r="P26" s="12">
        <v>-8</v>
      </c>
      <c r="Q26" s="255">
        <v>4638</v>
      </c>
      <c r="R26" s="11">
        <v>78</v>
      </c>
      <c r="S26" s="253">
        <v>0</v>
      </c>
      <c r="T26" s="252">
        <v>0</v>
      </c>
      <c r="U26" s="68">
        <v>78</v>
      </c>
      <c r="V26" s="11">
        <v>9659</v>
      </c>
      <c r="W26" s="12">
        <v>64</v>
      </c>
      <c r="X26" s="12">
        <v>-4</v>
      </c>
      <c r="Y26" s="13">
        <v>9719</v>
      </c>
      <c r="Z26" s="11">
        <v>218254</v>
      </c>
      <c r="AA26" s="252">
        <v>-25145</v>
      </c>
      <c r="AB26" s="252">
        <v>0</v>
      </c>
      <c r="AC26" s="16">
        <v>193109</v>
      </c>
      <c r="AD26" s="20"/>
      <c r="AE26" s="20"/>
    </row>
    <row r="27" spans="1:40" ht="14.1" customHeight="1">
      <c r="A27" s="137">
        <v>1396730347</v>
      </c>
      <c r="B27" s="132" t="s">
        <v>197</v>
      </c>
      <c r="C27" s="290">
        <v>41183</v>
      </c>
      <c r="D27" s="291">
        <v>41547</v>
      </c>
      <c r="E27" s="33">
        <v>17664</v>
      </c>
      <c r="F27" s="31">
        <v>36544</v>
      </c>
      <c r="G27" s="31">
        <v>40880</v>
      </c>
      <c r="H27" s="32">
        <v>112</v>
      </c>
      <c r="I27" s="11">
        <v>2300912</v>
      </c>
      <c r="J27" s="12">
        <v>409312</v>
      </c>
      <c r="K27" s="253">
        <v>-36192</v>
      </c>
      <c r="L27" s="142">
        <v>2674032</v>
      </c>
      <c r="M27" s="14">
        <v>0</v>
      </c>
      <c r="N27" s="12">
        <v>714474</v>
      </c>
      <c r="O27" s="12">
        <v>0</v>
      </c>
      <c r="P27" s="12">
        <v>-51425</v>
      </c>
      <c r="Q27" s="255">
        <v>663049</v>
      </c>
      <c r="R27" s="12">
        <v>823510</v>
      </c>
      <c r="S27" s="12">
        <v>0</v>
      </c>
      <c r="T27" s="12">
        <v>16749</v>
      </c>
      <c r="U27" s="13">
        <v>840259</v>
      </c>
      <c r="V27" s="12">
        <v>826959</v>
      </c>
      <c r="W27" s="12">
        <v>3768</v>
      </c>
      <c r="X27" s="12">
        <v>0</v>
      </c>
      <c r="Y27" s="13">
        <v>830727</v>
      </c>
      <c r="Z27" s="12">
        <v>9351315</v>
      </c>
      <c r="AA27" s="12">
        <v>-66973</v>
      </c>
      <c r="AB27" s="12">
        <v>-2088</v>
      </c>
      <c r="AC27" s="13">
        <v>9282254</v>
      </c>
      <c r="AD27" s="20"/>
      <c r="AE27" s="20"/>
    </row>
    <row r="28" spans="1:40" ht="14.1" customHeight="1">
      <c r="A28" s="137">
        <v>1568410884</v>
      </c>
      <c r="B28" s="132" t="s">
        <v>295</v>
      </c>
      <c r="C28" s="290">
        <v>41275</v>
      </c>
      <c r="D28" s="291">
        <v>41639</v>
      </c>
      <c r="E28" s="33">
        <v>10875</v>
      </c>
      <c r="F28" s="31">
        <v>17646</v>
      </c>
      <c r="G28" s="31">
        <v>43800</v>
      </c>
      <c r="H28" s="32">
        <v>120</v>
      </c>
      <c r="I28" s="11">
        <v>1212329</v>
      </c>
      <c r="J28" s="12">
        <v>300148</v>
      </c>
      <c r="K28" s="253">
        <v>-80441</v>
      </c>
      <c r="L28" s="142">
        <v>1432036</v>
      </c>
      <c r="M28" s="156">
        <v>0</v>
      </c>
      <c r="N28" s="12">
        <v>839777</v>
      </c>
      <c r="O28" s="12">
        <v>0</v>
      </c>
      <c r="P28" s="12">
        <v>-43447</v>
      </c>
      <c r="Q28" s="255">
        <v>796330</v>
      </c>
      <c r="R28" s="12">
        <v>634437</v>
      </c>
      <c r="S28" s="12">
        <v>25275</v>
      </c>
      <c r="T28" s="12">
        <v>1382</v>
      </c>
      <c r="U28" s="13">
        <v>661094</v>
      </c>
      <c r="V28" s="12">
        <v>131030</v>
      </c>
      <c r="W28" s="12">
        <v>-115732</v>
      </c>
      <c r="X28" s="12">
        <v>58478</v>
      </c>
      <c r="Y28" s="13">
        <v>73776</v>
      </c>
      <c r="Z28" s="12">
        <v>5586576</v>
      </c>
      <c r="AA28" s="12">
        <v>-94780</v>
      </c>
      <c r="AB28" s="12">
        <v>-34748</v>
      </c>
      <c r="AC28" s="13">
        <v>5457047</v>
      </c>
      <c r="AD28" s="20"/>
      <c r="AE28" s="20"/>
    </row>
    <row r="29" spans="1:40" ht="14.1" customHeight="1">
      <c r="A29" s="137">
        <v>1558319889</v>
      </c>
      <c r="B29" s="132" t="s">
        <v>299</v>
      </c>
      <c r="C29" s="290">
        <v>41275</v>
      </c>
      <c r="D29" s="291">
        <v>41639</v>
      </c>
      <c r="E29" s="33">
        <v>18187</v>
      </c>
      <c r="F29" s="31">
        <v>37035</v>
      </c>
      <c r="G29" s="31">
        <v>43800</v>
      </c>
      <c r="H29" s="32">
        <v>120</v>
      </c>
      <c r="I29" s="11">
        <v>2862161</v>
      </c>
      <c r="J29" s="12">
        <v>792114</v>
      </c>
      <c r="K29" s="253">
        <v>-164760</v>
      </c>
      <c r="L29" s="142">
        <v>3489515</v>
      </c>
      <c r="M29" s="14">
        <v>0</v>
      </c>
      <c r="N29" s="12">
        <v>882396</v>
      </c>
      <c r="O29" s="12">
        <v>0</v>
      </c>
      <c r="P29" s="12">
        <v>-39855</v>
      </c>
      <c r="Q29" s="255">
        <v>842541</v>
      </c>
      <c r="R29" s="12">
        <v>2605867</v>
      </c>
      <c r="S29" s="12">
        <v>72994</v>
      </c>
      <c r="T29" s="12">
        <v>2563</v>
      </c>
      <c r="U29" s="13">
        <v>2681424</v>
      </c>
      <c r="V29" s="12">
        <v>177913</v>
      </c>
      <c r="W29" s="12">
        <v>-152306</v>
      </c>
      <c r="X29" s="12">
        <v>81827</v>
      </c>
      <c r="Y29" s="13">
        <v>107434</v>
      </c>
      <c r="Z29" s="12">
        <v>11324837</v>
      </c>
      <c r="AA29" s="12">
        <v>-244942</v>
      </c>
      <c r="AB29" s="12">
        <v>-27077</v>
      </c>
      <c r="AC29" s="13">
        <v>11052818</v>
      </c>
      <c r="AD29" s="20"/>
      <c r="AE29" s="20"/>
    </row>
    <row r="30" spans="1:40" ht="14.1" customHeight="1">
      <c r="A30" s="138">
        <v>1144279472</v>
      </c>
      <c r="B30" s="132" t="s">
        <v>300</v>
      </c>
      <c r="C30" s="290">
        <v>41275</v>
      </c>
      <c r="D30" s="291">
        <v>41639</v>
      </c>
      <c r="E30" s="33">
        <v>40064</v>
      </c>
      <c r="F30" s="34">
        <v>47179</v>
      </c>
      <c r="G30" s="34">
        <v>53290</v>
      </c>
      <c r="H30" s="35">
        <v>146</v>
      </c>
      <c r="I30" s="11">
        <v>2377643</v>
      </c>
      <c r="J30" s="12">
        <v>668201</v>
      </c>
      <c r="K30" s="253">
        <v>-126250</v>
      </c>
      <c r="L30" s="142">
        <v>2919594</v>
      </c>
      <c r="M30" s="156">
        <v>0</v>
      </c>
      <c r="N30" s="12">
        <v>1054942</v>
      </c>
      <c r="O30" s="12">
        <v>-525209</v>
      </c>
      <c r="P30" s="12">
        <v>17653</v>
      </c>
      <c r="Q30" s="255">
        <v>547386</v>
      </c>
      <c r="R30" s="12">
        <v>158810</v>
      </c>
      <c r="S30" s="12">
        <v>927</v>
      </c>
      <c r="T30" s="12">
        <v>652</v>
      </c>
      <c r="U30" s="13">
        <v>160389</v>
      </c>
      <c r="V30" s="12">
        <v>69975</v>
      </c>
      <c r="W30" s="12">
        <v>-60346</v>
      </c>
      <c r="X30" s="12">
        <v>33180</v>
      </c>
      <c r="Y30" s="13">
        <v>42809</v>
      </c>
      <c r="Z30" s="12">
        <v>8251381</v>
      </c>
      <c r="AA30" s="12">
        <v>-711947</v>
      </c>
      <c r="AB30" s="12">
        <v>21019</v>
      </c>
      <c r="AC30" s="13">
        <v>7560453</v>
      </c>
      <c r="AD30" s="20"/>
      <c r="AE30" s="20"/>
    </row>
    <row r="31" spans="1:40" ht="14.1" customHeight="1">
      <c r="A31" s="137">
        <v>1750536322</v>
      </c>
      <c r="B31" s="132" t="s">
        <v>198</v>
      </c>
      <c r="C31" s="290">
        <v>41275</v>
      </c>
      <c r="D31" s="291">
        <v>41639</v>
      </c>
      <c r="E31" s="33">
        <v>8066</v>
      </c>
      <c r="F31" s="31">
        <v>19201</v>
      </c>
      <c r="G31" s="31">
        <v>26645</v>
      </c>
      <c r="H31" s="32">
        <v>73</v>
      </c>
      <c r="I31" s="11">
        <v>1191141</v>
      </c>
      <c r="J31" s="12">
        <v>304072</v>
      </c>
      <c r="K31" s="253">
        <v>0</v>
      </c>
      <c r="L31" s="142">
        <v>1495213</v>
      </c>
      <c r="M31" s="156">
        <v>0</v>
      </c>
      <c r="N31" s="12">
        <v>543779</v>
      </c>
      <c r="O31" s="12">
        <v>-390885</v>
      </c>
      <c r="P31" s="12">
        <v>-43860</v>
      </c>
      <c r="Q31" s="255">
        <v>109034</v>
      </c>
      <c r="R31" s="12">
        <v>1208872</v>
      </c>
      <c r="S31" s="12">
        <v>-24571</v>
      </c>
      <c r="T31" s="12">
        <v>1084</v>
      </c>
      <c r="U31" s="13">
        <v>1185385</v>
      </c>
      <c r="V31" s="12">
        <v>112892</v>
      </c>
      <c r="W31" s="12">
        <v>-112892</v>
      </c>
      <c r="X31" s="12">
        <v>0</v>
      </c>
      <c r="Y31" s="13">
        <v>0</v>
      </c>
      <c r="Z31" s="12">
        <v>6401420</v>
      </c>
      <c r="AA31" s="12">
        <v>-459607</v>
      </c>
      <c r="AB31" s="12">
        <v>-267022</v>
      </c>
      <c r="AC31" s="13">
        <v>5674791</v>
      </c>
      <c r="AD31" s="20"/>
      <c r="AE31" s="20"/>
      <c r="AG31" s="174"/>
      <c r="AH31" s="174"/>
      <c r="AI31" s="174"/>
      <c r="AJ31" s="174"/>
      <c r="AK31" s="174"/>
      <c r="AL31" s="174"/>
      <c r="AM31" s="174"/>
      <c r="AN31" s="174"/>
    </row>
    <row r="32" spans="1:40" ht="14.1" customHeight="1">
      <c r="A32" s="138">
        <v>1770521346</v>
      </c>
      <c r="B32" s="132" t="s">
        <v>199</v>
      </c>
      <c r="C32" s="290">
        <v>41275</v>
      </c>
      <c r="D32" s="291">
        <v>41639</v>
      </c>
      <c r="E32" s="33">
        <v>22527</v>
      </c>
      <c r="F32" s="31">
        <v>41389</v>
      </c>
      <c r="G32" s="34">
        <v>45625</v>
      </c>
      <c r="H32" s="35">
        <v>125</v>
      </c>
      <c r="I32" s="11">
        <v>2517509</v>
      </c>
      <c r="J32" s="12">
        <v>665427</v>
      </c>
      <c r="K32" s="253">
        <v>0</v>
      </c>
      <c r="L32" s="142">
        <v>3182936</v>
      </c>
      <c r="M32" s="14">
        <v>0</v>
      </c>
      <c r="N32" s="12">
        <v>969646</v>
      </c>
      <c r="O32" s="12">
        <v>-17682</v>
      </c>
      <c r="P32" s="12">
        <v>-1867</v>
      </c>
      <c r="Q32" s="255">
        <v>950097</v>
      </c>
      <c r="R32" s="12">
        <v>1789138</v>
      </c>
      <c r="S32" s="12">
        <v>59362</v>
      </c>
      <c r="T32" s="12">
        <v>245</v>
      </c>
      <c r="U32" s="13">
        <v>1848745</v>
      </c>
      <c r="V32" s="12">
        <v>385415</v>
      </c>
      <c r="W32" s="12">
        <v>37643</v>
      </c>
      <c r="X32" s="12">
        <v>0</v>
      </c>
      <c r="Y32" s="13">
        <v>423058</v>
      </c>
      <c r="Z32" s="12">
        <v>11847854</v>
      </c>
      <c r="AA32" s="12">
        <v>63665</v>
      </c>
      <c r="AB32" s="12">
        <v>-300</v>
      </c>
      <c r="AC32" s="13">
        <v>11911219</v>
      </c>
      <c r="AD32" s="20"/>
      <c r="AE32" s="20"/>
    </row>
    <row r="33" spans="1:40" ht="14.1" customHeight="1">
      <c r="A33" s="137">
        <v>1821035247</v>
      </c>
      <c r="B33" s="132" t="s">
        <v>200</v>
      </c>
      <c r="C33" s="290">
        <v>41275</v>
      </c>
      <c r="D33" s="291">
        <v>41639</v>
      </c>
      <c r="E33" s="33">
        <v>10890</v>
      </c>
      <c r="F33" s="31">
        <v>44159</v>
      </c>
      <c r="G33" s="31">
        <v>72270</v>
      </c>
      <c r="H33" s="32">
        <v>118</v>
      </c>
      <c r="I33" s="11">
        <v>3416643</v>
      </c>
      <c r="J33" s="12">
        <v>909700</v>
      </c>
      <c r="K33" s="253">
        <v>0</v>
      </c>
      <c r="L33" s="142">
        <v>4326343</v>
      </c>
      <c r="M33" s="156">
        <v>0</v>
      </c>
      <c r="N33" s="12">
        <v>674690</v>
      </c>
      <c r="O33" s="12">
        <v>-125599</v>
      </c>
      <c r="P33" s="12">
        <v>-3365</v>
      </c>
      <c r="Q33" s="255">
        <v>545726</v>
      </c>
      <c r="R33" s="12">
        <v>3281777</v>
      </c>
      <c r="S33" s="12">
        <v>542863</v>
      </c>
      <c r="T33" s="12">
        <v>13960</v>
      </c>
      <c r="U33" s="13">
        <v>3838600</v>
      </c>
      <c r="V33" s="12">
        <v>116505</v>
      </c>
      <c r="W33" s="12">
        <v>25665</v>
      </c>
      <c r="X33" s="12">
        <v>0</v>
      </c>
      <c r="Y33" s="13">
        <v>142170</v>
      </c>
      <c r="Z33" s="12">
        <v>14995506</v>
      </c>
      <c r="AA33" s="12">
        <v>-525441</v>
      </c>
      <c r="AB33" s="12">
        <v>45573</v>
      </c>
      <c r="AC33" s="13">
        <v>14515638</v>
      </c>
      <c r="AD33" s="20"/>
      <c r="AE33" s="20"/>
    </row>
    <row r="34" spans="1:40" ht="14.1" customHeight="1">
      <c r="A34" s="148">
        <v>1770690877</v>
      </c>
      <c r="B34" s="149" t="s">
        <v>201</v>
      </c>
      <c r="C34" s="290">
        <v>41275</v>
      </c>
      <c r="D34" s="291">
        <v>41639</v>
      </c>
      <c r="E34" s="33">
        <v>26778</v>
      </c>
      <c r="F34" s="34">
        <v>54977</v>
      </c>
      <c r="G34" s="34">
        <v>63510</v>
      </c>
      <c r="H34" s="35">
        <v>174</v>
      </c>
      <c r="I34" s="11">
        <v>2446840</v>
      </c>
      <c r="J34" s="12">
        <v>489379</v>
      </c>
      <c r="K34" s="253">
        <v>0</v>
      </c>
      <c r="L34" s="142">
        <v>2936219</v>
      </c>
      <c r="M34" s="156">
        <v>1971328</v>
      </c>
      <c r="N34" s="12">
        <v>1158832</v>
      </c>
      <c r="O34" s="12">
        <v>0</v>
      </c>
      <c r="P34" s="12">
        <v>-825881</v>
      </c>
      <c r="Q34" s="255">
        <v>332951</v>
      </c>
      <c r="R34" s="12">
        <v>1987044</v>
      </c>
      <c r="S34" s="12">
        <v>126090</v>
      </c>
      <c r="T34" s="12">
        <v>13436</v>
      </c>
      <c r="U34" s="13">
        <v>2126570</v>
      </c>
      <c r="V34" s="12">
        <v>310877</v>
      </c>
      <c r="W34" s="12">
        <v>0</v>
      </c>
      <c r="X34" s="12">
        <v>0</v>
      </c>
      <c r="Y34" s="13">
        <v>310877</v>
      </c>
      <c r="Z34" s="12">
        <v>14457798</v>
      </c>
      <c r="AA34" s="12">
        <v>0</v>
      </c>
      <c r="AB34" s="12">
        <v>-753782</v>
      </c>
      <c r="AC34" s="13">
        <v>13704016</v>
      </c>
      <c r="AD34" s="20"/>
      <c r="AE34" s="20"/>
    </row>
    <row r="35" spans="1:40" ht="14.1" customHeight="1">
      <c r="A35" s="148">
        <v>1407123417</v>
      </c>
      <c r="B35" s="149" t="s">
        <v>160</v>
      </c>
      <c r="C35" s="290">
        <v>41275</v>
      </c>
      <c r="D35" s="291">
        <v>41639</v>
      </c>
      <c r="E35" s="150">
        <v>10504</v>
      </c>
      <c r="F35" s="151">
        <v>25431</v>
      </c>
      <c r="G35" s="151">
        <v>36135</v>
      </c>
      <c r="H35" s="152">
        <v>99</v>
      </c>
      <c r="I35" s="11">
        <v>1605602</v>
      </c>
      <c r="J35" s="12">
        <v>376464</v>
      </c>
      <c r="K35" s="253">
        <v>-566</v>
      </c>
      <c r="L35" s="142">
        <v>1981500</v>
      </c>
      <c r="M35" s="156">
        <v>0</v>
      </c>
      <c r="N35" s="12">
        <v>701612</v>
      </c>
      <c r="O35" s="12">
        <v>-701611</v>
      </c>
      <c r="P35" s="12">
        <v>154443</v>
      </c>
      <c r="Q35" s="255">
        <v>154444</v>
      </c>
      <c r="R35" s="12">
        <v>1765551</v>
      </c>
      <c r="S35" s="12">
        <v>250402</v>
      </c>
      <c r="T35" s="12">
        <v>13133</v>
      </c>
      <c r="U35" s="13">
        <v>2029086</v>
      </c>
      <c r="V35" s="12">
        <v>730599</v>
      </c>
      <c r="W35" s="12">
        <v>26222</v>
      </c>
      <c r="X35" s="12">
        <v>0</v>
      </c>
      <c r="Y35" s="13">
        <v>756821</v>
      </c>
      <c r="Z35" s="12">
        <v>9027054</v>
      </c>
      <c r="AA35" s="12">
        <v>-518329</v>
      </c>
      <c r="AB35" s="12">
        <v>15113</v>
      </c>
      <c r="AC35" s="13">
        <v>8523838</v>
      </c>
      <c r="AD35" s="20"/>
      <c r="AE35" s="20"/>
    </row>
    <row r="36" spans="1:40" ht="14.1" customHeight="1">
      <c r="A36" s="137">
        <v>1275503591</v>
      </c>
      <c r="B36" s="132" t="s">
        <v>20</v>
      </c>
      <c r="C36" s="290">
        <v>41091</v>
      </c>
      <c r="D36" s="291">
        <v>41455</v>
      </c>
      <c r="E36" s="33">
        <v>19114</v>
      </c>
      <c r="F36" s="31">
        <v>36218</v>
      </c>
      <c r="G36" s="31">
        <v>58400</v>
      </c>
      <c r="H36" s="32">
        <v>160</v>
      </c>
      <c r="I36" s="11">
        <v>4380623</v>
      </c>
      <c r="J36" s="12">
        <v>872293</v>
      </c>
      <c r="K36" s="253">
        <v>687675</v>
      </c>
      <c r="L36" s="142">
        <v>5940591</v>
      </c>
      <c r="M36" s="156">
        <v>0</v>
      </c>
      <c r="N36" s="12">
        <v>1100817</v>
      </c>
      <c r="O36" s="12">
        <v>-74841</v>
      </c>
      <c r="P36" s="12">
        <v>-61315</v>
      </c>
      <c r="Q36" s="255">
        <v>964661</v>
      </c>
      <c r="R36" s="12">
        <v>1351221</v>
      </c>
      <c r="S36" s="12">
        <v>88969</v>
      </c>
      <c r="T36" s="12">
        <v>12850</v>
      </c>
      <c r="U36" s="13">
        <v>1453040</v>
      </c>
      <c r="V36" s="12">
        <v>0</v>
      </c>
      <c r="W36" s="12">
        <v>0</v>
      </c>
      <c r="X36" s="12">
        <v>0</v>
      </c>
      <c r="Y36" s="13">
        <v>0</v>
      </c>
      <c r="Z36" s="12">
        <v>13307119</v>
      </c>
      <c r="AA36" s="12">
        <v>-400312</v>
      </c>
      <c r="AB36" s="12">
        <v>1188478</v>
      </c>
      <c r="AC36" s="13">
        <v>14095285</v>
      </c>
      <c r="AD36" s="20"/>
      <c r="AE36" s="20"/>
    </row>
    <row r="37" spans="1:40" ht="14.1" customHeight="1">
      <c r="A37" s="137">
        <v>1912949504</v>
      </c>
      <c r="B37" s="132" t="s">
        <v>272</v>
      </c>
      <c r="C37" s="290">
        <v>41061</v>
      </c>
      <c r="D37" s="291">
        <v>41425</v>
      </c>
      <c r="E37" s="150">
        <v>24700</v>
      </c>
      <c r="F37" s="151">
        <v>47910</v>
      </c>
      <c r="G37" s="151">
        <v>68985</v>
      </c>
      <c r="H37" s="152">
        <v>99</v>
      </c>
      <c r="I37" s="11">
        <v>3007847</v>
      </c>
      <c r="J37" s="12">
        <v>695811</v>
      </c>
      <c r="K37" s="253">
        <v>-7580</v>
      </c>
      <c r="L37" s="142">
        <v>3696078</v>
      </c>
      <c r="M37" s="156">
        <v>0</v>
      </c>
      <c r="N37" s="12">
        <v>727345</v>
      </c>
      <c r="O37" s="12">
        <v>-94129</v>
      </c>
      <c r="P37" s="12">
        <v>-21083</v>
      </c>
      <c r="Q37" s="255">
        <v>612133</v>
      </c>
      <c r="R37" s="12">
        <v>2029422</v>
      </c>
      <c r="S37" s="12">
        <v>230304</v>
      </c>
      <c r="T37" s="12">
        <v>-2514</v>
      </c>
      <c r="U37" s="13">
        <v>2257212</v>
      </c>
      <c r="V37" s="12">
        <v>617352</v>
      </c>
      <c r="W37" s="12">
        <v>-602378</v>
      </c>
      <c r="X37" s="12">
        <v>4122</v>
      </c>
      <c r="Y37" s="13">
        <v>19096</v>
      </c>
      <c r="Z37" s="12">
        <v>15308394</v>
      </c>
      <c r="AA37" s="12">
        <v>-696209</v>
      </c>
      <c r="AB37" s="12">
        <v>-2041884</v>
      </c>
      <c r="AC37" s="13">
        <v>12570301</v>
      </c>
      <c r="AD37" s="20"/>
      <c r="AE37" s="20"/>
    </row>
    <row r="38" spans="1:40" ht="14.1" customHeight="1">
      <c r="A38" s="138">
        <v>1750339131</v>
      </c>
      <c r="B38" s="132" t="s">
        <v>202</v>
      </c>
      <c r="C38" s="290">
        <v>41275</v>
      </c>
      <c r="D38" s="291">
        <v>41639</v>
      </c>
      <c r="E38" s="33">
        <v>9678</v>
      </c>
      <c r="F38" s="34">
        <v>13065</v>
      </c>
      <c r="G38" s="34">
        <v>35405</v>
      </c>
      <c r="H38" s="35">
        <v>97</v>
      </c>
      <c r="I38" s="17">
        <v>752129</v>
      </c>
      <c r="J38" s="15">
        <v>231458</v>
      </c>
      <c r="K38" s="15">
        <v>-40400</v>
      </c>
      <c r="L38" s="13">
        <v>943187</v>
      </c>
      <c r="M38" s="18">
        <v>0</v>
      </c>
      <c r="N38" s="15">
        <v>329516</v>
      </c>
      <c r="O38" s="15">
        <v>0</v>
      </c>
      <c r="P38" s="15">
        <v>-13563</v>
      </c>
      <c r="Q38" s="255">
        <v>315953</v>
      </c>
      <c r="R38" s="17">
        <v>64397</v>
      </c>
      <c r="S38" s="265">
        <v>941</v>
      </c>
      <c r="T38" s="247">
        <v>0</v>
      </c>
      <c r="U38" s="16">
        <v>65338</v>
      </c>
      <c r="V38" s="11">
        <v>75929</v>
      </c>
      <c r="W38" s="12">
        <v>-74798</v>
      </c>
      <c r="X38" s="12">
        <v>0</v>
      </c>
      <c r="Y38" s="13">
        <v>1131</v>
      </c>
      <c r="Z38" s="17">
        <v>3179242</v>
      </c>
      <c r="AA38" s="252">
        <v>-74256</v>
      </c>
      <c r="AB38" s="252">
        <v>-12144</v>
      </c>
      <c r="AC38" s="16">
        <v>3092842</v>
      </c>
      <c r="AD38" s="20"/>
      <c r="AE38" s="20"/>
    </row>
    <row r="39" spans="1:40" ht="14.1" customHeight="1">
      <c r="A39" s="138">
        <v>1083662514</v>
      </c>
      <c r="B39" s="9" t="s">
        <v>298</v>
      </c>
      <c r="C39" s="290">
        <v>41275</v>
      </c>
      <c r="D39" s="291">
        <v>41639</v>
      </c>
      <c r="E39" s="33">
        <v>7035</v>
      </c>
      <c r="F39" s="182">
        <v>15967</v>
      </c>
      <c r="G39" s="182">
        <v>21900</v>
      </c>
      <c r="H39" s="183">
        <v>60</v>
      </c>
      <c r="I39" s="211">
        <v>1051794</v>
      </c>
      <c r="J39" s="209">
        <v>275119</v>
      </c>
      <c r="K39" s="209">
        <v>-81929</v>
      </c>
      <c r="L39" s="268">
        <v>1244984</v>
      </c>
      <c r="M39" s="42">
        <v>0</v>
      </c>
      <c r="N39" s="209">
        <v>503934</v>
      </c>
      <c r="O39" s="209">
        <v>0</v>
      </c>
      <c r="P39" s="209">
        <v>-7741</v>
      </c>
      <c r="Q39" s="267">
        <v>496193</v>
      </c>
      <c r="R39" s="17">
        <v>862740</v>
      </c>
      <c r="S39" s="265">
        <v>22570</v>
      </c>
      <c r="T39" s="247">
        <v>915</v>
      </c>
      <c r="U39" s="16">
        <v>886225</v>
      </c>
      <c r="V39" s="17">
        <v>93946</v>
      </c>
      <c r="W39" s="12">
        <v>-82003</v>
      </c>
      <c r="X39" s="12">
        <v>38437</v>
      </c>
      <c r="Y39" s="13">
        <v>50380</v>
      </c>
      <c r="Z39" s="17">
        <v>4786103</v>
      </c>
      <c r="AA39" s="247">
        <v>-113495</v>
      </c>
      <c r="AB39" s="247">
        <v>-3342</v>
      </c>
      <c r="AC39" s="142">
        <v>4669266</v>
      </c>
      <c r="AD39" s="20"/>
      <c r="AE39" s="20"/>
    </row>
    <row r="40" spans="1:40" ht="14.1" customHeight="1">
      <c r="A40" s="206">
        <v>1093701856</v>
      </c>
      <c r="B40" s="149" t="s">
        <v>7</v>
      </c>
      <c r="C40" s="290">
        <v>41183</v>
      </c>
      <c r="D40" s="291">
        <v>41547</v>
      </c>
      <c r="E40" s="150">
        <v>18778</v>
      </c>
      <c r="F40" s="207">
        <v>31277</v>
      </c>
      <c r="G40" s="207">
        <v>37230</v>
      </c>
      <c r="H40" s="208">
        <v>102</v>
      </c>
      <c r="I40" s="17">
        <v>1904298</v>
      </c>
      <c r="J40" s="247">
        <v>343754</v>
      </c>
      <c r="K40" s="247">
        <v>-35531</v>
      </c>
      <c r="L40" s="142">
        <v>2212520</v>
      </c>
      <c r="M40" s="210">
        <v>0</v>
      </c>
      <c r="N40" s="17">
        <v>1049151</v>
      </c>
      <c r="O40" s="247">
        <v>0</v>
      </c>
      <c r="P40" s="247">
        <v>-49307</v>
      </c>
      <c r="Q40" s="265">
        <v>999844</v>
      </c>
      <c r="R40" s="11">
        <v>1014882</v>
      </c>
      <c r="S40" s="253">
        <v>0</v>
      </c>
      <c r="T40" s="252">
        <v>18254</v>
      </c>
      <c r="U40" s="13">
        <v>1033136</v>
      </c>
      <c r="V40" s="17">
        <v>161594</v>
      </c>
      <c r="W40" s="15">
        <v>3482</v>
      </c>
      <c r="X40" s="15">
        <v>0</v>
      </c>
      <c r="Y40" s="142">
        <v>165076</v>
      </c>
      <c r="Z40" s="17">
        <v>8169943</v>
      </c>
      <c r="AA40" s="247">
        <v>-53115</v>
      </c>
      <c r="AB40" s="247">
        <v>-6049</v>
      </c>
      <c r="AC40" s="13">
        <v>8110779</v>
      </c>
      <c r="AD40" s="20"/>
      <c r="AE40" s="20"/>
    </row>
    <row r="41" spans="1:40">
      <c r="A41" s="304">
        <v>1033295241</v>
      </c>
      <c r="B41" s="303" t="s">
        <v>8</v>
      </c>
      <c r="C41" s="290">
        <v>41275</v>
      </c>
      <c r="D41" s="291">
        <v>41639</v>
      </c>
      <c r="E41" s="305">
        <v>27641</v>
      </c>
      <c r="F41" s="306">
        <v>62582</v>
      </c>
      <c r="G41" s="306">
        <v>69350</v>
      </c>
      <c r="H41" s="307">
        <v>190</v>
      </c>
      <c r="I41" s="308">
        <v>4076416</v>
      </c>
      <c r="J41" s="309">
        <v>925969</v>
      </c>
      <c r="K41" s="309">
        <v>0</v>
      </c>
      <c r="L41" s="310">
        <v>5002385</v>
      </c>
      <c r="M41" s="210">
        <v>0</v>
      </c>
      <c r="N41" s="309">
        <v>1750504</v>
      </c>
      <c r="O41" s="309">
        <v>-26892</v>
      </c>
      <c r="P41" s="309">
        <v>-105489</v>
      </c>
      <c r="Q41" s="311">
        <v>1618123</v>
      </c>
      <c r="R41" s="312">
        <v>3725961</v>
      </c>
      <c r="S41" s="313">
        <v>-136215</v>
      </c>
      <c r="T41" s="314">
        <v>24657</v>
      </c>
      <c r="U41" s="315">
        <v>3614403</v>
      </c>
      <c r="V41" s="312">
        <v>715502</v>
      </c>
      <c r="W41" s="15">
        <v>71389</v>
      </c>
      <c r="X41" s="15">
        <v>136960</v>
      </c>
      <c r="Y41" s="142">
        <v>923851</v>
      </c>
      <c r="Z41" s="312">
        <v>19508584</v>
      </c>
      <c r="AA41" s="314">
        <v>764008</v>
      </c>
      <c r="AB41" s="314">
        <v>-533360</v>
      </c>
      <c r="AC41" s="316">
        <v>19739232</v>
      </c>
      <c r="AE41" s="20"/>
    </row>
    <row r="42" spans="1:40">
      <c r="A42" s="304">
        <v>1083707764</v>
      </c>
      <c r="B42" s="303" t="s">
        <v>260</v>
      </c>
      <c r="C42" s="290">
        <v>41183</v>
      </c>
      <c r="D42" s="291">
        <v>41547</v>
      </c>
      <c r="E42" s="305">
        <v>4668</v>
      </c>
      <c r="F42" s="306">
        <v>10457</v>
      </c>
      <c r="G42" s="306">
        <v>12775</v>
      </c>
      <c r="H42" s="307">
        <v>35</v>
      </c>
      <c r="I42" s="308">
        <v>1199795</v>
      </c>
      <c r="J42" s="309">
        <v>150243</v>
      </c>
      <c r="K42" s="309">
        <v>-531545</v>
      </c>
      <c r="L42" s="310">
        <v>818493</v>
      </c>
      <c r="M42" s="210">
        <v>5172698</v>
      </c>
      <c r="N42" s="309">
        <v>706097</v>
      </c>
      <c r="O42" s="309">
        <v>0</v>
      </c>
      <c r="P42" s="309">
        <v>-5462</v>
      </c>
      <c r="Q42" s="311">
        <v>700635</v>
      </c>
      <c r="R42" s="312">
        <v>18445</v>
      </c>
      <c r="S42" s="313">
        <v>0</v>
      </c>
      <c r="T42" s="314">
        <v>594285</v>
      </c>
      <c r="U42" s="315">
        <v>612730</v>
      </c>
      <c r="V42" s="312">
        <v>6098</v>
      </c>
      <c r="W42" s="15">
        <v>0</v>
      </c>
      <c r="X42" s="15">
        <v>0</v>
      </c>
      <c r="Y42" s="142">
        <v>6098</v>
      </c>
      <c r="Z42" s="312">
        <v>6941988</v>
      </c>
      <c r="AA42" s="314">
        <v>1942255</v>
      </c>
      <c r="AB42" s="314">
        <v>-279083</v>
      </c>
      <c r="AC42" s="316">
        <v>8605160</v>
      </c>
      <c r="AE42" s="20"/>
    </row>
    <row r="43" spans="1:40">
      <c r="A43" s="304">
        <v>1013143965</v>
      </c>
      <c r="B43" s="303" t="s">
        <v>261</v>
      </c>
      <c r="C43" s="290">
        <v>41061</v>
      </c>
      <c r="D43" s="291">
        <v>41425</v>
      </c>
      <c r="E43" s="305">
        <v>12638</v>
      </c>
      <c r="F43" s="306">
        <v>31504</v>
      </c>
      <c r="G43" s="306">
        <v>43800</v>
      </c>
      <c r="H43" s="307">
        <v>52</v>
      </c>
      <c r="I43" s="308">
        <v>1936031</v>
      </c>
      <c r="J43" s="309">
        <v>430593</v>
      </c>
      <c r="K43" s="309">
        <v>0</v>
      </c>
      <c r="L43" s="310">
        <v>2366624</v>
      </c>
      <c r="M43" s="210">
        <v>0</v>
      </c>
      <c r="N43" s="309">
        <v>830040</v>
      </c>
      <c r="O43" s="309">
        <v>-71599</v>
      </c>
      <c r="P43" s="309">
        <v>-4465</v>
      </c>
      <c r="Q43" s="311">
        <v>753976</v>
      </c>
      <c r="R43" s="312">
        <v>1944592</v>
      </c>
      <c r="S43" s="313">
        <v>231526</v>
      </c>
      <c r="T43" s="314">
        <v>-4792</v>
      </c>
      <c r="U43" s="315">
        <v>2171326</v>
      </c>
      <c r="V43" s="312">
        <v>500098</v>
      </c>
      <c r="W43" s="15">
        <v>-441297</v>
      </c>
      <c r="X43" s="15">
        <v>0</v>
      </c>
      <c r="Y43" s="142">
        <v>58801</v>
      </c>
      <c r="Z43" s="312">
        <v>10674884</v>
      </c>
      <c r="AA43" s="314">
        <v>-1104313</v>
      </c>
      <c r="AB43" s="314">
        <v>-53346</v>
      </c>
      <c r="AC43" s="316">
        <v>9517225</v>
      </c>
      <c r="AE43" s="20"/>
      <c r="AG43" s="299"/>
      <c r="AH43" s="299"/>
      <c r="AI43" s="299"/>
      <c r="AJ43" s="299"/>
      <c r="AK43" s="299"/>
      <c r="AL43" s="299"/>
      <c r="AM43" s="299"/>
      <c r="AN43" s="299"/>
    </row>
    <row r="44" spans="1:40" ht="13.5" thickBot="1">
      <c r="A44" s="317">
        <v>1194045336</v>
      </c>
      <c r="B44" s="318" t="s">
        <v>264</v>
      </c>
      <c r="C44" s="319">
        <v>41275</v>
      </c>
      <c r="D44" s="320">
        <v>41639</v>
      </c>
      <c r="E44" s="248">
        <v>26008</v>
      </c>
      <c r="F44" s="249">
        <v>40086</v>
      </c>
      <c r="G44" s="249">
        <v>43800</v>
      </c>
      <c r="H44" s="321">
        <v>120</v>
      </c>
      <c r="I44" s="298">
        <v>3082786</v>
      </c>
      <c r="J44" s="297">
        <v>80574</v>
      </c>
      <c r="K44" s="297">
        <v>0</v>
      </c>
      <c r="L44" s="296">
        <v>3163360</v>
      </c>
      <c r="M44" s="322">
        <v>1979918</v>
      </c>
      <c r="N44" s="297">
        <v>901720</v>
      </c>
      <c r="O44" s="297">
        <v>120954</v>
      </c>
      <c r="P44" s="297">
        <v>104242</v>
      </c>
      <c r="Q44" s="323">
        <v>1126916</v>
      </c>
      <c r="R44" s="294">
        <v>1986678</v>
      </c>
      <c r="S44" s="295">
        <v>4192</v>
      </c>
      <c r="T44" s="250">
        <v>0</v>
      </c>
      <c r="U44" s="266">
        <v>1990870</v>
      </c>
      <c r="V44" s="294">
        <v>498011</v>
      </c>
      <c r="W44" s="251">
        <v>19065</v>
      </c>
      <c r="X44" s="251">
        <v>0</v>
      </c>
      <c r="Y44" s="185">
        <v>517076</v>
      </c>
      <c r="Z44" s="294">
        <v>12656918</v>
      </c>
      <c r="AA44" s="250">
        <v>205397</v>
      </c>
      <c r="AB44" s="250">
        <v>-149946</v>
      </c>
      <c r="AC44" s="185">
        <v>12712369</v>
      </c>
      <c r="AE44" s="20"/>
      <c r="AG44" s="299"/>
      <c r="AH44" s="299"/>
      <c r="AI44" s="299"/>
      <c r="AJ44" s="299"/>
      <c r="AK44" s="299"/>
      <c r="AL44" s="299"/>
      <c r="AM44" s="299"/>
      <c r="AN44" s="299"/>
    </row>
    <row r="45" spans="1:40">
      <c r="A45" s="184"/>
      <c r="B45" s="93"/>
      <c r="C45" s="301"/>
      <c r="D45" s="301"/>
      <c r="E45" s="222"/>
      <c r="F45" s="222"/>
      <c r="G45" s="222"/>
      <c r="H45" s="222"/>
      <c r="I45" s="302"/>
      <c r="J45" s="302"/>
      <c r="K45" s="302"/>
      <c r="L45" s="302"/>
      <c r="M45" s="181"/>
      <c r="N45" s="181"/>
      <c r="O45" s="181"/>
      <c r="P45" s="181"/>
      <c r="Q45" s="181"/>
      <c r="R45" s="181"/>
      <c r="S45" s="181"/>
      <c r="T45" s="181"/>
      <c r="U45" s="181"/>
      <c r="V45" s="181"/>
      <c r="W45" s="181"/>
      <c r="X45" s="181"/>
      <c r="Y45" s="181"/>
      <c r="Z45" s="181"/>
      <c r="AA45" s="181"/>
      <c r="AB45" s="181"/>
      <c r="AC45" s="181"/>
      <c r="AG45" s="299"/>
      <c r="AH45" s="299"/>
      <c r="AI45" s="299"/>
      <c r="AJ45" s="299"/>
      <c r="AK45" s="299"/>
      <c r="AL45" s="299"/>
      <c r="AM45" s="299"/>
      <c r="AN45" s="299"/>
    </row>
    <row r="46" spans="1:40">
      <c r="A46" s="355"/>
      <c r="B46" s="214" t="s">
        <v>307</v>
      </c>
      <c r="C46" s="214"/>
      <c r="D46" s="214"/>
      <c r="E46" s="214"/>
      <c r="F46" s="214"/>
      <c r="G46" s="214"/>
      <c r="H46" s="214"/>
      <c r="I46" s="214"/>
      <c r="J46" s="214"/>
      <c r="K46" s="214"/>
      <c r="L46" s="214"/>
      <c r="M46" s="214"/>
      <c r="N46" s="214"/>
      <c r="O46" s="214"/>
      <c r="P46" s="214"/>
      <c r="Q46" s="214"/>
    </row>
    <row r="48" spans="1:40">
      <c r="AG48" s="299"/>
      <c r="AH48" s="299"/>
      <c r="AI48" s="299"/>
      <c r="AJ48" s="299"/>
      <c r="AK48" s="299"/>
      <c r="AL48" s="299"/>
      <c r="AM48" s="299"/>
      <c r="AN48" s="299"/>
    </row>
  </sheetData>
  <mergeCells count="9">
    <mergeCell ref="V1:Y1"/>
    <mergeCell ref="Z1:AC1"/>
    <mergeCell ref="AD1:AF1"/>
    <mergeCell ref="A1:B1"/>
    <mergeCell ref="C1:D1"/>
    <mergeCell ref="E1:H1"/>
    <mergeCell ref="I1:L1"/>
    <mergeCell ref="N1:Q1"/>
    <mergeCell ref="R1:U1"/>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heetViews>
  <sheetFormatPr defaultRowHeight="12.75"/>
  <sheetData>
    <row r="1" spans="1:1">
      <c r="A1" s="373" t="s">
        <v>256</v>
      </c>
    </row>
    <row r="2" spans="1:1">
      <c r="A2" s="373" t="s">
        <v>257</v>
      </c>
    </row>
    <row r="3" spans="1:1" s="372" customFormat="1">
      <c r="A3" s="373"/>
    </row>
    <row r="4" spans="1:1" s="372" customFormat="1">
      <c r="A4" s="373" t="s">
        <v>327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Q47"/>
  <sheetViews>
    <sheetView zoomScaleNormal="100" workbookViewId="0">
      <pane xSplit="4" ySplit="5" topLeftCell="AT6" activePane="bottomRight" state="frozen"/>
      <selection pane="topRight" activeCell="E1" sqref="E1"/>
      <selection pane="bottomLeft" activeCell="A6" sqref="A6"/>
      <selection pane="bottomRight" activeCell="BM6" sqref="BM6"/>
    </sheetView>
  </sheetViews>
  <sheetFormatPr defaultColWidth="9.140625" defaultRowHeight="11.25"/>
  <cols>
    <col min="1" max="1" width="10.7109375" style="2" customWidth="1"/>
    <col min="2" max="2" width="32.5703125" style="2" customWidth="1"/>
    <col min="3" max="3" width="9.5703125" style="2" customWidth="1"/>
    <col min="4" max="4" width="9.7109375" style="2" customWidth="1"/>
    <col min="5" max="50" width="8.42578125" style="2" customWidth="1"/>
    <col min="51" max="65" width="8.42578125" style="356" customWidth="1"/>
    <col min="66" max="66" width="9.28515625" style="2" customWidth="1"/>
    <col min="67" max="16384" width="9.140625" style="2"/>
  </cols>
  <sheetData>
    <row r="1" spans="1:66" ht="12" hidden="1" thickBot="1">
      <c r="AB1" s="69"/>
      <c r="AC1" s="69"/>
      <c r="AD1" s="69"/>
      <c r="AE1" s="69"/>
      <c r="AF1" s="69"/>
      <c r="AG1" s="69"/>
      <c r="AH1" s="69"/>
      <c r="AI1" s="69"/>
      <c r="AJ1" s="69"/>
      <c r="AK1" s="69"/>
      <c r="AL1" s="69"/>
      <c r="AM1" s="69"/>
      <c r="AN1" s="69"/>
      <c r="AO1" s="69"/>
      <c r="AP1" s="69"/>
      <c r="AQ1" s="69"/>
      <c r="AR1" s="69"/>
      <c r="AS1" s="69"/>
      <c r="AT1" s="69"/>
      <c r="AU1" s="69"/>
      <c r="AV1" s="69"/>
      <c r="AW1" s="69"/>
      <c r="AX1" s="69"/>
      <c r="AY1" s="394"/>
      <c r="AZ1" s="394"/>
      <c r="BA1" s="394"/>
      <c r="BB1" s="394"/>
      <c r="BC1" s="394"/>
      <c r="BD1" s="394"/>
      <c r="BE1" s="394"/>
      <c r="BF1" s="394"/>
      <c r="BG1" s="394"/>
      <c r="BH1" s="394"/>
      <c r="BI1" s="394"/>
      <c r="BJ1" s="394"/>
      <c r="BK1" s="394"/>
      <c r="BL1" s="394"/>
      <c r="BM1" s="394"/>
    </row>
    <row r="2" spans="1:66" ht="12" hidden="1" thickBot="1">
      <c r="AB2" s="69"/>
      <c r="AC2" s="69"/>
      <c r="AD2" s="69"/>
      <c r="AE2" s="69"/>
      <c r="AF2" s="69"/>
      <c r="AG2" s="69"/>
      <c r="AH2" s="69"/>
      <c r="AI2" s="69"/>
      <c r="AJ2" s="69"/>
      <c r="AK2" s="69"/>
      <c r="AL2" s="69"/>
      <c r="AM2" s="69"/>
      <c r="AN2" s="69"/>
      <c r="AO2" s="69"/>
      <c r="AP2" s="69"/>
      <c r="AQ2" s="69"/>
      <c r="AR2" s="69"/>
      <c r="AS2" s="69"/>
      <c r="AT2" s="69"/>
      <c r="AU2" s="69"/>
      <c r="AV2" s="69"/>
      <c r="AW2" s="69"/>
      <c r="AX2" s="69"/>
      <c r="AY2" s="394"/>
      <c r="AZ2" s="394"/>
      <c r="BA2" s="394"/>
      <c r="BB2" s="394"/>
      <c r="BC2" s="394"/>
      <c r="BD2" s="394"/>
      <c r="BE2" s="394"/>
      <c r="BF2" s="394"/>
      <c r="BG2" s="394"/>
      <c r="BH2" s="394"/>
      <c r="BI2" s="394"/>
      <c r="BJ2" s="394"/>
      <c r="BK2" s="394"/>
      <c r="BL2" s="394"/>
      <c r="BM2" s="394"/>
    </row>
    <row r="3" spans="1:66" ht="21" customHeight="1" thickBot="1">
      <c r="C3" s="454" t="s">
        <v>222</v>
      </c>
      <c r="D3" s="456"/>
      <c r="E3" s="392" t="s">
        <v>347</v>
      </c>
      <c r="F3" s="393"/>
      <c r="G3" s="393"/>
      <c r="H3" s="393"/>
      <c r="I3" s="393"/>
      <c r="J3" s="393"/>
      <c r="K3" s="391"/>
      <c r="L3" s="391"/>
      <c r="M3" s="391"/>
      <c r="N3" s="391"/>
      <c r="O3" s="391"/>
      <c r="P3" s="391"/>
      <c r="Q3" s="391"/>
      <c r="R3" s="391"/>
      <c r="S3" s="391"/>
      <c r="T3" s="391"/>
      <c r="U3" s="391"/>
      <c r="V3" s="391"/>
      <c r="W3" s="391"/>
      <c r="X3" s="391"/>
      <c r="Y3" s="391"/>
      <c r="Z3" s="391"/>
      <c r="AA3" s="391"/>
      <c r="AB3" s="395"/>
      <c r="AC3" s="395"/>
      <c r="AD3" s="395"/>
      <c r="AE3" s="395"/>
      <c r="AF3" s="395"/>
      <c r="AG3" s="395"/>
      <c r="AH3" s="395"/>
      <c r="AI3" s="395"/>
      <c r="AJ3" s="395"/>
      <c r="AK3" s="395"/>
      <c r="AL3" s="395"/>
      <c r="AM3" s="395"/>
      <c r="AN3" s="395"/>
      <c r="AO3" s="395"/>
      <c r="AP3" s="395"/>
      <c r="AQ3" s="395"/>
      <c r="AR3" s="395"/>
      <c r="AS3" s="395"/>
      <c r="AT3" s="395"/>
      <c r="AU3" s="395"/>
      <c r="AV3" s="395"/>
      <c r="AW3" s="395"/>
      <c r="AX3" s="395"/>
      <c r="AY3" s="396"/>
      <c r="AZ3" s="396"/>
      <c r="BA3" s="396"/>
      <c r="BB3" s="396"/>
      <c r="BC3" s="396"/>
      <c r="BD3" s="396"/>
      <c r="BE3" s="396"/>
      <c r="BF3" s="396"/>
      <c r="BG3" s="396"/>
      <c r="BH3" s="396"/>
      <c r="BI3" s="396"/>
      <c r="BJ3" s="396"/>
      <c r="BK3" s="396"/>
      <c r="BL3" s="396"/>
      <c r="BM3" s="396"/>
    </row>
    <row r="4" spans="1:66" s="415" customFormat="1" ht="57" thickBot="1">
      <c r="A4" s="364" t="s">
        <v>340</v>
      </c>
      <c r="B4" s="416" t="s">
        <v>32</v>
      </c>
      <c r="C4" s="329" t="s">
        <v>98</v>
      </c>
      <c r="D4" s="329" t="s">
        <v>99</v>
      </c>
      <c r="E4" s="417">
        <v>37165</v>
      </c>
      <c r="F4" s="417">
        <v>37257</v>
      </c>
      <c r="G4" s="417">
        <v>37347</v>
      </c>
      <c r="H4" s="417">
        <v>37438</v>
      </c>
      <c r="I4" s="417">
        <v>37530</v>
      </c>
      <c r="J4" s="417">
        <v>37622</v>
      </c>
      <c r="K4" s="417">
        <v>37712</v>
      </c>
      <c r="L4" s="417">
        <v>37803</v>
      </c>
      <c r="M4" s="417">
        <v>37895</v>
      </c>
      <c r="N4" s="417">
        <v>37987</v>
      </c>
      <c r="O4" s="417">
        <v>38078</v>
      </c>
      <c r="P4" s="417">
        <v>38169</v>
      </c>
      <c r="Q4" s="417">
        <v>38261</v>
      </c>
      <c r="R4" s="417">
        <v>38353</v>
      </c>
      <c r="S4" s="417">
        <v>38443</v>
      </c>
      <c r="T4" s="417">
        <v>38534</v>
      </c>
      <c r="U4" s="417">
        <v>38626</v>
      </c>
      <c r="V4" s="417">
        <v>38718</v>
      </c>
      <c r="W4" s="417">
        <v>38808</v>
      </c>
      <c r="X4" s="417">
        <v>38899</v>
      </c>
      <c r="Y4" s="417">
        <v>38991</v>
      </c>
      <c r="Z4" s="417">
        <v>39083</v>
      </c>
      <c r="AA4" s="417">
        <v>39173</v>
      </c>
      <c r="AB4" s="417">
        <v>39264</v>
      </c>
      <c r="AC4" s="417">
        <v>39356</v>
      </c>
      <c r="AD4" s="417">
        <v>39448</v>
      </c>
      <c r="AE4" s="417">
        <v>39539</v>
      </c>
      <c r="AF4" s="417">
        <v>39630</v>
      </c>
      <c r="AG4" s="417">
        <v>39722</v>
      </c>
      <c r="AH4" s="417">
        <v>39814</v>
      </c>
      <c r="AI4" s="417">
        <v>39904</v>
      </c>
      <c r="AJ4" s="417">
        <v>39995</v>
      </c>
      <c r="AK4" s="417">
        <v>40087</v>
      </c>
      <c r="AL4" s="417">
        <v>40179</v>
      </c>
      <c r="AM4" s="417">
        <v>40269</v>
      </c>
      <c r="AN4" s="417">
        <v>40360</v>
      </c>
      <c r="AO4" s="417">
        <v>40452</v>
      </c>
      <c r="AP4" s="417">
        <v>40544</v>
      </c>
      <c r="AQ4" s="417">
        <v>40634</v>
      </c>
      <c r="AR4" s="417">
        <v>40725</v>
      </c>
      <c r="AS4" s="417">
        <v>40817</v>
      </c>
      <c r="AT4" s="417">
        <v>40909</v>
      </c>
      <c r="AU4" s="417">
        <v>41000</v>
      </c>
      <c r="AV4" s="417">
        <v>41091</v>
      </c>
      <c r="AW4" s="417">
        <v>41183</v>
      </c>
      <c r="AX4" s="417">
        <v>41275</v>
      </c>
      <c r="AY4" s="417">
        <v>41365</v>
      </c>
      <c r="AZ4" s="417">
        <v>41456</v>
      </c>
      <c r="BA4" s="417">
        <v>41548</v>
      </c>
      <c r="BB4" s="417">
        <v>41640</v>
      </c>
      <c r="BC4" s="417">
        <v>41730</v>
      </c>
      <c r="BD4" s="417">
        <v>41821</v>
      </c>
      <c r="BE4" s="417">
        <v>41913</v>
      </c>
      <c r="BF4" s="417">
        <v>42005</v>
      </c>
      <c r="BG4" s="417">
        <v>42095</v>
      </c>
      <c r="BH4" s="417">
        <v>42186</v>
      </c>
      <c r="BI4" s="417">
        <v>42278</v>
      </c>
      <c r="BJ4" s="417">
        <v>42370</v>
      </c>
      <c r="BK4" s="417">
        <v>42461</v>
      </c>
      <c r="BL4" s="417">
        <v>42552</v>
      </c>
      <c r="BM4" s="417">
        <v>42644</v>
      </c>
      <c r="BN4" s="417" t="s">
        <v>114</v>
      </c>
    </row>
    <row r="5" spans="1:66" ht="12" thickBot="1">
      <c r="AG5" s="23"/>
      <c r="AH5" s="19"/>
      <c r="AI5" s="19"/>
      <c r="AJ5" s="70"/>
      <c r="AY5" s="358"/>
      <c r="AZ5" s="358"/>
      <c r="BA5" s="358"/>
      <c r="BB5" s="358"/>
      <c r="BC5" s="358"/>
      <c r="BD5" s="358"/>
      <c r="BE5" s="358"/>
      <c r="BF5" s="358"/>
      <c r="BG5" s="358"/>
      <c r="BH5" s="358"/>
      <c r="BI5" s="358"/>
      <c r="BJ5" s="358"/>
      <c r="BK5" s="358"/>
      <c r="BL5" s="358"/>
      <c r="BM5" s="358"/>
      <c r="BN5" s="358"/>
    </row>
    <row r="6" spans="1:66" ht="12" thickBot="1">
      <c r="A6" s="3" t="str">
        <f>RIGHT('Cost Report Data - 2015 Rebase'!A5,10)</f>
        <v>1700837416</v>
      </c>
      <c r="B6" s="2" t="str">
        <f>'Cost Report Data - 2015 Rebase'!B5</f>
        <v>LIFE CARE CENTER OF PARADISE VALLEY</v>
      </c>
      <c r="C6" s="324">
        <f>'Cost Report Data - 2015 Rebase'!C5</f>
        <v>41426</v>
      </c>
      <c r="D6" s="324">
        <f>'Cost Report Data - 2015 Rebase'!D5</f>
        <v>41790</v>
      </c>
      <c r="E6" s="51">
        <v>1.1464000000000001</v>
      </c>
      <c r="F6" s="51">
        <v>1.0945</v>
      </c>
      <c r="G6" s="143">
        <v>1.0690999999999999</v>
      </c>
      <c r="H6" s="51">
        <v>1.1186</v>
      </c>
      <c r="I6" s="51">
        <v>1.0920000000000001</v>
      </c>
      <c r="J6" s="51">
        <v>1.1574</v>
      </c>
      <c r="K6" s="51">
        <v>1.1850000000000001</v>
      </c>
      <c r="L6" s="51">
        <v>1.1189</v>
      </c>
      <c r="M6" s="51">
        <v>1.1453</v>
      </c>
      <c r="N6" s="51">
        <v>1.1066</v>
      </c>
      <c r="O6" s="51">
        <v>1.173</v>
      </c>
      <c r="P6" s="51">
        <v>1.2012</v>
      </c>
      <c r="Q6" s="51">
        <v>1.2077</v>
      </c>
      <c r="R6" s="51">
        <v>1.1881999999999999</v>
      </c>
      <c r="S6" s="51">
        <v>1.232</v>
      </c>
      <c r="T6" s="51">
        <v>1.2231000000000001</v>
      </c>
      <c r="U6" s="51">
        <v>1.2579</v>
      </c>
      <c r="V6" s="51">
        <v>1.3009999999999999</v>
      </c>
      <c r="W6" s="51">
        <v>1.331</v>
      </c>
      <c r="X6" s="51">
        <v>1.2756000000000001</v>
      </c>
      <c r="Y6" s="51">
        <v>1.2873000000000001</v>
      </c>
      <c r="Z6" s="51">
        <v>1.266</v>
      </c>
      <c r="AA6" s="51">
        <v>1.2623</v>
      </c>
      <c r="AB6" s="51">
        <v>1.2724</v>
      </c>
      <c r="AC6" s="51">
        <v>1.2771999999999999</v>
      </c>
      <c r="AD6" s="51">
        <v>1.2844</v>
      </c>
      <c r="AE6" s="51">
        <v>1.337</v>
      </c>
      <c r="AF6" s="51">
        <v>1.3224</v>
      </c>
      <c r="AG6" s="51">
        <v>1.3010999999999999</v>
      </c>
      <c r="AH6" s="51">
        <v>1.2766</v>
      </c>
      <c r="AI6" s="51">
        <v>1.3018000000000001</v>
      </c>
      <c r="AJ6" s="51">
        <v>1.3272999999999999</v>
      </c>
      <c r="AK6" s="51">
        <v>1.3234999999999999</v>
      </c>
      <c r="AL6" s="51">
        <v>1.2951999999999999</v>
      </c>
      <c r="AM6" s="51">
        <v>1.3418000000000001</v>
      </c>
      <c r="AN6" s="51">
        <v>1.3318000000000001</v>
      </c>
      <c r="AO6" s="51">
        <v>1.3819999999999999</v>
      </c>
      <c r="AP6" s="51">
        <v>1.3904000000000001</v>
      </c>
      <c r="AQ6" s="51">
        <v>1.3613</v>
      </c>
      <c r="AR6" s="51">
        <v>1.3813</v>
      </c>
      <c r="AS6" s="51">
        <v>1.3366</v>
      </c>
      <c r="AT6" s="51">
        <v>1.3561000000000001</v>
      </c>
      <c r="AU6" s="51">
        <v>1.3778999999999999</v>
      </c>
      <c r="AV6" s="51">
        <v>1.3724000000000001</v>
      </c>
      <c r="AW6" s="51">
        <v>1.4524999999999999</v>
      </c>
      <c r="AX6" s="51">
        <v>1.3889</v>
      </c>
      <c r="AY6" s="51">
        <v>1.4637</v>
      </c>
      <c r="AZ6" s="51">
        <v>1.3949</v>
      </c>
      <c r="BA6" s="47">
        <v>1.4087000000000001</v>
      </c>
      <c r="BB6" s="48">
        <v>1.4358</v>
      </c>
      <c r="BC6" s="48">
        <v>1.4565999999999999</v>
      </c>
      <c r="BD6" s="49">
        <v>1.4167000000000001</v>
      </c>
      <c r="BE6" s="51">
        <v>1.4154</v>
      </c>
      <c r="BF6" s="51">
        <v>1.4536</v>
      </c>
      <c r="BG6" s="51">
        <v>1.4489000000000001</v>
      </c>
      <c r="BH6" s="51">
        <v>1.4632000000000001</v>
      </c>
      <c r="BI6" s="51">
        <v>1.4156</v>
      </c>
      <c r="BJ6" s="51">
        <v>1.4560999999999999</v>
      </c>
      <c r="BK6" s="51">
        <v>1.3833</v>
      </c>
      <c r="BL6" s="51">
        <v>1.4218</v>
      </c>
      <c r="BM6" s="51">
        <v>1.4308000000000001</v>
      </c>
      <c r="BN6" s="46">
        <f>AVERAGE(BA6:BD6)</f>
        <v>1.4294500000000001</v>
      </c>
    </row>
    <row r="7" spans="1:66" ht="12" thickBot="1">
      <c r="A7" s="3" t="str">
        <f>RIGHT('Cost Report Data - 2015 Rebase'!A6,10)</f>
        <v>1184607632</v>
      </c>
      <c r="B7" s="2" t="str">
        <f>'Cost Report Data - 2015 Rebase'!B6</f>
        <v>MISSION PINES NURSING &amp; REHAB</v>
      </c>
      <c r="C7" s="324">
        <f>'Cost Report Data - 2015 Rebase'!C6</f>
        <v>41275</v>
      </c>
      <c r="D7" s="324">
        <f>'Cost Report Data - 2015 Rebase'!D6</f>
        <v>41639</v>
      </c>
      <c r="E7" s="51">
        <v>0.8206</v>
      </c>
      <c r="F7" s="51">
        <v>0.81950000000000001</v>
      </c>
      <c r="G7" s="143">
        <v>0.82269999999999999</v>
      </c>
      <c r="H7" s="51">
        <v>0.81389999999999996</v>
      </c>
      <c r="I7" s="51">
        <v>0.80530000000000002</v>
      </c>
      <c r="J7" s="144">
        <v>0.78580000000000005</v>
      </c>
      <c r="K7" s="51">
        <v>0.77510000000000001</v>
      </c>
      <c r="L7" s="51">
        <v>0.8034</v>
      </c>
      <c r="M7" s="51">
        <v>0.79569999999999996</v>
      </c>
      <c r="N7" s="51">
        <v>0.79810000000000003</v>
      </c>
      <c r="O7" s="51">
        <v>0.78620000000000001</v>
      </c>
      <c r="P7" s="51">
        <v>0.78259999999999996</v>
      </c>
      <c r="Q7" s="51">
        <v>0.79649999999999999</v>
      </c>
      <c r="R7" s="51">
        <v>0.84109999999999996</v>
      </c>
      <c r="S7" s="51">
        <v>0.82830000000000004</v>
      </c>
      <c r="T7" s="51">
        <v>0.81140000000000001</v>
      </c>
      <c r="U7" s="51">
        <v>0.79459999999999997</v>
      </c>
      <c r="V7" s="51">
        <v>0.81040000000000001</v>
      </c>
      <c r="W7" s="51">
        <v>0.8236</v>
      </c>
      <c r="X7" s="51">
        <v>0.84609999999999996</v>
      </c>
      <c r="Y7" s="51">
        <v>0.82189999999999996</v>
      </c>
      <c r="Z7" s="51">
        <v>0.82850000000000001</v>
      </c>
      <c r="AA7" s="51">
        <v>0.85880000000000001</v>
      </c>
      <c r="AB7" s="51">
        <v>0.85389999999999999</v>
      </c>
      <c r="AC7" s="51">
        <v>0.88500000000000001</v>
      </c>
      <c r="AD7" s="51">
        <v>0.86770000000000003</v>
      </c>
      <c r="AE7" s="51">
        <v>0.86119999999999997</v>
      </c>
      <c r="AF7" s="51">
        <v>0.87260000000000004</v>
      </c>
      <c r="AG7" s="51">
        <v>0.8387</v>
      </c>
      <c r="AH7" s="51">
        <v>0.87570000000000003</v>
      </c>
      <c r="AI7" s="51">
        <v>0.92430000000000001</v>
      </c>
      <c r="AJ7" s="51">
        <v>0.84430000000000005</v>
      </c>
      <c r="AK7" s="51">
        <v>0.84</v>
      </c>
      <c r="AL7" s="51">
        <v>0.85189999999999999</v>
      </c>
      <c r="AM7" s="51">
        <v>0.87380000000000002</v>
      </c>
      <c r="AN7" s="51">
        <v>0.91020000000000001</v>
      </c>
      <c r="AO7" s="51">
        <v>0.94810000000000005</v>
      </c>
      <c r="AP7" s="51">
        <v>0.89600000000000002</v>
      </c>
      <c r="AQ7" s="51">
        <v>0.86550000000000005</v>
      </c>
      <c r="AR7" s="51">
        <v>1.0697000000000001</v>
      </c>
      <c r="AS7" s="51">
        <v>1.1704000000000001</v>
      </c>
      <c r="AT7" s="51">
        <v>1.1819999999999999</v>
      </c>
      <c r="AU7" s="51">
        <v>1.1103000000000001</v>
      </c>
      <c r="AV7" s="51">
        <v>1.1292</v>
      </c>
      <c r="AW7" s="51">
        <v>1.1133999999999999</v>
      </c>
      <c r="AX7" s="51">
        <v>1.0723</v>
      </c>
      <c r="AY7" s="47">
        <v>1.0750999999999999</v>
      </c>
      <c r="AZ7" s="48">
        <v>1.1104000000000001</v>
      </c>
      <c r="BA7" s="365">
        <v>1.0666</v>
      </c>
      <c r="BB7" s="366">
        <v>1.0585</v>
      </c>
      <c r="BC7" s="51">
        <v>1.0745</v>
      </c>
      <c r="BD7" s="51">
        <v>1.0864</v>
      </c>
      <c r="BE7" s="51">
        <v>1.0746</v>
      </c>
      <c r="BF7" s="51">
        <v>1.0530999999999999</v>
      </c>
      <c r="BG7" s="51">
        <v>1.0524</v>
      </c>
      <c r="BH7" s="51">
        <v>1.0604</v>
      </c>
      <c r="BI7" s="51">
        <v>0.98009999999999997</v>
      </c>
      <c r="BJ7" s="51">
        <v>1.0055000000000001</v>
      </c>
      <c r="BK7" s="51">
        <v>1.0469999999999999</v>
      </c>
      <c r="BL7" s="51">
        <v>1.0142</v>
      </c>
      <c r="BM7" s="51">
        <v>0.98219999999999996</v>
      </c>
      <c r="BN7" s="46">
        <f>AVERAGE(AY7:BB7)</f>
        <v>1.0776500000000002</v>
      </c>
    </row>
    <row r="8" spans="1:66" ht="12" thickBot="1">
      <c r="A8" s="3" t="str">
        <f>RIGHT('Cost Report Data - 2015 Rebase'!A7,10)</f>
        <v>1437299112</v>
      </c>
      <c r="B8" s="2" t="str">
        <f>'Cost Report Data - 2015 Rebase'!B7</f>
        <v>SILVER RIDGE HEALTH CARE CENTER</v>
      </c>
      <c r="C8" s="324">
        <f>'Cost Report Data - 2015 Rebase'!C7</f>
        <v>41275</v>
      </c>
      <c r="D8" s="324">
        <f>'Cost Report Data - 2015 Rebase'!D7</f>
        <v>41639</v>
      </c>
      <c r="E8" s="144">
        <v>1.0954999999999999</v>
      </c>
      <c r="F8" s="144">
        <v>1.1067</v>
      </c>
      <c r="G8" s="196">
        <v>1.1021000000000001</v>
      </c>
      <c r="H8" s="144">
        <v>1.095</v>
      </c>
      <c r="I8" s="144">
        <v>1.0941000000000001</v>
      </c>
      <c r="J8" s="144">
        <v>1.1121000000000001</v>
      </c>
      <c r="K8" s="144">
        <v>1.1186</v>
      </c>
      <c r="L8" s="144">
        <v>1.0793999999999999</v>
      </c>
      <c r="M8" s="144">
        <v>1.0922000000000001</v>
      </c>
      <c r="N8" s="144">
        <v>1.1192</v>
      </c>
      <c r="O8" s="51">
        <v>1.1617</v>
      </c>
      <c r="P8" s="51">
        <v>1.1349</v>
      </c>
      <c r="Q8" s="51">
        <v>1.1397999999999999</v>
      </c>
      <c r="R8" s="51">
        <v>1.1306</v>
      </c>
      <c r="S8" s="51">
        <v>1.1107</v>
      </c>
      <c r="T8" s="51">
        <v>1.1251</v>
      </c>
      <c r="U8" s="51">
        <v>1.1727000000000001</v>
      </c>
      <c r="V8" s="51">
        <v>1.1767000000000001</v>
      </c>
      <c r="W8" s="51">
        <v>1.1786000000000001</v>
      </c>
      <c r="X8" s="51">
        <v>1.1836</v>
      </c>
      <c r="Y8" s="51">
        <v>1.2311000000000001</v>
      </c>
      <c r="Z8" s="51">
        <v>1.228</v>
      </c>
      <c r="AA8" s="51">
        <v>1.2363</v>
      </c>
      <c r="AB8" s="51">
        <v>1.2311000000000001</v>
      </c>
      <c r="AC8" s="51">
        <v>1.1821999999999999</v>
      </c>
      <c r="AD8" s="51">
        <v>1.1587000000000001</v>
      </c>
      <c r="AE8" s="51">
        <v>1.2055</v>
      </c>
      <c r="AF8" s="51">
        <v>1.1747000000000001</v>
      </c>
      <c r="AG8" s="51">
        <v>1.1085</v>
      </c>
      <c r="AH8" s="51">
        <v>1.1317999999999999</v>
      </c>
      <c r="AI8" s="51">
        <v>1.2001999999999999</v>
      </c>
      <c r="AJ8" s="51">
        <v>1.1856</v>
      </c>
      <c r="AK8" s="51">
        <v>1.1896</v>
      </c>
      <c r="AL8" s="51">
        <v>1.1956</v>
      </c>
      <c r="AM8" s="51">
        <v>1.3092999999999999</v>
      </c>
      <c r="AN8" s="51">
        <v>1.3239000000000001</v>
      </c>
      <c r="AO8" s="51">
        <v>1.3266</v>
      </c>
      <c r="AP8" s="51">
        <v>1.3036000000000001</v>
      </c>
      <c r="AQ8" s="51">
        <v>1.3184</v>
      </c>
      <c r="AR8" s="51">
        <v>1.3038000000000001</v>
      </c>
      <c r="AS8" s="51">
        <v>1.2773000000000001</v>
      </c>
      <c r="AT8" s="51">
        <v>1.2582</v>
      </c>
      <c r="AU8" s="51">
        <v>1.3609</v>
      </c>
      <c r="AV8" s="51">
        <v>1.3604000000000001</v>
      </c>
      <c r="AW8" s="51">
        <v>1.351</v>
      </c>
      <c r="AX8" s="51">
        <v>1.3084</v>
      </c>
      <c r="AY8" s="47">
        <v>1.2739</v>
      </c>
      <c r="AZ8" s="48">
        <v>1.3232999999999999</v>
      </c>
      <c r="BA8" s="48">
        <v>1.415</v>
      </c>
      <c r="BB8" s="49">
        <v>1.4582999999999999</v>
      </c>
      <c r="BC8" s="51">
        <v>1.4483999999999999</v>
      </c>
      <c r="BD8" s="51">
        <v>1.4357</v>
      </c>
      <c r="BE8" s="51">
        <v>1.4588000000000001</v>
      </c>
      <c r="BF8" s="51">
        <v>1.4698</v>
      </c>
      <c r="BG8" s="51">
        <v>1.4706999999999999</v>
      </c>
      <c r="BH8" s="51">
        <v>1.4439</v>
      </c>
      <c r="BI8" s="51">
        <v>1.3778999999999999</v>
      </c>
      <c r="BJ8" s="51">
        <v>1.3714</v>
      </c>
      <c r="BK8" s="51">
        <v>1.4024000000000001</v>
      </c>
      <c r="BL8" s="51">
        <v>1.417</v>
      </c>
      <c r="BM8" s="51">
        <v>1.3794999999999999</v>
      </c>
      <c r="BN8" s="46">
        <f>AVERAGE(AY8:BB8)</f>
        <v>1.3676249999999999</v>
      </c>
    </row>
    <row r="9" spans="1:66" ht="12" thickBot="1">
      <c r="A9" s="3" t="str">
        <f>RIGHT('Cost Report Data - 2015 Rebase'!A8,10)</f>
        <v>1831528538</v>
      </c>
      <c r="B9" s="2" t="str">
        <f>'Cost Report Data - 2015 Rebase'!B8</f>
        <v>CLEARVIEW HEALTH AND REHABILITATION (NKA LAKE MEAD HEALTH &amp; REHABILITATION)</v>
      </c>
      <c r="C9" s="324">
        <f>'Cost Report Data - 2015 Rebase'!C8</f>
        <v>41275</v>
      </c>
      <c r="D9" s="324">
        <f>'Cost Report Data - 2015 Rebase'!D8</f>
        <v>41639</v>
      </c>
      <c r="E9" s="144">
        <v>0.94989999999999997</v>
      </c>
      <c r="F9" s="144">
        <v>0.94950000000000001</v>
      </c>
      <c r="G9" s="196">
        <v>0.99319999999999997</v>
      </c>
      <c r="H9" s="144">
        <v>0.97330000000000005</v>
      </c>
      <c r="I9" s="144">
        <v>0.98229999999999995</v>
      </c>
      <c r="J9" s="144">
        <v>0.96560000000000001</v>
      </c>
      <c r="K9" s="144">
        <v>1.0265</v>
      </c>
      <c r="L9" s="144">
        <v>1.0088999999999999</v>
      </c>
      <c r="M9" s="144">
        <v>1.0503</v>
      </c>
      <c r="N9" s="144">
        <v>1.0494000000000001</v>
      </c>
      <c r="O9" s="51">
        <v>1.0552999999999999</v>
      </c>
      <c r="P9" s="51">
        <v>1.0173000000000001</v>
      </c>
      <c r="Q9" s="51">
        <v>1.0629999999999999</v>
      </c>
      <c r="R9" s="51">
        <v>1.0535000000000001</v>
      </c>
      <c r="S9" s="51">
        <v>1.0952999999999999</v>
      </c>
      <c r="T9" s="51">
        <v>1.0561</v>
      </c>
      <c r="U9" s="51">
        <v>1.0166999999999999</v>
      </c>
      <c r="V9" s="51">
        <v>1.0386</v>
      </c>
      <c r="W9" s="51">
        <v>1.0829</v>
      </c>
      <c r="X9" s="51">
        <v>1.1071</v>
      </c>
      <c r="Y9" s="51">
        <v>1.1207</v>
      </c>
      <c r="Z9" s="51">
        <v>1.0926</v>
      </c>
      <c r="AA9" s="51">
        <v>1.1282000000000001</v>
      </c>
      <c r="AB9" s="51">
        <v>1.2392000000000001</v>
      </c>
      <c r="AC9" s="51">
        <v>1.2016</v>
      </c>
      <c r="AD9" s="51">
        <v>1.1782999999999999</v>
      </c>
      <c r="AE9" s="51">
        <v>1.0888</v>
      </c>
      <c r="AF9" s="51">
        <v>1.1081000000000001</v>
      </c>
      <c r="AG9" s="51">
        <v>1.1463000000000001</v>
      </c>
      <c r="AH9" s="51">
        <v>1.1555</v>
      </c>
      <c r="AI9" s="51">
        <v>1.1685000000000001</v>
      </c>
      <c r="AJ9" s="51">
        <v>1.1200000000000001</v>
      </c>
      <c r="AK9" s="51">
        <v>1.0788</v>
      </c>
      <c r="AL9" s="51">
        <v>1.1462000000000001</v>
      </c>
      <c r="AM9" s="51">
        <v>1.1104000000000001</v>
      </c>
      <c r="AN9" s="51">
        <v>1.0932999999999999</v>
      </c>
      <c r="AO9" s="51">
        <v>1.0543</v>
      </c>
      <c r="AP9" s="51">
        <v>1.0825</v>
      </c>
      <c r="AQ9" s="51">
        <v>1.1656</v>
      </c>
      <c r="AR9" s="51">
        <v>1.1393</v>
      </c>
      <c r="AS9" s="51">
        <v>1.1658999999999999</v>
      </c>
      <c r="AT9" s="51">
        <v>1.1676</v>
      </c>
      <c r="AU9" s="51">
        <v>1.1463000000000001</v>
      </c>
      <c r="AV9" s="51">
        <v>1.1286</v>
      </c>
      <c r="AW9" s="51">
        <v>1.1603000000000001</v>
      </c>
      <c r="AX9" s="51">
        <v>1.1452</v>
      </c>
      <c r="AY9" s="47">
        <v>1.1861999999999999</v>
      </c>
      <c r="AZ9" s="48">
        <v>1.1938</v>
      </c>
      <c r="BA9" s="48">
        <v>1.1676</v>
      </c>
      <c r="BB9" s="49">
        <v>1.1819</v>
      </c>
      <c r="BC9" s="51">
        <v>1.1771</v>
      </c>
      <c r="BD9" s="51">
        <v>1.1721999999999999</v>
      </c>
      <c r="BE9" s="51">
        <v>1.1758</v>
      </c>
      <c r="BF9" s="51">
        <v>1.2121</v>
      </c>
      <c r="BG9" s="51">
        <v>1.1660999999999999</v>
      </c>
      <c r="BH9" s="51">
        <v>1.2049000000000001</v>
      </c>
      <c r="BI9" s="51">
        <v>1.2098</v>
      </c>
      <c r="BJ9" s="51">
        <v>1.1395</v>
      </c>
      <c r="BK9" s="51">
        <v>1.1568000000000001</v>
      </c>
      <c r="BL9" s="51">
        <v>1.1847000000000001</v>
      </c>
      <c r="BM9" s="51">
        <v>1.1442000000000001</v>
      </c>
      <c r="BN9" s="46">
        <f>AVERAGE(AY9:BB9)</f>
        <v>1.182375</v>
      </c>
    </row>
    <row r="10" spans="1:66" ht="12" thickBot="1">
      <c r="A10" s="3" t="str">
        <f>RIGHT('Cost Report Data - 2015 Rebase'!A9,10)</f>
        <v>1417044694</v>
      </c>
      <c r="B10" s="2" t="str">
        <f>'Cost Report Data - 2015 Rebase'!B9</f>
        <v>COLLEGE PARK REHABILITATION CENTER</v>
      </c>
      <c r="C10" s="324">
        <f>'Cost Report Data - 2015 Rebase'!C9</f>
        <v>41275</v>
      </c>
      <c r="D10" s="324">
        <f>'Cost Report Data - 2015 Rebase'!D9</f>
        <v>41639</v>
      </c>
      <c r="E10" s="144">
        <v>1.1479999999999999</v>
      </c>
      <c r="F10" s="144">
        <v>1.1279999999999999</v>
      </c>
      <c r="G10" s="196">
        <v>1.2338</v>
      </c>
      <c r="H10" s="144">
        <v>1.2669999999999999</v>
      </c>
      <c r="I10" s="144">
        <v>1.2404999999999999</v>
      </c>
      <c r="J10" s="144">
        <v>1.2030000000000001</v>
      </c>
      <c r="K10" s="144">
        <v>1.2943</v>
      </c>
      <c r="L10" s="144">
        <v>1.1893</v>
      </c>
      <c r="M10" s="144">
        <v>1.1024</v>
      </c>
      <c r="N10" s="144">
        <v>1.2256</v>
      </c>
      <c r="O10" s="51">
        <v>1.2758</v>
      </c>
      <c r="P10" s="51">
        <v>1.21</v>
      </c>
      <c r="Q10" s="51">
        <v>1.3301000000000001</v>
      </c>
      <c r="R10" s="51">
        <v>1.2178</v>
      </c>
      <c r="S10" s="51">
        <v>1.1657</v>
      </c>
      <c r="T10" s="51">
        <v>1.1303000000000001</v>
      </c>
      <c r="U10" s="51">
        <v>1.1161000000000001</v>
      </c>
      <c r="V10" s="51">
        <v>1.0928</v>
      </c>
      <c r="W10" s="51">
        <v>1.1545000000000001</v>
      </c>
      <c r="X10" s="51">
        <v>1.1332</v>
      </c>
      <c r="Y10" s="51">
        <v>1.1648000000000001</v>
      </c>
      <c r="Z10" s="51">
        <v>1.2791999999999999</v>
      </c>
      <c r="AA10" s="51">
        <v>1.3163</v>
      </c>
      <c r="AB10" s="51">
        <v>1.2797000000000001</v>
      </c>
      <c r="AC10" s="51">
        <v>1.2497</v>
      </c>
      <c r="AD10" s="51">
        <v>1.2663</v>
      </c>
      <c r="AE10" s="51">
        <v>1.3263</v>
      </c>
      <c r="AF10" s="51">
        <v>1.3058000000000001</v>
      </c>
      <c r="AG10" s="51">
        <v>1.2786999999999999</v>
      </c>
      <c r="AH10" s="51">
        <v>1.3208</v>
      </c>
      <c r="AI10" s="51">
        <v>1.4159999999999999</v>
      </c>
      <c r="AJ10" s="51">
        <v>1.4021999999999999</v>
      </c>
      <c r="AK10" s="51">
        <v>1.3593999999999999</v>
      </c>
      <c r="AL10" s="51">
        <v>1.3796999999999999</v>
      </c>
      <c r="AM10" s="51">
        <v>1.4570000000000001</v>
      </c>
      <c r="AN10" s="51">
        <v>1.3998999999999999</v>
      </c>
      <c r="AO10" s="51">
        <v>1.4126000000000001</v>
      </c>
      <c r="AP10" s="51">
        <v>1.4246000000000001</v>
      </c>
      <c r="AQ10" s="51">
        <v>1.4004000000000001</v>
      </c>
      <c r="AR10" s="51">
        <v>1.482</v>
      </c>
      <c r="AS10" s="51">
        <v>1.4391</v>
      </c>
      <c r="AT10" s="51">
        <v>1.3732</v>
      </c>
      <c r="AU10" s="51">
        <v>1.3168</v>
      </c>
      <c r="AV10" s="51">
        <v>1.3092999999999999</v>
      </c>
      <c r="AW10" s="51">
        <v>1.2758</v>
      </c>
      <c r="AX10" s="51">
        <v>1.2473000000000001</v>
      </c>
      <c r="AY10" s="50">
        <v>1.2524</v>
      </c>
      <c r="AZ10" s="367">
        <v>1.2599</v>
      </c>
      <c r="BA10" s="367">
        <v>1.2101</v>
      </c>
      <c r="BB10" s="49">
        <v>1.2508999999999999</v>
      </c>
      <c r="BC10" s="51">
        <v>1.2698</v>
      </c>
      <c r="BD10" s="51">
        <v>1.2482</v>
      </c>
      <c r="BE10" s="51">
        <v>1.3063</v>
      </c>
      <c r="BF10" s="51">
        <v>1.3483000000000001</v>
      </c>
      <c r="BG10" s="51">
        <v>1.4597</v>
      </c>
      <c r="BH10" s="51">
        <v>1.4993000000000001</v>
      </c>
      <c r="BI10" s="51">
        <v>1.4291</v>
      </c>
      <c r="BJ10" s="51">
        <v>1.4137</v>
      </c>
      <c r="BK10" s="51">
        <v>1.3968</v>
      </c>
      <c r="BL10" s="51">
        <v>1.3709</v>
      </c>
      <c r="BM10" s="51">
        <v>1.4628000000000001</v>
      </c>
      <c r="BN10" s="46">
        <f>AVERAGE(AY10:BB10)</f>
        <v>1.2433249999999998</v>
      </c>
    </row>
    <row r="11" spans="1:66" ht="12" thickBot="1">
      <c r="A11" s="3" t="str">
        <f>RIGHT('Cost Report Data - 2015 Rebase'!A10,10)</f>
        <v>1386642460</v>
      </c>
      <c r="B11" s="2" t="str">
        <f>'Cost Report Data - 2015 Rebase'!B10</f>
        <v>HIGHLAND MANOR MESQUITE</v>
      </c>
      <c r="C11" s="324">
        <f>'Cost Report Data - 2015 Rebase'!C10</f>
        <v>41183</v>
      </c>
      <c r="D11" s="324">
        <f>'Cost Report Data - 2015 Rebase'!D10</f>
        <v>41547</v>
      </c>
      <c r="E11" s="144">
        <v>0.91479999999999995</v>
      </c>
      <c r="F11" s="144">
        <v>0.92849999999999999</v>
      </c>
      <c r="G11" s="196">
        <v>1.0185999999999999</v>
      </c>
      <c r="H11" s="144">
        <v>0.94399999999999995</v>
      </c>
      <c r="I11" s="144">
        <v>0.97309999999999997</v>
      </c>
      <c r="J11" s="144">
        <v>1.0102</v>
      </c>
      <c r="K11" s="144">
        <v>0.93789999999999996</v>
      </c>
      <c r="L11" s="144">
        <v>0.91720000000000002</v>
      </c>
      <c r="M11" s="144">
        <v>0.96630000000000005</v>
      </c>
      <c r="N11" s="144">
        <v>1.0161</v>
      </c>
      <c r="O11" s="51">
        <v>1.0143</v>
      </c>
      <c r="P11" s="51">
        <v>0.95750000000000002</v>
      </c>
      <c r="Q11" s="51">
        <v>0.95389999999999997</v>
      </c>
      <c r="R11" s="51">
        <v>0.92849999999999999</v>
      </c>
      <c r="S11" s="51">
        <v>0.91800000000000004</v>
      </c>
      <c r="T11" s="51">
        <v>0.86439999999999995</v>
      </c>
      <c r="U11" s="51">
        <v>0.86850000000000005</v>
      </c>
      <c r="V11" s="51">
        <v>0.89139999999999997</v>
      </c>
      <c r="W11" s="51">
        <v>0.88100000000000001</v>
      </c>
      <c r="X11" s="51">
        <v>0.92889999999999995</v>
      </c>
      <c r="Y11" s="51">
        <v>0.85489999999999999</v>
      </c>
      <c r="Z11" s="51">
        <v>0.87080000000000002</v>
      </c>
      <c r="AA11" s="51">
        <v>0.90580000000000005</v>
      </c>
      <c r="AB11" s="51">
        <v>0.88549999999999995</v>
      </c>
      <c r="AC11" s="51">
        <v>0.88419999999999999</v>
      </c>
      <c r="AD11" s="51">
        <v>0.89749999999999996</v>
      </c>
      <c r="AE11" s="51">
        <v>0.87970000000000004</v>
      </c>
      <c r="AF11" s="51">
        <v>0.9244</v>
      </c>
      <c r="AG11" s="51">
        <v>0.95920000000000005</v>
      </c>
      <c r="AH11" s="51">
        <v>0.97030000000000005</v>
      </c>
      <c r="AI11" s="51">
        <v>1.0324</v>
      </c>
      <c r="AJ11" s="51">
        <v>0.96850000000000003</v>
      </c>
      <c r="AK11" s="51">
        <v>0.95730000000000004</v>
      </c>
      <c r="AL11" s="51">
        <v>0.97699999999999998</v>
      </c>
      <c r="AM11" s="51">
        <v>0.96809999999999996</v>
      </c>
      <c r="AN11" s="51">
        <v>0.99909999999999999</v>
      </c>
      <c r="AO11" s="51">
        <v>0.97030000000000005</v>
      </c>
      <c r="AP11" s="51">
        <v>0.98980000000000001</v>
      </c>
      <c r="AQ11" s="51">
        <v>0.98860000000000003</v>
      </c>
      <c r="AR11" s="51">
        <v>0.96140000000000003</v>
      </c>
      <c r="AS11" s="51">
        <v>0.9839</v>
      </c>
      <c r="AT11" s="51">
        <v>0.91259999999999997</v>
      </c>
      <c r="AU11" s="51">
        <v>0.9335</v>
      </c>
      <c r="AV11" s="51">
        <v>0.94020000000000004</v>
      </c>
      <c r="AW11" s="51">
        <v>0.94369999999999998</v>
      </c>
      <c r="AX11" s="47">
        <v>0.99950000000000006</v>
      </c>
      <c r="AY11" s="48">
        <v>0.98170000000000002</v>
      </c>
      <c r="AZ11" s="48">
        <v>0.97089999999999999</v>
      </c>
      <c r="BA11" s="49">
        <v>0.94240000000000002</v>
      </c>
      <c r="BB11" s="51">
        <v>0.96209999999999996</v>
      </c>
      <c r="BC11" s="51">
        <v>0.92569999999999997</v>
      </c>
      <c r="BD11" s="51">
        <v>0.89500000000000002</v>
      </c>
      <c r="BE11" s="51">
        <v>0.94750000000000001</v>
      </c>
      <c r="BF11" s="51">
        <v>0.88800000000000001</v>
      </c>
      <c r="BG11" s="51">
        <v>0.89959999999999996</v>
      </c>
      <c r="BH11" s="51">
        <v>0.98329999999999995</v>
      </c>
      <c r="BI11" s="51">
        <v>0.94120000000000004</v>
      </c>
      <c r="BJ11" s="51">
        <v>0.94089999999999996</v>
      </c>
      <c r="BK11" s="51">
        <v>0.94189999999999996</v>
      </c>
      <c r="BL11" s="51">
        <v>0.93430000000000002</v>
      </c>
      <c r="BM11" s="51">
        <v>1.0074000000000001</v>
      </c>
      <c r="BN11" s="46">
        <f>AVERAGE(AX11:BA11)</f>
        <v>0.97362500000000007</v>
      </c>
    </row>
    <row r="12" spans="1:66" ht="12" thickBot="1">
      <c r="A12" s="3" t="str">
        <f>RIGHT('Cost Report Data - 2015 Rebase'!A11,10)</f>
        <v>1154383412</v>
      </c>
      <c r="B12" s="2" t="str">
        <f>'Cost Report Data - 2015 Rebase'!B11</f>
        <v>TLC CARE CENTER</v>
      </c>
      <c r="C12" s="324">
        <f>'Cost Report Data - 2015 Rebase'!C11</f>
        <v>41275</v>
      </c>
      <c r="D12" s="324">
        <f>'Cost Report Data - 2015 Rebase'!D11</f>
        <v>41639</v>
      </c>
      <c r="E12" s="144">
        <v>1.028</v>
      </c>
      <c r="F12" s="144">
        <v>1.0553999999999999</v>
      </c>
      <c r="G12" s="196">
        <v>1.0442</v>
      </c>
      <c r="H12" s="144">
        <v>1.0307999999999999</v>
      </c>
      <c r="I12" s="144">
        <v>1.0379</v>
      </c>
      <c r="J12" s="144">
        <v>1.1097999999999999</v>
      </c>
      <c r="K12" s="144">
        <v>1.0931999999999999</v>
      </c>
      <c r="L12" s="144">
        <v>1.0720000000000001</v>
      </c>
      <c r="M12" s="144">
        <v>1.1027</v>
      </c>
      <c r="N12" s="144">
        <v>1.1371</v>
      </c>
      <c r="O12" s="51">
        <v>1.1201000000000001</v>
      </c>
      <c r="P12" s="51">
        <v>1.1283000000000001</v>
      </c>
      <c r="Q12" s="51">
        <v>1.0982000000000001</v>
      </c>
      <c r="R12" s="51">
        <v>1.0874999999999999</v>
      </c>
      <c r="S12" s="51">
        <v>1.1228</v>
      </c>
      <c r="T12" s="51">
        <v>1.1143000000000001</v>
      </c>
      <c r="U12" s="51">
        <v>1.0934999999999999</v>
      </c>
      <c r="V12" s="51">
        <v>1.0943000000000001</v>
      </c>
      <c r="W12" s="51">
        <v>1.1082000000000001</v>
      </c>
      <c r="X12" s="51">
        <v>1.1395999999999999</v>
      </c>
      <c r="Y12" s="51">
        <v>1.1047</v>
      </c>
      <c r="Z12" s="51">
        <v>1.0647</v>
      </c>
      <c r="AA12" s="51">
        <v>1.1106</v>
      </c>
      <c r="AB12" s="51">
        <v>1.0683</v>
      </c>
      <c r="AC12" s="51">
        <v>1.1246</v>
      </c>
      <c r="AD12" s="51">
        <v>1.1291</v>
      </c>
      <c r="AE12" s="51">
        <v>1.1973</v>
      </c>
      <c r="AF12" s="51">
        <v>1.1497999999999999</v>
      </c>
      <c r="AG12" s="51">
        <v>1.1577999999999999</v>
      </c>
      <c r="AH12" s="51">
        <v>1.1518999999999999</v>
      </c>
      <c r="AI12" s="51">
        <v>1.2021999999999999</v>
      </c>
      <c r="AJ12" s="51">
        <v>1.1988000000000001</v>
      </c>
      <c r="AK12" s="51">
        <v>1.1891</v>
      </c>
      <c r="AL12" s="51">
        <v>1.1575</v>
      </c>
      <c r="AM12" s="51">
        <v>1.1486000000000001</v>
      </c>
      <c r="AN12" s="51">
        <v>1.1469</v>
      </c>
      <c r="AO12" s="51">
        <v>1.0960000000000001</v>
      </c>
      <c r="AP12" s="51">
        <v>1.0625</v>
      </c>
      <c r="AQ12" s="51">
        <v>1.1733</v>
      </c>
      <c r="AR12" s="51">
        <v>1.1221000000000001</v>
      </c>
      <c r="AS12" s="51">
        <v>1.1563000000000001</v>
      </c>
      <c r="AT12" s="51">
        <v>1.1131</v>
      </c>
      <c r="AU12" s="51">
        <v>1.1212</v>
      </c>
      <c r="AV12" s="51">
        <v>1.0901000000000001</v>
      </c>
      <c r="AW12" s="51">
        <v>1.0924</v>
      </c>
      <c r="AX12" s="51">
        <v>1.1279999999999999</v>
      </c>
      <c r="AY12" s="368">
        <v>1.1613</v>
      </c>
      <c r="AZ12" s="365">
        <v>1.1343000000000001</v>
      </c>
      <c r="BA12" s="365">
        <v>1.2165999999999999</v>
      </c>
      <c r="BB12" s="49">
        <v>1.1964999999999999</v>
      </c>
      <c r="BC12" s="51">
        <v>1.2049000000000001</v>
      </c>
      <c r="BD12" s="51">
        <v>1.1443000000000001</v>
      </c>
      <c r="BE12" s="51">
        <v>1.1623000000000001</v>
      </c>
      <c r="BF12" s="51">
        <v>1.1789000000000001</v>
      </c>
      <c r="BG12" s="51">
        <v>1.1577999999999999</v>
      </c>
      <c r="BH12" s="51">
        <v>1.2030000000000001</v>
      </c>
      <c r="BI12" s="51">
        <v>1.1887000000000001</v>
      </c>
      <c r="BJ12" s="51">
        <v>1.1431</v>
      </c>
      <c r="BK12" s="51">
        <v>1.1248</v>
      </c>
      <c r="BL12" s="51">
        <v>1.1153999999999999</v>
      </c>
      <c r="BM12" s="51">
        <v>1.0982000000000001</v>
      </c>
      <c r="BN12" s="46">
        <f t="shared" ref="BN12:BN18" si="0">AVERAGE(AY12:BB12)</f>
        <v>1.1771750000000001</v>
      </c>
    </row>
    <row r="13" spans="1:66" ht="12" thickBot="1">
      <c r="A13" s="3" t="str">
        <f>RIGHT('Cost Report Data - 2015 Rebase'!A12,10)</f>
        <v>1023181146</v>
      </c>
      <c r="B13" s="2" t="str">
        <f>'Cost Report Data - 2015 Rebase'!B12</f>
        <v>ROYAL SPRINGS HEALTHCARE &amp; REHAB</v>
      </c>
      <c r="C13" s="324">
        <f>'Cost Report Data - 2015 Rebase'!C12</f>
        <v>41275</v>
      </c>
      <c r="D13" s="324">
        <f>'Cost Report Data - 2015 Rebase'!D12</f>
        <v>41639</v>
      </c>
      <c r="E13" s="144">
        <v>0.97840000000000005</v>
      </c>
      <c r="F13" s="144">
        <v>0.94420000000000004</v>
      </c>
      <c r="G13" s="196">
        <v>0.96730000000000005</v>
      </c>
      <c r="H13" s="144">
        <v>0.94289999999999996</v>
      </c>
      <c r="I13" s="144">
        <v>0.9244</v>
      </c>
      <c r="J13" s="144">
        <v>0.95320000000000005</v>
      </c>
      <c r="K13" s="144">
        <v>0.98719999999999997</v>
      </c>
      <c r="L13" s="144">
        <v>0.9869</v>
      </c>
      <c r="M13" s="144">
        <v>0.97960000000000003</v>
      </c>
      <c r="N13" s="144">
        <v>0.93400000000000005</v>
      </c>
      <c r="O13" s="51">
        <v>1.0106999999999999</v>
      </c>
      <c r="P13" s="51">
        <v>0.95309999999999995</v>
      </c>
      <c r="Q13" s="51">
        <v>0.97729999999999995</v>
      </c>
      <c r="R13" s="51">
        <v>0.96150000000000002</v>
      </c>
      <c r="S13" s="51">
        <v>1.0397000000000001</v>
      </c>
      <c r="T13" s="51">
        <v>1.0722</v>
      </c>
      <c r="U13" s="51">
        <v>1.0432999999999999</v>
      </c>
      <c r="V13" s="51">
        <v>1.0086999999999999</v>
      </c>
      <c r="W13" s="51">
        <v>1.0216000000000001</v>
      </c>
      <c r="X13" s="51">
        <v>1.0248999999999999</v>
      </c>
      <c r="Y13" s="51">
        <v>1.0294000000000001</v>
      </c>
      <c r="Z13" s="51">
        <v>1.0296000000000001</v>
      </c>
      <c r="AA13" s="51">
        <v>1.0475000000000001</v>
      </c>
      <c r="AB13" s="51">
        <v>1.0072000000000001</v>
      </c>
      <c r="AC13" s="51">
        <v>1.0189999999999999</v>
      </c>
      <c r="AD13" s="51">
        <v>1.0472999999999999</v>
      </c>
      <c r="AE13" s="51">
        <v>1.1015999999999999</v>
      </c>
      <c r="AF13" s="51">
        <v>1.0752999999999999</v>
      </c>
      <c r="AG13" s="51">
        <v>1.0788</v>
      </c>
      <c r="AH13" s="51">
        <v>1.1007</v>
      </c>
      <c r="AI13" s="51">
        <v>1.087</v>
      </c>
      <c r="AJ13" s="51">
        <v>1.0941000000000001</v>
      </c>
      <c r="AK13" s="51">
        <v>1.0778000000000001</v>
      </c>
      <c r="AL13" s="51">
        <v>1.1205000000000001</v>
      </c>
      <c r="AM13" s="51">
        <v>1.1332</v>
      </c>
      <c r="AN13" s="51">
        <v>1.169</v>
      </c>
      <c r="AO13" s="51">
        <v>1.1636</v>
      </c>
      <c r="AP13" s="51">
        <v>1.1536999999999999</v>
      </c>
      <c r="AQ13" s="51">
        <v>1.1648000000000001</v>
      </c>
      <c r="AR13" s="51">
        <v>1.2062999999999999</v>
      </c>
      <c r="AS13" s="51">
        <v>1.1551</v>
      </c>
      <c r="AT13" s="51">
        <v>1.1745000000000001</v>
      </c>
      <c r="AU13" s="51">
        <v>1.1707000000000001</v>
      </c>
      <c r="AV13" s="51">
        <v>1.1588000000000001</v>
      </c>
      <c r="AW13" s="51">
        <v>1.1269</v>
      </c>
      <c r="AX13" s="51">
        <v>1.0891</v>
      </c>
      <c r="AY13" s="47">
        <v>1.1371</v>
      </c>
      <c r="AZ13" s="48">
        <v>1.1251</v>
      </c>
      <c r="BA13" s="48">
        <v>1.1294999999999999</v>
      </c>
      <c r="BB13" s="49">
        <v>1.1487000000000001</v>
      </c>
      <c r="BC13" s="51">
        <v>1.1469</v>
      </c>
      <c r="BD13" s="51">
        <v>1.1583000000000001</v>
      </c>
      <c r="BE13" s="51">
        <v>1.1827000000000001</v>
      </c>
      <c r="BF13" s="51">
        <v>1.1722999999999999</v>
      </c>
      <c r="BG13" s="51">
        <v>1.1918</v>
      </c>
      <c r="BH13" s="51">
        <v>1.1862999999999999</v>
      </c>
      <c r="BI13" s="51">
        <v>1.2116</v>
      </c>
      <c r="BJ13" s="51">
        <v>1.2108000000000001</v>
      </c>
      <c r="BK13" s="51">
        <v>1.2474000000000001</v>
      </c>
      <c r="BL13" s="51">
        <v>1.3013999999999999</v>
      </c>
      <c r="BM13" s="51">
        <v>1.2662</v>
      </c>
      <c r="BN13" s="46">
        <f t="shared" si="0"/>
        <v>1.1351</v>
      </c>
    </row>
    <row r="14" spans="1:66" ht="12" thickBot="1">
      <c r="A14" s="3" t="str">
        <f>RIGHT('Cost Report Data - 2015 Rebase'!A13,10)</f>
        <v>1679660864</v>
      </c>
      <c r="B14" s="2" t="str">
        <f>'Cost Report Data - 2015 Rebase'!B13</f>
        <v>NORTH LAS VEGAS CARE CENTER</v>
      </c>
      <c r="C14" s="324">
        <f>'Cost Report Data - 2015 Rebase'!C13</f>
        <v>41275</v>
      </c>
      <c r="D14" s="324">
        <f>'Cost Report Data - 2015 Rebase'!D13</f>
        <v>41639</v>
      </c>
      <c r="E14" s="144">
        <v>0.96950000000000003</v>
      </c>
      <c r="F14" s="144">
        <v>0.94310000000000005</v>
      </c>
      <c r="G14" s="196">
        <v>0.98329999999999995</v>
      </c>
      <c r="H14" s="144">
        <v>0.98429999999999995</v>
      </c>
      <c r="I14" s="144">
        <v>0.95309999999999995</v>
      </c>
      <c r="J14" s="144">
        <v>0.9748</v>
      </c>
      <c r="K14" s="144">
        <v>0.98429999999999995</v>
      </c>
      <c r="L14" s="144">
        <v>1.0181</v>
      </c>
      <c r="M14" s="144">
        <v>1.0134000000000001</v>
      </c>
      <c r="N14" s="144">
        <v>1.0257000000000001</v>
      </c>
      <c r="O14" s="51">
        <v>1.0456000000000001</v>
      </c>
      <c r="P14" s="51">
        <v>1.0014000000000001</v>
      </c>
      <c r="Q14" s="51">
        <v>0.99980000000000002</v>
      </c>
      <c r="R14" s="51">
        <v>0.99780000000000002</v>
      </c>
      <c r="S14" s="51">
        <v>1.0196000000000001</v>
      </c>
      <c r="T14" s="51">
        <v>1.0242</v>
      </c>
      <c r="U14" s="51">
        <v>1.0048999999999999</v>
      </c>
      <c r="V14" s="51">
        <v>1.0087999999999999</v>
      </c>
      <c r="W14" s="51">
        <v>0.97719999999999996</v>
      </c>
      <c r="X14" s="51">
        <v>0.99309999999999998</v>
      </c>
      <c r="Y14" s="51">
        <v>0.97519999999999996</v>
      </c>
      <c r="Z14" s="51">
        <v>1.0081</v>
      </c>
      <c r="AA14" s="51">
        <v>1.0192000000000001</v>
      </c>
      <c r="AB14" s="51">
        <v>1.0130999999999999</v>
      </c>
      <c r="AC14" s="51">
        <v>1.0366</v>
      </c>
      <c r="AD14" s="51">
        <v>1.0225</v>
      </c>
      <c r="AE14" s="51">
        <v>1.0551999999999999</v>
      </c>
      <c r="AF14" s="51">
        <v>1.0468999999999999</v>
      </c>
      <c r="AG14" s="51">
        <v>1.0386</v>
      </c>
      <c r="AH14" s="51">
        <v>1.0677000000000001</v>
      </c>
      <c r="AI14" s="51">
        <v>1.0679000000000001</v>
      </c>
      <c r="AJ14" s="51">
        <v>1.0401</v>
      </c>
      <c r="AK14" s="51">
        <v>1.0258</v>
      </c>
      <c r="AL14" s="51">
        <v>1.0305</v>
      </c>
      <c r="AM14" s="51">
        <v>1.0429999999999999</v>
      </c>
      <c r="AN14" s="51">
        <v>1.0334000000000001</v>
      </c>
      <c r="AO14" s="51">
        <v>1.0445</v>
      </c>
      <c r="AP14" s="51">
        <v>1.0246999999999999</v>
      </c>
      <c r="AQ14" s="51">
        <v>1.0577000000000001</v>
      </c>
      <c r="AR14" s="51">
        <v>1.1069</v>
      </c>
      <c r="AS14" s="51">
        <v>1.0925</v>
      </c>
      <c r="AT14" s="51">
        <v>1.0810999999999999</v>
      </c>
      <c r="AU14" s="51">
        <v>1.1418999999999999</v>
      </c>
      <c r="AV14" s="51">
        <v>1.1315999999999999</v>
      </c>
      <c r="AW14" s="51">
        <v>1.1276999999999999</v>
      </c>
      <c r="AX14" s="51">
        <v>1.0901000000000001</v>
      </c>
      <c r="AY14" s="47">
        <v>1.1223000000000001</v>
      </c>
      <c r="AZ14" s="48">
        <v>1.0884</v>
      </c>
      <c r="BA14" s="48">
        <v>1.1155999999999999</v>
      </c>
      <c r="BB14" s="49">
        <v>1.0858000000000001</v>
      </c>
      <c r="BC14" s="51">
        <v>1.0783</v>
      </c>
      <c r="BD14" s="51">
        <v>1.1152</v>
      </c>
      <c r="BE14" s="51">
        <v>1.1152</v>
      </c>
      <c r="BF14" s="51">
        <v>1.1554</v>
      </c>
      <c r="BG14" s="51">
        <v>1.0716000000000001</v>
      </c>
      <c r="BH14" s="51">
        <v>1.1288</v>
      </c>
      <c r="BI14" s="51">
        <v>1.0674999999999999</v>
      </c>
      <c r="BJ14" s="51">
        <v>1.0582</v>
      </c>
      <c r="BK14" s="51">
        <v>1.1288</v>
      </c>
      <c r="BL14" s="51">
        <v>1.103</v>
      </c>
      <c r="BM14" s="51">
        <v>1.0913999999999999</v>
      </c>
      <c r="BN14" s="46">
        <f t="shared" si="0"/>
        <v>1.1030249999999999</v>
      </c>
    </row>
    <row r="15" spans="1:66" ht="12" thickBot="1">
      <c r="A15" s="3" t="str">
        <f>RIGHT('Cost Report Data - 2015 Rebase'!A14,10)</f>
        <v>1205141033</v>
      </c>
      <c r="B15" s="2" t="str">
        <f>'Cost Report Data - 2015 Rebase'!B14</f>
        <v>MOUNTAIN VIEW CARE CENTER AT BOULDER CITY</v>
      </c>
      <c r="C15" s="324">
        <f>'Cost Report Data - 2015 Rebase'!C14</f>
        <v>41275</v>
      </c>
      <c r="D15" s="324">
        <f>'Cost Report Data - 2015 Rebase'!D14</f>
        <v>41639</v>
      </c>
      <c r="E15" s="144">
        <v>0.97909999999999997</v>
      </c>
      <c r="F15" s="144">
        <v>0.93569999999999998</v>
      </c>
      <c r="G15" s="196">
        <v>0.96479999999999999</v>
      </c>
      <c r="H15" s="144">
        <v>0.96060000000000001</v>
      </c>
      <c r="I15" s="144">
        <v>0.98070000000000002</v>
      </c>
      <c r="J15" s="144">
        <v>0.98329999999999995</v>
      </c>
      <c r="K15" s="144">
        <v>0.92379999999999995</v>
      </c>
      <c r="L15" s="144">
        <v>0.8992</v>
      </c>
      <c r="M15" s="144">
        <v>0.90229999999999999</v>
      </c>
      <c r="N15" s="144">
        <v>0.92849999999999999</v>
      </c>
      <c r="O15" s="51">
        <v>0.99729999999999996</v>
      </c>
      <c r="P15" s="51">
        <v>0.94820000000000004</v>
      </c>
      <c r="Q15" s="51">
        <v>0.93979999999999997</v>
      </c>
      <c r="R15" s="51">
        <v>0.9042</v>
      </c>
      <c r="S15" s="51">
        <v>0.95520000000000005</v>
      </c>
      <c r="T15" s="51">
        <v>0.95140000000000002</v>
      </c>
      <c r="U15" s="51">
        <v>0.9637</v>
      </c>
      <c r="V15" s="51">
        <v>0.97470000000000001</v>
      </c>
      <c r="W15" s="51">
        <v>0.98760000000000003</v>
      </c>
      <c r="X15" s="51">
        <v>0.96240000000000003</v>
      </c>
      <c r="Y15" s="51">
        <v>1.018</v>
      </c>
      <c r="Z15" s="51">
        <v>1.0006999999999999</v>
      </c>
      <c r="AA15" s="51">
        <v>0.97960000000000003</v>
      </c>
      <c r="AB15" s="51">
        <v>0.95220000000000005</v>
      </c>
      <c r="AC15" s="51">
        <v>0.94</v>
      </c>
      <c r="AD15" s="51">
        <v>0.93540000000000001</v>
      </c>
      <c r="AE15" s="51">
        <v>0.96589999999999998</v>
      </c>
      <c r="AF15" s="51">
        <v>0.94330000000000003</v>
      </c>
      <c r="AG15" s="51">
        <v>0.97019999999999995</v>
      </c>
      <c r="AH15" s="51">
        <v>0.92330000000000001</v>
      </c>
      <c r="AI15" s="51">
        <v>0.95230000000000004</v>
      </c>
      <c r="AJ15" s="51">
        <v>0.93469999999999998</v>
      </c>
      <c r="AK15" s="51">
        <v>0.94820000000000004</v>
      </c>
      <c r="AL15" s="51">
        <v>0.91049999999999998</v>
      </c>
      <c r="AM15" s="51">
        <v>0.91520000000000001</v>
      </c>
      <c r="AN15" s="51">
        <v>0.92859999999999998</v>
      </c>
      <c r="AO15" s="51">
        <v>0.93089999999999995</v>
      </c>
      <c r="AP15" s="51">
        <v>0.9304</v>
      </c>
      <c r="AQ15" s="51">
        <v>0.94030000000000002</v>
      </c>
      <c r="AR15" s="51">
        <v>0.95679999999999998</v>
      </c>
      <c r="AS15" s="51">
        <v>1.0019</v>
      </c>
      <c r="AT15" s="51">
        <v>1.0096000000000001</v>
      </c>
      <c r="AU15" s="51">
        <v>1.0396000000000001</v>
      </c>
      <c r="AV15" s="51">
        <v>0.95960000000000001</v>
      </c>
      <c r="AW15" s="51">
        <v>0.9526</v>
      </c>
      <c r="AX15" s="51">
        <v>0.99650000000000005</v>
      </c>
      <c r="AY15" s="47">
        <v>1.0723</v>
      </c>
      <c r="AZ15" s="48">
        <v>1.1092</v>
      </c>
      <c r="BA15" s="48">
        <v>1.0871999999999999</v>
      </c>
      <c r="BB15" s="49">
        <v>1.1403000000000001</v>
      </c>
      <c r="BC15" s="51">
        <v>1.0746</v>
      </c>
      <c r="BD15" s="51">
        <v>1.2015</v>
      </c>
      <c r="BE15" s="51">
        <v>1.0921000000000001</v>
      </c>
      <c r="BF15" s="51">
        <v>1.1524000000000001</v>
      </c>
      <c r="BG15" s="51">
        <v>1.0900000000000001</v>
      </c>
      <c r="BH15" s="51">
        <v>1.1211</v>
      </c>
      <c r="BI15" s="51">
        <v>1.0313000000000001</v>
      </c>
      <c r="BJ15" s="51">
        <v>1.0781000000000001</v>
      </c>
      <c r="BK15" s="51">
        <v>1.0637000000000001</v>
      </c>
      <c r="BL15" s="51">
        <v>1.0204</v>
      </c>
      <c r="BM15" s="51">
        <v>1.0538000000000001</v>
      </c>
      <c r="BN15" s="46">
        <f t="shared" si="0"/>
        <v>1.10225</v>
      </c>
    </row>
    <row r="16" spans="1:66" ht="12" thickBot="1">
      <c r="A16" s="3" t="str">
        <f>RIGHT('Cost Report Data - 2015 Rebase'!A15,10)</f>
        <v>1548300262</v>
      </c>
      <c r="B16" s="2" t="str">
        <f>'Cost Report Data - 2015 Rebase'!B15</f>
        <v>SILVER HILLS HEALTH CARE CENTER</v>
      </c>
      <c r="C16" s="324">
        <f>'Cost Report Data - 2015 Rebase'!C15</f>
        <v>41275</v>
      </c>
      <c r="D16" s="324">
        <f>'Cost Report Data - 2015 Rebase'!D15</f>
        <v>41639</v>
      </c>
      <c r="E16" s="144">
        <v>1.0565</v>
      </c>
      <c r="F16" s="144">
        <v>1.0902000000000001</v>
      </c>
      <c r="G16" s="196">
        <v>1.04</v>
      </c>
      <c r="H16" s="144">
        <v>1.0246999999999999</v>
      </c>
      <c r="I16" s="144">
        <v>1.0701000000000001</v>
      </c>
      <c r="J16" s="144">
        <v>1.0837000000000001</v>
      </c>
      <c r="K16" s="144">
        <v>1.1174999999999999</v>
      </c>
      <c r="L16" s="144">
        <v>1.0901000000000001</v>
      </c>
      <c r="M16" s="144">
        <v>1.1073</v>
      </c>
      <c r="N16" s="144">
        <v>1.1012999999999999</v>
      </c>
      <c r="O16" s="51">
        <v>1.1531</v>
      </c>
      <c r="P16" s="51">
        <v>1.1599999999999999</v>
      </c>
      <c r="Q16" s="51">
        <v>1.1222000000000001</v>
      </c>
      <c r="R16" s="51">
        <v>1.1385000000000001</v>
      </c>
      <c r="S16" s="51">
        <v>1.1640999999999999</v>
      </c>
      <c r="T16" s="51">
        <v>1.1889000000000001</v>
      </c>
      <c r="U16" s="51">
        <v>1.1574</v>
      </c>
      <c r="V16" s="51">
        <v>1.1733</v>
      </c>
      <c r="W16" s="51">
        <v>1.1233</v>
      </c>
      <c r="X16" s="51">
        <v>1.133</v>
      </c>
      <c r="Y16" s="51">
        <v>1.1649</v>
      </c>
      <c r="Z16" s="51">
        <v>1.1855</v>
      </c>
      <c r="AA16" s="51">
        <v>1.2272000000000001</v>
      </c>
      <c r="AB16" s="51">
        <v>1.2130000000000001</v>
      </c>
      <c r="AC16" s="51">
        <v>1.2039</v>
      </c>
      <c r="AD16" s="51">
        <v>1.2000999999999999</v>
      </c>
      <c r="AE16" s="51">
        <v>1.2323999999999999</v>
      </c>
      <c r="AF16" s="51">
        <v>1.2367999999999999</v>
      </c>
      <c r="AG16" s="51">
        <v>1.2152000000000001</v>
      </c>
      <c r="AH16" s="51">
        <v>1.1933</v>
      </c>
      <c r="AI16" s="51">
        <v>1.2414000000000001</v>
      </c>
      <c r="AJ16" s="51">
        <v>1.2585</v>
      </c>
      <c r="AK16" s="51">
        <v>1.1930000000000001</v>
      </c>
      <c r="AL16" s="51">
        <v>1.2242999999999999</v>
      </c>
      <c r="AM16" s="51">
        <v>1.2181</v>
      </c>
      <c r="AN16" s="51">
        <v>1.1760999999999999</v>
      </c>
      <c r="AO16" s="51">
        <v>1.1609</v>
      </c>
      <c r="AP16" s="51">
        <v>1.2513000000000001</v>
      </c>
      <c r="AQ16" s="51">
        <v>1.2217</v>
      </c>
      <c r="AR16" s="51">
        <v>1.2624</v>
      </c>
      <c r="AS16" s="51">
        <v>1.2594000000000001</v>
      </c>
      <c r="AT16" s="51">
        <v>1.2381</v>
      </c>
      <c r="AU16" s="51">
        <v>1.3103</v>
      </c>
      <c r="AV16" s="51">
        <v>1.306</v>
      </c>
      <c r="AW16" s="51">
        <v>1.2847</v>
      </c>
      <c r="AX16" s="51">
        <v>1.2511000000000001</v>
      </c>
      <c r="AY16" s="47">
        <v>1.3146</v>
      </c>
      <c r="AZ16" s="48">
        <v>1.3352999999999999</v>
      </c>
      <c r="BA16" s="48">
        <v>1.2798</v>
      </c>
      <c r="BB16" s="49">
        <v>1.3048</v>
      </c>
      <c r="BC16" s="51">
        <v>1.3420000000000001</v>
      </c>
      <c r="BD16" s="51">
        <v>1.3009999999999999</v>
      </c>
      <c r="BE16" s="51">
        <v>1.2966</v>
      </c>
      <c r="BF16" s="51">
        <v>1.278</v>
      </c>
      <c r="BG16" s="51">
        <v>1.2712000000000001</v>
      </c>
      <c r="BH16" s="51">
        <v>1.2686999999999999</v>
      </c>
      <c r="BI16" s="51">
        <v>1.2309000000000001</v>
      </c>
      <c r="BJ16" s="51">
        <v>1.2793000000000001</v>
      </c>
      <c r="BK16" s="51">
        <v>1.2317</v>
      </c>
      <c r="BL16" s="51">
        <v>1.2045999999999999</v>
      </c>
      <c r="BM16" s="51">
        <v>1.2768999999999999</v>
      </c>
      <c r="BN16" s="46">
        <f t="shared" si="0"/>
        <v>1.3086249999999999</v>
      </c>
    </row>
    <row r="17" spans="1:69" ht="12" thickBot="1">
      <c r="A17" s="3" t="str">
        <f>RIGHT('Cost Report Data - 2015 Rebase'!A16,10)</f>
        <v>1346289113</v>
      </c>
      <c r="B17" s="2" t="str">
        <f>'Cost Report Data - 2015 Rebase'!B16</f>
        <v>ST JOSEPH HEALTH CARE CENTER</v>
      </c>
      <c r="C17" s="324">
        <f>'Cost Report Data - 2015 Rebase'!C16</f>
        <v>41275</v>
      </c>
      <c r="D17" s="324">
        <f>'Cost Report Data - 2015 Rebase'!D16</f>
        <v>41639</v>
      </c>
      <c r="E17" s="144">
        <v>1.0946</v>
      </c>
      <c r="F17" s="144">
        <v>1.0817000000000001</v>
      </c>
      <c r="G17" s="196">
        <v>1.1177999999999999</v>
      </c>
      <c r="H17" s="144">
        <v>1.1138999999999999</v>
      </c>
      <c r="I17" s="144">
        <v>1.1322000000000001</v>
      </c>
      <c r="J17" s="144">
        <v>1.1828000000000001</v>
      </c>
      <c r="K17" s="144">
        <v>1.1419999999999999</v>
      </c>
      <c r="L17" s="144">
        <v>1.1351</v>
      </c>
      <c r="M17" s="144">
        <v>1.1335999999999999</v>
      </c>
      <c r="N17" s="144">
        <v>1.1680999999999999</v>
      </c>
      <c r="O17" s="51">
        <v>1.194</v>
      </c>
      <c r="P17" s="51">
        <v>1.2067000000000001</v>
      </c>
      <c r="Q17" s="51">
        <v>1.2032</v>
      </c>
      <c r="R17" s="51">
        <v>1.1795</v>
      </c>
      <c r="S17" s="51">
        <v>1.1428</v>
      </c>
      <c r="T17" s="51">
        <v>1.1609</v>
      </c>
      <c r="U17" s="51">
        <v>1.2225999999999999</v>
      </c>
      <c r="V17" s="51">
        <v>1.145</v>
      </c>
      <c r="W17" s="51">
        <v>1.1932</v>
      </c>
      <c r="X17" s="51">
        <v>1.1991000000000001</v>
      </c>
      <c r="Y17" s="51">
        <v>1.2713000000000001</v>
      </c>
      <c r="Z17" s="51">
        <v>1.2112000000000001</v>
      </c>
      <c r="AA17" s="51">
        <v>1.2332000000000001</v>
      </c>
      <c r="AB17" s="51">
        <v>1.2186999999999999</v>
      </c>
      <c r="AC17" s="51">
        <v>1.3431</v>
      </c>
      <c r="AD17" s="51">
        <v>1.3407</v>
      </c>
      <c r="AE17" s="51">
        <v>1.3531</v>
      </c>
      <c r="AF17" s="51">
        <v>1.3909</v>
      </c>
      <c r="AG17" s="51">
        <v>1.3270999999999999</v>
      </c>
      <c r="AH17" s="51">
        <v>1.4348000000000001</v>
      </c>
      <c r="AI17" s="51">
        <v>1.4441999999999999</v>
      </c>
      <c r="AJ17" s="51">
        <v>1.4708000000000001</v>
      </c>
      <c r="AK17" s="51">
        <v>1.4239999999999999</v>
      </c>
      <c r="AL17" s="51">
        <v>1.4103000000000001</v>
      </c>
      <c r="AM17" s="51">
        <v>1.4094</v>
      </c>
      <c r="AN17" s="51">
        <v>1.4038999999999999</v>
      </c>
      <c r="AO17" s="51">
        <v>1.4005000000000001</v>
      </c>
      <c r="AP17" s="51">
        <v>1.3898999999999999</v>
      </c>
      <c r="AQ17" s="51">
        <v>1.3478000000000001</v>
      </c>
      <c r="AR17" s="51">
        <v>1.4018999999999999</v>
      </c>
      <c r="AS17" s="51">
        <v>1.3975</v>
      </c>
      <c r="AT17" s="51">
        <v>1.3987000000000001</v>
      </c>
      <c r="AU17" s="51">
        <v>1.3640000000000001</v>
      </c>
      <c r="AV17" s="51">
        <v>1.3943000000000001</v>
      </c>
      <c r="AW17" s="51">
        <v>1.4047000000000001</v>
      </c>
      <c r="AX17" s="51">
        <v>1.4068000000000001</v>
      </c>
      <c r="AY17" s="47">
        <v>1.3953</v>
      </c>
      <c r="AZ17" s="48">
        <v>1.3818999999999999</v>
      </c>
      <c r="BA17" s="48">
        <v>1.2966</v>
      </c>
      <c r="BB17" s="49">
        <v>1.2877000000000001</v>
      </c>
      <c r="BC17" s="51">
        <v>1.3314999999999999</v>
      </c>
      <c r="BD17" s="51">
        <v>1.3495999999999999</v>
      </c>
      <c r="BE17" s="51">
        <v>1.3351999999999999</v>
      </c>
      <c r="BF17" s="51">
        <v>1.3504</v>
      </c>
      <c r="BG17" s="51">
        <v>1.3493999999999999</v>
      </c>
      <c r="BH17" s="51">
        <v>1.3434999999999999</v>
      </c>
      <c r="BI17" s="51">
        <v>1.3680000000000001</v>
      </c>
      <c r="BJ17" s="51">
        <v>1.3976999999999999</v>
      </c>
      <c r="BK17" s="51">
        <v>1.3344</v>
      </c>
      <c r="BL17" s="51">
        <v>1.3702000000000001</v>
      </c>
      <c r="BM17" s="51">
        <v>1.3825000000000001</v>
      </c>
      <c r="BN17" s="46">
        <f t="shared" si="0"/>
        <v>1.3403749999999999</v>
      </c>
    </row>
    <row r="18" spans="1:69" ht="12" thickBot="1">
      <c r="A18" s="3" t="str">
        <f>RIGHT('Cost Report Data - 2015 Rebase'!A17,10)</f>
        <v>1790785590</v>
      </c>
      <c r="B18" s="2" t="str">
        <f>'Cost Report Data - 2015 Rebase'!B17</f>
        <v>MARQUIS CARE PLAZA REGENCY</v>
      </c>
      <c r="C18" s="324">
        <f>'Cost Report Data - 2015 Rebase'!C17</f>
        <v>41275</v>
      </c>
      <c r="D18" s="324">
        <f>'Cost Report Data - 2015 Rebase'!D17</f>
        <v>41639</v>
      </c>
      <c r="E18" s="144">
        <v>1.0284</v>
      </c>
      <c r="F18" s="144">
        <v>1.0662</v>
      </c>
      <c r="G18" s="196">
        <v>1.0416000000000001</v>
      </c>
      <c r="H18" s="144">
        <v>1.0012000000000001</v>
      </c>
      <c r="I18" s="144">
        <v>1.0251999999999999</v>
      </c>
      <c r="J18" s="144">
        <v>1.0316000000000001</v>
      </c>
      <c r="K18" s="144">
        <v>1.1686000000000001</v>
      </c>
      <c r="L18" s="144">
        <v>1.1329</v>
      </c>
      <c r="M18" s="144">
        <v>1.1064000000000001</v>
      </c>
      <c r="N18" s="144">
        <v>1.1291</v>
      </c>
      <c r="O18" s="51">
        <v>1.1109</v>
      </c>
      <c r="P18" s="51">
        <v>1.1338999999999999</v>
      </c>
      <c r="Q18" s="51">
        <v>1.1371</v>
      </c>
      <c r="R18" s="51">
        <v>1.1329</v>
      </c>
      <c r="S18" s="51">
        <v>1.1793</v>
      </c>
      <c r="T18" s="51">
        <v>1.1708000000000001</v>
      </c>
      <c r="U18" s="51">
        <v>1.1520999999999999</v>
      </c>
      <c r="V18" s="51">
        <v>1.1714</v>
      </c>
      <c r="W18" s="51">
        <v>1.1645000000000001</v>
      </c>
      <c r="X18" s="51">
        <v>1.1617999999999999</v>
      </c>
      <c r="Y18" s="51">
        <v>1.1847000000000001</v>
      </c>
      <c r="Z18" s="51">
        <v>1.2004999999999999</v>
      </c>
      <c r="AA18" s="51">
        <v>1.1917</v>
      </c>
      <c r="AB18" s="51">
        <v>1.1855</v>
      </c>
      <c r="AC18" s="51">
        <v>1.1557999999999999</v>
      </c>
      <c r="AD18" s="51">
        <v>1.1520999999999999</v>
      </c>
      <c r="AE18" s="51">
        <v>1.1718999999999999</v>
      </c>
      <c r="AF18" s="51">
        <v>1.2031000000000001</v>
      </c>
      <c r="AG18" s="51">
        <v>1.1973</v>
      </c>
      <c r="AH18" s="51">
        <v>1.1994</v>
      </c>
      <c r="AI18" s="51">
        <v>1.2381</v>
      </c>
      <c r="AJ18" s="51">
        <v>1.2243999999999999</v>
      </c>
      <c r="AK18" s="51">
        <v>1.2168000000000001</v>
      </c>
      <c r="AL18" s="51">
        <v>1.2092000000000001</v>
      </c>
      <c r="AM18" s="51">
        <v>1.1918</v>
      </c>
      <c r="AN18" s="51">
        <v>1.2224999999999999</v>
      </c>
      <c r="AO18" s="51">
        <v>1.2202999999999999</v>
      </c>
      <c r="AP18" s="51">
        <v>1.2548999999999999</v>
      </c>
      <c r="AQ18" s="51">
        <v>1.2645999999999999</v>
      </c>
      <c r="AR18" s="51">
        <v>1.3021</v>
      </c>
      <c r="AS18" s="51">
        <v>1.3665</v>
      </c>
      <c r="AT18" s="51">
        <v>1.3219000000000001</v>
      </c>
      <c r="AU18" s="51">
        <v>1.3138000000000001</v>
      </c>
      <c r="AV18" s="51">
        <v>1.3176000000000001</v>
      </c>
      <c r="AW18" s="51">
        <v>1.3076000000000001</v>
      </c>
      <c r="AX18" s="51">
        <v>1.3196000000000001</v>
      </c>
      <c r="AY18" s="47">
        <v>1.3150999999999999</v>
      </c>
      <c r="AZ18" s="367">
        <v>1.3109</v>
      </c>
      <c r="BA18" s="367">
        <v>1.3242</v>
      </c>
      <c r="BB18" s="369">
        <v>1.333</v>
      </c>
      <c r="BC18" s="51">
        <v>1.3444</v>
      </c>
      <c r="BD18" s="51">
        <v>1.3077000000000001</v>
      </c>
      <c r="BE18" s="51">
        <v>1.2984</v>
      </c>
      <c r="BF18" s="51">
        <v>1.3250999999999999</v>
      </c>
      <c r="BG18" s="51">
        <v>1.3143</v>
      </c>
      <c r="BH18" s="51">
        <v>1.3095000000000001</v>
      </c>
      <c r="BI18" s="51">
        <v>1.3145</v>
      </c>
      <c r="BJ18" s="51">
        <v>1.2969999999999999</v>
      </c>
      <c r="BK18" s="51">
        <v>1.3164</v>
      </c>
      <c r="BL18" s="51">
        <v>1.3321000000000001</v>
      </c>
      <c r="BM18" s="51">
        <v>1.3048</v>
      </c>
      <c r="BN18" s="46">
        <f t="shared" si="0"/>
        <v>1.3208</v>
      </c>
    </row>
    <row r="19" spans="1:69" ht="12" thickBot="1">
      <c r="A19" s="3" t="str">
        <f>RIGHT('Cost Report Data - 2015 Rebase'!A18,10)</f>
        <v>1427043298</v>
      </c>
      <c r="B19" s="2" t="str">
        <f>'Cost Report Data - 2015 Rebase'!B18</f>
        <v>DELMAR GARDENS OF GREEN VALLEY</v>
      </c>
      <c r="C19" s="324">
        <f>'Cost Report Data - 2015 Rebase'!C18</f>
        <v>41365</v>
      </c>
      <c r="D19" s="324">
        <f>'Cost Report Data - 2015 Rebase'!D18</f>
        <v>41729</v>
      </c>
      <c r="E19" s="51">
        <v>0.9597</v>
      </c>
      <c r="F19" s="51">
        <v>0.91610000000000003</v>
      </c>
      <c r="G19" s="143">
        <v>0.96599999999999997</v>
      </c>
      <c r="H19" s="51">
        <v>0.95920000000000005</v>
      </c>
      <c r="I19" s="51">
        <v>0.9415</v>
      </c>
      <c r="J19" s="51">
        <v>0.97219999999999995</v>
      </c>
      <c r="K19" s="51">
        <v>0.96340000000000003</v>
      </c>
      <c r="L19" s="51">
        <v>0.96440000000000003</v>
      </c>
      <c r="M19" s="51">
        <v>0.96089999999999998</v>
      </c>
      <c r="N19" s="51">
        <v>0.92830000000000001</v>
      </c>
      <c r="O19" s="51">
        <v>0.98209999999999997</v>
      </c>
      <c r="P19" s="51">
        <v>0.96550000000000002</v>
      </c>
      <c r="Q19" s="51">
        <v>1.0103</v>
      </c>
      <c r="R19" s="51">
        <v>1.0089999999999999</v>
      </c>
      <c r="S19" s="51">
        <v>1.0154000000000001</v>
      </c>
      <c r="T19" s="51">
        <v>1.0183</v>
      </c>
      <c r="U19" s="51">
        <v>0.98099999999999998</v>
      </c>
      <c r="V19" s="51">
        <v>0.97589999999999999</v>
      </c>
      <c r="W19" s="51">
        <v>1.0229999999999999</v>
      </c>
      <c r="X19" s="51">
        <v>0.97470000000000001</v>
      </c>
      <c r="Y19" s="51">
        <v>1.018</v>
      </c>
      <c r="Z19" s="51">
        <v>1.0580000000000001</v>
      </c>
      <c r="AA19" s="51">
        <v>0.99750000000000005</v>
      </c>
      <c r="AB19" s="51">
        <v>1.0777000000000001</v>
      </c>
      <c r="AC19" s="51">
        <v>1.0449999999999999</v>
      </c>
      <c r="AD19" s="51">
        <v>1.0309999999999999</v>
      </c>
      <c r="AE19" s="51">
        <v>1.0297000000000001</v>
      </c>
      <c r="AF19" s="51">
        <v>1.0073000000000001</v>
      </c>
      <c r="AG19" s="51">
        <v>1.004</v>
      </c>
      <c r="AH19" s="51">
        <v>1.0133000000000001</v>
      </c>
      <c r="AI19" s="51">
        <v>1.018</v>
      </c>
      <c r="AJ19" s="51">
        <v>1.0389999999999999</v>
      </c>
      <c r="AK19" s="51">
        <v>1.0253000000000001</v>
      </c>
      <c r="AL19" s="51">
        <v>1.0291999999999999</v>
      </c>
      <c r="AM19" s="51">
        <v>1.0371999999999999</v>
      </c>
      <c r="AN19" s="51">
        <v>1.0407</v>
      </c>
      <c r="AO19" s="51">
        <v>1.0837000000000001</v>
      </c>
      <c r="AP19" s="51">
        <v>1.0994999999999999</v>
      </c>
      <c r="AQ19" s="51">
        <v>1.0438000000000001</v>
      </c>
      <c r="AR19" s="51">
        <v>1.0270999999999999</v>
      </c>
      <c r="AS19" s="51">
        <v>1.0394000000000001</v>
      </c>
      <c r="AT19" s="51">
        <v>1.0122</v>
      </c>
      <c r="AU19" s="51">
        <v>0.999</v>
      </c>
      <c r="AV19" s="51">
        <v>1.0003</v>
      </c>
      <c r="AW19" s="51">
        <v>1.0049999999999999</v>
      </c>
      <c r="AX19" s="51">
        <v>0.99329999999999996</v>
      </c>
      <c r="AY19" s="51">
        <v>1.0123</v>
      </c>
      <c r="AZ19" s="50">
        <v>1.0173000000000001</v>
      </c>
      <c r="BA19" s="48">
        <v>0.98929999999999996</v>
      </c>
      <c r="BB19" s="48">
        <v>0.97899999999999998</v>
      </c>
      <c r="BC19" s="49">
        <v>1.0326</v>
      </c>
      <c r="BD19" s="51">
        <v>1.0278</v>
      </c>
      <c r="BE19" s="51">
        <v>1.0098</v>
      </c>
      <c r="BF19" s="51">
        <v>1.0237000000000001</v>
      </c>
      <c r="BG19" s="51">
        <v>1.0207999999999999</v>
      </c>
      <c r="BH19" s="51">
        <v>0.98839999999999995</v>
      </c>
      <c r="BI19" s="51">
        <v>0.98399999999999999</v>
      </c>
      <c r="BJ19" s="51">
        <v>0.99809999999999999</v>
      </c>
      <c r="BK19" s="51">
        <v>0.99590000000000001</v>
      </c>
      <c r="BL19" s="51">
        <v>0.99229999999999996</v>
      </c>
      <c r="BM19" s="51">
        <v>1.016</v>
      </c>
      <c r="BN19" s="46">
        <f>AVERAGE(AZ19:BC19)</f>
        <v>1.0045500000000001</v>
      </c>
    </row>
    <row r="20" spans="1:69" ht="12" thickBot="1">
      <c r="A20" s="3" t="str">
        <f>RIGHT('Cost Report Data - 2015 Rebase'!A19,10)</f>
        <v>1558497784</v>
      </c>
      <c r="B20" s="2" t="str">
        <f>'Cost Report Data - 2015 Rebase'!B19</f>
        <v>GAYE HAVEN</v>
      </c>
      <c r="C20" s="324">
        <f>'Cost Report Data - 2015 Rebase'!C19</f>
        <v>41091</v>
      </c>
      <c r="D20" s="324">
        <f>'Cost Report Data - 2015 Rebase'!D19</f>
        <v>41455</v>
      </c>
      <c r="E20" s="51">
        <v>0.79500000000000004</v>
      </c>
      <c r="F20" s="51">
        <v>0.71889999999999998</v>
      </c>
      <c r="G20" s="143">
        <v>0.73699999999999999</v>
      </c>
      <c r="H20" s="51">
        <v>0.71599999999999997</v>
      </c>
      <c r="I20" s="51">
        <v>0.65890000000000004</v>
      </c>
      <c r="J20" s="51">
        <v>0.66469999999999996</v>
      </c>
      <c r="K20" s="51">
        <v>0.69440000000000002</v>
      </c>
      <c r="L20" s="51">
        <v>0.68879999999999997</v>
      </c>
      <c r="M20" s="51">
        <v>0.72260000000000002</v>
      </c>
      <c r="N20" s="51">
        <v>0.71099999999999997</v>
      </c>
      <c r="O20" s="51">
        <v>0.71599999999999997</v>
      </c>
      <c r="P20" s="51">
        <v>0.72670000000000001</v>
      </c>
      <c r="Q20" s="51">
        <v>0.73060000000000003</v>
      </c>
      <c r="R20" s="51">
        <v>0.71289999999999998</v>
      </c>
      <c r="S20" s="51">
        <v>0.72550000000000003</v>
      </c>
      <c r="T20" s="51">
        <v>0.70099999999999996</v>
      </c>
      <c r="U20" s="51">
        <v>0.69159999999999999</v>
      </c>
      <c r="V20" s="51">
        <v>0.68049999999999999</v>
      </c>
      <c r="W20" s="51">
        <v>0.73899999999999999</v>
      </c>
      <c r="X20" s="51">
        <v>0.80559999999999998</v>
      </c>
      <c r="Y20" s="51">
        <v>0.72</v>
      </c>
      <c r="Z20" s="51">
        <v>0.65910000000000002</v>
      </c>
      <c r="AA20" s="51">
        <v>0.71140000000000003</v>
      </c>
      <c r="AB20" s="51">
        <v>0.73329999999999995</v>
      </c>
      <c r="AC20" s="51">
        <v>0.71</v>
      </c>
      <c r="AD20" s="51">
        <v>0.73109999999999997</v>
      </c>
      <c r="AE20" s="51">
        <v>0.73750000000000004</v>
      </c>
      <c r="AF20" s="51">
        <v>0.73160000000000003</v>
      </c>
      <c r="AG20" s="51">
        <v>0.80449999999999999</v>
      </c>
      <c r="AH20" s="51">
        <v>0.755</v>
      </c>
      <c r="AI20" s="51">
        <v>0.76</v>
      </c>
      <c r="AJ20" s="51">
        <v>0.75880000000000003</v>
      </c>
      <c r="AK20" s="51">
        <v>0.73880000000000001</v>
      </c>
      <c r="AL20" s="51">
        <v>0.76439999999999997</v>
      </c>
      <c r="AM20" s="51">
        <v>0.73</v>
      </c>
      <c r="AN20" s="51">
        <v>0.76060000000000005</v>
      </c>
      <c r="AO20" s="51">
        <v>0.76819999999999999</v>
      </c>
      <c r="AP20" s="51">
        <v>0.77400000000000002</v>
      </c>
      <c r="AQ20" s="51">
        <v>0.71819999999999995</v>
      </c>
      <c r="AR20" s="51">
        <v>0.70940000000000003</v>
      </c>
      <c r="AS20" s="51">
        <v>0.76690000000000003</v>
      </c>
      <c r="AT20" s="51">
        <v>0.84599999999999997</v>
      </c>
      <c r="AU20" s="51">
        <v>0.84599999999999997</v>
      </c>
      <c r="AV20" s="51">
        <v>0.76149999999999995</v>
      </c>
      <c r="AW20" s="47">
        <v>0.82440000000000002</v>
      </c>
      <c r="AX20" s="48">
        <v>0.83260000000000001</v>
      </c>
      <c r="AY20" s="48">
        <v>0.75180000000000002</v>
      </c>
      <c r="AZ20" s="49">
        <v>0.79220000000000002</v>
      </c>
      <c r="BA20" s="51">
        <v>0.78890000000000005</v>
      </c>
      <c r="BB20" s="51">
        <v>0.73529999999999995</v>
      </c>
      <c r="BC20" s="51">
        <v>0.76800000000000002</v>
      </c>
      <c r="BD20" s="51">
        <v>0.82679999999999998</v>
      </c>
      <c r="BE20" s="51">
        <v>0.8548</v>
      </c>
      <c r="BF20" s="51">
        <v>0.80210000000000004</v>
      </c>
      <c r="BG20" s="51">
        <v>0.81110000000000004</v>
      </c>
      <c r="BH20" s="51">
        <v>0.878</v>
      </c>
      <c r="BI20" s="51">
        <v>0.89849999999999997</v>
      </c>
      <c r="BJ20" s="51">
        <v>0.87670000000000003</v>
      </c>
      <c r="BK20" s="51">
        <v>0.8478</v>
      </c>
      <c r="BL20" s="51">
        <v>0.84699999999999998</v>
      </c>
      <c r="BM20" s="51">
        <v>0.83499999999999996</v>
      </c>
      <c r="BN20" s="46">
        <f>AVERAGE(AW20:AZ20)</f>
        <v>0.80025000000000013</v>
      </c>
    </row>
    <row r="21" spans="1:69" ht="12" thickBot="1">
      <c r="A21" s="3" t="str">
        <f>RIGHT('Cost Report Data - 2015 Rebase'!A20,10)</f>
        <v>1407894314</v>
      </c>
      <c r="B21" s="2" t="str">
        <f>'Cost Report Data - 2015 Rebase'!B20</f>
        <v>LIFE CARE CENTER OF LAS VEGAS</v>
      </c>
      <c r="C21" s="324">
        <f>'Cost Report Data - 2015 Rebase'!C20</f>
        <v>41275</v>
      </c>
      <c r="D21" s="324">
        <f>'Cost Report Data - 2015 Rebase'!D20</f>
        <v>41639</v>
      </c>
      <c r="E21" s="51">
        <v>0.95730000000000004</v>
      </c>
      <c r="F21" s="51">
        <v>1.006</v>
      </c>
      <c r="G21" s="143">
        <v>1.0026999999999999</v>
      </c>
      <c r="H21" s="51">
        <v>1.042</v>
      </c>
      <c r="I21" s="144">
        <v>1.0246999999999999</v>
      </c>
      <c r="J21" s="144">
        <v>1.0349999999999999</v>
      </c>
      <c r="K21" s="51">
        <v>0.998</v>
      </c>
      <c r="L21" s="51">
        <v>0.99839999999999995</v>
      </c>
      <c r="M21" s="51">
        <v>1.0118</v>
      </c>
      <c r="N21" s="51">
        <v>0.97609999999999997</v>
      </c>
      <c r="O21" s="51">
        <v>1.0289999999999999</v>
      </c>
      <c r="P21" s="51">
        <v>1.0459000000000001</v>
      </c>
      <c r="Q21" s="51">
        <v>1.0198</v>
      </c>
      <c r="R21" s="51">
        <v>1.0569</v>
      </c>
      <c r="S21" s="51">
        <v>1.0609999999999999</v>
      </c>
      <c r="T21" s="51">
        <v>1.0181</v>
      </c>
      <c r="U21" s="51">
        <v>1.0368999999999999</v>
      </c>
      <c r="V21" s="51">
        <v>1.0424</v>
      </c>
      <c r="W21" s="51">
        <v>1.0666</v>
      </c>
      <c r="X21" s="51">
        <v>1.0705</v>
      </c>
      <c r="Y21" s="51">
        <v>1.0921000000000001</v>
      </c>
      <c r="Z21" s="51">
        <v>1.0980000000000001</v>
      </c>
      <c r="AA21" s="51">
        <v>1.1224000000000001</v>
      </c>
      <c r="AB21" s="51">
        <v>1.1473</v>
      </c>
      <c r="AC21" s="51">
        <v>1.1509</v>
      </c>
      <c r="AD21" s="51">
        <v>1.1512</v>
      </c>
      <c r="AE21" s="51">
        <v>1.1623000000000001</v>
      </c>
      <c r="AF21" s="51">
        <v>1.1094999999999999</v>
      </c>
      <c r="AG21" s="51">
        <v>1.1263000000000001</v>
      </c>
      <c r="AH21" s="51">
        <v>1.1100000000000001</v>
      </c>
      <c r="AI21" s="51">
        <v>1.1479999999999999</v>
      </c>
      <c r="AJ21" s="51">
        <v>1.1464000000000001</v>
      </c>
      <c r="AK21" s="51">
        <v>1.1376999999999999</v>
      </c>
      <c r="AL21" s="51">
        <v>1.1661999999999999</v>
      </c>
      <c r="AM21" s="51">
        <v>1.1574</v>
      </c>
      <c r="AN21" s="51">
        <v>1.1591</v>
      </c>
      <c r="AO21" s="51">
        <v>1.1646000000000001</v>
      </c>
      <c r="AP21" s="51">
        <v>1.1719999999999999</v>
      </c>
      <c r="AQ21" s="51">
        <v>1.153</v>
      </c>
      <c r="AR21" s="51">
        <v>1.1587000000000001</v>
      </c>
      <c r="AS21" s="51">
        <v>1.1314</v>
      </c>
      <c r="AT21" s="51">
        <v>1.1928000000000001</v>
      </c>
      <c r="AU21" s="51">
        <v>1.1627000000000001</v>
      </c>
      <c r="AV21" s="51">
        <v>1.1051</v>
      </c>
      <c r="AW21" s="51">
        <v>1.1207</v>
      </c>
      <c r="AX21" s="51">
        <v>1.1319999999999999</v>
      </c>
      <c r="AY21" s="47">
        <v>1.1284000000000001</v>
      </c>
      <c r="AZ21" s="48">
        <v>1.1237999999999999</v>
      </c>
      <c r="BA21" s="48">
        <v>1.0798000000000001</v>
      </c>
      <c r="BB21" s="49">
        <v>1.0777000000000001</v>
      </c>
      <c r="BC21" s="51">
        <v>1.1348</v>
      </c>
      <c r="BD21" s="51">
        <v>1.1256999999999999</v>
      </c>
      <c r="BE21" s="51">
        <v>1.1171</v>
      </c>
      <c r="BF21" s="51">
        <v>1.1482000000000001</v>
      </c>
      <c r="BG21" s="51">
        <v>1.1536</v>
      </c>
      <c r="BH21" s="51">
        <v>1.1708000000000001</v>
      </c>
      <c r="BI21" s="51">
        <v>1.1836</v>
      </c>
      <c r="BJ21" s="51">
        <v>1.2081999999999999</v>
      </c>
      <c r="BK21" s="51">
        <v>1.1109</v>
      </c>
      <c r="BL21" s="51">
        <v>1.1134999999999999</v>
      </c>
      <c r="BM21" s="51">
        <v>1.0831999999999999</v>
      </c>
      <c r="BN21" s="46">
        <f>AVERAGE(AY21:BB21)</f>
        <v>1.1024250000000002</v>
      </c>
    </row>
    <row r="22" spans="1:69" ht="12" thickBot="1">
      <c r="A22" s="3" t="str">
        <f>RIGHT('Cost Report Data - 2015 Rebase'!A21,10)</f>
        <v>1558605402</v>
      </c>
      <c r="B22" s="2" t="str">
        <f>'Cost Report Data - 2015 Rebase'!B21</f>
        <v>TORREY PINES CARE CENTER</v>
      </c>
      <c r="C22" s="324">
        <f>'Cost Report Data - 2015 Rebase'!C21</f>
        <v>41334</v>
      </c>
      <c r="D22" s="324">
        <f>'Cost Report Data - 2015 Rebase'!D21</f>
        <v>41639</v>
      </c>
      <c r="E22" s="51">
        <v>1.0330999999999999</v>
      </c>
      <c r="F22" s="51">
        <v>1.0226999999999999</v>
      </c>
      <c r="G22" s="143">
        <v>1.1842999999999999</v>
      </c>
      <c r="H22" s="51">
        <v>1.1501999999999999</v>
      </c>
      <c r="I22" s="51">
        <v>1.1051</v>
      </c>
      <c r="J22" s="51">
        <v>1.0775999999999999</v>
      </c>
      <c r="K22" s="51">
        <v>1.0955999999999999</v>
      </c>
      <c r="L22" s="51">
        <v>1.0982000000000001</v>
      </c>
      <c r="M22" s="51">
        <v>1.1525000000000001</v>
      </c>
      <c r="N22" s="51">
        <v>1.1164000000000001</v>
      </c>
      <c r="O22" s="51">
        <v>1.1440999999999999</v>
      </c>
      <c r="P22" s="51">
        <v>1.1145</v>
      </c>
      <c r="Q22" s="51">
        <v>1.1201000000000001</v>
      </c>
      <c r="R22" s="51">
        <v>1.1211</v>
      </c>
      <c r="S22" s="51">
        <v>1.1012999999999999</v>
      </c>
      <c r="T22" s="51">
        <v>1.0855999999999999</v>
      </c>
      <c r="U22" s="51">
        <v>1.1189</v>
      </c>
      <c r="V22" s="51">
        <v>1.0407999999999999</v>
      </c>
      <c r="W22" s="51">
        <v>1.0643</v>
      </c>
      <c r="X22" s="51">
        <v>1.1198999999999999</v>
      </c>
      <c r="Y22" s="51">
        <v>1.0728</v>
      </c>
      <c r="Z22" s="51">
        <v>1.1001000000000001</v>
      </c>
      <c r="AA22" s="51">
        <v>1.1004</v>
      </c>
      <c r="AB22" s="51">
        <v>1.1739999999999999</v>
      </c>
      <c r="AC22" s="51">
        <v>1.1603000000000001</v>
      </c>
      <c r="AD22" s="51">
        <v>1.1758999999999999</v>
      </c>
      <c r="AE22" s="51">
        <v>1.2195</v>
      </c>
      <c r="AF22" s="51">
        <v>1.2834000000000001</v>
      </c>
      <c r="AG22" s="51">
        <v>1.2464</v>
      </c>
      <c r="AH22" s="51">
        <v>1.218</v>
      </c>
      <c r="AI22" s="51">
        <v>1.3569</v>
      </c>
      <c r="AJ22" s="51">
        <v>1.5285</v>
      </c>
      <c r="AK22" s="51">
        <v>1.4386000000000001</v>
      </c>
      <c r="AL22" s="51">
        <v>1.4432</v>
      </c>
      <c r="AM22" s="51">
        <v>1.4953000000000001</v>
      </c>
      <c r="AN22" s="51">
        <v>1.4285000000000001</v>
      </c>
      <c r="AO22" s="51">
        <v>1.5044999999999999</v>
      </c>
      <c r="AP22" s="51">
        <v>1.3879999999999999</v>
      </c>
      <c r="AQ22" s="51">
        <v>1.4282999999999999</v>
      </c>
      <c r="AR22" s="51">
        <v>1.383</v>
      </c>
      <c r="AS22" s="51">
        <v>1.3488</v>
      </c>
      <c r="AT22" s="51">
        <v>1.4219999999999999</v>
      </c>
      <c r="AU22" s="51">
        <v>1.4759</v>
      </c>
      <c r="AV22" s="51">
        <v>1.4867999999999999</v>
      </c>
      <c r="AW22" s="51">
        <v>1.3995</v>
      </c>
      <c r="AX22" s="51">
        <v>1.4238</v>
      </c>
      <c r="AY22" s="51">
        <v>1.3493999999999999</v>
      </c>
      <c r="AZ22" s="50">
        <v>1.4245000000000001</v>
      </c>
      <c r="BA22" s="367">
        <v>1.3675999999999999</v>
      </c>
      <c r="BB22" s="369">
        <v>1.3001</v>
      </c>
      <c r="BC22" s="51">
        <v>1.3010999999999999</v>
      </c>
      <c r="BD22" s="51">
        <v>1.4217</v>
      </c>
      <c r="BE22" s="51">
        <v>1.3021</v>
      </c>
      <c r="BF22" s="51">
        <v>1.2153</v>
      </c>
      <c r="BG22" s="51">
        <v>1.2549999999999999</v>
      </c>
      <c r="BH22" s="51">
        <v>1.2283999999999999</v>
      </c>
      <c r="BI22" s="51">
        <v>1.2182999999999999</v>
      </c>
      <c r="BJ22" s="51">
        <v>1.2174</v>
      </c>
      <c r="BK22" s="51">
        <v>1.2143999999999999</v>
      </c>
      <c r="BL22" s="51">
        <v>1.2694000000000001</v>
      </c>
      <c r="BM22" s="51">
        <v>1.2266999999999999</v>
      </c>
      <c r="BN22" s="370">
        <f>AVERAGE(AZ22:BB22)</f>
        <v>1.3640666666666668</v>
      </c>
    </row>
    <row r="23" spans="1:69" ht="12" thickBot="1">
      <c r="A23" s="3" t="str">
        <f>RIGHT('Cost Report Data - 2015 Rebase'!A22,10)</f>
        <v>1447298088</v>
      </c>
      <c r="B23" s="2" t="str">
        <f>'Cost Report Data - 2015 Rebase'!B22</f>
        <v>HORIZON HEALTH AND REHABILITATION (FKA DESERT LANE CARE CENTER)</v>
      </c>
      <c r="C23" s="324">
        <f>'Cost Report Data - 2015 Rebase'!C22</f>
        <v>41275</v>
      </c>
      <c r="D23" s="324">
        <f>'Cost Report Data - 2015 Rebase'!D22</f>
        <v>41639</v>
      </c>
      <c r="E23" s="51">
        <v>1.2789999999999999</v>
      </c>
      <c r="F23" s="51">
        <v>1.2252000000000001</v>
      </c>
      <c r="G23" s="143">
        <v>1.2795000000000001</v>
      </c>
      <c r="H23" s="51">
        <v>1.2557</v>
      </c>
      <c r="I23" s="144">
        <v>1.2618</v>
      </c>
      <c r="J23" s="144">
        <v>1.2371000000000001</v>
      </c>
      <c r="K23" s="51">
        <v>1.2456</v>
      </c>
      <c r="L23" s="51">
        <v>1.2206999999999999</v>
      </c>
      <c r="M23" s="51">
        <v>1.2543</v>
      </c>
      <c r="N23" s="51">
        <v>1.2578</v>
      </c>
      <c r="O23" s="51">
        <v>1.1997</v>
      </c>
      <c r="P23" s="51">
        <v>1.2067000000000001</v>
      </c>
      <c r="Q23" s="51">
        <v>1.1803999999999999</v>
      </c>
      <c r="R23" s="51">
        <v>1.2081999999999999</v>
      </c>
      <c r="S23" s="51">
        <v>1.2023999999999999</v>
      </c>
      <c r="T23" s="51">
        <v>1.2013</v>
      </c>
      <c r="U23" s="51">
        <v>1.204</v>
      </c>
      <c r="V23" s="51">
        <v>1.1845000000000001</v>
      </c>
      <c r="W23" s="51">
        <v>1.1892</v>
      </c>
      <c r="X23" s="51">
        <v>1.1762999999999999</v>
      </c>
      <c r="Y23" s="51">
        <v>1.1183000000000001</v>
      </c>
      <c r="Z23" s="51">
        <v>1.1269</v>
      </c>
      <c r="AA23" s="51">
        <v>1.2181</v>
      </c>
      <c r="AB23" s="51">
        <v>1.1935</v>
      </c>
      <c r="AC23" s="51">
        <v>1.1967000000000001</v>
      </c>
      <c r="AD23" s="51">
        <v>1.1839999999999999</v>
      </c>
      <c r="AE23" s="51">
        <v>1.1808000000000001</v>
      </c>
      <c r="AF23" s="51">
        <v>1.1405000000000001</v>
      </c>
      <c r="AG23" s="51">
        <v>1.1766000000000001</v>
      </c>
      <c r="AH23" s="51">
        <v>1.1278999999999999</v>
      </c>
      <c r="AI23" s="51">
        <v>1.1324000000000001</v>
      </c>
      <c r="AJ23" s="51">
        <v>1.1274999999999999</v>
      </c>
      <c r="AK23" s="51">
        <v>1.1345000000000001</v>
      </c>
      <c r="AL23" s="51">
        <v>1.0677000000000001</v>
      </c>
      <c r="AM23" s="51">
        <v>1.0923</v>
      </c>
      <c r="AN23" s="51">
        <v>1.1060000000000001</v>
      </c>
      <c r="AO23" s="51">
        <v>1.1022000000000001</v>
      </c>
      <c r="AP23" s="51">
        <v>1.0886</v>
      </c>
      <c r="AQ23" s="51">
        <v>1.1472</v>
      </c>
      <c r="AR23" s="51">
        <v>1.1282000000000001</v>
      </c>
      <c r="AS23" s="51">
        <v>1.2229000000000001</v>
      </c>
      <c r="AT23" s="51">
        <v>1.1779999999999999</v>
      </c>
      <c r="AU23" s="51">
        <v>1.2177</v>
      </c>
      <c r="AV23" s="51">
        <v>1.2236</v>
      </c>
      <c r="AW23" s="51">
        <v>1.2968</v>
      </c>
      <c r="AX23" s="51">
        <v>1.2177</v>
      </c>
      <c r="AY23" s="47">
        <v>1.1768000000000001</v>
      </c>
      <c r="AZ23" s="48">
        <v>1.1409</v>
      </c>
      <c r="BA23" s="48">
        <v>1.2222999999999999</v>
      </c>
      <c r="BB23" s="49">
        <v>1.1757</v>
      </c>
      <c r="BC23" s="51">
        <v>1.1974</v>
      </c>
      <c r="BD23" s="51">
        <v>1.1567000000000001</v>
      </c>
      <c r="BE23" s="51">
        <v>1.0753999999999999</v>
      </c>
      <c r="BF23" s="51">
        <v>1.0683</v>
      </c>
      <c r="BG23" s="51">
        <v>1.0468999999999999</v>
      </c>
      <c r="BH23" s="51">
        <v>1.0396000000000001</v>
      </c>
      <c r="BI23" s="51">
        <v>1.1647000000000001</v>
      </c>
      <c r="BJ23" s="51">
        <v>1.2586999999999999</v>
      </c>
      <c r="BK23" s="51">
        <v>1.2952999999999999</v>
      </c>
      <c r="BL23" s="51">
        <v>1.2650999999999999</v>
      </c>
      <c r="BM23" s="51">
        <v>1.3105</v>
      </c>
      <c r="BN23" s="46">
        <f>AVERAGE(AY23:BB23)</f>
        <v>1.178925</v>
      </c>
      <c r="BQ23" s="69"/>
    </row>
    <row r="24" spans="1:69" ht="12" thickBot="1">
      <c r="A24" s="3" t="str">
        <f>RIGHT('Cost Report Data - 2015 Rebase'!A23,10)</f>
        <v>1992707806</v>
      </c>
      <c r="B24" s="2" t="str">
        <f>'Cost Report Data - 2015 Rebase'!B23</f>
        <v>EL JEN MEDICAL HOSPITAL</v>
      </c>
      <c r="C24" s="324">
        <f>'Cost Report Data - 2015 Rebase'!C23</f>
        <v>41275</v>
      </c>
      <c r="D24" s="324">
        <f>'Cost Report Data - 2015 Rebase'!D23</f>
        <v>41639</v>
      </c>
      <c r="E24" s="51">
        <v>0.96889999999999998</v>
      </c>
      <c r="F24" s="51">
        <v>0.9909</v>
      </c>
      <c r="G24" s="143">
        <v>1.0076000000000001</v>
      </c>
      <c r="H24" s="51">
        <v>1.0037</v>
      </c>
      <c r="I24" s="144">
        <v>0.98909999999999998</v>
      </c>
      <c r="J24" s="144">
        <v>0.97729999999999995</v>
      </c>
      <c r="K24" s="51">
        <v>0.96499999999999997</v>
      </c>
      <c r="L24" s="51">
        <v>0.96089999999999998</v>
      </c>
      <c r="M24" s="51">
        <v>0.97970000000000002</v>
      </c>
      <c r="N24" s="51">
        <v>0.98219999999999996</v>
      </c>
      <c r="O24" s="51">
        <v>0.96360000000000001</v>
      </c>
      <c r="P24" s="51">
        <v>0.96260000000000001</v>
      </c>
      <c r="Q24" s="51">
        <v>0.96679999999999999</v>
      </c>
      <c r="R24" s="51">
        <v>0.95709999999999995</v>
      </c>
      <c r="S24" s="51">
        <v>0.95189999999999997</v>
      </c>
      <c r="T24" s="51">
        <v>0.97689999999999999</v>
      </c>
      <c r="U24" s="51">
        <v>0.95779999999999998</v>
      </c>
      <c r="V24" s="51">
        <v>0.94840000000000002</v>
      </c>
      <c r="W24" s="51">
        <v>0.94610000000000005</v>
      </c>
      <c r="X24" s="51">
        <v>0.97609999999999997</v>
      </c>
      <c r="Y24" s="51">
        <v>1.0019</v>
      </c>
      <c r="Z24" s="51">
        <v>1.0044999999999999</v>
      </c>
      <c r="AA24" s="51">
        <v>1.0229999999999999</v>
      </c>
      <c r="AB24" s="51">
        <v>1.0648</v>
      </c>
      <c r="AC24" s="51">
        <v>1.1006</v>
      </c>
      <c r="AD24" s="51">
        <v>1.0660000000000001</v>
      </c>
      <c r="AE24" s="51">
        <v>1.0821000000000001</v>
      </c>
      <c r="AF24" s="51">
        <v>1.0730999999999999</v>
      </c>
      <c r="AG24" s="51">
        <v>1.0565</v>
      </c>
      <c r="AH24" s="51">
        <v>1.0519000000000001</v>
      </c>
      <c r="AI24" s="51">
        <v>1.0699000000000001</v>
      </c>
      <c r="AJ24" s="51">
        <v>1.0849</v>
      </c>
      <c r="AK24" s="51">
        <v>1.0828</v>
      </c>
      <c r="AL24" s="51">
        <v>1.0547</v>
      </c>
      <c r="AM24" s="51">
        <v>1.0656000000000001</v>
      </c>
      <c r="AN24" s="51">
        <v>1.0338000000000001</v>
      </c>
      <c r="AO24" s="51">
        <v>1.0875999999999999</v>
      </c>
      <c r="AP24" s="51">
        <v>1.0464</v>
      </c>
      <c r="AQ24" s="51">
        <v>1.0478000000000001</v>
      </c>
      <c r="AR24" s="51">
        <v>1.0819000000000001</v>
      </c>
      <c r="AS24" s="51">
        <v>1.0496000000000001</v>
      </c>
      <c r="AT24" s="51">
        <v>1.0980000000000001</v>
      </c>
      <c r="AU24" s="51">
        <v>1.1512</v>
      </c>
      <c r="AV24" s="51">
        <v>1.1507000000000001</v>
      </c>
      <c r="AW24" s="51">
        <v>1.0591999999999999</v>
      </c>
      <c r="AX24" s="51">
        <v>1.0828</v>
      </c>
      <c r="AY24" s="47">
        <v>1.0598000000000001</v>
      </c>
      <c r="AZ24" s="48">
        <v>1.1242000000000001</v>
      </c>
      <c r="BA24" s="48">
        <v>1.093</v>
      </c>
      <c r="BB24" s="49">
        <v>1.0242</v>
      </c>
      <c r="BC24" s="51">
        <v>1.1172</v>
      </c>
      <c r="BD24" s="51">
        <v>1.1287</v>
      </c>
      <c r="BE24" s="51">
        <v>1.0855999999999999</v>
      </c>
      <c r="BF24" s="51">
        <v>1.0283</v>
      </c>
      <c r="BG24" s="51">
        <v>0.98499999999999999</v>
      </c>
      <c r="BH24" s="51">
        <v>1.1268</v>
      </c>
      <c r="BI24" s="51">
        <v>1.0908</v>
      </c>
      <c r="BJ24" s="51">
        <v>1.0564</v>
      </c>
      <c r="BK24" s="51">
        <v>1.1524000000000001</v>
      </c>
      <c r="BL24" s="51">
        <v>1.1167</v>
      </c>
      <c r="BM24" s="51">
        <v>1.0992</v>
      </c>
      <c r="BN24" s="46">
        <f>AVERAGE(AY24:BB24)</f>
        <v>1.0752999999999999</v>
      </c>
    </row>
    <row r="25" spans="1:69" ht="12" thickBot="1">
      <c r="A25" s="3" t="str">
        <f>RIGHT('Cost Report Data - 2015 Rebase'!A24,10)</f>
        <v>1003150954</v>
      </c>
      <c r="B25" s="2" t="str">
        <f>'Cost Report Data - 2015 Rebase'!B24</f>
        <v>LAS VEGAS HEALTHCARE &amp; REHAB CENTER</v>
      </c>
      <c r="C25" s="324">
        <f>'Cost Report Data - 2015 Rebase'!C24</f>
        <v>41334</v>
      </c>
      <c r="D25" s="324">
        <f>'Cost Report Data - 2015 Rebase'!D24</f>
        <v>41639</v>
      </c>
      <c r="E25" s="51">
        <v>1.1085</v>
      </c>
      <c r="F25" s="51">
        <v>1.1208</v>
      </c>
      <c r="G25" s="143">
        <v>1.1274</v>
      </c>
      <c r="H25" s="51">
        <v>1.1100000000000001</v>
      </c>
      <c r="I25" s="51">
        <v>1.0740000000000001</v>
      </c>
      <c r="J25" s="51">
        <v>1.1200000000000001</v>
      </c>
      <c r="K25" s="51">
        <v>1.1598999999999999</v>
      </c>
      <c r="L25" s="51">
        <v>1.1698999999999999</v>
      </c>
      <c r="M25" s="51">
        <v>1.1838</v>
      </c>
      <c r="N25" s="51">
        <v>1.2983</v>
      </c>
      <c r="O25" s="51">
        <v>1.2581</v>
      </c>
      <c r="P25" s="51">
        <v>1.2777000000000001</v>
      </c>
      <c r="Q25" s="51">
        <v>1.2118</v>
      </c>
      <c r="R25" s="51">
        <v>1.2161999999999999</v>
      </c>
      <c r="S25" s="51">
        <v>1.2137</v>
      </c>
      <c r="T25" s="51">
        <v>1.2297</v>
      </c>
      <c r="U25" s="51">
        <v>1.2511000000000001</v>
      </c>
      <c r="V25" s="51">
        <v>1.2281</v>
      </c>
      <c r="W25" s="51">
        <v>1.3385</v>
      </c>
      <c r="X25" s="51">
        <v>1.3641000000000001</v>
      </c>
      <c r="Y25" s="51">
        <v>1.2435</v>
      </c>
      <c r="Z25" s="51">
        <v>1.3165</v>
      </c>
      <c r="AA25" s="51">
        <v>1.3508</v>
      </c>
      <c r="AB25" s="51">
        <v>1.353</v>
      </c>
      <c r="AC25" s="51">
        <v>1.3512</v>
      </c>
      <c r="AD25" s="51">
        <v>1.3764000000000001</v>
      </c>
      <c r="AE25" s="51">
        <v>1.3159000000000001</v>
      </c>
      <c r="AF25" s="51">
        <v>1.3572</v>
      </c>
      <c r="AG25" s="51">
        <v>1.3079000000000001</v>
      </c>
      <c r="AH25" s="51">
        <v>1.3005</v>
      </c>
      <c r="AI25" s="51">
        <v>1.4104000000000001</v>
      </c>
      <c r="AJ25" s="51">
        <v>1.3943000000000001</v>
      </c>
      <c r="AK25" s="51">
        <v>1.3411999999999999</v>
      </c>
      <c r="AL25" s="51">
        <v>1.2756000000000001</v>
      </c>
      <c r="AM25" s="51">
        <v>1.2791999999999999</v>
      </c>
      <c r="AN25" s="51">
        <v>1.2791999999999999</v>
      </c>
      <c r="AO25" s="51">
        <v>1.2425999999999999</v>
      </c>
      <c r="AP25" s="51">
        <v>1.2857000000000001</v>
      </c>
      <c r="AQ25" s="51">
        <v>1.3911</v>
      </c>
      <c r="AR25" s="51">
        <v>1.3636999999999999</v>
      </c>
      <c r="AS25" s="51">
        <v>1.2606999999999999</v>
      </c>
      <c r="AT25" s="51">
        <v>1.2498</v>
      </c>
      <c r="AU25" s="51">
        <v>1.2216</v>
      </c>
      <c r="AV25" s="51">
        <v>1.3314999999999999</v>
      </c>
      <c r="AW25" s="51">
        <v>1.1709000000000001</v>
      </c>
      <c r="AX25" s="51">
        <v>1.2245999999999999</v>
      </c>
      <c r="AY25" s="51">
        <v>1.3363</v>
      </c>
      <c r="AZ25" s="50">
        <v>1.2577</v>
      </c>
      <c r="BA25" s="367">
        <v>1.2587999999999999</v>
      </c>
      <c r="BB25" s="369">
        <v>1.2190000000000001</v>
      </c>
      <c r="BC25" s="51">
        <v>1.1661999999999999</v>
      </c>
      <c r="BD25" s="51">
        <v>1.2128000000000001</v>
      </c>
      <c r="BE25" s="51">
        <v>1.1677</v>
      </c>
      <c r="BF25" s="51">
        <v>1.1813</v>
      </c>
      <c r="BG25" s="51">
        <v>1.1526000000000001</v>
      </c>
      <c r="BH25" s="51">
        <v>1.2392000000000001</v>
      </c>
      <c r="BI25" s="51">
        <v>1.2382</v>
      </c>
      <c r="BJ25" s="51">
        <v>1.2761</v>
      </c>
      <c r="BK25" s="51">
        <v>1.264</v>
      </c>
      <c r="BL25" s="51">
        <v>1.2941</v>
      </c>
      <c r="BM25" s="51">
        <v>1.1719999999999999</v>
      </c>
      <c r="BN25" s="46">
        <f>AVERAGE(AZ25:BB25)</f>
        <v>1.2451666666666668</v>
      </c>
    </row>
    <row r="26" spans="1:69" ht="12" thickBot="1">
      <c r="A26" s="3" t="str">
        <f>RIGHT('Cost Report Data - 2015 Rebase'!A25,10)</f>
        <v>1558458745</v>
      </c>
      <c r="B26" s="2" t="str">
        <f>'Cost Report Data - 2015 Rebase'!B25</f>
        <v>SOUTHERN NEVADA MEDICAL &amp; REHAB (FKA VEGAS VALLEY REHABILITATION HOSPITAL)</v>
      </c>
      <c r="C26" s="324">
        <f>'Cost Report Data - 2015 Rebase'!C25</f>
        <v>41275</v>
      </c>
      <c r="D26" s="324">
        <f>'Cost Report Data - 2015 Rebase'!D25</f>
        <v>41639</v>
      </c>
      <c r="E26" s="51">
        <v>1.0733999999999999</v>
      </c>
      <c r="F26" s="51">
        <v>1.1492</v>
      </c>
      <c r="G26" s="143">
        <v>1.2628999999999999</v>
      </c>
      <c r="H26" s="51">
        <v>1.2597</v>
      </c>
      <c r="I26" s="144">
        <v>1.1682999999999999</v>
      </c>
      <c r="J26" s="144">
        <v>1.2674000000000001</v>
      </c>
      <c r="K26" s="51">
        <v>1.2141999999999999</v>
      </c>
      <c r="L26" s="51">
        <v>1.4004000000000001</v>
      </c>
      <c r="M26" s="51">
        <v>1.3605</v>
      </c>
      <c r="N26" s="51">
        <v>1.3548</v>
      </c>
      <c r="O26" s="51">
        <v>1.4343999999999999</v>
      </c>
      <c r="P26" s="51">
        <v>1.1245000000000001</v>
      </c>
      <c r="Q26" s="51">
        <v>1.4367000000000001</v>
      </c>
      <c r="R26" s="51">
        <v>1.5889</v>
      </c>
      <c r="S26" s="51">
        <v>1.605</v>
      </c>
      <c r="T26" s="51">
        <v>1.59</v>
      </c>
      <c r="U26" s="51">
        <v>1.5281</v>
      </c>
      <c r="V26" s="51">
        <v>1.6286</v>
      </c>
      <c r="W26" s="51">
        <v>1.4758</v>
      </c>
      <c r="X26" s="51">
        <v>1.6641999999999999</v>
      </c>
      <c r="Y26" s="51">
        <v>1.601</v>
      </c>
      <c r="Z26" s="51">
        <v>1.6281000000000001</v>
      </c>
      <c r="AA26" s="51">
        <v>1.5904</v>
      </c>
      <c r="AB26" s="51">
        <v>1.552</v>
      </c>
      <c r="AC26" s="51">
        <v>1.5814999999999999</v>
      </c>
      <c r="AD26" s="51">
        <v>1.5778000000000001</v>
      </c>
      <c r="AE26" s="51">
        <v>1.5929</v>
      </c>
      <c r="AF26" s="51">
        <v>1.6091</v>
      </c>
      <c r="AG26" s="51">
        <v>1.5705</v>
      </c>
      <c r="AH26" s="51">
        <v>1.5669999999999999</v>
      </c>
      <c r="AI26" s="51">
        <v>1.5425</v>
      </c>
      <c r="AJ26" s="51">
        <v>1.4196</v>
      </c>
      <c r="AK26" s="51">
        <v>1.4558</v>
      </c>
      <c r="AL26" s="51">
        <v>1.4463999999999999</v>
      </c>
      <c r="AM26" s="51">
        <v>1.4823999999999999</v>
      </c>
      <c r="AN26" s="51">
        <v>1.5261</v>
      </c>
      <c r="AO26" s="51">
        <v>1.6467000000000001</v>
      </c>
      <c r="AP26" s="51">
        <v>1.6011</v>
      </c>
      <c r="AQ26" s="51">
        <v>1.5719000000000001</v>
      </c>
      <c r="AR26" s="51">
        <v>1.5387999999999999</v>
      </c>
      <c r="AS26" s="51">
        <v>1.4976</v>
      </c>
      <c r="AT26" s="51">
        <v>1.6488</v>
      </c>
      <c r="AU26" s="51">
        <v>1.6726000000000001</v>
      </c>
      <c r="AV26" s="51">
        <v>1.6075999999999999</v>
      </c>
      <c r="AW26" s="51">
        <v>1.5645</v>
      </c>
      <c r="AX26" s="51">
        <v>1.6160000000000001</v>
      </c>
      <c r="AY26" s="47">
        <v>1.5845</v>
      </c>
      <c r="AZ26" s="48">
        <v>1.6259999999999999</v>
      </c>
      <c r="BA26" s="48">
        <v>1.5608</v>
      </c>
      <c r="BB26" s="49">
        <v>1.5650999999999999</v>
      </c>
      <c r="BC26" s="51">
        <v>1.5394000000000001</v>
      </c>
      <c r="BD26" s="51">
        <v>1.5210999999999999</v>
      </c>
      <c r="BE26" s="51">
        <v>1.4451000000000001</v>
      </c>
      <c r="BF26" s="51">
        <v>1.502</v>
      </c>
      <c r="BG26" s="51">
        <v>1.5345</v>
      </c>
      <c r="BH26" s="51">
        <v>1.5751999999999999</v>
      </c>
      <c r="BI26" s="51">
        <v>1.5389999999999999</v>
      </c>
      <c r="BJ26" s="51">
        <v>1.3839999999999999</v>
      </c>
      <c r="BK26" s="51">
        <v>1.2595000000000001</v>
      </c>
      <c r="BL26" s="51">
        <v>1.2152000000000001</v>
      </c>
      <c r="BM26" s="51">
        <v>1.0987</v>
      </c>
      <c r="BN26" s="46">
        <f>AVERAGE(AY26:BB26)</f>
        <v>1.5841000000000001</v>
      </c>
    </row>
    <row r="27" spans="1:69" ht="12" thickBot="1">
      <c r="A27" s="3" t="str">
        <f>RIGHT('Cost Report Data - 2015 Rebase'!A26,10)</f>
        <v>1598852774</v>
      </c>
      <c r="B27" s="2" t="str">
        <f>'Cost Report Data - 2015 Rebase'!B26</f>
        <v>HARMON MEDICAL AND REHABILITATION HOSPITAL</v>
      </c>
      <c r="C27" s="324">
        <f>'Cost Report Data - 2015 Rebase'!C26</f>
        <v>38353</v>
      </c>
      <c r="D27" s="324">
        <f>'Cost Report Data - 2015 Rebase'!D26</f>
        <v>38717</v>
      </c>
      <c r="E27" s="144">
        <v>1</v>
      </c>
      <c r="F27" s="51">
        <v>0.93</v>
      </c>
      <c r="G27" s="143">
        <v>0.93</v>
      </c>
      <c r="H27" s="144">
        <v>1</v>
      </c>
      <c r="I27" s="144">
        <v>1</v>
      </c>
      <c r="J27" s="144">
        <v>1.4585999999999999</v>
      </c>
      <c r="K27" s="51">
        <v>1.3886000000000001</v>
      </c>
      <c r="L27" s="51">
        <v>1.27</v>
      </c>
      <c r="M27" s="51">
        <v>1.27</v>
      </c>
      <c r="N27" s="51">
        <v>1.27</v>
      </c>
      <c r="O27" s="51">
        <v>1.1950000000000001</v>
      </c>
      <c r="P27" s="51">
        <v>1.08</v>
      </c>
      <c r="Q27" s="51">
        <v>0</v>
      </c>
      <c r="R27" s="51">
        <v>1.31</v>
      </c>
      <c r="S27" s="47">
        <v>1.72</v>
      </c>
      <c r="T27" s="48">
        <v>1.27</v>
      </c>
      <c r="U27" s="48">
        <v>0</v>
      </c>
      <c r="V27" s="49">
        <v>1.04</v>
      </c>
      <c r="W27" s="51">
        <v>0</v>
      </c>
      <c r="X27" s="51">
        <v>0</v>
      </c>
      <c r="Y27" s="51">
        <v>0</v>
      </c>
      <c r="Z27" s="51">
        <v>2.1</v>
      </c>
      <c r="AA27" s="51">
        <v>0</v>
      </c>
      <c r="AB27" s="51">
        <v>0</v>
      </c>
      <c r="AC27" s="51">
        <v>2.1</v>
      </c>
      <c r="AD27" s="51">
        <v>1.72</v>
      </c>
      <c r="AE27" s="51">
        <v>1.04</v>
      </c>
      <c r="AF27" s="51">
        <v>0.93</v>
      </c>
      <c r="AG27" s="51">
        <v>0</v>
      </c>
      <c r="AH27" s="51">
        <v>0</v>
      </c>
      <c r="AI27" s="51">
        <v>0</v>
      </c>
      <c r="AJ27" s="51">
        <v>1.27</v>
      </c>
      <c r="AK27" s="51">
        <v>0</v>
      </c>
      <c r="AL27" s="51">
        <v>1.72</v>
      </c>
      <c r="AM27" s="51">
        <v>0</v>
      </c>
      <c r="AN27" s="51">
        <v>0</v>
      </c>
      <c r="AO27" s="51">
        <v>0</v>
      </c>
      <c r="AP27" s="51">
        <v>0</v>
      </c>
      <c r="AQ27" s="51">
        <v>0</v>
      </c>
      <c r="AR27" s="51">
        <v>0</v>
      </c>
      <c r="AS27" s="51">
        <v>1.4950000000000001</v>
      </c>
      <c r="AT27" s="51">
        <v>1.3067</v>
      </c>
      <c r="AU27" s="51">
        <v>0.93</v>
      </c>
      <c r="AV27" s="51">
        <v>0</v>
      </c>
      <c r="AW27" s="51">
        <v>0</v>
      </c>
      <c r="AX27" s="51">
        <v>0</v>
      </c>
      <c r="AY27" s="51">
        <v>1.27</v>
      </c>
      <c r="AZ27" s="51">
        <v>1.27</v>
      </c>
      <c r="BA27" s="51">
        <v>0</v>
      </c>
      <c r="BB27" s="51">
        <v>1.08</v>
      </c>
      <c r="BC27" s="51">
        <v>0</v>
      </c>
      <c r="BD27" s="51">
        <v>1.4</v>
      </c>
      <c r="BE27" s="51">
        <v>1.08</v>
      </c>
      <c r="BF27" s="51">
        <v>0</v>
      </c>
      <c r="BG27" s="51">
        <v>0</v>
      </c>
      <c r="BH27" s="51">
        <v>0</v>
      </c>
      <c r="BI27" s="51">
        <v>1.72</v>
      </c>
      <c r="BJ27" s="51">
        <v>1.08</v>
      </c>
      <c r="BK27" s="51">
        <v>0</v>
      </c>
      <c r="BL27" s="51">
        <v>0.93</v>
      </c>
      <c r="BM27" s="51">
        <v>0</v>
      </c>
      <c r="BN27" s="46">
        <f>AVERAGE(S27:V27)</f>
        <v>1.0075000000000001</v>
      </c>
    </row>
    <row r="28" spans="1:69" ht="12" thickBot="1">
      <c r="A28" s="3" t="str">
        <f>RIGHT('Cost Report Data - 2015 Rebase'!A27,10)</f>
        <v>1396730347</v>
      </c>
      <c r="B28" s="2" t="str">
        <f>'Cost Report Data - 2015 Rebase'!B27</f>
        <v xml:space="preserve">HIGHLAND MANOR ELKO </v>
      </c>
      <c r="C28" s="324">
        <f>'Cost Report Data - 2015 Rebase'!C27</f>
        <v>41183</v>
      </c>
      <c r="D28" s="324">
        <f>'Cost Report Data - 2015 Rebase'!D27</f>
        <v>41547</v>
      </c>
      <c r="E28" s="51">
        <v>0.98540000000000005</v>
      </c>
      <c r="F28" s="51">
        <v>0.9607</v>
      </c>
      <c r="G28" s="143">
        <v>0.97389999999999999</v>
      </c>
      <c r="H28" s="51">
        <v>0.95499999999999996</v>
      </c>
      <c r="I28" s="144">
        <v>0.95760000000000001</v>
      </c>
      <c r="J28" s="144">
        <v>0.93789999999999996</v>
      </c>
      <c r="K28" s="51">
        <v>0.9284</v>
      </c>
      <c r="L28" s="51">
        <v>0.97560000000000002</v>
      </c>
      <c r="M28" s="51">
        <v>0.96150000000000002</v>
      </c>
      <c r="N28" s="51">
        <v>1.0128999999999999</v>
      </c>
      <c r="O28" s="51">
        <v>1.0203</v>
      </c>
      <c r="P28" s="51">
        <v>1.0004</v>
      </c>
      <c r="Q28" s="51">
        <v>1.0558000000000001</v>
      </c>
      <c r="R28" s="51">
        <v>1.0752999999999999</v>
      </c>
      <c r="S28" s="51">
        <v>1.0726</v>
      </c>
      <c r="T28" s="51">
        <v>1.0054000000000001</v>
      </c>
      <c r="U28" s="51">
        <v>0.96079999999999999</v>
      </c>
      <c r="V28" s="51">
        <v>0.98880000000000001</v>
      </c>
      <c r="W28" s="51">
        <v>0.97850000000000004</v>
      </c>
      <c r="X28" s="51">
        <v>1.0139</v>
      </c>
      <c r="Y28" s="51">
        <v>1.0254000000000001</v>
      </c>
      <c r="Z28" s="51">
        <v>0.96940000000000004</v>
      </c>
      <c r="AA28" s="51">
        <v>0.96479999999999999</v>
      </c>
      <c r="AB28" s="51">
        <v>0.95199999999999996</v>
      </c>
      <c r="AC28" s="51">
        <v>0.92100000000000004</v>
      </c>
      <c r="AD28" s="51">
        <v>1.0375000000000001</v>
      </c>
      <c r="AE28" s="51">
        <v>1.1394</v>
      </c>
      <c r="AF28" s="51">
        <v>1.0881000000000001</v>
      </c>
      <c r="AG28" s="51">
        <v>1.0541</v>
      </c>
      <c r="AH28" s="51">
        <v>1.0943000000000001</v>
      </c>
      <c r="AI28" s="51">
        <v>1.1299999999999999</v>
      </c>
      <c r="AJ28" s="51">
        <v>1.1395</v>
      </c>
      <c r="AK28" s="51">
        <v>1.0972</v>
      </c>
      <c r="AL28" s="51">
        <v>1.0766</v>
      </c>
      <c r="AM28" s="51">
        <v>1.0673999999999999</v>
      </c>
      <c r="AN28" s="51">
        <v>1.1425000000000001</v>
      </c>
      <c r="AO28" s="51">
        <v>1.1141000000000001</v>
      </c>
      <c r="AP28" s="51">
        <v>1.0999000000000001</v>
      </c>
      <c r="AQ28" s="51">
        <v>1.0243</v>
      </c>
      <c r="AR28" s="51">
        <v>1.0457000000000001</v>
      </c>
      <c r="AS28" s="51">
        <v>1.0084</v>
      </c>
      <c r="AT28" s="51">
        <v>1.0747</v>
      </c>
      <c r="AU28" s="51">
        <v>1.1269</v>
      </c>
      <c r="AV28" s="51">
        <v>1.1267</v>
      </c>
      <c r="AW28" s="51">
        <v>1.0587</v>
      </c>
      <c r="AX28" s="47">
        <v>1.0961000000000001</v>
      </c>
      <c r="AY28" s="367">
        <v>1.1002000000000001</v>
      </c>
      <c r="AZ28" s="367">
        <v>1.0262</v>
      </c>
      <c r="BA28" s="369">
        <v>1.0533999999999999</v>
      </c>
      <c r="BB28" s="51">
        <v>1.0565</v>
      </c>
      <c r="BC28" s="51">
        <v>1.1301000000000001</v>
      </c>
      <c r="BD28" s="51">
        <v>1.1114999999999999</v>
      </c>
      <c r="BE28" s="51">
        <v>1.0406</v>
      </c>
      <c r="BF28" s="51">
        <v>1.0573999999999999</v>
      </c>
      <c r="BG28" s="51">
        <v>1.0596000000000001</v>
      </c>
      <c r="BH28" s="51">
        <v>1.0504</v>
      </c>
      <c r="BI28" s="51">
        <v>1.0650999999999999</v>
      </c>
      <c r="BJ28" s="51">
        <v>1.0143</v>
      </c>
      <c r="BK28" s="51">
        <v>1.0555000000000001</v>
      </c>
      <c r="BL28" s="51">
        <v>1.0748</v>
      </c>
      <c r="BM28" s="51">
        <v>1.0972</v>
      </c>
      <c r="BN28" s="370">
        <f>AVERAGE(AX28:BA28)</f>
        <v>1.068975</v>
      </c>
    </row>
    <row r="29" spans="1:69" ht="12" thickBot="1">
      <c r="A29" s="3" t="str">
        <f>RIGHT('Cost Report Data - 2015 Rebase'!A28,10)</f>
        <v>1568410884</v>
      </c>
      <c r="B29" s="2" t="str">
        <f>'Cost Report Data - 2015 Rebase'!B28</f>
        <v>PAHRUMP HEALTH AND REHABILITATION CENTER</v>
      </c>
      <c r="C29" s="324">
        <f>'Cost Report Data - 2015 Rebase'!C28</f>
        <v>41275</v>
      </c>
      <c r="D29" s="324">
        <f>'Cost Report Data - 2015 Rebase'!D28</f>
        <v>41639</v>
      </c>
      <c r="E29" s="51">
        <v>0.96799999999999997</v>
      </c>
      <c r="F29" s="51">
        <v>0.96460000000000001</v>
      </c>
      <c r="G29" s="143">
        <v>0.96830000000000005</v>
      </c>
      <c r="H29" s="51">
        <v>0.98670000000000002</v>
      </c>
      <c r="I29" s="144">
        <v>0.92100000000000004</v>
      </c>
      <c r="J29" s="144">
        <v>0.94069999999999998</v>
      </c>
      <c r="K29" s="51">
        <v>0.92349999999999999</v>
      </c>
      <c r="L29" s="51">
        <v>0.92290000000000005</v>
      </c>
      <c r="M29" s="51">
        <v>0.85819999999999996</v>
      </c>
      <c r="N29" s="51">
        <v>0.9304</v>
      </c>
      <c r="O29" s="51">
        <v>0.89700000000000002</v>
      </c>
      <c r="P29" s="51">
        <v>0.87680000000000002</v>
      </c>
      <c r="Q29" s="51">
        <v>0.83420000000000005</v>
      </c>
      <c r="R29" s="51">
        <v>0.92149999999999999</v>
      </c>
      <c r="S29" s="51">
        <v>0.92630000000000001</v>
      </c>
      <c r="T29" s="51">
        <v>0.97640000000000005</v>
      </c>
      <c r="U29" s="51">
        <v>0.93930000000000002</v>
      </c>
      <c r="V29" s="51">
        <v>0.90200000000000002</v>
      </c>
      <c r="W29" s="51">
        <v>0.90239999999999998</v>
      </c>
      <c r="X29" s="51">
        <v>1.0105</v>
      </c>
      <c r="Y29" s="51">
        <v>0.95609999999999995</v>
      </c>
      <c r="Z29" s="51">
        <v>0.97299999999999998</v>
      </c>
      <c r="AA29" s="51">
        <v>0.94310000000000005</v>
      </c>
      <c r="AB29" s="51">
        <v>0.95889999999999997</v>
      </c>
      <c r="AC29" s="51">
        <v>0.93</v>
      </c>
      <c r="AD29" s="51">
        <v>0.96509999999999996</v>
      </c>
      <c r="AE29" s="51">
        <v>0.94679999999999997</v>
      </c>
      <c r="AF29" s="51">
        <v>1.012</v>
      </c>
      <c r="AG29" s="51">
        <v>1.0259</v>
      </c>
      <c r="AH29" s="51">
        <v>1.0379</v>
      </c>
      <c r="AI29" s="51">
        <v>1.1449</v>
      </c>
      <c r="AJ29" s="51">
        <v>1.0918000000000001</v>
      </c>
      <c r="AK29" s="51">
        <v>1.006</v>
      </c>
      <c r="AL29" s="51">
        <v>1.0408999999999999</v>
      </c>
      <c r="AM29" s="51">
        <v>1.014</v>
      </c>
      <c r="AN29" s="51">
        <v>1.05</v>
      </c>
      <c r="AO29" s="51">
        <v>1.0306</v>
      </c>
      <c r="AP29" s="51">
        <v>1.1123000000000001</v>
      </c>
      <c r="AQ29" s="51">
        <v>1.0821000000000001</v>
      </c>
      <c r="AR29" s="51">
        <v>1.1791</v>
      </c>
      <c r="AS29" s="51">
        <v>1.0704</v>
      </c>
      <c r="AT29" s="51">
        <v>1.0967</v>
      </c>
      <c r="AU29" s="51">
        <v>1.2142999999999999</v>
      </c>
      <c r="AV29" s="51">
        <v>1.2148000000000001</v>
      </c>
      <c r="AW29" s="51">
        <v>1.115</v>
      </c>
      <c r="AX29" s="51">
        <v>1.0731999999999999</v>
      </c>
      <c r="AY29" s="47">
        <v>1.1093999999999999</v>
      </c>
      <c r="AZ29" s="48">
        <v>1.0973999999999999</v>
      </c>
      <c r="BA29" s="48">
        <v>1.0639000000000001</v>
      </c>
      <c r="BB29" s="49">
        <v>1.1044</v>
      </c>
      <c r="BC29" s="51">
        <v>1.0498000000000001</v>
      </c>
      <c r="BD29" s="51">
        <v>1.0981000000000001</v>
      </c>
      <c r="BE29" s="51">
        <v>1.0318000000000001</v>
      </c>
      <c r="BF29" s="51">
        <v>1.0690999999999999</v>
      </c>
      <c r="BG29" s="51">
        <v>1.0995999999999999</v>
      </c>
      <c r="BH29" s="51">
        <v>1.0504</v>
      </c>
      <c r="BI29" s="51">
        <v>1.0275000000000001</v>
      </c>
      <c r="BJ29" s="51">
        <v>1.0116000000000001</v>
      </c>
      <c r="BK29" s="51">
        <v>1.1206</v>
      </c>
      <c r="BL29" s="51">
        <v>1.1406000000000001</v>
      </c>
      <c r="BM29" s="51">
        <v>1.119</v>
      </c>
      <c r="BN29" s="46">
        <f t="shared" ref="BN29:BN36" si="1">AVERAGE(AY29:BB29)</f>
        <v>1.0937749999999999</v>
      </c>
    </row>
    <row r="30" spans="1:69" ht="12" thickBot="1">
      <c r="A30" s="3" t="str">
        <f>RIGHT('Cost Report Data - 2015 Rebase'!A29,10)</f>
        <v>1558319889</v>
      </c>
      <c r="B30" s="2" t="str">
        <f>'Cost Report Data - 2015 Rebase'!B29</f>
        <v>ORMSBY POST ACUTE REHABILITATION</v>
      </c>
      <c r="C30" s="324">
        <f>'Cost Report Data - 2015 Rebase'!C29</f>
        <v>41275</v>
      </c>
      <c r="D30" s="324">
        <f>'Cost Report Data - 2015 Rebase'!D29</f>
        <v>41639</v>
      </c>
      <c r="E30" s="51">
        <v>1.0114000000000001</v>
      </c>
      <c r="F30" s="51">
        <v>0.99580000000000002</v>
      </c>
      <c r="G30" s="143">
        <v>0.99680000000000002</v>
      </c>
      <c r="H30" s="51">
        <v>1.0249999999999999</v>
      </c>
      <c r="I30" s="144">
        <v>1.0692999999999999</v>
      </c>
      <c r="J30" s="144">
        <v>1.0168999999999999</v>
      </c>
      <c r="K30" s="51">
        <v>1.0236000000000001</v>
      </c>
      <c r="L30" s="51">
        <v>1.0654999999999999</v>
      </c>
      <c r="M30" s="51">
        <v>1.0643</v>
      </c>
      <c r="N30" s="51">
        <v>1.0263</v>
      </c>
      <c r="O30" s="51">
        <v>1.0741000000000001</v>
      </c>
      <c r="P30" s="51">
        <v>1.0757000000000001</v>
      </c>
      <c r="Q30" s="51">
        <v>1.0089999999999999</v>
      </c>
      <c r="R30" s="51">
        <v>1.0672999999999999</v>
      </c>
      <c r="S30" s="51">
        <v>1.0588</v>
      </c>
      <c r="T30" s="51">
        <v>1.0491999999999999</v>
      </c>
      <c r="U30" s="51">
        <v>1.1255999999999999</v>
      </c>
      <c r="V30" s="51">
        <v>1.0271999999999999</v>
      </c>
      <c r="W30" s="51">
        <v>1.0543</v>
      </c>
      <c r="X30" s="51">
        <v>1.0427</v>
      </c>
      <c r="Y30" s="51">
        <v>1.0327999999999999</v>
      </c>
      <c r="Z30" s="51">
        <v>1.04</v>
      </c>
      <c r="AA30" s="51">
        <v>1.0279</v>
      </c>
      <c r="AB30" s="51">
        <v>1.0404</v>
      </c>
      <c r="AC30" s="51">
        <v>1.0573999999999999</v>
      </c>
      <c r="AD30" s="51">
        <v>1.1091</v>
      </c>
      <c r="AE30" s="51">
        <v>1.1323000000000001</v>
      </c>
      <c r="AF30" s="51">
        <v>1.1850000000000001</v>
      </c>
      <c r="AG30" s="51">
        <v>1.1466000000000001</v>
      </c>
      <c r="AH30" s="51">
        <v>1.1103000000000001</v>
      </c>
      <c r="AI30" s="51">
        <v>1.1845000000000001</v>
      </c>
      <c r="AJ30" s="51">
        <v>1.2250000000000001</v>
      </c>
      <c r="AK30" s="51">
        <v>1.1803999999999999</v>
      </c>
      <c r="AL30" s="51">
        <v>1.2197</v>
      </c>
      <c r="AM30" s="51">
        <v>1.2049000000000001</v>
      </c>
      <c r="AN30" s="51">
        <v>1.1718999999999999</v>
      </c>
      <c r="AO30" s="51">
        <v>1.1027</v>
      </c>
      <c r="AP30" s="51">
        <v>1.1351</v>
      </c>
      <c r="AQ30" s="51">
        <v>1.115</v>
      </c>
      <c r="AR30" s="51">
        <v>1.1682999999999999</v>
      </c>
      <c r="AS30" s="51">
        <v>1.1274</v>
      </c>
      <c r="AT30" s="51">
        <v>1.1979</v>
      </c>
      <c r="AU30" s="51">
        <v>1.2405999999999999</v>
      </c>
      <c r="AV30" s="51">
        <v>1.2241</v>
      </c>
      <c r="AW30" s="51">
        <v>1.1939</v>
      </c>
      <c r="AX30" s="51">
        <v>1.1657999999999999</v>
      </c>
      <c r="AY30" s="47">
        <v>1.2365999999999999</v>
      </c>
      <c r="AZ30" s="48">
        <v>1.1960999999999999</v>
      </c>
      <c r="BA30" s="48">
        <v>1.1568000000000001</v>
      </c>
      <c r="BB30" s="49">
        <v>1.1448</v>
      </c>
      <c r="BC30" s="51">
        <v>1.1541999999999999</v>
      </c>
      <c r="BD30" s="51">
        <v>1.1541999999999999</v>
      </c>
      <c r="BE30" s="51">
        <v>1.1222000000000001</v>
      </c>
      <c r="BF30" s="51">
        <v>1.1365000000000001</v>
      </c>
      <c r="BG30" s="51">
        <v>1.1514</v>
      </c>
      <c r="BH30" s="51">
        <v>1.1161000000000001</v>
      </c>
      <c r="BI30" s="51">
        <v>1.1077999999999999</v>
      </c>
      <c r="BJ30" s="51">
        <v>1.1166</v>
      </c>
      <c r="BK30" s="51">
        <v>1.1467000000000001</v>
      </c>
      <c r="BL30" s="51">
        <v>1.0884</v>
      </c>
      <c r="BM30" s="51">
        <v>1.1325000000000001</v>
      </c>
      <c r="BN30" s="46">
        <f t="shared" si="1"/>
        <v>1.1835749999999998</v>
      </c>
    </row>
    <row r="31" spans="1:69" ht="12" thickBot="1">
      <c r="A31" s="3" t="str">
        <f>RIGHT('Cost Report Data - 2015 Rebase'!A30,10)</f>
        <v>1144279472</v>
      </c>
      <c r="B31" s="2" t="str">
        <f>'Cost Report Data - 2015 Rebase'!B30</f>
        <v>MOUNTAIN VIEW HEALTH AND REHABILITATION CENTER</v>
      </c>
      <c r="C31" s="324">
        <f>'Cost Report Data - 2015 Rebase'!C30</f>
        <v>41275</v>
      </c>
      <c r="D31" s="324">
        <f>'Cost Report Data - 2015 Rebase'!D30</f>
        <v>41639</v>
      </c>
      <c r="E31" s="51">
        <v>0.93679999999999997</v>
      </c>
      <c r="F31" s="51">
        <v>0.98780000000000001</v>
      </c>
      <c r="G31" s="143">
        <v>1.0153000000000001</v>
      </c>
      <c r="H31" s="51">
        <v>1.0408999999999999</v>
      </c>
      <c r="I31" s="144">
        <v>1.0181</v>
      </c>
      <c r="J31" s="144">
        <v>0.98660000000000003</v>
      </c>
      <c r="K31" s="51">
        <v>1.0270999999999999</v>
      </c>
      <c r="L31" s="51">
        <v>0.93940000000000001</v>
      </c>
      <c r="M31" s="51">
        <v>0.96599999999999997</v>
      </c>
      <c r="N31" s="51">
        <v>0.95940000000000003</v>
      </c>
      <c r="O31" s="51">
        <v>0.91669999999999996</v>
      </c>
      <c r="P31" s="51">
        <v>0.92710000000000004</v>
      </c>
      <c r="Q31" s="51">
        <v>0.89229999999999998</v>
      </c>
      <c r="R31" s="51">
        <v>0.94230000000000003</v>
      </c>
      <c r="S31" s="51">
        <v>0.9335</v>
      </c>
      <c r="T31" s="51">
        <v>0.94650000000000001</v>
      </c>
      <c r="U31" s="51">
        <v>0.9234</v>
      </c>
      <c r="V31" s="51">
        <v>0.92979999999999996</v>
      </c>
      <c r="W31" s="51">
        <v>0.95350000000000001</v>
      </c>
      <c r="X31" s="51">
        <v>0.92900000000000005</v>
      </c>
      <c r="Y31" s="51">
        <v>0.96479999999999999</v>
      </c>
      <c r="Z31" s="51">
        <v>0.95340000000000003</v>
      </c>
      <c r="AA31" s="51">
        <v>0.95469999999999999</v>
      </c>
      <c r="AB31" s="51">
        <v>0.91500000000000004</v>
      </c>
      <c r="AC31" s="51">
        <v>0.89290000000000003</v>
      </c>
      <c r="AD31" s="51">
        <v>0.89729999999999999</v>
      </c>
      <c r="AE31" s="51">
        <v>0.90549999999999997</v>
      </c>
      <c r="AF31" s="51">
        <v>0.90159999999999996</v>
      </c>
      <c r="AG31" s="51">
        <v>0.91930000000000001</v>
      </c>
      <c r="AH31" s="51">
        <v>0.9607</v>
      </c>
      <c r="AI31" s="51">
        <v>0.98409999999999997</v>
      </c>
      <c r="AJ31" s="51">
        <v>0.9879</v>
      </c>
      <c r="AK31" s="51">
        <v>1.0001</v>
      </c>
      <c r="AL31" s="51">
        <v>0.94289999999999996</v>
      </c>
      <c r="AM31" s="51">
        <v>0.94079999999999997</v>
      </c>
      <c r="AN31" s="51">
        <v>0.94430000000000003</v>
      </c>
      <c r="AO31" s="51">
        <v>0.97299999999999998</v>
      </c>
      <c r="AP31" s="51">
        <v>0.97060000000000002</v>
      </c>
      <c r="AQ31" s="51">
        <v>0.91310000000000002</v>
      </c>
      <c r="AR31" s="51">
        <v>0.9073</v>
      </c>
      <c r="AS31" s="51">
        <v>0.9143</v>
      </c>
      <c r="AT31" s="51">
        <v>0.92020000000000002</v>
      </c>
      <c r="AU31" s="51">
        <v>0.94259999999999999</v>
      </c>
      <c r="AV31" s="51">
        <v>0.92130000000000001</v>
      </c>
      <c r="AW31" s="51">
        <v>0.94879999999999998</v>
      </c>
      <c r="AX31" s="51">
        <v>0.93500000000000005</v>
      </c>
      <c r="AY31" s="47">
        <v>1.0257000000000001</v>
      </c>
      <c r="AZ31" s="48">
        <v>1.0277000000000001</v>
      </c>
      <c r="BA31" s="48">
        <v>1.0074000000000001</v>
      </c>
      <c r="BB31" s="49">
        <v>0.99270000000000003</v>
      </c>
      <c r="BC31" s="51">
        <v>0.97819999999999996</v>
      </c>
      <c r="BD31" s="51">
        <v>0.99670000000000003</v>
      </c>
      <c r="BE31" s="51">
        <v>0.99860000000000004</v>
      </c>
      <c r="BF31" s="51">
        <v>1.0013000000000001</v>
      </c>
      <c r="BG31" s="51">
        <v>1.0528999999999999</v>
      </c>
      <c r="BH31" s="51">
        <v>0.98970000000000002</v>
      </c>
      <c r="BI31" s="51">
        <v>0.99380000000000002</v>
      </c>
      <c r="BJ31" s="51">
        <v>0.9788</v>
      </c>
      <c r="BK31" s="51">
        <v>1.0547</v>
      </c>
      <c r="BL31" s="51">
        <v>1.01</v>
      </c>
      <c r="BM31" s="51">
        <v>0.99250000000000005</v>
      </c>
      <c r="BN31" s="46">
        <f t="shared" si="1"/>
        <v>1.0133749999999999</v>
      </c>
    </row>
    <row r="32" spans="1:69" ht="12" thickBot="1">
      <c r="A32" s="3" t="str">
        <f>RIGHT('Cost Report Data - 2015 Rebase'!A31,10)</f>
        <v>1750536322</v>
      </c>
      <c r="B32" s="2" t="str">
        <f>'Cost Report Data - 2015 Rebase'!B31</f>
        <v>CARSON CONVALESCENT CENTER</v>
      </c>
      <c r="C32" s="324">
        <f>'Cost Report Data - 2015 Rebase'!C31</f>
        <v>41275</v>
      </c>
      <c r="D32" s="324">
        <f>'Cost Report Data - 2015 Rebase'!D31</f>
        <v>41639</v>
      </c>
      <c r="E32" s="51">
        <v>1.0226999999999999</v>
      </c>
      <c r="F32" s="51">
        <v>1.0345</v>
      </c>
      <c r="G32" s="143">
        <v>0.99539999999999995</v>
      </c>
      <c r="H32" s="51">
        <v>1.0330999999999999</v>
      </c>
      <c r="I32" s="144">
        <v>1.0361</v>
      </c>
      <c r="J32" s="144">
        <v>1.0782</v>
      </c>
      <c r="K32" s="51">
        <v>1.0390999999999999</v>
      </c>
      <c r="L32" s="51">
        <v>0.97650000000000003</v>
      </c>
      <c r="M32" s="51">
        <v>1.0057</v>
      </c>
      <c r="N32" s="51">
        <v>1.0636000000000001</v>
      </c>
      <c r="O32" s="51">
        <v>1.0790999999999999</v>
      </c>
      <c r="P32" s="51">
        <v>1.0527</v>
      </c>
      <c r="Q32" s="51">
        <v>1.0611999999999999</v>
      </c>
      <c r="R32" s="51">
        <v>0.99980000000000002</v>
      </c>
      <c r="S32" s="51">
        <v>1.0295000000000001</v>
      </c>
      <c r="T32" s="51">
        <v>1.0819000000000001</v>
      </c>
      <c r="U32" s="51">
        <v>1.0116000000000001</v>
      </c>
      <c r="V32" s="51">
        <v>1.0577000000000001</v>
      </c>
      <c r="W32" s="51">
        <v>1.0288999999999999</v>
      </c>
      <c r="X32" s="51">
        <v>1.0298</v>
      </c>
      <c r="Y32" s="51">
        <v>1.101</v>
      </c>
      <c r="Z32" s="51">
        <v>1.0710999999999999</v>
      </c>
      <c r="AA32" s="51">
        <v>1.0609</v>
      </c>
      <c r="AB32" s="51">
        <v>1.0774999999999999</v>
      </c>
      <c r="AC32" s="51">
        <v>1.0007999999999999</v>
      </c>
      <c r="AD32" s="51">
        <v>1.0241</v>
      </c>
      <c r="AE32" s="51">
        <v>1.0777000000000001</v>
      </c>
      <c r="AF32" s="51">
        <v>1.0353000000000001</v>
      </c>
      <c r="AG32" s="51">
        <v>1.0064</v>
      </c>
      <c r="AH32" s="51">
        <v>1.0577000000000001</v>
      </c>
      <c r="AI32" s="51">
        <v>1.1140000000000001</v>
      </c>
      <c r="AJ32" s="51">
        <v>1.0677000000000001</v>
      </c>
      <c r="AK32" s="51">
        <v>1.1335</v>
      </c>
      <c r="AL32" s="51">
        <v>1.23</v>
      </c>
      <c r="AM32" s="51">
        <v>1.1969000000000001</v>
      </c>
      <c r="AN32" s="51">
        <v>1.17</v>
      </c>
      <c r="AO32" s="51">
        <v>1.2189000000000001</v>
      </c>
      <c r="AP32" s="51">
        <v>1.1947000000000001</v>
      </c>
      <c r="AQ32" s="51">
        <v>1.2343999999999999</v>
      </c>
      <c r="AR32" s="51">
        <v>1.1998</v>
      </c>
      <c r="AS32" s="51">
        <v>1.2184999999999999</v>
      </c>
      <c r="AT32" s="51">
        <v>1.2729999999999999</v>
      </c>
      <c r="AU32" s="51">
        <v>1.3053999999999999</v>
      </c>
      <c r="AV32" s="51">
        <v>1.1951000000000001</v>
      </c>
      <c r="AW32" s="51">
        <v>1.2182999999999999</v>
      </c>
      <c r="AX32" s="51">
        <v>1.2377</v>
      </c>
      <c r="AY32" s="47">
        <v>1.3092999999999999</v>
      </c>
      <c r="AZ32" s="48">
        <v>1.2848999999999999</v>
      </c>
      <c r="BA32" s="48">
        <v>1.3177000000000001</v>
      </c>
      <c r="BB32" s="49">
        <v>1.1973</v>
      </c>
      <c r="BC32" s="51">
        <v>1.1817</v>
      </c>
      <c r="BD32" s="51">
        <v>1.2848999999999999</v>
      </c>
      <c r="BE32" s="51">
        <v>1.1898</v>
      </c>
      <c r="BF32" s="51">
        <v>1.1982999999999999</v>
      </c>
      <c r="BG32" s="51">
        <v>1.1581999999999999</v>
      </c>
      <c r="BH32" s="51">
        <v>1.1772</v>
      </c>
      <c r="BI32" s="51">
        <v>1.1944999999999999</v>
      </c>
      <c r="BJ32" s="51">
        <v>1.1214</v>
      </c>
      <c r="BK32" s="51">
        <v>1.1736</v>
      </c>
      <c r="BL32" s="51">
        <v>1.1970000000000001</v>
      </c>
      <c r="BM32" s="51">
        <v>1.2202</v>
      </c>
      <c r="BN32" s="46">
        <f t="shared" si="1"/>
        <v>1.2773000000000001</v>
      </c>
    </row>
    <row r="33" spans="1:66" ht="12" thickBot="1">
      <c r="A33" s="3" t="str">
        <f>RIGHT('Cost Report Data - 2015 Rebase'!A32,10)</f>
        <v>1770521346</v>
      </c>
      <c r="B33" s="2" t="str">
        <f>'Cost Report Data - 2015 Rebase'!B32</f>
        <v>HEARTHSTONE OF NORTHERN NEVADA</v>
      </c>
      <c r="C33" s="324">
        <f>'Cost Report Data - 2015 Rebase'!C32</f>
        <v>41275</v>
      </c>
      <c r="D33" s="324">
        <f>'Cost Report Data - 2015 Rebase'!D32</f>
        <v>41639</v>
      </c>
      <c r="E33" s="51">
        <v>0.94369999999999998</v>
      </c>
      <c r="F33" s="51">
        <v>0.97089999999999999</v>
      </c>
      <c r="G33" s="143">
        <v>0.97560000000000002</v>
      </c>
      <c r="H33" s="51">
        <v>1.0469999999999999</v>
      </c>
      <c r="I33" s="144">
        <v>1.0357000000000001</v>
      </c>
      <c r="J33" s="144">
        <v>1.0123</v>
      </c>
      <c r="K33" s="51">
        <v>1.0204</v>
      </c>
      <c r="L33" s="51">
        <v>1.0258</v>
      </c>
      <c r="M33" s="51">
        <v>1.0291999999999999</v>
      </c>
      <c r="N33" s="51">
        <v>1.0329999999999999</v>
      </c>
      <c r="O33" s="51">
        <v>0.94650000000000001</v>
      </c>
      <c r="P33" s="51">
        <v>0.98209999999999997</v>
      </c>
      <c r="Q33" s="51">
        <v>0.9819</v>
      </c>
      <c r="R33" s="51">
        <v>1.0024999999999999</v>
      </c>
      <c r="S33" s="51">
        <v>1.0139</v>
      </c>
      <c r="T33" s="51">
        <v>0.99060000000000004</v>
      </c>
      <c r="U33" s="51">
        <v>1.0293000000000001</v>
      </c>
      <c r="V33" s="51">
        <v>1.0427</v>
      </c>
      <c r="W33" s="51">
        <v>1.0016</v>
      </c>
      <c r="X33" s="51">
        <v>1.0341</v>
      </c>
      <c r="Y33" s="51">
        <v>1.0475000000000001</v>
      </c>
      <c r="Z33" s="51">
        <v>1.0686</v>
      </c>
      <c r="AA33" s="51">
        <v>1.0998000000000001</v>
      </c>
      <c r="AB33" s="51">
        <v>1.0798000000000001</v>
      </c>
      <c r="AC33" s="51">
        <v>1.0899000000000001</v>
      </c>
      <c r="AD33" s="51">
        <v>1.0746</v>
      </c>
      <c r="AE33" s="51">
        <v>1.1240000000000001</v>
      </c>
      <c r="AF33" s="51">
        <v>1.0767</v>
      </c>
      <c r="AG33" s="51">
        <v>1.0668</v>
      </c>
      <c r="AH33" s="51">
        <v>1.1097999999999999</v>
      </c>
      <c r="AI33" s="51">
        <v>1.0690999999999999</v>
      </c>
      <c r="AJ33" s="51">
        <v>1.1232</v>
      </c>
      <c r="AK33" s="51">
        <v>1.099</v>
      </c>
      <c r="AL33" s="51">
        <v>1.1938</v>
      </c>
      <c r="AM33" s="51">
        <v>1.1751</v>
      </c>
      <c r="AN33" s="51">
        <v>1.1994</v>
      </c>
      <c r="AO33" s="51">
        <v>1.1880999999999999</v>
      </c>
      <c r="AP33" s="51">
        <v>1.1275999999999999</v>
      </c>
      <c r="AQ33" s="51">
        <v>1.1500999999999999</v>
      </c>
      <c r="AR33" s="51">
        <v>1.2155</v>
      </c>
      <c r="AS33" s="51">
        <v>1.2818000000000001</v>
      </c>
      <c r="AT33" s="51">
        <v>1.1883999999999999</v>
      </c>
      <c r="AU33" s="51">
        <v>1.2156</v>
      </c>
      <c r="AV33" s="51">
        <v>1.2292000000000001</v>
      </c>
      <c r="AW33" s="51">
        <v>1.2719</v>
      </c>
      <c r="AX33" s="51">
        <v>1.3139000000000001</v>
      </c>
      <c r="AY33" s="47">
        <v>1.3509</v>
      </c>
      <c r="AZ33" s="48">
        <v>1.3584000000000001</v>
      </c>
      <c r="BA33" s="48">
        <v>1.3416999999999999</v>
      </c>
      <c r="BB33" s="49">
        <v>1.359</v>
      </c>
      <c r="BC33" s="51">
        <v>1.3657999999999999</v>
      </c>
      <c r="BD33" s="51">
        <v>1.3655999999999999</v>
      </c>
      <c r="BE33" s="51">
        <v>1.3318000000000001</v>
      </c>
      <c r="BF33" s="51">
        <v>1.2771999999999999</v>
      </c>
      <c r="BG33" s="51">
        <v>1.2455000000000001</v>
      </c>
      <c r="BH33" s="51">
        <v>1.2052</v>
      </c>
      <c r="BI33" s="51">
        <v>1.2184999999999999</v>
      </c>
      <c r="BJ33" s="51">
        <v>1.2423999999999999</v>
      </c>
      <c r="BK33" s="51">
        <v>1.3191999999999999</v>
      </c>
      <c r="BL33" s="51">
        <v>1.3353999999999999</v>
      </c>
      <c r="BM33" s="51">
        <v>1.3311999999999999</v>
      </c>
      <c r="BN33" s="46">
        <f t="shared" si="1"/>
        <v>1.3525</v>
      </c>
    </row>
    <row r="34" spans="1:66" ht="12" thickBot="1">
      <c r="A34" s="3" t="str">
        <f>RIGHT('Cost Report Data - 2015 Rebase'!A33,10)</f>
        <v>1821035247</v>
      </c>
      <c r="B34" s="2" t="str">
        <f>'Cost Report Data - 2015 Rebase'!B33</f>
        <v>LIFE CARE CENTER OF RENO</v>
      </c>
      <c r="C34" s="324">
        <f>'Cost Report Data - 2015 Rebase'!C33</f>
        <v>41275</v>
      </c>
      <c r="D34" s="324">
        <f>'Cost Report Data - 2015 Rebase'!D33</f>
        <v>41639</v>
      </c>
      <c r="E34" s="51">
        <v>0.96819999999999995</v>
      </c>
      <c r="F34" s="51">
        <v>0.98880000000000001</v>
      </c>
      <c r="G34" s="143">
        <v>0.96850000000000003</v>
      </c>
      <c r="H34" s="51">
        <v>0.94010000000000005</v>
      </c>
      <c r="I34" s="144">
        <v>0.99070000000000003</v>
      </c>
      <c r="J34" s="144">
        <v>0.95989999999999998</v>
      </c>
      <c r="K34" s="51">
        <v>0.94740000000000002</v>
      </c>
      <c r="L34" s="51">
        <v>0.95679999999999998</v>
      </c>
      <c r="M34" s="51">
        <v>0.99219999999999997</v>
      </c>
      <c r="N34" s="51">
        <v>0.99299999999999999</v>
      </c>
      <c r="O34" s="51">
        <v>1.0097</v>
      </c>
      <c r="P34" s="51">
        <v>1.0671999999999999</v>
      </c>
      <c r="Q34" s="51">
        <v>1.0509999999999999</v>
      </c>
      <c r="R34" s="51">
        <v>1.0673999999999999</v>
      </c>
      <c r="S34" s="51">
        <v>1.1293</v>
      </c>
      <c r="T34" s="51">
        <v>1.1427</v>
      </c>
      <c r="U34" s="51">
        <v>1.1809000000000001</v>
      </c>
      <c r="V34" s="51">
        <v>1.2037</v>
      </c>
      <c r="W34" s="51">
        <v>1.1853</v>
      </c>
      <c r="X34" s="51">
        <v>1.1832</v>
      </c>
      <c r="Y34" s="51">
        <v>1.1701999999999999</v>
      </c>
      <c r="Z34" s="51">
        <v>1.2065999999999999</v>
      </c>
      <c r="AA34" s="51">
        <v>1.2436</v>
      </c>
      <c r="AB34" s="51">
        <v>1.2177</v>
      </c>
      <c r="AC34" s="51">
        <v>1.2155</v>
      </c>
      <c r="AD34" s="51">
        <v>1.2562</v>
      </c>
      <c r="AE34" s="51">
        <v>1.2518</v>
      </c>
      <c r="AF34" s="51">
        <v>1.2562</v>
      </c>
      <c r="AG34" s="51">
        <v>1.2381</v>
      </c>
      <c r="AH34" s="51">
        <v>1.2603</v>
      </c>
      <c r="AI34" s="51">
        <v>1.2992999999999999</v>
      </c>
      <c r="AJ34" s="51">
        <v>1.3255999999999999</v>
      </c>
      <c r="AK34" s="51">
        <v>1.2924</v>
      </c>
      <c r="AL34" s="51">
        <v>1.3008</v>
      </c>
      <c r="AM34" s="51">
        <v>1.3086</v>
      </c>
      <c r="AN34" s="51">
        <v>1.2954000000000001</v>
      </c>
      <c r="AO34" s="51">
        <v>1.3024</v>
      </c>
      <c r="AP34" s="51">
        <v>1.2363999999999999</v>
      </c>
      <c r="AQ34" s="51">
        <v>1.2798</v>
      </c>
      <c r="AR34" s="51">
        <v>1.2765</v>
      </c>
      <c r="AS34" s="51">
        <v>1.2944</v>
      </c>
      <c r="AT34" s="51">
        <v>1.2072000000000001</v>
      </c>
      <c r="AU34" s="51">
        <v>1.3148</v>
      </c>
      <c r="AV34" s="51">
        <v>1.3416999999999999</v>
      </c>
      <c r="AW34" s="51">
        <v>1.3646</v>
      </c>
      <c r="AX34" s="51">
        <v>1.3673</v>
      </c>
      <c r="AY34" s="47">
        <v>1.4092</v>
      </c>
      <c r="AZ34" s="48">
        <v>1.3706</v>
      </c>
      <c r="BA34" s="48">
        <v>1.3726</v>
      </c>
      <c r="BB34" s="49">
        <v>1.3469</v>
      </c>
      <c r="BC34" s="51">
        <v>1.3529</v>
      </c>
      <c r="BD34" s="51">
        <v>1.3894</v>
      </c>
      <c r="BE34" s="51">
        <v>1.3557999999999999</v>
      </c>
      <c r="BF34" s="51">
        <v>1.4482999999999999</v>
      </c>
      <c r="BG34" s="51">
        <v>1.4078999999999999</v>
      </c>
      <c r="BH34" s="51">
        <v>1.3635999999999999</v>
      </c>
      <c r="BI34" s="51">
        <v>1.4541999999999999</v>
      </c>
      <c r="BJ34" s="51">
        <v>1.4487000000000001</v>
      </c>
      <c r="BK34" s="51">
        <v>1.4218999999999999</v>
      </c>
      <c r="BL34" s="51">
        <v>1.4490000000000001</v>
      </c>
      <c r="BM34" s="51">
        <v>1.4074</v>
      </c>
      <c r="BN34" s="46">
        <f t="shared" si="1"/>
        <v>1.374825</v>
      </c>
    </row>
    <row r="35" spans="1:66" ht="12" thickBot="1">
      <c r="A35" s="3" t="str">
        <f>RIGHT('Cost Report Data - 2015 Rebase'!A34,10)</f>
        <v>1770690877</v>
      </c>
      <c r="B35" s="2" t="str">
        <f>'Cost Report Data - 2015 Rebase'!B34</f>
        <v>REGENT CARE CENTER OF RENO</v>
      </c>
      <c r="C35" s="324">
        <f>'Cost Report Data - 2015 Rebase'!C34</f>
        <v>41275</v>
      </c>
      <c r="D35" s="324">
        <f>'Cost Report Data - 2015 Rebase'!D34</f>
        <v>41639</v>
      </c>
      <c r="E35" s="144">
        <v>0.93989999999999996</v>
      </c>
      <c r="F35" s="144">
        <v>0.9667</v>
      </c>
      <c r="G35" s="196">
        <v>0.93720000000000003</v>
      </c>
      <c r="H35" s="144">
        <v>0.9345</v>
      </c>
      <c r="I35" s="144">
        <v>0.93379999999999996</v>
      </c>
      <c r="J35" s="144">
        <v>0.95289999999999997</v>
      </c>
      <c r="K35" s="144">
        <v>0.92849999999999999</v>
      </c>
      <c r="L35" s="144">
        <v>0.90039999999999998</v>
      </c>
      <c r="M35" s="144">
        <v>0.91100000000000003</v>
      </c>
      <c r="N35" s="144">
        <v>1.0027999999999999</v>
      </c>
      <c r="O35" s="51">
        <v>1.0061</v>
      </c>
      <c r="P35" s="51">
        <v>1.0044</v>
      </c>
      <c r="Q35" s="51">
        <v>0.96220000000000006</v>
      </c>
      <c r="R35" s="51">
        <v>1.0226</v>
      </c>
      <c r="S35" s="51">
        <v>1.0059</v>
      </c>
      <c r="T35" s="51">
        <v>1.018</v>
      </c>
      <c r="U35" s="51">
        <v>0.97409999999999997</v>
      </c>
      <c r="V35" s="51">
        <v>0.99039999999999995</v>
      </c>
      <c r="W35" s="51">
        <v>1.0355000000000001</v>
      </c>
      <c r="X35" s="51">
        <v>1.044</v>
      </c>
      <c r="Y35" s="51">
        <v>1.0770999999999999</v>
      </c>
      <c r="Z35" s="51">
        <v>1.0373000000000001</v>
      </c>
      <c r="AA35" s="51">
        <v>1.1202000000000001</v>
      </c>
      <c r="AB35" s="51">
        <v>1.109</v>
      </c>
      <c r="AC35" s="51">
        <v>1.0649999999999999</v>
      </c>
      <c r="AD35" s="51">
        <v>1.0677000000000001</v>
      </c>
      <c r="AE35" s="51">
        <v>1.0550999999999999</v>
      </c>
      <c r="AF35" s="51">
        <v>1.0815999999999999</v>
      </c>
      <c r="AG35" s="51">
        <v>1.0629</v>
      </c>
      <c r="AH35" s="51">
        <v>1.1024</v>
      </c>
      <c r="AI35" s="51">
        <v>1.1035999999999999</v>
      </c>
      <c r="AJ35" s="51">
        <v>1.1673</v>
      </c>
      <c r="AK35" s="51">
        <v>1.1907000000000001</v>
      </c>
      <c r="AL35" s="51">
        <v>1.1631</v>
      </c>
      <c r="AM35" s="51">
        <v>1.1054999999999999</v>
      </c>
      <c r="AN35" s="51">
        <v>1.1336999999999999</v>
      </c>
      <c r="AO35" s="51">
        <v>1.1371</v>
      </c>
      <c r="AP35" s="51">
        <v>1.1491</v>
      </c>
      <c r="AQ35" s="51">
        <v>1.1434</v>
      </c>
      <c r="AR35" s="51">
        <v>1.1848000000000001</v>
      </c>
      <c r="AS35" s="51">
        <v>1.1568000000000001</v>
      </c>
      <c r="AT35" s="51">
        <v>1.1728000000000001</v>
      </c>
      <c r="AU35" s="51">
        <v>1.1694</v>
      </c>
      <c r="AV35" s="51">
        <v>1.2206999999999999</v>
      </c>
      <c r="AW35" s="51">
        <v>1.1512</v>
      </c>
      <c r="AX35" s="51">
        <v>1.1440999999999999</v>
      </c>
      <c r="AY35" s="47">
        <v>1.1392</v>
      </c>
      <c r="AZ35" s="48">
        <v>1.1258999999999999</v>
      </c>
      <c r="BA35" s="48">
        <v>1.0985</v>
      </c>
      <c r="BB35" s="49">
        <v>1.1423000000000001</v>
      </c>
      <c r="BC35" s="51">
        <v>1.0578000000000001</v>
      </c>
      <c r="BD35" s="51">
        <v>1.0692999999999999</v>
      </c>
      <c r="BE35" s="51">
        <v>1.0349999999999999</v>
      </c>
      <c r="BF35" s="51">
        <v>1.0758000000000001</v>
      </c>
      <c r="BG35" s="51">
        <v>1.0590999999999999</v>
      </c>
      <c r="BH35" s="51">
        <v>1.0216000000000001</v>
      </c>
      <c r="BI35" s="51">
        <v>1.026</v>
      </c>
      <c r="BJ35" s="51">
        <v>1.0023</v>
      </c>
      <c r="BK35" s="51">
        <v>1.0031000000000001</v>
      </c>
      <c r="BL35" s="51">
        <v>1.0044999999999999</v>
      </c>
      <c r="BM35" s="51">
        <v>0.995</v>
      </c>
      <c r="BN35" s="46">
        <f t="shared" si="1"/>
        <v>1.1264750000000001</v>
      </c>
    </row>
    <row r="36" spans="1:66" s="69" customFormat="1" ht="12" thickBot="1">
      <c r="A36" s="3" t="str">
        <f>RIGHT('Cost Report Data - 2015 Rebase'!A35,10)</f>
        <v>1407123417</v>
      </c>
      <c r="B36" s="2" t="str">
        <f>'Cost Report Data - 2015 Rebase'!B35</f>
        <v>LKM - ROSEWOOD REHABILITATION</v>
      </c>
      <c r="C36" s="324">
        <f>'Cost Report Data - 2015 Rebase'!C35</f>
        <v>41275</v>
      </c>
      <c r="D36" s="324">
        <f>'Cost Report Data - 2015 Rebase'!D35</f>
        <v>41639</v>
      </c>
      <c r="E36" s="144">
        <v>0.91510000000000002</v>
      </c>
      <c r="F36" s="144">
        <v>0.91300000000000003</v>
      </c>
      <c r="G36" s="196">
        <v>0.94159999999999999</v>
      </c>
      <c r="H36" s="144">
        <v>0.90410000000000001</v>
      </c>
      <c r="I36" s="144">
        <v>0.9335</v>
      </c>
      <c r="J36" s="144">
        <v>0.88219999999999998</v>
      </c>
      <c r="K36" s="144">
        <v>0.93769999999999998</v>
      </c>
      <c r="L36" s="144">
        <v>1.0024</v>
      </c>
      <c r="M36" s="144">
        <v>1.024</v>
      </c>
      <c r="N36" s="144">
        <v>1.1072</v>
      </c>
      <c r="O36" s="144">
        <v>1.1406000000000001</v>
      </c>
      <c r="P36" s="144">
        <v>1.1435999999999999</v>
      </c>
      <c r="Q36" s="144">
        <v>1.1318999999999999</v>
      </c>
      <c r="R36" s="144">
        <v>1.1452</v>
      </c>
      <c r="S36" s="144">
        <v>1.1213</v>
      </c>
      <c r="T36" s="144">
        <v>1.1081000000000001</v>
      </c>
      <c r="U36" s="144">
        <v>1.1065</v>
      </c>
      <c r="V36" s="144">
        <v>1.1234999999999999</v>
      </c>
      <c r="W36" s="144">
        <v>1.1093999999999999</v>
      </c>
      <c r="X36" s="144">
        <v>1.0203</v>
      </c>
      <c r="Y36" s="144">
        <v>1.0053000000000001</v>
      </c>
      <c r="Z36" s="144">
        <v>1.0965</v>
      </c>
      <c r="AA36" s="144">
        <v>1.1631</v>
      </c>
      <c r="AB36" s="51">
        <v>1.1285000000000001</v>
      </c>
      <c r="AC36" s="51">
        <v>1.1164000000000001</v>
      </c>
      <c r="AD36" s="51">
        <v>1.1437999999999999</v>
      </c>
      <c r="AE36" s="51">
        <v>1.2170000000000001</v>
      </c>
      <c r="AF36" s="51">
        <v>1.1995</v>
      </c>
      <c r="AG36" s="51">
        <v>1.1971000000000001</v>
      </c>
      <c r="AH36" s="51">
        <v>1.1859</v>
      </c>
      <c r="AI36" s="51">
        <v>1.2325999999999999</v>
      </c>
      <c r="AJ36" s="51">
        <v>1.2645999999999999</v>
      </c>
      <c r="AK36" s="51">
        <v>1.206</v>
      </c>
      <c r="AL36" s="51">
        <v>1.2197</v>
      </c>
      <c r="AM36" s="51">
        <v>1.2292000000000001</v>
      </c>
      <c r="AN36" s="51">
        <v>1.2705</v>
      </c>
      <c r="AO36" s="51">
        <v>1.1979</v>
      </c>
      <c r="AP36" s="51">
        <v>1.1821999999999999</v>
      </c>
      <c r="AQ36" s="51">
        <v>1.1675</v>
      </c>
      <c r="AR36" s="51">
        <v>1.1738999999999999</v>
      </c>
      <c r="AS36" s="51">
        <v>1.2279</v>
      </c>
      <c r="AT36" s="51">
        <v>1.2198</v>
      </c>
      <c r="AU36" s="51">
        <v>1.3176000000000001</v>
      </c>
      <c r="AV36" s="51">
        <v>1.282</v>
      </c>
      <c r="AW36" s="51">
        <v>1.18</v>
      </c>
      <c r="AX36" s="51">
        <v>1.2766999999999999</v>
      </c>
      <c r="AY36" s="50">
        <v>1.2890999999999999</v>
      </c>
      <c r="AZ36" s="367">
        <v>1.3097000000000001</v>
      </c>
      <c r="BA36" s="48">
        <v>1.2685</v>
      </c>
      <c r="BB36" s="49">
        <v>1.3174999999999999</v>
      </c>
      <c r="BC36" s="51">
        <v>1.2641</v>
      </c>
      <c r="BD36" s="51">
        <v>1.3508</v>
      </c>
      <c r="BE36" s="51">
        <v>1.3539000000000001</v>
      </c>
      <c r="BF36" s="51">
        <v>1.2808999999999999</v>
      </c>
      <c r="BG36" s="51">
        <v>1.3571</v>
      </c>
      <c r="BH36" s="51">
        <v>1.3111999999999999</v>
      </c>
      <c r="BI36" s="51">
        <v>1.3376999999999999</v>
      </c>
      <c r="BJ36" s="51">
        <v>1.2776000000000001</v>
      </c>
      <c r="BK36" s="51">
        <v>1.3554999999999999</v>
      </c>
      <c r="BL36" s="51">
        <v>1.3337000000000001</v>
      </c>
      <c r="BM36" s="51">
        <v>1.3987000000000001</v>
      </c>
      <c r="BN36" s="46">
        <f t="shared" si="1"/>
        <v>1.2961999999999998</v>
      </c>
    </row>
    <row r="37" spans="1:66" s="69" customFormat="1" ht="12" thickBot="1">
      <c r="A37" s="3" t="str">
        <f>RIGHT('Cost Report Data - 2015 Rebase'!A36,10)</f>
        <v>1275503591</v>
      </c>
      <c r="B37" s="2" t="str">
        <f>'Cost Report Data - 2015 Rebase'!B36</f>
        <v>RENOWN SKILLED NURSING</v>
      </c>
      <c r="C37" s="324">
        <f>'Cost Report Data - 2015 Rebase'!C36</f>
        <v>41091</v>
      </c>
      <c r="D37" s="324">
        <f>'Cost Report Data - 2015 Rebase'!D36</f>
        <v>41455</v>
      </c>
      <c r="E37" s="144">
        <v>1.0544</v>
      </c>
      <c r="F37" s="144">
        <v>1.0771999999999999</v>
      </c>
      <c r="G37" s="196">
        <v>1.0722</v>
      </c>
      <c r="H37" s="144">
        <v>1.0687</v>
      </c>
      <c r="I37" s="144">
        <v>1.0718000000000001</v>
      </c>
      <c r="J37" s="144">
        <v>1.0883</v>
      </c>
      <c r="K37" s="144">
        <v>1.0941000000000001</v>
      </c>
      <c r="L37" s="144">
        <v>1.1189</v>
      </c>
      <c r="M37" s="144">
        <v>1.0985</v>
      </c>
      <c r="N37" s="144">
        <v>1.1074999999999999</v>
      </c>
      <c r="O37" s="144">
        <v>1.0680000000000001</v>
      </c>
      <c r="P37" s="144">
        <v>1.0912999999999999</v>
      </c>
      <c r="Q37" s="144">
        <v>1.0793999999999999</v>
      </c>
      <c r="R37" s="144">
        <v>1.0878000000000001</v>
      </c>
      <c r="S37" s="144">
        <v>1.1257999999999999</v>
      </c>
      <c r="T37" s="144">
        <v>1.1141000000000001</v>
      </c>
      <c r="U37" s="144">
        <v>1.0906</v>
      </c>
      <c r="V37" s="144">
        <v>1.0525</v>
      </c>
      <c r="W37" s="144">
        <v>1.0678000000000001</v>
      </c>
      <c r="X37" s="144">
        <v>1.1241000000000001</v>
      </c>
      <c r="Y37" s="144">
        <v>1.056</v>
      </c>
      <c r="Z37" s="144">
        <v>1.0763</v>
      </c>
      <c r="AA37" s="144">
        <v>1.1059000000000001</v>
      </c>
      <c r="AB37" s="51">
        <v>1.1294999999999999</v>
      </c>
      <c r="AC37" s="51">
        <v>1.0718000000000001</v>
      </c>
      <c r="AD37" s="51">
        <v>1.1264000000000001</v>
      </c>
      <c r="AE37" s="51">
        <v>1.1171</v>
      </c>
      <c r="AF37" s="51">
        <v>1.1761999999999999</v>
      </c>
      <c r="AG37" s="51">
        <v>1.1760999999999999</v>
      </c>
      <c r="AH37" s="51">
        <v>1.1420999999999999</v>
      </c>
      <c r="AI37" s="51">
        <v>1.1688000000000001</v>
      </c>
      <c r="AJ37" s="51">
        <v>1.1443000000000001</v>
      </c>
      <c r="AK37" s="51">
        <v>1.1415</v>
      </c>
      <c r="AL37" s="51">
        <v>1.0972999999999999</v>
      </c>
      <c r="AM37" s="51">
        <v>1.1182000000000001</v>
      </c>
      <c r="AN37" s="51">
        <v>1.0931999999999999</v>
      </c>
      <c r="AO37" s="51">
        <v>1.1116999999999999</v>
      </c>
      <c r="AP37" s="51">
        <v>1.1067</v>
      </c>
      <c r="AQ37" s="51">
        <v>1.0654999999999999</v>
      </c>
      <c r="AR37" s="51">
        <v>1.1496</v>
      </c>
      <c r="AS37" s="51">
        <v>1.1429</v>
      </c>
      <c r="AT37" s="51">
        <v>1.1604000000000001</v>
      </c>
      <c r="AU37" s="51">
        <v>1.0941000000000001</v>
      </c>
      <c r="AV37" s="51">
        <v>1.1586000000000001</v>
      </c>
      <c r="AW37" s="47">
        <v>1.1661999999999999</v>
      </c>
      <c r="AX37" s="48">
        <v>1.1106</v>
      </c>
      <c r="AY37" s="48">
        <v>1.1651</v>
      </c>
      <c r="AZ37" s="49">
        <v>1.1661999999999999</v>
      </c>
      <c r="BA37" s="51">
        <v>1.1759999999999999</v>
      </c>
      <c r="BB37" s="51">
        <v>1.1675</v>
      </c>
      <c r="BC37" s="51">
        <v>1.2359</v>
      </c>
      <c r="BD37" s="51">
        <v>1.1695</v>
      </c>
      <c r="BE37" s="51">
        <v>1.1980999999999999</v>
      </c>
      <c r="BF37" s="51">
        <v>1.2451000000000001</v>
      </c>
      <c r="BG37" s="51">
        <v>1.2235</v>
      </c>
      <c r="BH37" s="51">
        <v>1.2353000000000001</v>
      </c>
      <c r="BI37" s="51">
        <v>1.2619</v>
      </c>
      <c r="BJ37" s="51">
        <v>1.2375</v>
      </c>
      <c r="BK37" s="51">
        <v>1.266</v>
      </c>
      <c r="BL37" s="51">
        <v>1.2102999999999999</v>
      </c>
      <c r="BM37" s="51">
        <v>1.1937</v>
      </c>
      <c r="BN37" s="370">
        <f>AVERAGE(AW37:AZ37)</f>
        <v>1.1520249999999999</v>
      </c>
    </row>
    <row r="38" spans="1:66" s="69" customFormat="1" ht="12" thickBot="1">
      <c r="A38" s="3" t="str">
        <f>RIGHT('Cost Report Data - 2015 Rebase'!A37,10)</f>
        <v>1912949504</v>
      </c>
      <c r="B38" s="2" t="str">
        <f>'Cost Report Data - 2015 Rebase'!B37</f>
        <v>MANOR CARE HEALTH SERVICES (RENO)</v>
      </c>
      <c r="C38" s="324">
        <f>'Cost Report Data - 2015 Rebase'!C37</f>
        <v>41061</v>
      </c>
      <c r="D38" s="324">
        <f>'Cost Report Data - 2015 Rebase'!D37</f>
        <v>41425</v>
      </c>
      <c r="E38" s="144">
        <v>0.96209999999999996</v>
      </c>
      <c r="F38" s="144">
        <v>0.94299999999999995</v>
      </c>
      <c r="G38" s="196">
        <v>0.9879</v>
      </c>
      <c r="H38" s="144">
        <v>0.96009999999999995</v>
      </c>
      <c r="I38" s="144">
        <v>0.9607</v>
      </c>
      <c r="J38" s="144">
        <v>0.99150000000000005</v>
      </c>
      <c r="K38" s="144">
        <v>0.98360000000000003</v>
      </c>
      <c r="L38" s="144">
        <v>1.0302</v>
      </c>
      <c r="M38" s="144">
        <v>1.0232000000000001</v>
      </c>
      <c r="N38" s="144">
        <v>1.0073000000000001</v>
      </c>
      <c r="O38" s="144">
        <v>1.0112000000000001</v>
      </c>
      <c r="P38" s="144">
        <v>1.0319</v>
      </c>
      <c r="Q38" s="144">
        <v>1.0183</v>
      </c>
      <c r="R38" s="144">
        <v>1.0068999999999999</v>
      </c>
      <c r="S38" s="144">
        <v>1.0507</v>
      </c>
      <c r="T38" s="144">
        <v>1.0263</v>
      </c>
      <c r="U38" s="144">
        <v>1.0511999999999999</v>
      </c>
      <c r="V38" s="144">
        <v>1.0142</v>
      </c>
      <c r="W38" s="144">
        <v>1.0738000000000001</v>
      </c>
      <c r="X38" s="144">
        <v>1.0949</v>
      </c>
      <c r="Y38" s="144">
        <v>1.0891999999999999</v>
      </c>
      <c r="Z38" s="144">
        <v>1.1337999999999999</v>
      </c>
      <c r="AA38" s="144">
        <v>1.0978000000000001</v>
      </c>
      <c r="AB38" s="51">
        <v>1.0739000000000001</v>
      </c>
      <c r="AC38" s="51">
        <v>1.0803</v>
      </c>
      <c r="AD38" s="51">
        <v>1.1667000000000001</v>
      </c>
      <c r="AE38" s="51">
        <v>1.1476</v>
      </c>
      <c r="AF38" s="51">
        <v>1.1838</v>
      </c>
      <c r="AG38" s="51">
        <v>1.1198999999999999</v>
      </c>
      <c r="AH38" s="51">
        <v>1.1438999999999999</v>
      </c>
      <c r="AI38" s="51">
        <v>1.2318</v>
      </c>
      <c r="AJ38" s="51">
        <v>1.2743</v>
      </c>
      <c r="AK38" s="51">
        <v>1.2275</v>
      </c>
      <c r="AL38" s="51">
        <v>1.1909000000000001</v>
      </c>
      <c r="AM38" s="51">
        <v>1.2427999999999999</v>
      </c>
      <c r="AN38" s="51">
        <v>1.2265999999999999</v>
      </c>
      <c r="AO38" s="51">
        <v>1.2312000000000001</v>
      </c>
      <c r="AP38" s="51">
        <v>1.1680999999999999</v>
      </c>
      <c r="AQ38" s="51">
        <v>1.1948000000000001</v>
      </c>
      <c r="AR38" s="51">
        <v>1.2294</v>
      </c>
      <c r="AS38" s="51">
        <v>1.1731</v>
      </c>
      <c r="AT38" s="51">
        <v>1.1644000000000001</v>
      </c>
      <c r="AU38" s="51">
        <v>1.1153999999999999</v>
      </c>
      <c r="AV38" s="51">
        <v>1.1367</v>
      </c>
      <c r="AW38" s="47">
        <v>1.1055999999999999</v>
      </c>
      <c r="AX38" s="48">
        <v>1.1247</v>
      </c>
      <c r="AY38" s="367">
        <v>1.1308</v>
      </c>
      <c r="AZ38" s="369">
        <v>1.1626000000000001</v>
      </c>
      <c r="BA38" s="51">
        <v>1.1057999999999999</v>
      </c>
      <c r="BB38" s="51">
        <v>1.1284000000000001</v>
      </c>
      <c r="BC38" s="51">
        <v>1.1246</v>
      </c>
      <c r="BD38" s="51">
        <v>1.1393</v>
      </c>
      <c r="BE38" s="51">
        <v>1.1339999999999999</v>
      </c>
      <c r="BF38" s="51">
        <v>1.1220000000000001</v>
      </c>
      <c r="BG38" s="51">
        <v>1.1394</v>
      </c>
      <c r="BH38" s="51">
        <v>1.1407</v>
      </c>
      <c r="BI38" s="51">
        <v>1.0786</v>
      </c>
      <c r="BJ38" s="51">
        <v>1.0541</v>
      </c>
      <c r="BK38" s="51">
        <v>1.1067</v>
      </c>
      <c r="BL38" s="51">
        <v>1.0649999999999999</v>
      </c>
      <c r="BM38" s="51">
        <v>1.1121000000000001</v>
      </c>
      <c r="BN38" s="370">
        <f>AVERAGE(AW38:AZ38)</f>
        <v>1.130925</v>
      </c>
    </row>
    <row r="39" spans="1:66" s="69" customFormat="1" ht="12" thickBot="1">
      <c r="A39" s="3" t="str">
        <f>RIGHT('Cost Report Data - 2015 Rebase'!A38,10)</f>
        <v>1750339131</v>
      </c>
      <c r="B39" s="2" t="str">
        <f>'Cost Report Data - 2015 Rebase'!B38</f>
        <v>WHITE PINE CARE CENTER</v>
      </c>
      <c r="C39" s="324">
        <f>'Cost Report Data - 2015 Rebase'!C38</f>
        <v>41275</v>
      </c>
      <c r="D39" s="324">
        <f>'Cost Report Data - 2015 Rebase'!D38</f>
        <v>41639</v>
      </c>
      <c r="E39" s="144">
        <v>0.94369999999999998</v>
      </c>
      <c r="F39" s="144">
        <v>0.97140000000000004</v>
      </c>
      <c r="G39" s="196">
        <v>0.92879999999999996</v>
      </c>
      <c r="H39" s="144">
        <v>0.94699999999999995</v>
      </c>
      <c r="I39" s="144">
        <v>0.97850000000000004</v>
      </c>
      <c r="J39" s="144">
        <v>0.95979999999999999</v>
      </c>
      <c r="K39" s="144">
        <v>1.1177999999999999</v>
      </c>
      <c r="L39" s="144">
        <v>1.0744</v>
      </c>
      <c r="M39" s="144">
        <v>1.0591999999999999</v>
      </c>
      <c r="N39" s="144">
        <v>1.0398000000000001</v>
      </c>
      <c r="O39" s="144">
        <v>1.1137999999999999</v>
      </c>
      <c r="P39" s="144">
        <v>1.0510999999999999</v>
      </c>
      <c r="Q39" s="144">
        <v>0.95640000000000003</v>
      </c>
      <c r="R39" s="144">
        <v>0.99380000000000002</v>
      </c>
      <c r="S39" s="144">
        <v>1.008</v>
      </c>
      <c r="T39" s="144">
        <v>1.0492999999999999</v>
      </c>
      <c r="U39" s="144">
        <v>1.0653999999999999</v>
      </c>
      <c r="V39" s="144">
        <v>1.0446</v>
      </c>
      <c r="W39" s="144">
        <v>1.0118</v>
      </c>
      <c r="X39" s="144">
        <v>1.0721000000000001</v>
      </c>
      <c r="Y39" s="144">
        <v>1.0367999999999999</v>
      </c>
      <c r="Z39" s="144">
        <v>1.0168999999999999</v>
      </c>
      <c r="AA39" s="144">
        <v>1.1402000000000001</v>
      </c>
      <c r="AB39" s="51">
        <v>1.0988</v>
      </c>
      <c r="AC39" s="51">
        <v>1.0955999999999999</v>
      </c>
      <c r="AD39" s="51">
        <v>0.99939999999999996</v>
      </c>
      <c r="AE39" s="51">
        <v>1.0025999999999999</v>
      </c>
      <c r="AF39" s="51">
        <v>1.0369999999999999</v>
      </c>
      <c r="AG39" s="51">
        <v>1.1275999999999999</v>
      </c>
      <c r="AH39" s="51">
        <v>1.0206999999999999</v>
      </c>
      <c r="AI39" s="51">
        <v>0.99199999999999999</v>
      </c>
      <c r="AJ39" s="51">
        <v>1.0376000000000001</v>
      </c>
      <c r="AK39" s="51">
        <v>1.0821000000000001</v>
      </c>
      <c r="AL39" s="51">
        <v>1.0418000000000001</v>
      </c>
      <c r="AM39" s="51">
        <v>1.0378000000000001</v>
      </c>
      <c r="AN39" s="51">
        <v>1.0624</v>
      </c>
      <c r="AO39" s="51">
        <v>1.0747</v>
      </c>
      <c r="AP39" s="51">
        <v>1.0741000000000001</v>
      </c>
      <c r="AQ39" s="51">
        <v>1.0246999999999999</v>
      </c>
      <c r="AR39" s="51">
        <v>1.0177</v>
      </c>
      <c r="AS39" s="51">
        <v>1.0546</v>
      </c>
      <c r="AT39" s="51">
        <v>1.0409999999999999</v>
      </c>
      <c r="AU39" s="51">
        <v>1.0214000000000001</v>
      </c>
      <c r="AV39" s="51">
        <v>1.0329999999999999</v>
      </c>
      <c r="AW39" s="51">
        <v>1.0432999999999999</v>
      </c>
      <c r="AX39" s="51">
        <v>1.0071000000000001</v>
      </c>
      <c r="AY39" s="47">
        <v>1.0476000000000001</v>
      </c>
      <c r="AZ39" s="48">
        <v>1.0416000000000001</v>
      </c>
      <c r="BA39" s="48">
        <v>1.0158</v>
      </c>
      <c r="BB39" s="49">
        <v>1.0912999999999999</v>
      </c>
      <c r="BC39" s="51">
        <v>0.98370000000000002</v>
      </c>
      <c r="BD39" s="51">
        <v>1.0972</v>
      </c>
      <c r="BE39" s="51">
        <v>1.1476999999999999</v>
      </c>
      <c r="BF39" s="51">
        <v>1.1529</v>
      </c>
      <c r="BG39" s="51">
        <v>1.024</v>
      </c>
      <c r="BH39" s="51">
        <v>1.0024</v>
      </c>
      <c r="BI39" s="51">
        <v>1.0640000000000001</v>
      </c>
      <c r="BJ39" s="51">
        <v>0.98219999999999996</v>
      </c>
      <c r="BK39" s="51">
        <v>0.95709999999999995</v>
      </c>
      <c r="BL39" s="51">
        <v>0.97970000000000002</v>
      </c>
      <c r="BM39" s="51">
        <v>1.0216000000000001</v>
      </c>
      <c r="BN39" s="46">
        <f>AVERAGE(AY39:BB39)</f>
        <v>1.049075</v>
      </c>
    </row>
    <row r="40" spans="1:66" s="69" customFormat="1" ht="12" thickBot="1">
      <c r="A40" s="3" t="str">
        <f>RIGHT('Cost Report Data - 2015 Rebase'!A39,10)</f>
        <v>1083662514</v>
      </c>
      <c r="B40" s="2" t="str">
        <f>'Cost Report Data - 2015 Rebase'!B39</f>
        <v>GARDNERVILLE HEALTH AND REHABILITATION CENTER</v>
      </c>
      <c r="C40" s="324">
        <f>'Cost Report Data - 2015 Rebase'!C39</f>
        <v>41275</v>
      </c>
      <c r="D40" s="324">
        <f>'Cost Report Data - 2015 Rebase'!D39</f>
        <v>41639</v>
      </c>
      <c r="E40" s="205" t="s">
        <v>30</v>
      </c>
      <c r="F40" s="205" t="s">
        <v>30</v>
      </c>
      <c r="G40" s="205" t="s">
        <v>30</v>
      </c>
      <c r="H40" s="205" t="s">
        <v>30</v>
      </c>
      <c r="I40" s="205" t="s">
        <v>30</v>
      </c>
      <c r="J40" s="205" t="s">
        <v>30</v>
      </c>
      <c r="K40" s="205" t="s">
        <v>30</v>
      </c>
      <c r="L40" s="205" t="s">
        <v>30</v>
      </c>
      <c r="M40" s="205" t="s">
        <v>30</v>
      </c>
      <c r="N40" s="205" t="s">
        <v>30</v>
      </c>
      <c r="O40" s="205" t="s">
        <v>30</v>
      </c>
      <c r="P40" s="144">
        <v>1.26</v>
      </c>
      <c r="Q40" s="144">
        <v>1.1008</v>
      </c>
      <c r="R40" s="144">
        <v>1.1067</v>
      </c>
      <c r="S40" s="144">
        <v>1.2329000000000001</v>
      </c>
      <c r="T40" s="144">
        <v>1.1694</v>
      </c>
      <c r="U40" s="144">
        <v>1.1261000000000001</v>
      </c>
      <c r="V40" s="144">
        <v>1.2371000000000001</v>
      </c>
      <c r="W40" s="144">
        <v>1.2005999999999999</v>
      </c>
      <c r="X40" s="144">
        <v>1.2190000000000001</v>
      </c>
      <c r="Y40" s="144">
        <v>1.1813</v>
      </c>
      <c r="Z40" s="144">
        <v>1.2003999999999999</v>
      </c>
      <c r="AA40" s="144">
        <v>1.1594</v>
      </c>
      <c r="AB40" s="51">
        <v>1.1647000000000001</v>
      </c>
      <c r="AC40" s="51">
        <v>1.0954999999999999</v>
      </c>
      <c r="AD40" s="51">
        <v>1.1362000000000001</v>
      </c>
      <c r="AE40" s="51">
        <v>1.1521999999999999</v>
      </c>
      <c r="AF40" s="51">
        <v>1.0408999999999999</v>
      </c>
      <c r="AG40" s="51">
        <v>1.1962999999999999</v>
      </c>
      <c r="AH40" s="51">
        <v>1.1434</v>
      </c>
      <c r="AI40" s="51">
        <v>1.1336999999999999</v>
      </c>
      <c r="AJ40" s="51">
        <v>1.2673000000000001</v>
      </c>
      <c r="AK40" s="51">
        <v>1.2383999999999999</v>
      </c>
      <c r="AL40" s="51">
        <v>1.2379</v>
      </c>
      <c r="AM40" s="51">
        <v>1.1046</v>
      </c>
      <c r="AN40" s="51">
        <v>1.1586000000000001</v>
      </c>
      <c r="AO40" s="51">
        <v>1.161</v>
      </c>
      <c r="AP40" s="51">
        <v>1.1665000000000001</v>
      </c>
      <c r="AQ40" s="51">
        <v>1.1426000000000001</v>
      </c>
      <c r="AR40" s="51">
        <v>0.97399999999999998</v>
      </c>
      <c r="AS40" s="51">
        <v>1.0326</v>
      </c>
      <c r="AT40" s="51">
        <v>1.083</v>
      </c>
      <c r="AU40" s="51">
        <v>1.2015</v>
      </c>
      <c r="AV40" s="51">
        <v>1.2766999999999999</v>
      </c>
      <c r="AW40" s="51">
        <v>1.2694000000000001</v>
      </c>
      <c r="AX40" s="51">
        <v>1.278</v>
      </c>
      <c r="AY40" s="50">
        <v>1.2373000000000001</v>
      </c>
      <c r="AZ40" s="367">
        <v>1.2505999999999999</v>
      </c>
      <c r="BA40" s="367">
        <v>1.2667999999999999</v>
      </c>
      <c r="BB40" s="49">
        <v>1.2335</v>
      </c>
      <c r="BC40" s="51">
        <v>1.1620999999999999</v>
      </c>
      <c r="BD40" s="51">
        <v>1.1809000000000001</v>
      </c>
      <c r="BE40" s="51">
        <v>1.1029</v>
      </c>
      <c r="BF40" s="51">
        <v>1.1923999999999999</v>
      </c>
      <c r="BG40" s="51">
        <v>1.2729999999999999</v>
      </c>
      <c r="BH40" s="51">
        <v>1.1867000000000001</v>
      </c>
      <c r="BI40" s="51">
        <v>1.2486999999999999</v>
      </c>
      <c r="BJ40" s="51">
        <v>1.1617999999999999</v>
      </c>
      <c r="BK40" s="51">
        <v>1.2962</v>
      </c>
      <c r="BL40" s="51">
        <v>1.1685000000000001</v>
      </c>
      <c r="BM40" s="51">
        <v>1.2150000000000001</v>
      </c>
      <c r="BN40" s="46">
        <f>AVERAGE(AY40:BB40)</f>
        <v>1.24705</v>
      </c>
    </row>
    <row r="41" spans="1:66" s="69" customFormat="1" ht="12" thickBot="1">
      <c r="A41" s="3" t="str">
        <f>RIGHT('Cost Report Data - 2015 Rebase'!A40,10)</f>
        <v>1093701856</v>
      </c>
      <c r="B41" s="2" t="str">
        <f>'Cost Report Data - 2015 Rebase'!B40</f>
        <v>HIGHLAND MANOR OF FALLON</v>
      </c>
      <c r="C41" s="324">
        <f>'Cost Report Data - 2015 Rebase'!C40</f>
        <v>41183</v>
      </c>
      <c r="D41" s="324">
        <f>'Cost Report Data - 2015 Rebase'!D40</f>
        <v>41547</v>
      </c>
      <c r="E41" s="205" t="s">
        <v>30</v>
      </c>
      <c r="F41" s="205" t="s">
        <v>30</v>
      </c>
      <c r="G41" s="205" t="s">
        <v>30</v>
      </c>
      <c r="H41" s="205" t="s">
        <v>30</v>
      </c>
      <c r="I41" s="205" t="s">
        <v>30</v>
      </c>
      <c r="J41" s="205" t="s">
        <v>30</v>
      </c>
      <c r="K41" s="205" t="s">
        <v>30</v>
      </c>
      <c r="L41" s="205" t="s">
        <v>30</v>
      </c>
      <c r="M41" s="205" t="s">
        <v>30</v>
      </c>
      <c r="N41" s="205" t="s">
        <v>30</v>
      </c>
      <c r="O41" s="205" t="s">
        <v>30</v>
      </c>
      <c r="P41" s="205" t="s">
        <v>30</v>
      </c>
      <c r="Q41" s="205" t="s">
        <v>30</v>
      </c>
      <c r="R41" s="205" t="s">
        <v>30</v>
      </c>
      <c r="S41" s="205" t="s">
        <v>30</v>
      </c>
      <c r="T41" s="144">
        <v>0.96679999999999999</v>
      </c>
      <c r="U41" s="144">
        <v>0.89759999999999995</v>
      </c>
      <c r="V41" s="144">
        <v>0.85450000000000004</v>
      </c>
      <c r="W41" s="144">
        <v>0.85160000000000002</v>
      </c>
      <c r="X41" s="144">
        <v>0.83789999999999998</v>
      </c>
      <c r="Y41" s="144">
        <v>0.95860000000000001</v>
      </c>
      <c r="Z41" s="144">
        <v>0.98009999999999997</v>
      </c>
      <c r="AA41" s="144">
        <v>0.99660000000000004</v>
      </c>
      <c r="AB41" s="51">
        <v>0.95989999999999998</v>
      </c>
      <c r="AC41" s="51">
        <v>0.93540000000000001</v>
      </c>
      <c r="AD41" s="51">
        <v>0.95699999999999996</v>
      </c>
      <c r="AE41" s="51">
        <v>0.99409999999999998</v>
      </c>
      <c r="AF41" s="51">
        <v>1.0213000000000001</v>
      </c>
      <c r="AG41" s="51">
        <v>1.1182000000000001</v>
      </c>
      <c r="AH41" s="51">
        <v>1.0786</v>
      </c>
      <c r="AI41" s="51">
        <v>1.0629</v>
      </c>
      <c r="AJ41" s="51">
        <v>1.0871999999999999</v>
      </c>
      <c r="AK41" s="51">
        <v>1.0774999999999999</v>
      </c>
      <c r="AL41" s="51">
        <v>1.0851</v>
      </c>
      <c r="AM41" s="51">
        <v>1.0585</v>
      </c>
      <c r="AN41" s="51">
        <v>1.0515000000000001</v>
      </c>
      <c r="AO41" s="51">
        <v>1.0765</v>
      </c>
      <c r="AP41" s="51">
        <v>1.1099000000000001</v>
      </c>
      <c r="AQ41" s="51">
        <v>1.0947</v>
      </c>
      <c r="AR41" s="51">
        <v>1.1976</v>
      </c>
      <c r="AS41" s="51">
        <v>1.1599999999999999</v>
      </c>
      <c r="AT41" s="51">
        <v>1.1859</v>
      </c>
      <c r="AU41" s="51">
        <v>1.2464999999999999</v>
      </c>
      <c r="AV41" s="51">
        <v>1.2274</v>
      </c>
      <c r="AW41" s="51">
        <v>1.2499</v>
      </c>
      <c r="AX41" s="47">
        <v>1.2018</v>
      </c>
      <c r="AY41" s="367">
        <v>1.1681999999999999</v>
      </c>
      <c r="AZ41" s="367">
        <v>1.1535</v>
      </c>
      <c r="BA41" s="369">
        <v>1.1392</v>
      </c>
      <c r="BB41" s="51">
        <v>1.1265000000000001</v>
      </c>
      <c r="BC41" s="51">
        <v>1.1418999999999999</v>
      </c>
      <c r="BD41" s="51">
        <v>1.1281000000000001</v>
      </c>
      <c r="BE41" s="51">
        <v>1.1138999999999999</v>
      </c>
      <c r="BF41" s="51">
        <v>1.0777000000000001</v>
      </c>
      <c r="BG41" s="51">
        <v>1.0872999999999999</v>
      </c>
      <c r="BH41" s="51">
        <v>1.0401</v>
      </c>
      <c r="BI41" s="51">
        <v>1.0799000000000001</v>
      </c>
      <c r="BJ41" s="51">
        <v>1.0282</v>
      </c>
      <c r="BK41" s="51">
        <v>1.0548</v>
      </c>
      <c r="BL41" s="51">
        <v>1.0918000000000001</v>
      </c>
      <c r="BM41" s="51">
        <v>1.0303</v>
      </c>
      <c r="BN41" s="370">
        <f>AVERAGE(AX41:BA41)</f>
        <v>1.165675</v>
      </c>
    </row>
    <row r="42" spans="1:66" ht="12" thickBot="1">
      <c r="A42" s="3" t="str">
        <f>RIGHT('Cost Report Data - 2015 Rebase'!A41,10)</f>
        <v>1033295241</v>
      </c>
      <c r="B42" s="2" t="str">
        <f>'Cost Report Data - 2015 Rebase'!B41</f>
        <v>THE HEIGHTS OF SUMMERLIN</v>
      </c>
      <c r="C42" s="324">
        <f>'Cost Report Data - 2015 Rebase'!C41</f>
        <v>41275</v>
      </c>
      <c r="D42" s="324">
        <f>'Cost Report Data - 2015 Rebase'!D41</f>
        <v>41639</v>
      </c>
      <c r="E42" s="195" t="s">
        <v>30</v>
      </c>
      <c r="F42" s="195" t="s">
        <v>30</v>
      </c>
      <c r="G42" s="195" t="s">
        <v>30</v>
      </c>
      <c r="H42" s="195" t="s">
        <v>30</v>
      </c>
      <c r="I42" s="195" t="s">
        <v>30</v>
      </c>
      <c r="J42" s="195" t="s">
        <v>30</v>
      </c>
      <c r="K42" s="195" t="s">
        <v>30</v>
      </c>
      <c r="L42" s="195" t="s">
        <v>30</v>
      </c>
      <c r="M42" s="195" t="s">
        <v>30</v>
      </c>
      <c r="N42" s="195" t="s">
        <v>30</v>
      </c>
      <c r="O42" s="195" t="s">
        <v>30</v>
      </c>
      <c r="P42" s="195" t="s">
        <v>30</v>
      </c>
      <c r="Q42" s="195" t="s">
        <v>30</v>
      </c>
      <c r="R42" s="195" t="s">
        <v>30</v>
      </c>
      <c r="S42" s="195" t="s">
        <v>30</v>
      </c>
      <c r="T42" s="51">
        <v>1.2204999999999999</v>
      </c>
      <c r="U42" s="51">
        <v>1.1426000000000001</v>
      </c>
      <c r="V42" s="51">
        <v>1.0840000000000001</v>
      </c>
      <c r="W42" s="51">
        <v>1.1001000000000001</v>
      </c>
      <c r="X42" s="51">
        <v>1.0649</v>
      </c>
      <c r="Y42" s="51">
        <v>1.1227</v>
      </c>
      <c r="Z42" s="51">
        <v>1.1736</v>
      </c>
      <c r="AA42" s="51">
        <v>1.1284000000000001</v>
      </c>
      <c r="AB42" s="51">
        <v>1.1161000000000001</v>
      </c>
      <c r="AC42" s="51">
        <v>1.1981999999999999</v>
      </c>
      <c r="AD42" s="51">
        <v>1.1366000000000001</v>
      </c>
      <c r="AE42" s="51">
        <v>1.1807000000000001</v>
      </c>
      <c r="AF42" s="51">
        <v>1.2407999999999999</v>
      </c>
      <c r="AG42" s="51">
        <v>1.1611</v>
      </c>
      <c r="AH42" s="51">
        <v>1.1662999999999999</v>
      </c>
      <c r="AI42" s="51">
        <v>1.1944999999999999</v>
      </c>
      <c r="AJ42" s="51">
        <v>1.2381</v>
      </c>
      <c r="AK42" s="51">
        <v>1.2281</v>
      </c>
      <c r="AL42" s="51">
        <v>1.2175</v>
      </c>
      <c r="AM42" s="51">
        <v>1.1658999999999999</v>
      </c>
      <c r="AN42" s="51">
        <v>1.1639999999999999</v>
      </c>
      <c r="AO42" s="51">
        <v>1.1638999999999999</v>
      </c>
      <c r="AP42" s="51">
        <v>1.1475</v>
      </c>
      <c r="AQ42" s="51">
        <v>1.1537999999999999</v>
      </c>
      <c r="AR42" s="51">
        <v>1.147</v>
      </c>
      <c r="AS42" s="51">
        <v>1.1415999999999999</v>
      </c>
      <c r="AT42" s="51">
        <v>1.1040000000000001</v>
      </c>
      <c r="AU42" s="51">
        <v>1.1189</v>
      </c>
      <c r="AV42" s="51">
        <v>1.1285000000000001</v>
      </c>
      <c r="AW42" s="51">
        <v>1.0878000000000001</v>
      </c>
      <c r="AX42" s="51">
        <v>1.0477000000000001</v>
      </c>
      <c r="AY42" s="50">
        <v>1.1054999999999999</v>
      </c>
      <c r="AZ42" s="367">
        <v>1.1177999999999999</v>
      </c>
      <c r="BA42" s="367">
        <v>1.1271</v>
      </c>
      <c r="BB42" s="49">
        <v>1.1329</v>
      </c>
      <c r="BC42" s="51">
        <v>1.1274999999999999</v>
      </c>
      <c r="BD42" s="51">
        <v>1.1158999999999999</v>
      </c>
      <c r="BE42" s="51">
        <v>1.1234999999999999</v>
      </c>
      <c r="BF42" s="51">
        <v>1.1362000000000001</v>
      </c>
      <c r="BG42" s="51">
        <v>1.1220000000000001</v>
      </c>
      <c r="BH42" s="51">
        <v>1.1652</v>
      </c>
      <c r="BI42" s="51">
        <v>1.1952</v>
      </c>
      <c r="BJ42" s="51">
        <v>1.1910000000000001</v>
      </c>
      <c r="BK42" s="51">
        <v>1.236</v>
      </c>
      <c r="BL42" s="51">
        <v>1.3017000000000001</v>
      </c>
      <c r="BM42" s="51">
        <v>1.2294</v>
      </c>
      <c r="BN42" s="46">
        <f>AVERAGE(AY42:BB42)</f>
        <v>1.120825</v>
      </c>
    </row>
    <row r="43" spans="1:66" ht="12" thickBot="1">
      <c r="A43" s="3" t="str">
        <f>RIGHT('Cost Report Data - 2015 Rebase'!A42,10)</f>
        <v>1083707764</v>
      </c>
      <c r="B43" s="2" t="str">
        <f>'Cost Report Data - 2015 Rebase'!B42</f>
        <v>CARE MERIDIAN LLC</v>
      </c>
      <c r="C43" s="324">
        <f>'Cost Report Data - 2015 Rebase'!C42</f>
        <v>41183</v>
      </c>
      <c r="D43" s="324">
        <f>'Cost Report Data - 2015 Rebase'!D42</f>
        <v>41547</v>
      </c>
      <c r="E43" s="358"/>
      <c r="F43" s="358"/>
      <c r="G43" s="358"/>
      <c r="H43" s="358"/>
      <c r="I43" s="358"/>
      <c r="J43" s="358"/>
      <c r="K43" s="358"/>
      <c r="L43" s="358"/>
      <c r="M43" s="358"/>
      <c r="N43" s="358"/>
      <c r="O43" s="358"/>
      <c r="P43" s="358"/>
      <c r="Q43" s="358"/>
      <c r="R43" s="358"/>
      <c r="S43" s="358"/>
      <c r="T43" s="358"/>
      <c r="U43" s="358"/>
      <c r="V43" s="358"/>
      <c r="W43" s="358"/>
      <c r="X43" s="358"/>
      <c r="Y43" s="51"/>
      <c r="Z43" s="358"/>
      <c r="AA43" s="358"/>
      <c r="AB43" s="358"/>
      <c r="AC43" s="358"/>
      <c r="AD43" s="358"/>
      <c r="AE43" s="358"/>
      <c r="AF43" s="358"/>
      <c r="AG43" s="358"/>
      <c r="AH43" s="358"/>
      <c r="AI43" s="358"/>
      <c r="AJ43" s="358"/>
      <c r="AK43" s="358"/>
      <c r="AL43" s="358"/>
      <c r="AM43" s="358"/>
      <c r="AN43" s="51"/>
      <c r="AO43" s="51"/>
      <c r="AP43" s="144">
        <v>1.06</v>
      </c>
      <c r="AQ43" s="51">
        <v>1.4263999999999999</v>
      </c>
      <c r="AR43" s="51">
        <v>1.3594999999999999</v>
      </c>
      <c r="AS43" s="51">
        <v>1.4427000000000001</v>
      </c>
      <c r="AT43" s="51">
        <v>1.4348000000000001</v>
      </c>
      <c r="AU43" s="51">
        <v>1.4160999999999999</v>
      </c>
      <c r="AV43" s="51">
        <v>1.5125</v>
      </c>
      <c r="AW43" s="51">
        <v>1.5306</v>
      </c>
      <c r="AX43" s="50">
        <v>1.5041</v>
      </c>
      <c r="AY43" s="367">
        <v>1.4714</v>
      </c>
      <c r="AZ43" s="367">
        <v>1.52</v>
      </c>
      <c r="BA43" s="49">
        <v>1.6589</v>
      </c>
      <c r="BB43" s="51">
        <v>1.6476999999999999</v>
      </c>
      <c r="BC43" s="51">
        <v>1.5357000000000001</v>
      </c>
      <c r="BD43" s="51">
        <v>0</v>
      </c>
      <c r="BE43" s="51">
        <v>1.5925</v>
      </c>
      <c r="BF43" s="51">
        <v>1.6658999999999999</v>
      </c>
      <c r="BG43" s="51">
        <v>1.58</v>
      </c>
      <c r="BH43" s="51">
        <v>1.5426</v>
      </c>
      <c r="BI43" s="51">
        <v>1.573</v>
      </c>
      <c r="BJ43" s="51">
        <v>1.4629000000000001</v>
      </c>
      <c r="BK43" s="51">
        <v>1.3778999999999999</v>
      </c>
      <c r="BL43" s="51">
        <v>1.5222</v>
      </c>
      <c r="BM43" s="51">
        <v>1.5337000000000001</v>
      </c>
      <c r="BN43" s="370">
        <f>AVERAGE(AX43:BA43)</f>
        <v>1.5386</v>
      </c>
    </row>
    <row r="44" spans="1:66" ht="12" thickBot="1">
      <c r="A44" s="3" t="str">
        <f>RIGHT('Cost Report Data - 2015 Rebase'!A43,10)</f>
        <v>1013143965</v>
      </c>
      <c r="B44" s="2" t="str">
        <f>'Cost Report Data - 2015 Rebase'!B43</f>
        <v>MANOR CARE HEALTH SERVICES - WINGFIELD HILLS</v>
      </c>
      <c r="C44" s="324">
        <f>'Cost Report Data - 2015 Rebase'!C43</f>
        <v>41061</v>
      </c>
      <c r="D44" s="324">
        <f>'Cost Report Data - 2015 Rebase'!D43</f>
        <v>41425</v>
      </c>
      <c r="E44" s="358"/>
      <c r="F44" s="358"/>
      <c r="G44" s="358"/>
      <c r="H44" s="358"/>
      <c r="I44" s="358"/>
      <c r="J44" s="358"/>
      <c r="K44" s="358"/>
      <c r="L44" s="358"/>
      <c r="M44" s="358"/>
      <c r="N44" s="358"/>
      <c r="O44" s="358"/>
      <c r="P44" s="358"/>
      <c r="Q44" s="358"/>
      <c r="R44" s="358"/>
      <c r="S44" s="358"/>
      <c r="T44" s="358"/>
      <c r="U44" s="358"/>
      <c r="V44" s="358"/>
      <c r="W44" s="358"/>
      <c r="X44" s="358"/>
      <c r="Y44" s="358"/>
      <c r="Z44" s="358"/>
      <c r="AA44" s="358"/>
      <c r="AB44" s="358"/>
      <c r="AC44" s="358"/>
      <c r="AD44" s="358"/>
      <c r="AE44" s="358"/>
      <c r="AF44" s="358"/>
      <c r="AG44" s="358"/>
      <c r="AH44" s="358"/>
      <c r="AI44" s="358"/>
      <c r="AJ44" s="358"/>
      <c r="AK44" s="358"/>
      <c r="AL44" s="358"/>
      <c r="AM44" s="358"/>
      <c r="AN44" s="51"/>
      <c r="AO44" s="51"/>
      <c r="AP44" s="51"/>
      <c r="AQ44" s="51">
        <v>1.3089999999999999</v>
      </c>
      <c r="AR44" s="51">
        <v>1.2441</v>
      </c>
      <c r="AS44" s="51">
        <v>1.2665</v>
      </c>
      <c r="AT44" s="51">
        <v>1.2446999999999999</v>
      </c>
      <c r="AU44" s="51">
        <v>1.2058</v>
      </c>
      <c r="AV44" s="51">
        <v>1.1375</v>
      </c>
      <c r="AW44" s="47">
        <v>1.1577999999999999</v>
      </c>
      <c r="AX44" s="48">
        <v>1.1652</v>
      </c>
      <c r="AY44" s="48">
        <v>1.2251000000000001</v>
      </c>
      <c r="AZ44" s="49">
        <v>1.2027000000000001</v>
      </c>
      <c r="BA44" s="51">
        <v>1.1574</v>
      </c>
      <c r="BB44" s="51">
        <v>1.1787000000000001</v>
      </c>
      <c r="BC44" s="51">
        <v>1.2528999999999999</v>
      </c>
      <c r="BD44" s="51">
        <v>1.2565999999999999</v>
      </c>
      <c r="BE44" s="51">
        <v>1.2561</v>
      </c>
      <c r="BF44" s="51">
        <v>1.2353000000000001</v>
      </c>
      <c r="BG44" s="51">
        <v>1.226</v>
      </c>
      <c r="BH44" s="51">
        <v>1.1942999999999999</v>
      </c>
      <c r="BI44" s="51">
        <v>1.1618999999999999</v>
      </c>
      <c r="BJ44" s="51">
        <v>1.2275</v>
      </c>
      <c r="BK44" s="51">
        <v>1.2551000000000001</v>
      </c>
      <c r="BL44" s="51">
        <v>1.2045999999999999</v>
      </c>
      <c r="BM44" s="51">
        <v>1.1645000000000001</v>
      </c>
      <c r="BN44" s="370">
        <f>AVERAGE(AW44:AZ44)</f>
        <v>1.1877</v>
      </c>
    </row>
    <row r="45" spans="1:66" ht="12" thickBot="1">
      <c r="A45" s="3" t="str">
        <f>RIGHT('Cost Report Data - 2015 Rebase'!A44,10)</f>
        <v>1194045336</v>
      </c>
      <c r="B45" s="2" t="str">
        <f>'Cost Report Data - 2015 Rebase'!B44</f>
        <v>MARQUIS CARE AT CENTENNIAL HILLS</v>
      </c>
      <c r="C45" s="324">
        <f>'Cost Report Data - 2015 Rebase'!C44</f>
        <v>41275</v>
      </c>
      <c r="D45" s="324">
        <f>'Cost Report Data - 2015 Rebase'!D44</f>
        <v>41639</v>
      </c>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c r="AH45" s="358"/>
      <c r="AI45" s="358"/>
      <c r="AJ45" s="358"/>
      <c r="AK45" s="358"/>
      <c r="AL45" s="358"/>
      <c r="AM45" s="358"/>
      <c r="AN45" s="51"/>
      <c r="AO45" s="51"/>
      <c r="AP45" s="51"/>
      <c r="AQ45" s="51">
        <v>1.2929999999999999</v>
      </c>
      <c r="AR45" s="51">
        <v>1.3149999999999999</v>
      </c>
      <c r="AS45" s="51">
        <v>1.2107000000000001</v>
      </c>
      <c r="AT45" s="51">
        <v>1.2262</v>
      </c>
      <c r="AU45" s="51">
        <v>1.1968000000000001</v>
      </c>
      <c r="AV45" s="51">
        <v>1.1979</v>
      </c>
      <c r="AW45" s="51">
        <v>1.1549</v>
      </c>
      <c r="AX45" s="51">
        <v>1.2079</v>
      </c>
      <c r="AY45" s="368">
        <v>1.1827000000000001</v>
      </c>
      <c r="AZ45" s="365">
        <v>1.2232000000000001</v>
      </c>
      <c r="BA45" s="48">
        <v>1.2298</v>
      </c>
      <c r="BB45" s="49">
        <v>1.2527999999999999</v>
      </c>
      <c r="BC45" s="51">
        <v>1.2569999999999999</v>
      </c>
      <c r="BD45" s="51">
        <v>1.2516</v>
      </c>
      <c r="BE45" s="51">
        <v>1.2506999999999999</v>
      </c>
      <c r="BF45" s="51">
        <v>1.2723</v>
      </c>
      <c r="BG45" s="51">
        <v>1.2802</v>
      </c>
      <c r="BH45" s="51">
        <v>1.2696000000000001</v>
      </c>
      <c r="BI45" s="51">
        <v>1.28</v>
      </c>
      <c r="BJ45" s="51">
        <v>1.2732000000000001</v>
      </c>
      <c r="BK45" s="51">
        <v>1.2584</v>
      </c>
      <c r="BL45" s="51">
        <v>1.2686999999999999</v>
      </c>
      <c r="BM45" s="51">
        <v>1.2464999999999999</v>
      </c>
      <c r="BN45" s="46">
        <f>AVERAGE(AY45:BB45)</f>
        <v>1.2221249999999999</v>
      </c>
    </row>
    <row r="46" spans="1:66">
      <c r="A46" s="3"/>
      <c r="AV46" s="51"/>
      <c r="AW46" s="51"/>
      <c r="AX46" s="51"/>
      <c r="AY46" s="363"/>
      <c r="AZ46" s="363"/>
      <c r="BA46" s="363"/>
      <c r="BB46" s="363"/>
      <c r="BC46" s="363"/>
      <c r="BD46" s="363"/>
      <c r="BE46" s="363"/>
      <c r="BF46" s="363"/>
      <c r="BG46" s="363"/>
      <c r="BH46" s="363"/>
      <c r="BI46" s="363"/>
      <c r="BJ46" s="363"/>
      <c r="BK46" s="363"/>
      <c r="BL46" s="363"/>
      <c r="BM46" s="363"/>
    </row>
    <row r="47" spans="1:66">
      <c r="A47" s="69"/>
      <c r="B47" s="69"/>
      <c r="C47" s="69"/>
      <c r="D47" s="69"/>
    </row>
  </sheetData>
  <mergeCells count="1">
    <mergeCell ref="C3:D3"/>
  </mergeCells>
  <phoneticPr fontId="0" type="noConversion"/>
  <printOptions horizontalCentered="1"/>
  <pageMargins left="0.5" right="0.5" top="0.75" bottom="0.5" header="0.5" footer="0.5"/>
  <pageSetup scale="22"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6"/>
  <sheetViews>
    <sheetView workbookViewId="0">
      <selection activeCell="K40" sqref="K40"/>
    </sheetView>
  </sheetViews>
  <sheetFormatPr defaultColWidth="9.140625" defaultRowHeight="12.75"/>
  <cols>
    <col min="1" max="1" width="12" style="372" customWidth="1"/>
    <col min="2" max="2" width="1" style="372" customWidth="1"/>
    <col min="3" max="3" width="56.140625" style="372" customWidth="1"/>
    <col min="4" max="4" width="2.28515625" style="372" customWidth="1"/>
    <col min="5" max="5" width="9.7109375" style="372" customWidth="1"/>
    <col min="6" max="6" width="2.28515625" style="372" customWidth="1"/>
    <col min="7" max="7" width="9.7109375" style="372" customWidth="1"/>
    <col min="8" max="8" width="0.7109375" style="372" customWidth="1"/>
    <col min="9" max="9" width="7.5703125" style="372" customWidth="1"/>
    <col min="10" max="10" width="0.7109375" style="372" customWidth="1"/>
    <col min="11" max="11" width="9.7109375" style="372" customWidth="1"/>
    <col min="12" max="12" width="2.28515625" style="372" customWidth="1"/>
    <col min="13" max="13" width="7.5703125" style="372" customWidth="1"/>
    <col min="14" max="14" width="2.28515625" style="372" customWidth="1"/>
    <col min="15" max="15" width="9.7109375" style="372" customWidth="1"/>
    <col min="16" max="16" width="0.85546875" style="372" customWidth="1"/>
    <col min="17" max="17" width="9.7109375" style="372" customWidth="1"/>
    <col min="18" max="18" width="2.28515625" style="372" customWidth="1"/>
    <col min="19" max="19" width="9.7109375" style="372" customWidth="1"/>
    <col min="20" max="20" width="9.140625" style="372"/>
    <col min="21" max="21" width="11.28515625" style="353" customWidth="1"/>
    <col min="22" max="22" width="9.140625" style="353"/>
    <col min="23" max="16384" width="9.140625" style="372"/>
  </cols>
  <sheetData>
    <row r="1" spans="1:31" s="373" customFormat="1" ht="13.5" thickBot="1">
      <c r="A1" s="429" t="s">
        <v>430</v>
      </c>
      <c r="B1" s="398"/>
      <c r="C1" s="399"/>
      <c r="D1" s="398"/>
      <c r="E1" s="350"/>
      <c r="F1" s="350"/>
      <c r="G1" s="350"/>
      <c r="H1" s="350"/>
      <c r="I1" s="350"/>
      <c r="J1" s="350"/>
      <c r="K1" s="350"/>
      <c r="L1" s="350"/>
      <c r="M1" s="350"/>
      <c r="N1" s="350"/>
      <c r="O1" s="350"/>
      <c r="P1" s="350"/>
      <c r="Q1" s="350"/>
      <c r="R1" s="350"/>
      <c r="S1" s="350"/>
      <c r="U1" s="400"/>
      <c r="V1" s="400"/>
    </row>
    <row r="2" spans="1:31" s="373" customFormat="1">
      <c r="A2" s="345"/>
      <c r="B2" s="345"/>
      <c r="C2" s="389" t="s">
        <v>53</v>
      </c>
      <c r="D2" s="341"/>
      <c r="E2" s="340" t="s">
        <v>54</v>
      </c>
      <c r="F2" s="340"/>
      <c r="G2" s="340"/>
      <c r="H2" s="342"/>
      <c r="I2" s="340" t="s">
        <v>55</v>
      </c>
      <c r="J2" s="340"/>
      <c r="K2" s="340"/>
      <c r="L2" s="342"/>
      <c r="M2" s="340" t="s">
        <v>56</v>
      </c>
      <c r="N2" s="340"/>
      <c r="O2" s="340"/>
      <c r="P2" s="342"/>
      <c r="Q2" s="340" t="s">
        <v>57</v>
      </c>
      <c r="R2" s="340"/>
      <c r="S2" s="340"/>
      <c r="U2" s="400"/>
      <c r="V2" s="400"/>
    </row>
    <row r="3" spans="1:31" s="373" customFormat="1" ht="13.5" thickBot="1">
      <c r="A3" s="343" t="s">
        <v>340</v>
      </c>
      <c r="B3" s="344"/>
      <c r="C3" s="343" t="s">
        <v>58</v>
      </c>
      <c r="D3" s="345"/>
      <c r="E3" s="343" t="s">
        <v>59</v>
      </c>
      <c r="F3" s="344"/>
      <c r="G3" s="343" t="s">
        <v>60</v>
      </c>
      <c r="H3" s="344"/>
      <c r="I3" s="343" t="s">
        <v>59</v>
      </c>
      <c r="J3" s="344"/>
      <c r="K3" s="343" t="s">
        <v>60</v>
      </c>
      <c r="L3" s="344"/>
      <c r="M3" s="343" t="s">
        <v>59</v>
      </c>
      <c r="N3" s="344"/>
      <c r="O3" s="343" t="s">
        <v>60</v>
      </c>
      <c r="P3" s="344"/>
      <c r="Q3" s="343" t="s">
        <v>59</v>
      </c>
      <c r="R3" s="344"/>
      <c r="S3" s="343" t="s">
        <v>60</v>
      </c>
      <c r="U3" s="400"/>
      <c r="V3" s="400"/>
    </row>
    <row r="4" spans="1:31" s="373" customFormat="1">
      <c r="G4" s="401"/>
      <c r="I4" s="401"/>
      <c r="K4" s="401"/>
      <c r="M4" s="401"/>
      <c r="U4" s="400"/>
      <c r="V4" s="400"/>
    </row>
    <row r="5" spans="1:31" s="373" customFormat="1">
      <c r="A5" s="402" t="s">
        <v>348</v>
      </c>
      <c r="B5" s="403"/>
      <c r="C5" s="350" t="s">
        <v>43</v>
      </c>
      <c r="E5" s="372">
        <v>64</v>
      </c>
      <c r="F5" s="372"/>
      <c r="G5" s="430">
        <v>1.4308000000000001</v>
      </c>
      <c r="H5" s="430"/>
      <c r="I5" s="372">
        <v>20</v>
      </c>
      <c r="J5" s="372"/>
      <c r="K5" s="430">
        <v>1.087</v>
      </c>
      <c r="L5" s="430"/>
      <c r="M5" s="372">
        <v>30</v>
      </c>
      <c r="N5" s="372"/>
      <c r="O5" s="430">
        <v>1.6123000000000001</v>
      </c>
      <c r="P5" s="430"/>
      <c r="Q5" s="372">
        <v>14</v>
      </c>
      <c r="R5" s="372"/>
      <c r="S5" s="430">
        <v>1.5328999999999999</v>
      </c>
      <c r="U5" s="404"/>
      <c r="V5" s="405"/>
      <c r="AE5" s="406"/>
    </row>
    <row r="6" spans="1:31" s="373" customFormat="1">
      <c r="A6" s="402" t="s">
        <v>349</v>
      </c>
      <c r="B6" s="403"/>
      <c r="C6" s="350" t="s">
        <v>102</v>
      </c>
      <c r="E6" s="372">
        <v>139</v>
      </c>
      <c r="F6" s="372"/>
      <c r="G6" s="430">
        <v>0.98219999999999996</v>
      </c>
      <c r="H6" s="430"/>
      <c r="I6" s="372">
        <v>138</v>
      </c>
      <c r="J6" s="372"/>
      <c r="K6" s="430">
        <v>0.98170000000000002</v>
      </c>
      <c r="L6" s="430"/>
      <c r="M6" s="372">
        <v>1</v>
      </c>
      <c r="N6" s="372"/>
      <c r="O6" s="430">
        <v>1.04</v>
      </c>
      <c r="P6" s="430"/>
      <c r="Q6" s="372">
        <v>0</v>
      </c>
      <c r="R6" s="372"/>
      <c r="S6" s="430">
        <v>0</v>
      </c>
      <c r="U6" s="404"/>
      <c r="V6" s="405"/>
      <c r="AE6" s="406"/>
    </row>
    <row r="7" spans="1:31" s="373" customFormat="1">
      <c r="A7" s="402" t="s">
        <v>350</v>
      </c>
      <c r="B7" s="403"/>
      <c r="C7" s="350" t="s">
        <v>70</v>
      </c>
      <c r="E7" s="372">
        <v>112</v>
      </c>
      <c r="F7" s="372"/>
      <c r="G7" s="430">
        <v>1.3794999999999999</v>
      </c>
      <c r="H7" s="430"/>
      <c r="I7" s="372">
        <v>72</v>
      </c>
      <c r="J7" s="372"/>
      <c r="K7" s="430">
        <v>1.2349000000000001</v>
      </c>
      <c r="L7" s="430"/>
      <c r="M7" s="372">
        <v>12</v>
      </c>
      <c r="N7" s="372"/>
      <c r="O7" s="430">
        <v>1.61</v>
      </c>
      <c r="P7" s="430"/>
      <c r="Q7" s="372">
        <v>28</v>
      </c>
      <c r="R7" s="372"/>
      <c r="S7" s="430">
        <v>1.6525000000000001</v>
      </c>
      <c r="U7" s="404"/>
      <c r="V7" s="405"/>
      <c r="AE7" s="406"/>
    </row>
    <row r="8" spans="1:31" s="373" customFormat="1">
      <c r="A8" s="402" t="s">
        <v>351</v>
      </c>
      <c r="B8" s="403"/>
      <c r="C8" s="350" t="s">
        <v>273</v>
      </c>
      <c r="E8" s="372">
        <v>245</v>
      </c>
      <c r="F8" s="372"/>
      <c r="G8" s="430">
        <v>1.1442000000000001</v>
      </c>
      <c r="H8" s="430"/>
      <c r="I8" s="372">
        <v>194</v>
      </c>
      <c r="J8" s="372"/>
      <c r="K8" s="430">
        <v>1.1254</v>
      </c>
      <c r="L8" s="430"/>
      <c r="M8" s="372">
        <v>36</v>
      </c>
      <c r="N8" s="372"/>
      <c r="O8" s="430">
        <v>1.2881</v>
      </c>
      <c r="P8" s="430"/>
      <c r="Q8" s="372">
        <v>15</v>
      </c>
      <c r="R8" s="372"/>
      <c r="S8" s="430">
        <v>1.042</v>
      </c>
      <c r="U8" s="404"/>
      <c r="V8" s="405"/>
      <c r="AE8" s="406"/>
    </row>
    <row r="9" spans="1:31" s="373" customFormat="1">
      <c r="A9" s="402" t="s">
        <v>352</v>
      </c>
      <c r="B9" s="403"/>
      <c r="C9" s="350" t="s">
        <v>103</v>
      </c>
      <c r="E9" s="372">
        <v>82</v>
      </c>
      <c r="F9" s="372"/>
      <c r="G9" s="430">
        <v>1.4628000000000001</v>
      </c>
      <c r="H9" s="430"/>
      <c r="I9" s="372">
        <v>59</v>
      </c>
      <c r="J9" s="372"/>
      <c r="K9" s="430">
        <v>1.4019999999999999</v>
      </c>
      <c r="L9" s="430"/>
      <c r="M9" s="372">
        <v>15</v>
      </c>
      <c r="N9" s="372"/>
      <c r="O9" s="430">
        <v>1.5872999999999999</v>
      </c>
      <c r="P9" s="430"/>
      <c r="Q9" s="372">
        <v>8</v>
      </c>
      <c r="R9" s="372"/>
      <c r="S9" s="430">
        <v>1.6775</v>
      </c>
      <c r="U9" s="404"/>
      <c r="V9" s="405"/>
      <c r="AE9" s="406"/>
    </row>
    <row r="10" spans="1:31" s="373" customFormat="1">
      <c r="A10" s="402" t="s">
        <v>353</v>
      </c>
      <c r="B10" s="403"/>
      <c r="C10" s="350" t="s">
        <v>64</v>
      </c>
      <c r="E10" s="372">
        <v>65</v>
      </c>
      <c r="F10" s="372"/>
      <c r="G10" s="430">
        <v>1.0074000000000001</v>
      </c>
      <c r="H10" s="430"/>
      <c r="I10" s="372">
        <v>46</v>
      </c>
      <c r="J10" s="372"/>
      <c r="K10" s="430">
        <v>0.93369999999999997</v>
      </c>
      <c r="L10" s="430"/>
      <c r="M10" s="372">
        <v>9</v>
      </c>
      <c r="N10" s="372"/>
      <c r="O10" s="430">
        <v>1.3577999999999999</v>
      </c>
      <c r="P10" s="430"/>
      <c r="Q10" s="372">
        <v>10</v>
      </c>
      <c r="R10" s="372"/>
      <c r="S10" s="430">
        <v>1.0309999999999999</v>
      </c>
      <c r="U10" s="404"/>
      <c r="V10" s="405"/>
      <c r="AE10" s="406"/>
    </row>
    <row r="11" spans="1:31" s="373" customFormat="1">
      <c r="A11" s="402" t="s">
        <v>354</v>
      </c>
      <c r="B11" s="403"/>
      <c r="C11" s="350" t="s">
        <v>44</v>
      </c>
      <c r="E11" s="372">
        <v>149</v>
      </c>
      <c r="F11" s="372"/>
      <c r="G11" s="430">
        <v>1.0982000000000001</v>
      </c>
      <c r="H11" s="430"/>
      <c r="I11" s="372">
        <v>122</v>
      </c>
      <c r="J11" s="372"/>
      <c r="K11" s="430">
        <v>1.0528</v>
      </c>
      <c r="L11" s="430"/>
      <c r="M11" s="372">
        <v>14</v>
      </c>
      <c r="N11" s="372"/>
      <c r="O11" s="430">
        <v>1.5564</v>
      </c>
      <c r="P11" s="430"/>
      <c r="Q11" s="372">
        <v>13</v>
      </c>
      <c r="R11" s="372"/>
      <c r="S11" s="430">
        <v>1.0307999999999999</v>
      </c>
      <c r="U11" s="404"/>
      <c r="V11" s="405"/>
      <c r="AE11" s="406"/>
    </row>
    <row r="12" spans="1:31" s="373" customFormat="1">
      <c r="A12" s="402" t="s">
        <v>355</v>
      </c>
      <c r="B12" s="403"/>
      <c r="C12" s="350" t="s">
        <v>274</v>
      </c>
      <c r="E12" s="372">
        <v>193</v>
      </c>
      <c r="F12" s="372"/>
      <c r="G12" s="430">
        <v>1.2662</v>
      </c>
      <c r="H12" s="430"/>
      <c r="I12" s="372">
        <v>151</v>
      </c>
      <c r="J12" s="372"/>
      <c r="K12" s="430">
        <v>1.2369000000000001</v>
      </c>
      <c r="L12" s="430"/>
      <c r="M12" s="372">
        <v>20</v>
      </c>
      <c r="N12" s="372"/>
      <c r="O12" s="430">
        <v>1.51</v>
      </c>
      <c r="P12" s="430"/>
      <c r="Q12" s="372">
        <v>22</v>
      </c>
      <c r="R12" s="372"/>
      <c r="S12" s="430">
        <v>1.2455000000000001</v>
      </c>
      <c r="U12" s="404"/>
      <c r="V12" s="405"/>
      <c r="AE12" s="406"/>
    </row>
    <row r="13" spans="1:31" s="373" customFormat="1">
      <c r="A13" s="402" t="s">
        <v>356</v>
      </c>
      <c r="B13" s="403"/>
      <c r="C13" s="350" t="s">
        <v>45</v>
      </c>
      <c r="E13" s="372">
        <v>165</v>
      </c>
      <c r="F13" s="372"/>
      <c r="G13" s="430">
        <v>1.0913999999999999</v>
      </c>
      <c r="H13" s="430"/>
      <c r="I13" s="372">
        <v>147</v>
      </c>
      <c r="J13" s="372"/>
      <c r="K13" s="430">
        <v>1.0656000000000001</v>
      </c>
      <c r="L13" s="430"/>
      <c r="M13" s="372">
        <v>4</v>
      </c>
      <c r="N13" s="372"/>
      <c r="O13" s="430">
        <v>1.32</v>
      </c>
      <c r="P13" s="430"/>
      <c r="Q13" s="372">
        <v>14</v>
      </c>
      <c r="R13" s="372"/>
      <c r="S13" s="430">
        <v>1.2970999999999999</v>
      </c>
      <c r="U13" s="404"/>
      <c r="V13" s="405"/>
      <c r="AE13" s="406"/>
    </row>
    <row r="14" spans="1:31" s="373" customFormat="1">
      <c r="A14" s="402" t="s">
        <v>357</v>
      </c>
      <c r="B14" s="403"/>
      <c r="C14" s="350" t="s">
        <v>68</v>
      </c>
      <c r="E14" s="372">
        <v>78</v>
      </c>
      <c r="F14" s="372"/>
      <c r="G14" s="430">
        <v>1.0538000000000001</v>
      </c>
      <c r="H14" s="430"/>
      <c r="I14" s="372">
        <v>74</v>
      </c>
      <c r="J14" s="372"/>
      <c r="K14" s="430">
        <v>1.0586</v>
      </c>
      <c r="L14" s="430"/>
      <c r="M14" s="372">
        <v>2</v>
      </c>
      <c r="N14" s="372"/>
      <c r="O14" s="430">
        <v>1.1200000000000001</v>
      </c>
      <c r="P14" s="430"/>
      <c r="Q14" s="372">
        <v>2</v>
      </c>
      <c r="R14" s="372"/>
      <c r="S14" s="430">
        <v>0.81</v>
      </c>
      <c r="U14" s="404"/>
      <c r="V14" s="405"/>
      <c r="AE14" s="406"/>
    </row>
    <row r="15" spans="1:31" s="373" customFormat="1">
      <c r="A15" s="402" t="s">
        <v>358</v>
      </c>
      <c r="B15" s="403"/>
      <c r="C15" s="350" t="s">
        <v>69</v>
      </c>
      <c r="E15" s="372">
        <v>101</v>
      </c>
      <c r="F15" s="372"/>
      <c r="G15" s="430">
        <v>1.2768999999999999</v>
      </c>
      <c r="H15" s="430"/>
      <c r="I15" s="372">
        <v>51</v>
      </c>
      <c r="J15" s="372"/>
      <c r="K15" s="430">
        <v>1.0243</v>
      </c>
      <c r="L15" s="430"/>
      <c r="M15" s="372">
        <v>22</v>
      </c>
      <c r="N15" s="372"/>
      <c r="O15" s="430">
        <v>1.6032</v>
      </c>
      <c r="P15" s="430"/>
      <c r="Q15" s="372">
        <v>28</v>
      </c>
      <c r="R15" s="372"/>
      <c r="S15" s="430">
        <v>1.4806999999999999</v>
      </c>
      <c r="U15" s="404"/>
      <c r="V15" s="405"/>
      <c r="AE15" s="406"/>
    </row>
    <row r="16" spans="1:31" s="373" customFormat="1">
      <c r="A16" s="402" t="s">
        <v>359</v>
      </c>
      <c r="B16" s="403"/>
      <c r="C16" s="350" t="s">
        <v>275</v>
      </c>
      <c r="E16" s="372">
        <v>80</v>
      </c>
      <c r="F16" s="372"/>
      <c r="G16" s="430">
        <v>1.3825000000000001</v>
      </c>
      <c r="H16" s="430"/>
      <c r="I16" s="372">
        <v>63</v>
      </c>
      <c r="J16" s="372"/>
      <c r="K16" s="430">
        <v>1.3586</v>
      </c>
      <c r="L16" s="430"/>
      <c r="M16" s="372">
        <v>7</v>
      </c>
      <c r="N16" s="372"/>
      <c r="O16" s="430">
        <v>1.5757000000000001</v>
      </c>
      <c r="P16" s="430"/>
      <c r="Q16" s="372">
        <v>10</v>
      </c>
      <c r="R16" s="372"/>
      <c r="S16" s="430">
        <v>1.3979999999999999</v>
      </c>
      <c r="U16" s="404"/>
      <c r="V16" s="405"/>
      <c r="AE16" s="406"/>
    </row>
    <row r="17" spans="1:31" s="373" customFormat="1">
      <c r="A17" s="402" t="s">
        <v>360</v>
      </c>
      <c r="B17" s="403"/>
      <c r="C17" s="350" t="s">
        <v>46</v>
      </c>
      <c r="E17" s="372">
        <v>158</v>
      </c>
      <c r="F17" s="372"/>
      <c r="G17" s="430">
        <v>1.3048</v>
      </c>
      <c r="H17" s="430"/>
      <c r="I17" s="372">
        <v>124</v>
      </c>
      <c r="J17" s="372"/>
      <c r="K17" s="430">
        <v>1.2741</v>
      </c>
      <c r="L17" s="430"/>
      <c r="M17" s="372">
        <v>16</v>
      </c>
      <c r="N17" s="372"/>
      <c r="O17" s="430">
        <v>1.5268999999999999</v>
      </c>
      <c r="P17" s="430"/>
      <c r="Q17" s="372">
        <v>18</v>
      </c>
      <c r="R17" s="372"/>
      <c r="S17" s="430">
        <v>1.3189</v>
      </c>
      <c r="U17" s="404"/>
      <c r="V17" s="405"/>
      <c r="AE17" s="406"/>
    </row>
    <row r="18" spans="1:31" s="373" customFormat="1">
      <c r="A18" s="402" t="s">
        <v>361</v>
      </c>
      <c r="B18" s="403"/>
      <c r="C18" s="350" t="s">
        <v>61</v>
      </c>
      <c r="E18" s="372">
        <v>167</v>
      </c>
      <c r="F18" s="372"/>
      <c r="G18" s="430">
        <v>1.016</v>
      </c>
      <c r="H18" s="430"/>
      <c r="I18" s="372">
        <v>149</v>
      </c>
      <c r="J18" s="372"/>
      <c r="K18" s="430">
        <v>0.98770000000000002</v>
      </c>
      <c r="L18" s="430"/>
      <c r="M18" s="372">
        <v>10</v>
      </c>
      <c r="N18" s="372"/>
      <c r="O18" s="430">
        <v>1.458</v>
      </c>
      <c r="P18" s="430"/>
      <c r="Q18" s="372">
        <v>8</v>
      </c>
      <c r="R18" s="372"/>
      <c r="S18" s="430">
        <v>0.99129999999999996</v>
      </c>
      <c r="U18" s="404"/>
      <c r="V18" s="405"/>
      <c r="AE18" s="406"/>
    </row>
    <row r="19" spans="1:31" s="373" customFormat="1">
      <c r="A19" s="402" t="s">
        <v>362</v>
      </c>
      <c r="B19" s="403"/>
      <c r="C19" s="350" t="s">
        <v>63</v>
      </c>
      <c r="E19" s="372">
        <v>16</v>
      </c>
      <c r="F19" s="372"/>
      <c r="G19" s="430">
        <v>0.83499999999999996</v>
      </c>
      <c r="H19" s="430"/>
      <c r="I19" s="372">
        <v>15</v>
      </c>
      <c r="J19" s="372"/>
      <c r="K19" s="430">
        <v>0.82130000000000003</v>
      </c>
      <c r="L19" s="430"/>
      <c r="M19" s="372">
        <v>0</v>
      </c>
      <c r="N19" s="372"/>
      <c r="O19" s="430">
        <v>0</v>
      </c>
      <c r="P19" s="430"/>
      <c r="Q19" s="372">
        <v>1</v>
      </c>
      <c r="R19" s="372"/>
      <c r="S19" s="430">
        <v>1.04</v>
      </c>
      <c r="U19" s="404"/>
      <c r="V19" s="405"/>
      <c r="AE19" s="406"/>
    </row>
    <row r="20" spans="1:31" s="373" customFormat="1">
      <c r="A20" s="402" t="s">
        <v>363</v>
      </c>
      <c r="B20" s="403"/>
      <c r="C20" s="350" t="s">
        <v>47</v>
      </c>
      <c r="E20" s="372">
        <v>146</v>
      </c>
      <c r="F20" s="372"/>
      <c r="G20" s="430">
        <v>1.0831999999999999</v>
      </c>
      <c r="H20" s="430"/>
      <c r="I20" s="372">
        <v>112</v>
      </c>
      <c r="J20" s="372"/>
      <c r="K20" s="430">
        <v>1.0356000000000001</v>
      </c>
      <c r="L20" s="430"/>
      <c r="M20" s="372">
        <v>28</v>
      </c>
      <c r="N20" s="372"/>
      <c r="O20" s="430">
        <v>1.21</v>
      </c>
      <c r="P20" s="430"/>
      <c r="Q20" s="372">
        <v>6</v>
      </c>
      <c r="R20" s="372"/>
      <c r="S20" s="430">
        <v>1.38</v>
      </c>
      <c r="U20" s="404"/>
      <c r="V20" s="405"/>
      <c r="AE20" s="406"/>
    </row>
    <row r="21" spans="1:31" s="373" customFormat="1">
      <c r="A21" s="402" t="s">
        <v>364</v>
      </c>
      <c r="B21" s="403"/>
      <c r="C21" s="350" t="s">
        <v>48</v>
      </c>
      <c r="E21" s="372">
        <v>81</v>
      </c>
      <c r="F21" s="372"/>
      <c r="G21" s="430">
        <v>1.2266999999999999</v>
      </c>
      <c r="H21" s="430"/>
      <c r="I21" s="372">
        <v>60</v>
      </c>
      <c r="J21" s="372"/>
      <c r="K21" s="430">
        <v>1.1882999999999999</v>
      </c>
      <c r="L21" s="430"/>
      <c r="M21" s="372">
        <v>17</v>
      </c>
      <c r="N21" s="372"/>
      <c r="O21" s="430">
        <v>1.3418000000000001</v>
      </c>
      <c r="P21" s="430"/>
      <c r="Q21" s="372">
        <v>4</v>
      </c>
      <c r="R21" s="372"/>
      <c r="S21" s="430">
        <v>1.3125</v>
      </c>
      <c r="U21" s="404"/>
      <c r="V21" s="405"/>
      <c r="AE21" s="406"/>
    </row>
    <row r="22" spans="1:31" s="373" customFormat="1">
      <c r="A22" s="402" t="s">
        <v>365</v>
      </c>
      <c r="B22" s="403"/>
      <c r="C22" s="350" t="s">
        <v>276</v>
      </c>
      <c r="E22" s="372">
        <v>81</v>
      </c>
      <c r="F22" s="372"/>
      <c r="G22" s="430">
        <v>1.3105</v>
      </c>
      <c r="H22" s="430"/>
      <c r="I22" s="372">
        <v>56</v>
      </c>
      <c r="J22" s="372"/>
      <c r="K22" s="430">
        <v>1.2655000000000001</v>
      </c>
      <c r="L22" s="430"/>
      <c r="M22" s="372">
        <v>2</v>
      </c>
      <c r="N22" s="372"/>
      <c r="O22" s="430">
        <v>1.375</v>
      </c>
      <c r="P22" s="430"/>
      <c r="Q22" s="372">
        <v>23</v>
      </c>
      <c r="R22" s="372"/>
      <c r="S22" s="430">
        <v>1.4142999999999999</v>
      </c>
      <c r="U22" s="404"/>
      <c r="V22" s="405"/>
      <c r="AE22" s="406"/>
    </row>
    <row r="23" spans="1:31" s="373" customFormat="1">
      <c r="A23" s="402" t="s">
        <v>366</v>
      </c>
      <c r="B23" s="403"/>
      <c r="C23" s="350" t="s">
        <v>62</v>
      </c>
      <c r="E23" s="372">
        <v>119</v>
      </c>
      <c r="F23" s="372"/>
      <c r="G23" s="430">
        <v>1.0992</v>
      </c>
      <c r="H23" s="430"/>
      <c r="I23" s="372">
        <v>103</v>
      </c>
      <c r="J23" s="372"/>
      <c r="K23" s="430">
        <v>1.0581</v>
      </c>
      <c r="L23" s="430"/>
      <c r="M23" s="372">
        <v>1</v>
      </c>
      <c r="N23" s="372"/>
      <c r="O23" s="430">
        <v>1.31</v>
      </c>
      <c r="P23" s="430"/>
      <c r="Q23" s="372">
        <v>15</v>
      </c>
      <c r="R23" s="372"/>
      <c r="S23" s="430">
        <v>1.3673</v>
      </c>
      <c r="U23" s="404"/>
      <c r="V23" s="405"/>
      <c r="AE23" s="406"/>
    </row>
    <row r="24" spans="1:31" s="373" customFormat="1">
      <c r="A24" s="402" t="s">
        <v>367</v>
      </c>
      <c r="B24" s="403"/>
      <c r="C24" s="350" t="s">
        <v>66</v>
      </c>
      <c r="E24" s="372">
        <v>69</v>
      </c>
      <c r="F24" s="372"/>
      <c r="G24" s="430">
        <v>1.1719999999999999</v>
      </c>
      <c r="H24" s="430"/>
      <c r="I24" s="372">
        <v>52</v>
      </c>
      <c r="J24" s="372"/>
      <c r="K24" s="430">
        <v>1.1531</v>
      </c>
      <c r="L24" s="430"/>
      <c r="M24" s="372">
        <v>17</v>
      </c>
      <c r="N24" s="372"/>
      <c r="O24" s="430">
        <v>1.23</v>
      </c>
      <c r="P24" s="430"/>
      <c r="Q24" s="372">
        <v>0</v>
      </c>
      <c r="R24" s="372"/>
      <c r="S24" s="430">
        <v>0</v>
      </c>
      <c r="U24" s="404"/>
      <c r="V24" s="405"/>
      <c r="AE24" s="406"/>
    </row>
    <row r="25" spans="1:31" s="373" customFormat="1">
      <c r="A25" s="402" t="s">
        <v>368</v>
      </c>
      <c r="B25" s="403"/>
      <c r="C25" s="350" t="s">
        <v>277</v>
      </c>
      <c r="E25" s="372">
        <v>54</v>
      </c>
      <c r="F25" s="372"/>
      <c r="G25" s="430">
        <v>1.0987</v>
      </c>
      <c r="H25" s="430"/>
      <c r="I25" s="372">
        <v>42</v>
      </c>
      <c r="J25" s="372"/>
      <c r="K25" s="430">
        <v>1.0711999999999999</v>
      </c>
      <c r="L25" s="430"/>
      <c r="M25" s="372">
        <v>10</v>
      </c>
      <c r="N25" s="372"/>
      <c r="O25" s="430">
        <v>1.262</v>
      </c>
      <c r="P25" s="430"/>
      <c r="Q25" s="372">
        <v>2</v>
      </c>
      <c r="R25" s="372"/>
      <c r="S25" s="430">
        <v>0.86</v>
      </c>
      <c r="U25" s="404"/>
      <c r="V25" s="405"/>
      <c r="AE25" s="406"/>
    </row>
    <row r="26" spans="1:31" s="373" customFormat="1">
      <c r="A26" s="402" t="s">
        <v>369</v>
      </c>
      <c r="B26" s="403"/>
      <c r="C26" s="350" t="s">
        <v>211</v>
      </c>
      <c r="E26" s="408">
        <v>0</v>
      </c>
      <c r="F26" s="407"/>
      <c r="G26" s="409">
        <v>0</v>
      </c>
      <c r="H26" s="407"/>
      <c r="I26" s="408">
        <v>0</v>
      </c>
      <c r="J26" s="407"/>
      <c r="K26" s="409">
        <v>0</v>
      </c>
      <c r="L26" s="407"/>
      <c r="M26" s="408">
        <v>0</v>
      </c>
      <c r="N26" s="407"/>
      <c r="O26" s="409">
        <v>0</v>
      </c>
      <c r="P26" s="407"/>
      <c r="Q26" s="408">
        <v>0</v>
      </c>
      <c r="R26" s="407"/>
      <c r="S26" s="409">
        <v>0</v>
      </c>
      <c r="U26" s="404"/>
      <c r="V26" s="405"/>
      <c r="AE26" s="406"/>
    </row>
    <row r="27" spans="1:31" s="373" customFormat="1">
      <c r="A27" s="402" t="s">
        <v>370</v>
      </c>
      <c r="B27" s="403"/>
      <c r="C27" s="350" t="s">
        <v>65</v>
      </c>
      <c r="E27" s="372">
        <v>107</v>
      </c>
      <c r="F27" s="372"/>
      <c r="G27" s="430">
        <v>1.0972</v>
      </c>
      <c r="H27" s="430"/>
      <c r="I27" s="372">
        <v>67</v>
      </c>
      <c r="J27" s="372"/>
      <c r="K27" s="430">
        <v>0.99690000000000001</v>
      </c>
      <c r="L27" s="430"/>
      <c r="M27" s="372">
        <v>21</v>
      </c>
      <c r="N27" s="372"/>
      <c r="O27" s="430">
        <v>1.4157</v>
      </c>
      <c r="P27" s="430"/>
      <c r="Q27" s="372">
        <v>19</v>
      </c>
      <c r="R27" s="372"/>
      <c r="S27" s="430">
        <v>1.0989</v>
      </c>
      <c r="U27" s="404"/>
      <c r="V27" s="405"/>
      <c r="AE27" s="406"/>
    </row>
    <row r="28" spans="1:31" s="373" customFormat="1">
      <c r="A28" s="402" t="s">
        <v>371</v>
      </c>
      <c r="B28" s="403"/>
      <c r="C28" s="350" t="s">
        <v>18</v>
      </c>
      <c r="E28" s="372">
        <v>50</v>
      </c>
      <c r="F28" s="372"/>
      <c r="G28" s="430">
        <v>1.119</v>
      </c>
      <c r="H28" s="430"/>
      <c r="I28" s="372">
        <v>42</v>
      </c>
      <c r="J28" s="372"/>
      <c r="K28" s="430">
        <v>1.0681</v>
      </c>
      <c r="L28" s="430"/>
      <c r="M28" s="372">
        <v>4</v>
      </c>
      <c r="N28" s="372"/>
      <c r="O28" s="430">
        <v>1.4075</v>
      </c>
      <c r="P28" s="430"/>
      <c r="Q28" s="372">
        <v>4</v>
      </c>
      <c r="R28" s="372"/>
      <c r="S28" s="430">
        <v>1.365</v>
      </c>
      <c r="U28" s="404"/>
      <c r="V28" s="405"/>
      <c r="AE28" s="406"/>
    </row>
    <row r="29" spans="1:31" s="373" customFormat="1">
      <c r="A29" s="402" t="s">
        <v>372</v>
      </c>
      <c r="B29" s="403"/>
      <c r="C29" s="350" t="s">
        <v>278</v>
      </c>
      <c r="E29" s="372">
        <v>88</v>
      </c>
      <c r="F29" s="372"/>
      <c r="G29" s="430">
        <v>1.1325000000000001</v>
      </c>
      <c r="H29" s="430"/>
      <c r="I29" s="372">
        <v>50</v>
      </c>
      <c r="J29" s="372"/>
      <c r="K29" s="430">
        <v>0.95979999999999999</v>
      </c>
      <c r="L29" s="430"/>
      <c r="M29" s="372">
        <v>34</v>
      </c>
      <c r="N29" s="372"/>
      <c r="O29" s="430">
        <v>1.365</v>
      </c>
      <c r="P29" s="430"/>
      <c r="Q29" s="372">
        <v>4</v>
      </c>
      <c r="R29" s="372"/>
      <c r="S29" s="430">
        <v>1.3149999999999999</v>
      </c>
      <c r="U29" s="404"/>
      <c r="V29" s="405"/>
      <c r="AE29" s="406"/>
    </row>
    <row r="30" spans="1:31" s="373" customFormat="1">
      <c r="A30" s="402" t="s">
        <v>373</v>
      </c>
      <c r="B30" s="403"/>
      <c r="C30" s="350" t="s">
        <v>80</v>
      </c>
      <c r="E30" s="372">
        <v>120</v>
      </c>
      <c r="F30" s="372"/>
      <c r="G30" s="430">
        <v>0.99250000000000005</v>
      </c>
      <c r="H30" s="430"/>
      <c r="I30" s="372">
        <v>90</v>
      </c>
      <c r="J30" s="372"/>
      <c r="K30" s="430">
        <v>1.0004</v>
      </c>
      <c r="L30" s="430"/>
      <c r="M30" s="372">
        <v>25</v>
      </c>
      <c r="N30" s="372"/>
      <c r="O30" s="430">
        <v>0.97719999999999996</v>
      </c>
      <c r="P30" s="430"/>
      <c r="Q30" s="372">
        <v>5</v>
      </c>
      <c r="R30" s="372"/>
      <c r="S30" s="430">
        <v>0.92600000000000005</v>
      </c>
      <c r="U30" s="404"/>
      <c r="V30" s="405"/>
      <c r="AE30" s="406"/>
    </row>
    <row r="31" spans="1:31" s="373" customFormat="1">
      <c r="A31" s="402" t="s">
        <v>374</v>
      </c>
      <c r="B31" s="403"/>
      <c r="C31" s="350" t="s">
        <v>279</v>
      </c>
      <c r="E31" s="372">
        <v>49</v>
      </c>
      <c r="F31" s="372"/>
      <c r="G31" s="430">
        <v>1.2202</v>
      </c>
      <c r="H31" s="430"/>
      <c r="I31" s="372">
        <v>28</v>
      </c>
      <c r="J31" s="372"/>
      <c r="K31" s="430">
        <v>1.0774999999999999</v>
      </c>
      <c r="L31" s="430"/>
      <c r="M31" s="372">
        <v>15</v>
      </c>
      <c r="N31" s="372"/>
      <c r="O31" s="430">
        <v>1.4713000000000001</v>
      </c>
      <c r="P31" s="430"/>
      <c r="Q31" s="372">
        <v>6</v>
      </c>
      <c r="R31" s="372"/>
      <c r="S31" s="430">
        <v>1.2583</v>
      </c>
      <c r="U31" s="404"/>
      <c r="V31" s="405"/>
      <c r="AE31" s="406"/>
    </row>
    <row r="32" spans="1:31" s="373" customFormat="1">
      <c r="A32" s="402" t="s">
        <v>375</v>
      </c>
      <c r="B32" s="403"/>
      <c r="C32" s="350" t="s">
        <v>49</v>
      </c>
      <c r="E32" s="372">
        <v>95</v>
      </c>
      <c r="F32" s="372"/>
      <c r="G32" s="430">
        <v>1.3311999999999999</v>
      </c>
      <c r="H32" s="430"/>
      <c r="I32" s="372">
        <v>66</v>
      </c>
      <c r="J32" s="372"/>
      <c r="K32" s="430">
        <v>1.2414000000000001</v>
      </c>
      <c r="L32" s="430"/>
      <c r="M32" s="372">
        <v>12</v>
      </c>
      <c r="N32" s="372"/>
      <c r="O32" s="430">
        <v>1.5658000000000001</v>
      </c>
      <c r="P32" s="430"/>
      <c r="Q32" s="372">
        <v>17</v>
      </c>
      <c r="R32" s="372"/>
      <c r="S32" s="430">
        <v>1.5141</v>
      </c>
      <c r="U32" s="404"/>
      <c r="V32" s="405"/>
      <c r="AE32" s="406"/>
    </row>
    <row r="33" spans="1:31" s="373" customFormat="1">
      <c r="A33" s="402" t="s">
        <v>376</v>
      </c>
      <c r="B33" s="403"/>
      <c r="C33" s="350" t="s">
        <v>50</v>
      </c>
      <c r="E33" s="372">
        <v>86</v>
      </c>
      <c r="F33" s="372"/>
      <c r="G33" s="430">
        <v>1.4074</v>
      </c>
      <c r="H33" s="430"/>
      <c r="I33" s="372">
        <v>12</v>
      </c>
      <c r="J33" s="372"/>
      <c r="K33" s="430">
        <v>1.2124999999999999</v>
      </c>
      <c r="L33" s="430"/>
      <c r="M33" s="372">
        <v>54</v>
      </c>
      <c r="N33" s="372"/>
      <c r="O33" s="430">
        <v>1.4063000000000001</v>
      </c>
      <c r="P33" s="430"/>
      <c r="Q33" s="372">
        <v>20</v>
      </c>
      <c r="R33" s="372"/>
      <c r="S33" s="430">
        <v>1.5275000000000001</v>
      </c>
      <c r="U33" s="404"/>
      <c r="V33" s="405"/>
      <c r="AE33" s="406"/>
    </row>
    <row r="34" spans="1:31" s="373" customFormat="1">
      <c r="A34" s="402" t="s">
        <v>377</v>
      </c>
      <c r="B34" s="403"/>
      <c r="C34" s="350" t="s">
        <v>51</v>
      </c>
      <c r="E34" s="372">
        <v>108</v>
      </c>
      <c r="F34" s="372"/>
      <c r="G34" s="430">
        <v>0.995</v>
      </c>
      <c r="H34" s="430"/>
      <c r="I34" s="372">
        <v>71</v>
      </c>
      <c r="J34" s="372"/>
      <c r="K34" s="430">
        <v>0.98580000000000001</v>
      </c>
      <c r="L34" s="430"/>
      <c r="M34" s="372">
        <v>10</v>
      </c>
      <c r="N34" s="372"/>
      <c r="O34" s="430">
        <v>1.026</v>
      </c>
      <c r="P34" s="430"/>
      <c r="Q34" s="372">
        <v>27</v>
      </c>
      <c r="R34" s="372"/>
      <c r="S34" s="430">
        <v>1.0078</v>
      </c>
      <c r="U34" s="404"/>
      <c r="V34" s="405"/>
      <c r="AE34" s="406"/>
    </row>
    <row r="35" spans="1:31" s="373" customFormat="1">
      <c r="A35" s="402" t="s">
        <v>378</v>
      </c>
      <c r="B35" s="403"/>
      <c r="C35" s="350" t="s">
        <v>81</v>
      </c>
      <c r="E35" s="372">
        <v>63</v>
      </c>
      <c r="F35" s="372"/>
      <c r="G35" s="430">
        <v>1.3987000000000001</v>
      </c>
      <c r="H35" s="430"/>
      <c r="I35" s="372">
        <v>36</v>
      </c>
      <c r="J35" s="372"/>
      <c r="K35" s="430">
        <v>1.3255999999999999</v>
      </c>
      <c r="L35" s="430"/>
      <c r="M35" s="372">
        <v>12</v>
      </c>
      <c r="N35" s="372"/>
      <c r="O35" s="430">
        <v>1.5667</v>
      </c>
      <c r="P35" s="430"/>
      <c r="Q35" s="372">
        <v>15</v>
      </c>
      <c r="R35" s="372"/>
      <c r="S35" s="430">
        <v>1.44</v>
      </c>
      <c r="U35" s="404"/>
      <c r="V35" s="405"/>
      <c r="AE35" s="406"/>
    </row>
    <row r="36" spans="1:31" s="373" customFormat="1">
      <c r="A36" s="402" t="s">
        <v>379</v>
      </c>
      <c r="B36" s="403"/>
      <c r="C36" s="350" t="s">
        <v>104</v>
      </c>
      <c r="E36" s="372">
        <v>54</v>
      </c>
      <c r="F36" s="372"/>
      <c r="G36" s="430">
        <v>1.1937</v>
      </c>
      <c r="H36" s="430"/>
      <c r="I36" s="372">
        <v>32</v>
      </c>
      <c r="J36" s="372"/>
      <c r="K36" s="430">
        <v>1.0912999999999999</v>
      </c>
      <c r="L36" s="430"/>
      <c r="M36" s="372">
        <v>9</v>
      </c>
      <c r="N36" s="372"/>
      <c r="O36" s="430">
        <v>1.49</v>
      </c>
      <c r="P36" s="430"/>
      <c r="Q36" s="372">
        <v>13</v>
      </c>
      <c r="R36" s="372"/>
      <c r="S36" s="430">
        <v>1.2407999999999999</v>
      </c>
      <c r="U36" s="404"/>
      <c r="V36" s="405"/>
      <c r="AE36" s="406"/>
    </row>
    <row r="37" spans="1:31" s="373" customFormat="1">
      <c r="A37" s="402" t="s">
        <v>380</v>
      </c>
      <c r="B37" s="403"/>
      <c r="C37" s="350" t="s">
        <v>258</v>
      </c>
      <c r="E37" s="372">
        <v>110</v>
      </c>
      <c r="F37" s="372"/>
      <c r="G37" s="430">
        <v>1.1121000000000001</v>
      </c>
      <c r="H37" s="430"/>
      <c r="I37" s="372">
        <v>79</v>
      </c>
      <c r="J37" s="372"/>
      <c r="K37" s="430">
        <v>1.0078</v>
      </c>
      <c r="L37" s="430"/>
      <c r="M37" s="372">
        <v>17</v>
      </c>
      <c r="N37" s="372"/>
      <c r="O37" s="430">
        <v>1.4771000000000001</v>
      </c>
      <c r="P37" s="430"/>
      <c r="Q37" s="372">
        <v>14</v>
      </c>
      <c r="R37" s="372"/>
      <c r="S37" s="430">
        <v>1.2571000000000001</v>
      </c>
      <c r="U37" s="404"/>
      <c r="V37" s="405"/>
      <c r="AE37" s="406"/>
    </row>
    <row r="38" spans="1:31" s="373" customFormat="1">
      <c r="A38" s="402" t="s">
        <v>381</v>
      </c>
      <c r="B38" s="403"/>
      <c r="C38" s="350" t="s">
        <v>52</v>
      </c>
      <c r="E38" s="372">
        <v>38</v>
      </c>
      <c r="F38" s="372"/>
      <c r="G38" s="430">
        <v>1.0216000000000001</v>
      </c>
      <c r="H38" s="430"/>
      <c r="I38" s="372">
        <v>26</v>
      </c>
      <c r="J38" s="372"/>
      <c r="K38" s="430">
        <v>0.98080000000000001</v>
      </c>
      <c r="L38" s="430"/>
      <c r="M38" s="372">
        <v>4</v>
      </c>
      <c r="N38" s="372"/>
      <c r="O38" s="430">
        <v>1.2175</v>
      </c>
      <c r="P38" s="430"/>
      <c r="Q38" s="372">
        <v>8</v>
      </c>
      <c r="R38" s="372"/>
      <c r="S38" s="430">
        <v>1.0563</v>
      </c>
      <c r="U38" s="404"/>
      <c r="V38" s="405"/>
      <c r="AE38" s="406"/>
    </row>
    <row r="39" spans="1:31" s="373" customFormat="1">
      <c r="A39" s="402" t="s">
        <v>382</v>
      </c>
      <c r="B39" s="403"/>
      <c r="C39" s="350" t="s">
        <v>181</v>
      </c>
      <c r="E39" s="372">
        <v>40</v>
      </c>
      <c r="F39" s="372"/>
      <c r="G39" s="430">
        <v>1.2150000000000001</v>
      </c>
      <c r="H39" s="430"/>
      <c r="I39" s="372">
        <v>21</v>
      </c>
      <c r="J39" s="372"/>
      <c r="K39" s="430">
        <v>1.1418999999999999</v>
      </c>
      <c r="L39" s="430"/>
      <c r="M39" s="372">
        <v>13</v>
      </c>
      <c r="N39" s="372"/>
      <c r="O39" s="430">
        <v>1.2785</v>
      </c>
      <c r="P39" s="430"/>
      <c r="Q39" s="372">
        <v>6</v>
      </c>
      <c r="R39" s="372"/>
      <c r="S39" s="430">
        <v>1.3332999999999999</v>
      </c>
      <c r="U39" s="404"/>
      <c r="V39" s="405"/>
      <c r="AE39" s="406"/>
    </row>
    <row r="40" spans="1:31" s="373" customFormat="1">
      <c r="A40" s="402" t="s">
        <v>383</v>
      </c>
      <c r="B40" s="403"/>
      <c r="C40" s="350" t="s">
        <v>9</v>
      </c>
      <c r="E40" s="372">
        <v>64</v>
      </c>
      <c r="F40" s="372"/>
      <c r="G40" s="430">
        <v>1.0303</v>
      </c>
      <c r="H40" s="430"/>
      <c r="I40" s="372">
        <v>42</v>
      </c>
      <c r="J40" s="372"/>
      <c r="K40" s="430">
        <v>0.98619999999999997</v>
      </c>
      <c r="L40" s="430"/>
      <c r="M40" s="372">
        <v>8</v>
      </c>
      <c r="N40" s="372"/>
      <c r="O40" s="430">
        <v>1.2863</v>
      </c>
      <c r="P40" s="430"/>
      <c r="Q40" s="372">
        <v>14</v>
      </c>
      <c r="R40" s="372"/>
      <c r="S40" s="430">
        <v>1.0164</v>
      </c>
      <c r="U40" s="404"/>
      <c r="V40" s="405"/>
      <c r="AE40" s="406"/>
    </row>
    <row r="41" spans="1:31" s="373" customFormat="1">
      <c r="A41" s="402" t="s">
        <v>384</v>
      </c>
      <c r="B41" s="403"/>
      <c r="C41" s="350" t="s">
        <v>10</v>
      </c>
      <c r="E41" s="372">
        <v>120</v>
      </c>
      <c r="F41" s="372"/>
      <c r="G41" s="430">
        <v>1.2294</v>
      </c>
      <c r="H41" s="430"/>
      <c r="I41" s="372">
        <v>78</v>
      </c>
      <c r="J41" s="372"/>
      <c r="K41" s="430">
        <v>1.1151</v>
      </c>
      <c r="L41" s="430"/>
      <c r="M41" s="372">
        <v>10</v>
      </c>
      <c r="N41" s="372"/>
      <c r="O41" s="430">
        <v>1.1719999999999999</v>
      </c>
      <c r="P41" s="430"/>
      <c r="Q41" s="372">
        <v>32</v>
      </c>
      <c r="R41" s="372"/>
      <c r="S41" s="430">
        <v>1.5259</v>
      </c>
      <c r="U41" s="404"/>
      <c r="V41" s="405"/>
      <c r="AE41" s="406"/>
    </row>
    <row r="42" spans="1:31" s="373" customFormat="1">
      <c r="A42" s="402" t="s">
        <v>385</v>
      </c>
      <c r="B42" s="403"/>
      <c r="C42" s="354" t="s">
        <v>259</v>
      </c>
      <c r="E42" s="372">
        <v>30</v>
      </c>
      <c r="F42" s="372"/>
      <c r="G42" s="430">
        <v>1.5337000000000001</v>
      </c>
      <c r="H42" s="430"/>
      <c r="I42" s="372">
        <v>29</v>
      </c>
      <c r="J42" s="372"/>
      <c r="K42" s="430">
        <v>1.5276000000000001</v>
      </c>
      <c r="L42" s="430"/>
      <c r="M42" s="372">
        <v>0</v>
      </c>
      <c r="N42" s="372"/>
      <c r="O42" s="430">
        <v>0</v>
      </c>
      <c r="P42" s="430"/>
      <c r="Q42" s="372">
        <v>1</v>
      </c>
      <c r="R42" s="372"/>
      <c r="S42" s="430">
        <v>1.71</v>
      </c>
      <c r="U42" s="404"/>
      <c r="V42" s="405"/>
      <c r="AE42" s="406"/>
    </row>
    <row r="43" spans="1:31" s="373" customFormat="1">
      <c r="A43" s="402" t="s">
        <v>386</v>
      </c>
      <c r="B43" s="403"/>
      <c r="C43" s="354" t="s">
        <v>248</v>
      </c>
      <c r="E43" s="372">
        <v>85</v>
      </c>
      <c r="F43" s="372"/>
      <c r="G43" s="430">
        <v>1.1645000000000001</v>
      </c>
      <c r="H43" s="430"/>
      <c r="I43" s="372">
        <v>43</v>
      </c>
      <c r="J43" s="372"/>
      <c r="K43" s="430">
        <v>0.95509999999999995</v>
      </c>
      <c r="L43" s="430"/>
      <c r="M43" s="372">
        <v>19</v>
      </c>
      <c r="N43" s="372"/>
      <c r="O43" s="430">
        <v>1.4316</v>
      </c>
      <c r="P43" s="430"/>
      <c r="Q43" s="372">
        <v>23</v>
      </c>
      <c r="R43" s="372"/>
      <c r="S43" s="430">
        <v>1.3351999999999999</v>
      </c>
      <c r="U43" s="404"/>
      <c r="V43" s="405"/>
      <c r="AE43" s="406"/>
    </row>
    <row r="44" spans="1:31" s="373" customFormat="1">
      <c r="A44" s="402" t="s">
        <v>387</v>
      </c>
      <c r="B44" s="403"/>
      <c r="C44" s="354" t="s">
        <v>249</v>
      </c>
      <c r="E44" s="372">
        <v>97</v>
      </c>
      <c r="F44" s="372"/>
      <c r="G44" s="430">
        <v>1.2464999999999999</v>
      </c>
      <c r="H44" s="430"/>
      <c r="I44" s="372">
        <v>77</v>
      </c>
      <c r="J44" s="372"/>
      <c r="K44" s="430">
        <v>1.194</v>
      </c>
      <c r="L44" s="430"/>
      <c r="M44" s="372">
        <v>14</v>
      </c>
      <c r="N44" s="372"/>
      <c r="O44" s="430">
        <v>1.5257000000000001</v>
      </c>
      <c r="P44" s="430"/>
      <c r="Q44" s="372">
        <v>6</v>
      </c>
      <c r="R44" s="372"/>
      <c r="S44" s="430">
        <v>1.2683</v>
      </c>
      <c r="U44" s="404"/>
      <c r="V44" s="405"/>
      <c r="AE44" s="406"/>
    </row>
    <row r="45" spans="1:31" s="373" customFormat="1">
      <c r="A45" s="400"/>
      <c r="U45" s="400"/>
      <c r="V45" s="400"/>
    </row>
    <row r="46" spans="1:31" ht="15">
      <c r="A46" s="374"/>
      <c r="B46" s="374"/>
      <c r="C46" s="374"/>
      <c r="D46" s="374"/>
      <c r="E46" s="371"/>
      <c r="F46" s="374"/>
      <c r="G46" s="374"/>
      <c r="H46" s="374"/>
      <c r="I46" s="374"/>
      <c r="J46" s="374"/>
      <c r="K46" s="374"/>
      <c r="L46" s="374"/>
      <c r="M46" s="374"/>
      <c r="N46" s="374"/>
      <c r="O46" s="374"/>
      <c r="P46" s="374"/>
      <c r="Q46" s="374"/>
      <c r="R46" s="374"/>
      <c r="S46" s="374"/>
    </row>
  </sheetData>
  <pageMargins left="0.2" right="0.2" top="0.25" bottom="0.25" header="0.3" footer="0.3"/>
  <pageSetup scale="8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1"/>
  <sheetViews>
    <sheetView topLeftCell="C7" zoomScaleNormal="100" workbookViewId="0">
      <selection activeCell="N16" sqref="N16"/>
    </sheetView>
  </sheetViews>
  <sheetFormatPr defaultColWidth="9.140625" defaultRowHeight="12.75"/>
  <cols>
    <col min="1" max="1" width="10.5703125" style="2" customWidth="1"/>
    <col min="2" max="2" width="45" style="2" customWidth="1"/>
    <col min="3" max="3" width="11.140625" style="2" customWidth="1"/>
    <col min="4" max="4" width="9.85546875" style="2" customWidth="1"/>
    <col min="5" max="5" width="9.7109375" style="2" customWidth="1"/>
    <col min="6" max="6" width="9.85546875" style="2" customWidth="1"/>
    <col min="7" max="7" width="9.7109375" customWidth="1"/>
    <col min="8" max="8" width="13.5703125" style="2" customWidth="1"/>
    <col min="9" max="9" width="11.42578125" style="2" customWidth="1"/>
    <col min="10" max="10" width="10" style="2" customWidth="1"/>
    <col min="11" max="11" width="13.85546875" style="2" customWidth="1"/>
    <col min="12" max="12" width="10.28515625" style="2" customWidth="1"/>
    <col min="13" max="13" width="9.140625" style="2"/>
    <col min="14" max="14" width="9.140625" style="2" customWidth="1"/>
    <col min="15" max="16384" width="9.140625" style="2"/>
  </cols>
  <sheetData>
    <row r="1" spans="1:15" ht="13.5" thickBot="1"/>
    <row r="2" spans="1:15" s="67" customFormat="1" ht="68.25" thickBot="1">
      <c r="A2" s="90" t="s">
        <v>339</v>
      </c>
      <c r="B2" s="90" t="s">
        <v>32</v>
      </c>
      <c r="C2" s="364" t="s">
        <v>429</v>
      </c>
      <c r="D2" s="90" t="s">
        <v>88</v>
      </c>
      <c r="E2" s="90" t="s">
        <v>129</v>
      </c>
      <c r="F2" s="90" t="s">
        <v>141</v>
      </c>
      <c r="G2" s="90" t="s">
        <v>167</v>
      </c>
      <c r="H2" s="90" t="s">
        <v>153</v>
      </c>
      <c r="I2" s="90" t="s">
        <v>152</v>
      </c>
      <c r="J2" s="90" t="s">
        <v>437</v>
      </c>
      <c r="K2" s="90" t="s">
        <v>154</v>
      </c>
      <c r="L2" s="90" t="s">
        <v>178</v>
      </c>
    </row>
    <row r="3" spans="1:15" s="4" customFormat="1" ht="11.25">
      <c r="A3" s="76"/>
      <c r="B3" s="76"/>
      <c r="C3" s="76" t="s">
        <v>108</v>
      </c>
      <c r="D3" s="76" t="s">
        <v>109</v>
      </c>
      <c r="E3" s="76" t="s">
        <v>110</v>
      </c>
      <c r="F3" s="76" t="s">
        <v>111</v>
      </c>
      <c r="G3" s="76" t="s">
        <v>112</v>
      </c>
      <c r="H3" s="76" t="s">
        <v>151</v>
      </c>
      <c r="I3" s="76" t="s">
        <v>125</v>
      </c>
      <c r="J3" s="76" t="s">
        <v>165</v>
      </c>
      <c r="K3" s="76" t="s">
        <v>166</v>
      </c>
      <c r="L3" s="125" t="s">
        <v>174</v>
      </c>
    </row>
    <row r="4" spans="1:15">
      <c r="A4" s="9"/>
      <c r="B4" s="9"/>
      <c r="C4" s="9"/>
      <c r="D4" s="9"/>
      <c r="E4" s="9"/>
      <c r="F4" s="9"/>
      <c r="G4" s="94"/>
      <c r="H4" s="9"/>
      <c r="I4" s="9"/>
      <c r="J4" s="9"/>
      <c r="K4" s="9"/>
      <c r="L4" s="9"/>
      <c r="N4" s="23"/>
      <c r="O4" s="23"/>
    </row>
    <row r="5" spans="1:15" ht="11.25">
      <c r="A5" s="127">
        <v>1700837416</v>
      </c>
      <c r="B5" s="87" t="s">
        <v>182</v>
      </c>
      <c r="C5" s="36">
        <v>1627</v>
      </c>
      <c r="D5" s="88">
        <f>'FRV Per Diem'!AH5</f>
        <v>21.53</v>
      </c>
      <c r="E5" s="86">
        <f>'Operating Array'!$F$60</f>
        <v>125</v>
      </c>
      <c r="F5" s="85">
        <f>'Facility Specific DHC Rate'!F8</f>
        <v>83.45</v>
      </c>
      <c r="G5" s="84">
        <f>D5+E5+F5</f>
        <v>229.98000000000002</v>
      </c>
      <c r="H5" s="95">
        <f>G5*C5</f>
        <v>374177.46</v>
      </c>
      <c r="I5" s="9">
        <f t="shared" ref="I5:I44" si="0">$H$54</f>
        <v>0.50829803335616075</v>
      </c>
      <c r="J5" s="84">
        <f>G5*I5</f>
        <v>116.89838171124985</v>
      </c>
      <c r="K5" s="95">
        <f>+J5*C5</f>
        <v>190193.66704420352</v>
      </c>
      <c r="L5" s="128">
        <f>'Facility Specific DHC Floor'!F8</f>
        <v>71.3</v>
      </c>
      <c r="N5" s="376"/>
      <c r="O5" s="23"/>
    </row>
    <row r="6" spans="1:15" ht="11.25">
      <c r="A6" s="127">
        <v>1184607632</v>
      </c>
      <c r="B6" s="87" t="s">
        <v>161</v>
      </c>
      <c r="C6" s="36">
        <v>12735</v>
      </c>
      <c r="D6" s="88">
        <f>'FRV Per Diem'!AH6</f>
        <v>18.82</v>
      </c>
      <c r="E6" s="86">
        <f>'Operating Array'!$F$60</f>
        <v>125</v>
      </c>
      <c r="F6" s="85">
        <f>'Facility Specific DHC Rate'!F9</f>
        <v>75.36</v>
      </c>
      <c r="G6" s="84">
        <f t="shared" ref="G6:G44" si="1">D6+E6+F6</f>
        <v>219.18</v>
      </c>
      <c r="H6" s="95">
        <f t="shared" ref="H6:H44" si="2">G6*C6</f>
        <v>2791257.3000000003</v>
      </c>
      <c r="I6" s="9">
        <f t="shared" si="0"/>
        <v>0.50829803335616075</v>
      </c>
      <c r="J6" s="84">
        <f t="shared" ref="J6:J44" si="3">G6*I6</f>
        <v>111.40876295100331</v>
      </c>
      <c r="K6" s="95">
        <f t="shared" ref="K6:K44" si="4">+J6*C6</f>
        <v>1418790.5961810271</v>
      </c>
      <c r="L6" s="128">
        <f>'Facility Specific DHC Floor'!F9</f>
        <v>64.39</v>
      </c>
      <c r="N6" s="376"/>
      <c r="O6" s="23"/>
    </row>
    <row r="7" spans="1:15" s="69" customFormat="1" ht="11.25">
      <c r="A7" s="127">
        <v>1437299112</v>
      </c>
      <c r="B7" s="175" t="s">
        <v>183</v>
      </c>
      <c r="C7" s="36">
        <v>7017</v>
      </c>
      <c r="D7" s="176">
        <f>'FRV Per Diem'!AH7</f>
        <v>22.44</v>
      </c>
      <c r="E7" s="177">
        <f>'Operating Array'!$F$60</f>
        <v>125</v>
      </c>
      <c r="F7" s="108">
        <f>'Facility Specific DHC Rate'!F10</f>
        <v>94.8</v>
      </c>
      <c r="G7" s="157">
        <f t="shared" si="1"/>
        <v>242.24</v>
      </c>
      <c r="H7" s="95">
        <f t="shared" si="2"/>
        <v>1699798.08</v>
      </c>
      <c r="I7" s="104">
        <f t="shared" si="0"/>
        <v>0.50829803335616075</v>
      </c>
      <c r="J7" s="157">
        <f t="shared" si="3"/>
        <v>123.13011560019639</v>
      </c>
      <c r="K7" s="95">
        <f t="shared" si="4"/>
        <v>864004.02116657805</v>
      </c>
      <c r="L7" s="178">
        <f>'Facility Specific DHC Floor'!F10</f>
        <v>81</v>
      </c>
      <c r="N7" s="376"/>
      <c r="O7" s="23"/>
    </row>
    <row r="8" spans="1:15" ht="11.25">
      <c r="A8" s="127">
        <v>1831528538</v>
      </c>
      <c r="B8" s="175" t="s">
        <v>345</v>
      </c>
      <c r="C8" s="36">
        <v>17055</v>
      </c>
      <c r="D8" s="88">
        <f>'FRV Per Diem'!AH8</f>
        <v>17.920000000000002</v>
      </c>
      <c r="E8" s="86">
        <f>'Operating Array'!$F$60</f>
        <v>125</v>
      </c>
      <c r="F8" s="85">
        <f>'Facility Specific DHC Rate'!F11</f>
        <v>86.39</v>
      </c>
      <c r="G8" s="84">
        <f t="shared" si="1"/>
        <v>229.31</v>
      </c>
      <c r="H8" s="95">
        <f t="shared" si="2"/>
        <v>3910882.05</v>
      </c>
      <c r="I8" s="9">
        <f t="shared" si="0"/>
        <v>0.50829803335616075</v>
      </c>
      <c r="J8" s="84">
        <f t="shared" si="3"/>
        <v>116.55782202890123</v>
      </c>
      <c r="K8" s="95">
        <f t="shared" si="4"/>
        <v>1987893.6547029105</v>
      </c>
      <c r="L8" s="128">
        <f>'Facility Specific DHC Floor'!F11</f>
        <v>73.819999999999993</v>
      </c>
      <c r="N8" s="376"/>
      <c r="O8" s="23"/>
    </row>
    <row r="9" spans="1:15" ht="11.25">
      <c r="A9" s="127">
        <v>1417044694</v>
      </c>
      <c r="B9" s="87" t="s">
        <v>184</v>
      </c>
      <c r="C9" s="36">
        <v>4915</v>
      </c>
      <c r="D9" s="88">
        <f>'FRV Per Diem'!AH9</f>
        <v>19.13</v>
      </c>
      <c r="E9" s="86">
        <f>'Operating Array'!$F$60</f>
        <v>125</v>
      </c>
      <c r="F9" s="85">
        <f>'Facility Specific DHC Rate'!F12</f>
        <v>107.63</v>
      </c>
      <c r="G9" s="84">
        <f t="shared" si="1"/>
        <v>251.76</v>
      </c>
      <c r="H9" s="95">
        <f t="shared" si="2"/>
        <v>1237400.3999999999</v>
      </c>
      <c r="I9" s="9">
        <f t="shared" si="0"/>
        <v>0.50829803335616075</v>
      </c>
      <c r="J9" s="84">
        <f t="shared" si="3"/>
        <v>127.96911287774702</v>
      </c>
      <c r="K9" s="95">
        <f t="shared" si="4"/>
        <v>628968.18979412667</v>
      </c>
      <c r="L9" s="128">
        <f>'Facility Specific DHC Floor'!F12</f>
        <v>91.96</v>
      </c>
      <c r="N9" s="376"/>
      <c r="O9" s="23"/>
    </row>
    <row r="10" spans="1:15" ht="11.25">
      <c r="A10" s="127">
        <v>1386642460</v>
      </c>
      <c r="B10" s="87" t="s">
        <v>185</v>
      </c>
      <c r="C10" s="36">
        <v>3972</v>
      </c>
      <c r="D10" s="88">
        <f>'FRV Per Diem'!AH10</f>
        <v>21.99</v>
      </c>
      <c r="E10" s="86">
        <f>'Operating Array'!$F$60</f>
        <v>125</v>
      </c>
      <c r="F10" s="85">
        <f>'Facility Specific DHC Rate'!F13</f>
        <v>71.680000000000007</v>
      </c>
      <c r="G10" s="84">
        <f t="shared" si="1"/>
        <v>218.67000000000002</v>
      </c>
      <c r="H10" s="95">
        <f t="shared" si="2"/>
        <v>868557.24000000011</v>
      </c>
      <c r="I10" s="9">
        <f t="shared" si="0"/>
        <v>0.50829803335616075</v>
      </c>
      <c r="J10" s="84">
        <f t="shared" si="3"/>
        <v>111.14953095399169</v>
      </c>
      <c r="K10" s="95">
        <f t="shared" si="4"/>
        <v>441485.936949255</v>
      </c>
      <c r="L10" s="128">
        <f>'Facility Specific DHC Floor'!F13</f>
        <v>61.25</v>
      </c>
      <c r="N10" s="376"/>
      <c r="O10" s="23"/>
    </row>
    <row r="11" spans="1:15" ht="11.25">
      <c r="A11" s="127">
        <v>1154383412</v>
      </c>
      <c r="B11" s="87" t="s">
        <v>186</v>
      </c>
      <c r="C11" s="36">
        <v>11171</v>
      </c>
      <c r="D11" s="88">
        <f>'FRV Per Diem'!AH11</f>
        <v>22.85</v>
      </c>
      <c r="E11" s="86">
        <f>'Operating Array'!$F$60</f>
        <v>125</v>
      </c>
      <c r="F11" s="85">
        <f>'Facility Specific DHC Rate'!F14</f>
        <v>80.819999999999993</v>
      </c>
      <c r="G11" s="84">
        <f t="shared" si="1"/>
        <v>228.67</v>
      </c>
      <c r="H11" s="95">
        <f t="shared" si="2"/>
        <v>2554472.5699999998</v>
      </c>
      <c r="I11" s="9">
        <f t="shared" si="0"/>
        <v>0.50829803335616075</v>
      </c>
      <c r="J11" s="84">
        <f t="shared" si="3"/>
        <v>116.23251128755327</v>
      </c>
      <c r="K11" s="95">
        <f t="shared" si="4"/>
        <v>1298433.3835932575</v>
      </c>
      <c r="L11" s="128">
        <f>'Facility Specific DHC Floor'!F14</f>
        <v>69.06</v>
      </c>
      <c r="N11" s="376"/>
      <c r="O11" s="23"/>
    </row>
    <row r="12" spans="1:15" s="69" customFormat="1" ht="11.25">
      <c r="A12" s="127">
        <v>1023181146</v>
      </c>
      <c r="B12" s="175" t="s">
        <v>288</v>
      </c>
      <c r="C12" s="36">
        <v>14485</v>
      </c>
      <c r="D12" s="176">
        <f>'FRV Per Diem'!AH12</f>
        <v>21.99</v>
      </c>
      <c r="E12" s="177">
        <f>'Operating Array'!$F$60</f>
        <v>125</v>
      </c>
      <c r="F12" s="108">
        <f>'Facility Specific DHC Rate'!F15</f>
        <v>94.95</v>
      </c>
      <c r="G12" s="157">
        <f t="shared" si="1"/>
        <v>241.94</v>
      </c>
      <c r="H12" s="95">
        <f t="shared" si="2"/>
        <v>3504500.9</v>
      </c>
      <c r="I12" s="104">
        <f t="shared" si="0"/>
        <v>0.50829803335616075</v>
      </c>
      <c r="J12" s="157">
        <f t="shared" si="3"/>
        <v>122.97762619018953</v>
      </c>
      <c r="K12" s="95">
        <f t="shared" si="4"/>
        <v>1781330.9153648952</v>
      </c>
      <c r="L12" s="178">
        <f>'Facility Specific DHC Floor'!F15</f>
        <v>81.13</v>
      </c>
      <c r="N12" s="376"/>
      <c r="O12" s="23"/>
    </row>
    <row r="13" spans="1:15" ht="11.25">
      <c r="A13" s="127">
        <v>1679660864</v>
      </c>
      <c r="B13" s="87" t="s">
        <v>187</v>
      </c>
      <c r="C13" s="36">
        <v>12333</v>
      </c>
      <c r="D13" s="88">
        <f>'FRV Per Diem'!AH13</f>
        <v>14.37</v>
      </c>
      <c r="E13" s="86">
        <f>'Operating Array'!$F$60</f>
        <v>125</v>
      </c>
      <c r="F13" s="85">
        <f>'Facility Specific DHC Rate'!F16</f>
        <v>81.8</v>
      </c>
      <c r="G13" s="84">
        <f t="shared" si="1"/>
        <v>221.17000000000002</v>
      </c>
      <c r="H13" s="95">
        <f t="shared" si="2"/>
        <v>2727689.6100000003</v>
      </c>
      <c r="I13" s="9">
        <f t="shared" si="0"/>
        <v>0.50829803335616075</v>
      </c>
      <c r="J13" s="84">
        <f t="shared" si="3"/>
        <v>112.42027603738208</v>
      </c>
      <c r="K13" s="95">
        <f t="shared" si="4"/>
        <v>1386479.2643690333</v>
      </c>
      <c r="L13" s="128">
        <f>'Facility Specific DHC Floor'!F16</f>
        <v>69.900000000000006</v>
      </c>
      <c r="N13" s="376"/>
      <c r="O13" s="23"/>
    </row>
    <row r="14" spans="1:15" ht="11.25">
      <c r="A14" s="127">
        <v>1205141033</v>
      </c>
      <c r="B14" s="87" t="s">
        <v>188</v>
      </c>
      <c r="C14" s="36">
        <v>6737</v>
      </c>
      <c r="D14" s="88">
        <f>'FRV Per Diem'!AH14</f>
        <v>12.05</v>
      </c>
      <c r="E14" s="86">
        <f>'Operating Array'!$F$60</f>
        <v>125</v>
      </c>
      <c r="F14" s="85">
        <f>'Facility Specific DHC Rate'!F17</f>
        <v>81.27</v>
      </c>
      <c r="G14" s="84">
        <f t="shared" si="1"/>
        <v>218.32</v>
      </c>
      <c r="H14" s="95">
        <f t="shared" si="2"/>
        <v>1470821.8399999999</v>
      </c>
      <c r="I14" s="9">
        <f t="shared" si="0"/>
        <v>0.50829803335616075</v>
      </c>
      <c r="J14" s="84">
        <f t="shared" si="3"/>
        <v>110.97162664231701</v>
      </c>
      <c r="K14" s="95">
        <f t="shared" si="4"/>
        <v>747615.84868928965</v>
      </c>
      <c r="L14" s="128">
        <f>'Facility Specific DHC Floor'!F17</f>
        <v>69.44</v>
      </c>
      <c r="N14" s="376"/>
      <c r="O14" s="23"/>
    </row>
    <row r="15" spans="1:15" s="69" customFormat="1" ht="11.25">
      <c r="A15" s="127">
        <v>1548300262</v>
      </c>
      <c r="B15" s="175" t="s">
        <v>189</v>
      </c>
      <c r="C15" s="36">
        <v>4939</v>
      </c>
      <c r="D15" s="176">
        <f>'FRV Per Diem'!AH15</f>
        <v>23.79</v>
      </c>
      <c r="E15" s="177">
        <f>'Operating Array'!$F$60</f>
        <v>125</v>
      </c>
      <c r="F15" s="108">
        <f>'Facility Specific DHC Rate'!F18</f>
        <v>78.63</v>
      </c>
      <c r="G15" s="157">
        <f t="shared" si="1"/>
        <v>227.42</v>
      </c>
      <c r="H15" s="95">
        <f t="shared" si="2"/>
        <v>1123227.3799999999</v>
      </c>
      <c r="I15" s="104">
        <f t="shared" si="0"/>
        <v>0.50829803335616075</v>
      </c>
      <c r="J15" s="157">
        <f t="shared" si="3"/>
        <v>115.59713874585808</v>
      </c>
      <c r="K15" s="95">
        <f t="shared" si="4"/>
        <v>570934.26826579298</v>
      </c>
      <c r="L15" s="178">
        <f>'Facility Specific DHC Floor'!F18</f>
        <v>67.19</v>
      </c>
      <c r="N15" s="376"/>
      <c r="O15" s="23"/>
    </row>
    <row r="16" spans="1:15" ht="11.25">
      <c r="A16" s="127">
        <v>1346289113</v>
      </c>
      <c r="B16" s="87" t="s">
        <v>19</v>
      </c>
      <c r="C16" s="36">
        <v>5436</v>
      </c>
      <c r="D16" s="88">
        <f>'FRV Per Diem'!AH16</f>
        <v>12.63</v>
      </c>
      <c r="E16" s="86">
        <f>'Operating Array'!$F$60</f>
        <v>125</v>
      </c>
      <c r="F16" s="85">
        <f>'Facility Specific DHC Rate'!F19</f>
        <v>104.3</v>
      </c>
      <c r="G16" s="84">
        <f t="shared" si="1"/>
        <v>241.93</v>
      </c>
      <c r="H16" s="95">
        <f t="shared" si="2"/>
        <v>1315131.48</v>
      </c>
      <c r="I16" s="9">
        <f t="shared" si="0"/>
        <v>0.50829803335616075</v>
      </c>
      <c r="J16" s="84">
        <f t="shared" si="3"/>
        <v>122.97254320985597</v>
      </c>
      <c r="K16" s="95">
        <f t="shared" si="4"/>
        <v>668478.74488877703</v>
      </c>
      <c r="L16" s="128">
        <f>'Facility Specific DHC Floor'!F19</f>
        <v>89.12</v>
      </c>
      <c r="N16" s="376"/>
      <c r="O16" s="23"/>
    </row>
    <row r="17" spans="1:15" ht="11.25">
      <c r="A17" s="127">
        <v>1790785590</v>
      </c>
      <c r="B17" s="87" t="s">
        <v>287</v>
      </c>
      <c r="C17" s="36">
        <v>10806</v>
      </c>
      <c r="D17" s="88">
        <f>'FRV Per Diem'!AH17</f>
        <v>22.44</v>
      </c>
      <c r="E17" s="86">
        <f>'Operating Array'!$F$60</f>
        <v>125</v>
      </c>
      <c r="F17" s="85">
        <f>'Facility Specific DHC Rate'!F20</f>
        <v>97.81</v>
      </c>
      <c r="G17" s="84">
        <f t="shared" si="1"/>
        <v>245.25</v>
      </c>
      <c r="H17" s="95">
        <f t="shared" si="2"/>
        <v>2650171.5</v>
      </c>
      <c r="I17" s="9">
        <f t="shared" si="0"/>
        <v>0.50829803335616075</v>
      </c>
      <c r="J17" s="84">
        <f t="shared" si="3"/>
        <v>124.66009268059842</v>
      </c>
      <c r="K17" s="95">
        <f t="shared" si="4"/>
        <v>1347076.9615065465</v>
      </c>
      <c r="L17" s="128">
        <f>'Facility Specific DHC Floor'!F20</f>
        <v>83.57</v>
      </c>
      <c r="N17" s="376"/>
      <c r="O17" s="23"/>
    </row>
    <row r="18" spans="1:15" ht="11.25">
      <c r="A18" s="127">
        <v>1427043298</v>
      </c>
      <c r="B18" s="87" t="s">
        <v>190</v>
      </c>
      <c r="C18" s="36">
        <v>12965</v>
      </c>
      <c r="D18" s="88">
        <f>'FRV Per Diem'!AH18</f>
        <v>20.18</v>
      </c>
      <c r="E18" s="86">
        <f>'Operating Array'!$F$60</f>
        <v>125</v>
      </c>
      <c r="F18" s="85">
        <f>'Facility Specific DHC Rate'!F21</f>
        <v>75.819999999999993</v>
      </c>
      <c r="G18" s="84">
        <f t="shared" si="1"/>
        <v>221</v>
      </c>
      <c r="H18" s="95">
        <f t="shared" si="2"/>
        <v>2865265</v>
      </c>
      <c r="I18" s="9">
        <f t="shared" si="0"/>
        <v>0.50829803335616075</v>
      </c>
      <c r="J18" s="84">
        <f t="shared" si="3"/>
        <v>112.33386537171152</v>
      </c>
      <c r="K18" s="95">
        <f t="shared" si="4"/>
        <v>1456408.56454424</v>
      </c>
      <c r="L18" s="128">
        <f>'Facility Specific DHC Floor'!F21</f>
        <v>64.790000000000006</v>
      </c>
      <c r="N18" s="376"/>
      <c r="O18" s="23"/>
    </row>
    <row r="19" spans="1:15" ht="11.25">
      <c r="A19" s="127">
        <v>1558497784</v>
      </c>
      <c r="B19" s="87" t="s">
        <v>191</v>
      </c>
      <c r="C19" s="36">
        <v>1427</v>
      </c>
      <c r="D19" s="88">
        <f>'FRV Per Diem'!AH19</f>
        <v>12.05</v>
      </c>
      <c r="E19" s="86">
        <f>'Operating Array'!$F$60</f>
        <v>125</v>
      </c>
      <c r="F19" s="85">
        <f>'Facility Specific DHC Rate'!F22</f>
        <v>63.05</v>
      </c>
      <c r="G19" s="84">
        <f t="shared" si="1"/>
        <v>200.10000000000002</v>
      </c>
      <c r="H19" s="95">
        <f t="shared" si="2"/>
        <v>285542.7</v>
      </c>
      <c r="I19" s="9">
        <f t="shared" si="0"/>
        <v>0.50829803335616075</v>
      </c>
      <c r="J19" s="84">
        <f t="shared" si="3"/>
        <v>101.71043647456777</v>
      </c>
      <c r="K19" s="95">
        <f t="shared" si="4"/>
        <v>145140.7928492082</v>
      </c>
      <c r="L19" s="128">
        <f>'Facility Specific DHC Floor'!F22</f>
        <v>53.87</v>
      </c>
      <c r="N19" s="376"/>
      <c r="O19" s="23"/>
    </row>
    <row r="20" spans="1:15" ht="11.25">
      <c r="A20" s="127">
        <v>1407894314</v>
      </c>
      <c r="B20" s="87" t="s">
        <v>192</v>
      </c>
      <c r="C20" s="36">
        <v>10869</v>
      </c>
      <c r="D20" s="88">
        <f>'FRV Per Diem'!AH20</f>
        <v>27.23</v>
      </c>
      <c r="E20" s="86">
        <f>'Operating Array'!$F$60</f>
        <v>125</v>
      </c>
      <c r="F20" s="85">
        <f>'Facility Specific DHC Rate'!F23</f>
        <v>79.5</v>
      </c>
      <c r="G20" s="84">
        <f t="shared" si="1"/>
        <v>231.73</v>
      </c>
      <c r="H20" s="95">
        <f t="shared" si="2"/>
        <v>2518673.37</v>
      </c>
      <c r="I20" s="9">
        <f t="shared" si="0"/>
        <v>0.50829803335616075</v>
      </c>
      <c r="J20" s="84">
        <f t="shared" si="3"/>
        <v>117.78790326962313</v>
      </c>
      <c r="K20" s="95">
        <f t="shared" si="4"/>
        <v>1280236.7206375338</v>
      </c>
      <c r="L20" s="128">
        <f>'Facility Specific DHC Floor'!F23</f>
        <v>67.930000000000007</v>
      </c>
      <c r="N20" s="376"/>
      <c r="O20" s="23"/>
    </row>
    <row r="21" spans="1:15" ht="11.25">
      <c r="A21" s="127">
        <v>1558605402</v>
      </c>
      <c r="B21" s="87" t="s">
        <v>193</v>
      </c>
      <c r="C21" s="36">
        <v>5160</v>
      </c>
      <c r="D21" s="176">
        <f>'FRV Per Diem'!AH21</f>
        <v>22.03</v>
      </c>
      <c r="E21" s="177">
        <f>'Operating Array'!$F$60</f>
        <v>125</v>
      </c>
      <c r="F21" s="108">
        <f>'Facility Specific DHC Rate'!F24</f>
        <v>91.22</v>
      </c>
      <c r="G21" s="157">
        <f t="shared" si="1"/>
        <v>238.25</v>
      </c>
      <c r="H21" s="95">
        <f t="shared" si="2"/>
        <v>1229370</v>
      </c>
      <c r="I21" s="104">
        <f t="shared" si="0"/>
        <v>0.50829803335616075</v>
      </c>
      <c r="J21" s="157">
        <f t="shared" si="3"/>
        <v>121.1020064471053</v>
      </c>
      <c r="K21" s="95">
        <f t="shared" si="4"/>
        <v>624886.35326706327</v>
      </c>
      <c r="L21" s="178">
        <f>'Facility Specific DHC Floor'!F24</f>
        <v>77.95</v>
      </c>
      <c r="N21" s="376"/>
      <c r="O21" s="23"/>
    </row>
    <row r="22" spans="1:15" ht="11.25">
      <c r="A22" s="127">
        <v>1447298088</v>
      </c>
      <c r="B22" s="175" t="s">
        <v>344</v>
      </c>
      <c r="C22" s="36">
        <v>3753</v>
      </c>
      <c r="D22" s="176">
        <f>'FRV Per Diem'!AH22</f>
        <v>19.399999999999999</v>
      </c>
      <c r="E22" s="177">
        <f>'Operating Array'!$F$60</f>
        <v>125</v>
      </c>
      <c r="F22" s="108">
        <f>'Facility Specific DHC Rate'!F25</f>
        <v>97.15</v>
      </c>
      <c r="G22" s="157">
        <f t="shared" si="1"/>
        <v>241.55</v>
      </c>
      <c r="H22" s="95">
        <f t="shared" si="2"/>
        <v>906537.15</v>
      </c>
      <c r="I22" s="104">
        <f t="shared" si="0"/>
        <v>0.50829803335616075</v>
      </c>
      <c r="J22" s="157">
        <f t="shared" si="3"/>
        <v>122.77938995718064</v>
      </c>
      <c r="K22" s="95">
        <f t="shared" si="4"/>
        <v>460791.05050929892</v>
      </c>
      <c r="L22" s="178">
        <f>'Facility Specific DHC Floor'!F25</f>
        <v>83.01</v>
      </c>
      <c r="N22" s="376"/>
      <c r="O22" s="23"/>
    </row>
    <row r="23" spans="1:15" ht="11.25">
      <c r="A23" s="127">
        <v>1992707806</v>
      </c>
      <c r="B23" s="87" t="s">
        <v>194</v>
      </c>
      <c r="C23" s="36">
        <v>8161</v>
      </c>
      <c r="D23" s="176">
        <f>'FRV Per Diem'!AH23</f>
        <v>14.76</v>
      </c>
      <c r="E23" s="177">
        <f>'Operating Array'!$F$60</f>
        <v>125</v>
      </c>
      <c r="F23" s="108">
        <f>'Facility Specific DHC Rate'!F26</f>
        <v>81.23</v>
      </c>
      <c r="G23" s="157">
        <f t="shared" si="1"/>
        <v>220.99</v>
      </c>
      <c r="H23" s="95">
        <f t="shared" si="2"/>
        <v>1803499.3900000001</v>
      </c>
      <c r="I23" s="104">
        <f t="shared" si="0"/>
        <v>0.50829803335616075</v>
      </c>
      <c r="J23" s="157">
        <f t="shared" si="3"/>
        <v>112.32878239137797</v>
      </c>
      <c r="K23" s="95">
        <f t="shared" si="4"/>
        <v>916715.19309603563</v>
      </c>
      <c r="L23" s="178">
        <f>'Facility Specific DHC Floor'!F26</f>
        <v>69.41</v>
      </c>
      <c r="N23" s="376"/>
      <c r="O23" s="23"/>
    </row>
    <row r="24" spans="1:15" ht="11.25">
      <c r="A24" s="127">
        <v>1003150954</v>
      </c>
      <c r="B24" s="87" t="s">
        <v>195</v>
      </c>
      <c r="C24" s="36">
        <v>3542</v>
      </c>
      <c r="D24" s="176">
        <f>'FRV Per Diem'!AH24</f>
        <v>15.82</v>
      </c>
      <c r="E24" s="177">
        <f>'Operating Array'!$F$60</f>
        <v>125</v>
      </c>
      <c r="F24" s="108">
        <f>'Facility Specific DHC Rate'!F27</f>
        <v>88.52</v>
      </c>
      <c r="G24" s="157">
        <f t="shared" si="1"/>
        <v>229.33999999999997</v>
      </c>
      <c r="H24" s="95">
        <f t="shared" si="2"/>
        <v>812322.27999999991</v>
      </c>
      <c r="I24" s="104">
        <f t="shared" si="0"/>
        <v>0.50829803335616075</v>
      </c>
      <c r="J24" s="157">
        <f t="shared" si="3"/>
        <v>116.57307096990189</v>
      </c>
      <c r="K24" s="95">
        <f t="shared" si="4"/>
        <v>412901.81737539248</v>
      </c>
      <c r="L24" s="178">
        <f>'Facility Specific DHC Floor'!F27</f>
        <v>75.64</v>
      </c>
      <c r="N24" s="376"/>
      <c r="O24" s="23"/>
    </row>
    <row r="25" spans="1:15" ht="11.25">
      <c r="A25" s="127">
        <v>1558458745</v>
      </c>
      <c r="B25" s="87" t="s">
        <v>342</v>
      </c>
      <c r="C25" s="36">
        <v>4403</v>
      </c>
      <c r="D25" s="88">
        <f>'FRV Per Diem'!AH25</f>
        <v>15.66</v>
      </c>
      <c r="E25" s="86">
        <f>'Operating Array'!$F$60</f>
        <v>125</v>
      </c>
      <c r="F25" s="85">
        <f>'Facility Specific DHC Rate'!F28</f>
        <v>82.23</v>
      </c>
      <c r="G25" s="84">
        <f t="shared" si="1"/>
        <v>222.89</v>
      </c>
      <c r="H25" s="95">
        <f t="shared" si="2"/>
        <v>981384.66999999993</v>
      </c>
      <c r="I25" s="9">
        <f t="shared" si="0"/>
        <v>0.50829803335616075</v>
      </c>
      <c r="J25" s="84">
        <f t="shared" si="3"/>
        <v>113.29454865475466</v>
      </c>
      <c r="K25" s="95">
        <f t="shared" si="4"/>
        <v>498835.89772688481</v>
      </c>
      <c r="L25" s="128">
        <f>'Facility Specific DHC Floor'!F28</f>
        <v>70.27</v>
      </c>
      <c r="N25" s="376"/>
      <c r="O25" s="23"/>
    </row>
    <row r="26" spans="1:15" ht="11.25">
      <c r="A26" s="127">
        <v>1598852774</v>
      </c>
      <c r="B26" s="139" t="s">
        <v>280</v>
      </c>
      <c r="C26" s="36">
        <v>0</v>
      </c>
      <c r="D26" s="88">
        <f>'FRV Per Diem'!AH26</f>
        <v>28.22</v>
      </c>
      <c r="E26" s="86">
        <f>'Operating Array'!$F$60</f>
        <v>125</v>
      </c>
      <c r="F26" s="85">
        <f>'Facility Specific DHC Rate'!F29</f>
        <v>89.05</v>
      </c>
      <c r="G26" s="84">
        <f t="shared" si="1"/>
        <v>242.26999999999998</v>
      </c>
      <c r="H26" s="95">
        <f t="shared" si="2"/>
        <v>0</v>
      </c>
      <c r="I26" s="9">
        <f t="shared" si="0"/>
        <v>0.50829803335616075</v>
      </c>
      <c r="J26" s="84">
        <f t="shared" si="3"/>
        <v>123.14536454119705</v>
      </c>
      <c r="K26" s="95">
        <f t="shared" si="4"/>
        <v>0</v>
      </c>
      <c r="L26" s="128">
        <f>'Facility Specific DHC Floor'!F29</f>
        <v>76.09</v>
      </c>
      <c r="N26" s="376"/>
      <c r="O26" s="23"/>
    </row>
    <row r="27" spans="1:15" ht="11.25">
      <c r="A27" s="127">
        <v>1396730347</v>
      </c>
      <c r="B27" s="87" t="s">
        <v>197</v>
      </c>
      <c r="C27" s="36">
        <v>6627</v>
      </c>
      <c r="D27" s="88">
        <f>'FRV Per Diem'!AH27</f>
        <v>22.89</v>
      </c>
      <c r="E27" s="86">
        <f>'Operating Array'!$F$60</f>
        <v>125</v>
      </c>
      <c r="F27" s="85">
        <f>'Facility Specific DHC Rate'!F30</f>
        <v>76.53</v>
      </c>
      <c r="G27" s="84">
        <f t="shared" si="1"/>
        <v>224.42</v>
      </c>
      <c r="H27" s="95">
        <f t="shared" si="2"/>
        <v>1487231.3399999999</v>
      </c>
      <c r="I27" s="9">
        <f t="shared" si="0"/>
        <v>0.50829803335616075</v>
      </c>
      <c r="J27" s="84">
        <f t="shared" si="3"/>
        <v>114.0722446457896</v>
      </c>
      <c r="K27" s="95">
        <f t="shared" si="4"/>
        <v>755956.76526764769</v>
      </c>
      <c r="L27" s="128">
        <f>'Facility Specific DHC Floor'!F30</f>
        <v>65.39</v>
      </c>
      <c r="N27" s="376"/>
      <c r="O27" s="23"/>
    </row>
    <row r="28" spans="1:15" ht="11.25">
      <c r="A28" s="127">
        <v>1568410884</v>
      </c>
      <c r="B28" s="87" t="s">
        <v>295</v>
      </c>
      <c r="C28" s="36">
        <v>3973</v>
      </c>
      <c r="D28" s="88">
        <f>'FRV Per Diem'!AH28</f>
        <v>22.44</v>
      </c>
      <c r="E28" s="86">
        <f>'Operating Array'!$F$60</f>
        <v>125</v>
      </c>
      <c r="F28" s="85">
        <f>'Facility Specific DHC Rate'!F31</f>
        <v>82</v>
      </c>
      <c r="G28" s="84">
        <f t="shared" si="1"/>
        <v>229.44</v>
      </c>
      <c r="H28" s="95">
        <f t="shared" si="2"/>
        <v>911565.12</v>
      </c>
      <c r="I28" s="9">
        <f t="shared" si="0"/>
        <v>0.50829803335616075</v>
      </c>
      <c r="J28" s="84">
        <f t="shared" si="3"/>
        <v>116.62390077323752</v>
      </c>
      <c r="K28" s="95">
        <f t="shared" si="4"/>
        <v>463346.75777207268</v>
      </c>
      <c r="L28" s="128">
        <f>'Facility Specific DHC Floor'!F31</f>
        <v>70.06</v>
      </c>
      <c r="N28" s="376"/>
      <c r="O28" s="23"/>
    </row>
    <row r="29" spans="1:15" ht="11.25">
      <c r="A29" s="127">
        <v>1558319889</v>
      </c>
      <c r="B29" s="175" t="s">
        <v>296</v>
      </c>
      <c r="C29" s="36">
        <v>4890</v>
      </c>
      <c r="D29" s="88">
        <f>'FRV Per Diem'!AH29</f>
        <v>22.44</v>
      </c>
      <c r="E29" s="86">
        <f>'Operating Array'!$F$60</f>
        <v>125</v>
      </c>
      <c r="F29" s="85">
        <f>'Facility Specific DHC Rate'!F32</f>
        <v>73.680000000000007</v>
      </c>
      <c r="G29" s="84">
        <f t="shared" si="1"/>
        <v>221.12</v>
      </c>
      <c r="H29" s="95">
        <f>G29*C29</f>
        <v>1081276.8</v>
      </c>
      <c r="I29" s="9">
        <f t="shared" si="0"/>
        <v>0.50829803335616075</v>
      </c>
      <c r="J29" s="84">
        <f t="shared" si="3"/>
        <v>112.39486113571427</v>
      </c>
      <c r="K29" s="95">
        <f t="shared" si="4"/>
        <v>549610.87095364276</v>
      </c>
      <c r="L29" s="128">
        <f>'Facility Specific DHC Floor'!F32</f>
        <v>62.96</v>
      </c>
      <c r="N29" s="376"/>
      <c r="O29" s="23"/>
    </row>
    <row r="30" spans="1:15" ht="11.25">
      <c r="A30" s="127">
        <v>1144279472</v>
      </c>
      <c r="B30" s="87" t="s">
        <v>297</v>
      </c>
      <c r="C30" s="36">
        <v>10231</v>
      </c>
      <c r="D30" s="88">
        <f>'FRV Per Diem'!AH30</f>
        <v>14.31</v>
      </c>
      <c r="E30" s="86">
        <f>'Operating Array'!$F$60</f>
        <v>125</v>
      </c>
      <c r="F30" s="85">
        <f>'Facility Specific DHC Rate'!F33</f>
        <v>76.8</v>
      </c>
      <c r="G30" s="84">
        <f>D30+E30+F30</f>
        <v>216.11</v>
      </c>
      <c r="H30" s="95">
        <f t="shared" si="2"/>
        <v>2211021.41</v>
      </c>
      <c r="I30" s="9">
        <f t="shared" si="0"/>
        <v>0.50829803335616075</v>
      </c>
      <c r="J30" s="84">
        <f t="shared" si="3"/>
        <v>109.84828798859991</v>
      </c>
      <c r="K30" s="95">
        <f t="shared" si="4"/>
        <v>1123857.8344113657</v>
      </c>
      <c r="L30" s="128">
        <f>'Facility Specific DHC Floor'!F33</f>
        <v>65.62</v>
      </c>
      <c r="N30" s="376"/>
      <c r="O30" s="23"/>
    </row>
    <row r="31" spans="1:15" ht="11.25">
      <c r="A31" s="127">
        <v>1750536322</v>
      </c>
      <c r="B31" s="87" t="s">
        <v>245</v>
      </c>
      <c r="C31" s="36">
        <v>1989</v>
      </c>
      <c r="D31" s="88">
        <f>'FRV Per Diem'!AH31</f>
        <v>12.05</v>
      </c>
      <c r="E31" s="86">
        <f>'Operating Array'!$F$60</f>
        <v>125</v>
      </c>
      <c r="F31" s="85">
        <f>'Facility Specific DHC Rate'!F34</f>
        <v>82.72</v>
      </c>
      <c r="G31" s="84">
        <f t="shared" si="1"/>
        <v>219.77</v>
      </c>
      <c r="H31" s="95">
        <f t="shared" si="2"/>
        <v>437122.53</v>
      </c>
      <c r="I31" s="9">
        <f t="shared" si="0"/>
        <v>0.50829803335616075</v>
      </c>
      <c r="J31" s="84">
        <f t="shared" si="3"/>
        <v>111.70865879068346</v>
      </c>
      <c r="K31" s="95">
        <f t="shared" si="4"/>
        <v>222188.5223346694</v>
      </c>
      <c r="L31" s="128">
        <f>'Facility Specific DHC Floor'!F34</f>
        <v>70.680000000000007</v>
      </c>
      <c r="N31" s="376"/>
      <c r="O31" s="23"/>
    </row>
    <row r="32" spans="1:15" ht="11.25">
      <c r="A32" s="127">
        <v>1770521346</v>
      </c>
      <c r="B32" s="87" t="s">
        <v>199</v>
      </c>
      <c r="C32" s="36">
        <v>5769</v>
      </c>
      <c r="D32" s="88">
        <f>'FRV Per Diem'!AH32</f>
        <v>17.47</v>
      </c>
      <c r="E32" s="86">
        <f>'Operating Array'!$F$60</f>
        <v>125</v>
      </c>
      <c r="F32" s="108">
        <f>'Facility Specific DHC Rate'!F35</f>
        <v>95.3</v>
      </c>
      <c r="G32" s="157">
        <f t="shared" si="1"/>
        <v>237.76999999999998</v>
      </c>
      <c r="H32" s="95">
        <f t="shared" si="2"/>
        <v>1371695.13</v>
      </c>
      <c r="I32" s="9">
        <f t="shared" si="0"/>
        <v>0.50829803335616075</v>
      </c>
      <c r="J32" s="84">
        <f t="shared" si="3"/>
        <v>120.85802339109433</v>
      </c>
      <c r="K32" s="95">
        <f t="shared" si="4"/>
        <v>697229.93694322323</v>
      </c>
      <c r="L32" s="128">
        <f>'Facility Specific DHC Floor'!F35</f>
        <v>81.430000000000007</v>
      </c>
      <c r="N32" s="376"/>
      <c r="O32" s="23"/>
    </row>
    <row r="33" spans="1:15" ht="11.25">
      <c r="A33" s="127">
        <v>1821035247</v>
      </c>
      <c r="B33" s="87" t="s">
        <v>200</v>
      </c>
      <c r="C33" s="36">
        <v>1723</v>
      </c>
      <c r="D33" s="88">
        <f>'FRV Per Diem'!AH33</f>
        <v>19.399999999999999</v>
      </c>
      <c r="E33" s="86">
        <f>'Operating Array'!$F$60</f>
        <v>125</v>
      </c>
      <c r="F33" s="85">
        <f>'Facility Specific DHC Rate'!F36</f>
        <v>93.08</v>
      </c>
      <c r="G33" s="84">
        <f t="shared" si="1"/>
        <v>237.48000000000002</v>
      </c>
      <c r="H33" s="95">
        <f t="shared" si="2"/>
        <v>409178.04000000004</v>
      </c>
      <c r="I33" s="9">
        <f t="shared" si="0"/>
        <v>0.50829803335616075</v>
      </c>
      <c r="J33" s="84">
        <f t="shared" si="3"/>
        <v>120.71061696142107</v>
      </c>
      <c r="K33" s="95">
        <f t="shared" si="4"/>
        <v>207984.39302452849</v>
      </c>
      <c r="L33" s="128">
        <f>'Facility Specific DHC Floor'!F36</f>
        <v>79.53</v>
      </c>
      <c r="N33" s="376"/>
      <c r="O33" s="23"/>
    </row>
    <row r="34" spans="1:15" ht="11.25">
      <c r="A34" s="127">
        <v>1770690877</v>
      </c>
      <c r="B34" s="87" t="s">
        <v>201</v>
      </c>
      <c r="C34" s="36">
        <v>7640</v>
      </c>
      <c r="D34" s="88">
        <f>'FRV Per Diem'!AH34</f>
        <v>24.5</v>
      </c>
      <c r="E34" s="86">
        <f>'Operating Array'!$F$60</f>
        <v>125</v>
      </c>
      <c r="F34" s="85">
        <f>'Facility Specific DHC Rate'!F37</f>
        <v>75.680000000000007</v>
      </c>
      <c r="G34" s="84">
        <f t="shared" si="1"/>
        <v>225.18</v>
      </c>
      <c r="H34" s="95">
        <f t="shared" si="2"/>
        <v>1720375.2</v>
      </c>
      <c r="I34" s="9">
        <f t="shared" si="0"/>
        <v>0.50829803335616075</v>
      </c>
      <c r="J34" s="84">
        <f t="shared" si="3"/>
        <v>114.45855115114028</v>
      </c>
      <c r="K34" s="95">
        <f t="shared" si="4"/>
        <v>874463.33079471171</v>
      </c>
      <c r="L34" s="128">
        <f>'Facility Specific DHC Floor'!F37</f>
        <v>64.66</v>
      </c>
      <c r="N34" s="376"/>
      <c r="O34" s="23"/>
    </row>
    <row r="35" spans="1:15" ht="11.25">
      <c r="A35" s="127">
        <v>1407123417</v>
      </c>
      <c r="B35" s="87" t="s">
        <v>160</v>
      </c>
      <c r="C35" s="36">
        <v>3020</v>
      </c>
      <c r="D35" s="88">
        <f>'FRV Per Diem'!AH35</f>
        <v>13.18</v>
      </c>
      <c r="E35" s="86">
        <f>'Operating Array'!$F$60</f>
        <v>125</v>
      </c>
      <c r="F35" s="85">
        <f>'Facility Specific DHC Rate'!F38</f>
        <v>101.76</v>
      </c>
      <c r="G35" s="84">
        <f t="shared" si="1"/>
        <v>239.94</v>
      </c>
      <c r="H35" s="95">
        <f t="shared" si="2"/>
        <v>724618.8</v>
      </c>
      <c r="I35" s="9">
        <f t="shared" si="0"/>
        <v>0.50829803335616075</v>
      </c>
      <c r="J35" s="84">
        <f t="shared" si="3"/>
        <v>121.96103012347722</v>
      </c>
      <c r="K35" s="95">
        <f t="shared" si="4"/>
        <v>368322.31097290118</v>
      </c>
      <c r="L35" s="128">
        <f>'Facility Specific DHC Floor'!F38</f>
        <v>86.95</v>
      </c>
      <c r="N35" s="376"/>
      <c r="O35" s="23"/>
    </row>
    <row r="36" spans="1:15" ht="11.25">
      <c r="A36" s="127">
        <v>1275503591</v>
      </c>
      <c r="B36" s="87" t="s">
        <v>20</v>
      </c>
      <c r="C36" s="36">
        <v>3630</v>
      </c>
      <c r="D36" s="88">
        <f>'FRV Per Diem'!AH36</f>
        <v>12.4</v>
      </c>
      <c r="E36" s="86">
        <f>'Operating Array'!$F$60</f>
        <v>125</v>
      </c>
      <c r="F36" s="85">
        <f>'Facility Specific DHC Rate'!F39</f>
        <v>83.78</v>
      </c>
      <c r="G36" s="84">
        <f t="shared" si="1"/>
        <v>221.18</v>
      </c>
      <c r="H36" s="95">
        <f t="shared" si="2"/>
        <v>802883.4</v>
      </c>
      <c r="I36" s="9">
        <f t="shared" si="0"/>
        <v>0.50829803335616075</v>
      </c>
      <c r="J36" s="84">
        <f t="shared" si="3"/>
        <v>112.42535901771564</v>
      </c>
      <c r="K36" s="95">
        <f t="shared" si="4"/>
        <v>408104.05323430774</v>
      </c>
      <c r="L36" s="128">
        <f>'Facility Specific DHC Floor'!F39</f>
        <v>71.58</v>
      </c>
      <c r="N36" s="376"/>
      <c r="O36" s="23"/>
    </row>
    <row r="37" spans="1:15" ht="11.25">
      <c r="A37" s="127">
        <v>1912949504</v>
      </c>
      <c r="B37" s="87" t="s">
        <v>272</v>
      </c>
      <c r="C37" s="36">
        <v>5864</v>
      </c>
      <c r="D37" s="88">
        <f>'FRV Per Diem'!AH37</f>
        <v>18.37</v>
      </c>
      <c r="E37" s="86">
        <f>'Operating Array'!$F$60</f>
        <v>125</v>
      </c>
      <c r="F37" s="85">
        <f>'Facility Specific DHC Rate'!F40</f>
        <v>77.37</v>
      </c>
      <c r="G37" s="84">
        <f t="shared" si="1"/>
        <v>220.74</v>
      </c>
      <c r="H37" s="95">
        <f t="shared" si="2"/>
        <v>1294419.3600000001</v>
      </c>
      <c r="I37" s="9">
        <f t="shared" si="0"/>
        <v>0.50829803335616075</v>
      </c>
      <c r="J37" s="84">
        <f t="shared" si="3"/>
        <v>112.20170788303894</v>
      </c>
      <c r="K37" s="95">
        <f t="shared" si="4"/>
        <v>657950.81502614031</v>
      </c>
      <c r="L37" s="128">
        <f>'Facility Specific DHC Floor'!F40</f>
        <v>66.11</v>
      </c>
      <c r="N37" s="376"/>
      <c r="O37" s="23"/>
    </row>
    <row r="38" spans="1:15" ht="11.25">
      <c r="A38" s="127">
        <v>1750339131</v>
      </c>
      <c r="B38" s="87" t="s">
        <v>202</v>
      </c>
      <c r="C38" s="36">
        <v>2913</v>
      </c>
      <c r="D38" s="88">
        <f>'FRV Per Diem'!AH38</f>
        <v>12.05</v>
      </c>
      <c r="E38" s="86">
        <f>'Operating Array'!$F$60</f>
        <v>125</v>
      </c>
      <c r="F38" s="85">
        <f>'Facility Specific DHC Rate'!F41</f>
        <v>75.290000000000006</v>
      </c>
      <c r="G38" s="84">
        <f t="shared" si="1"/>
        <v>212.34000000000003</v>
      </c>
      <c r="H38" s="95">
        <f t="shared" si="2"/>
        <v>618546.42000000004</v>
      </c>
      <c r="I38" s="9">
        <f t="shared" si="0"/>
        <v>0.50829803335616075</v>
      </c>
      <c r="J38" s="84">
        <f t="shared" si="3"/>
        <v>107.93200440284718</v>
      </c>
      <c r="K38" s="95">
        <f t="shared" si="4"/>
        <v>314405.92882549384</v>
      </c>
      <c r="L38" s="128">
        <f>'Facility Specific DHC Floor'!F41</f>
        <v>64.34</v>
      </c>
      <c r="N38" s="376"/>
      <c r="O38" s="23"/>
    </row>
    <row r="39" spans="1:15" ht="11.25">
      <c r="A39" s="127">
        <v>1083662514</v>
      </c>
      <c r="B39" s="87" t="s">
        <v>298</v>
      </c>
      <c r="C39" s="36">
        <v>2365</v>
      </c>
      <c r="D39" s="88">
        <f>'FRV Per Diem'!AH39</f>
        <v>24.99</v>
      </c>
      <c r="E39" s="86">
        <f>'Operating Array'!$F$60</f>
        <v>125</v>
      </c>
      <c r="F39" s="85">
        <f>'Facility Specific DHC Rate'!F42</f>
        <v>87.66</v>
      </c>
      <c r="G39" s="84">
        <f t="shared" si="1"/>
        <v>237.65</v>
      </c>
      <c r="H39" s="95">
        <f t="shared" si="2"/>
        <v>562042.25</v>
      </c>
      <c r="I39" s="9">
        <f t="shared" si="0"/>
        <v>0.50829803335616075</v>
      </c>
      <c r="J39" s="84">
        <f t="shared" si="3"/>
        <v>120.79702762709161</v>
      </c>
      <c r="K39" s="95">
        <f t="shared" si="4"/>
        <v>285684.97033807164</v>
      </c>
      <c r="L39" s="128">
        <f>'Facility Specific DHC Floor'!F42</f>
        <v>74.900000000000006</v>
      </c>
      <c r="N39" s="376"/>
      <c r="O39" s="23"/>
    </row>
    <row r="40" spans="1:15" ht="11.25">
      <c r="A40" s="127">
        <v>1093701856</v>
      </c>
      <c r="B40" s="87" t="s">
        <v>7</v>
      </c>
      <c r="C40" s="36">
        <v>4225</v>
      </c>
      <c r="D40" s="88">
        <f>'FRV Per Diem'!AH40</f>
        <v>24.7</v>
      </c>
      <c r="E40" s="86">
        <f>'Operating Array'!$F$60</f>
        <v>125</v>
      </c>
      <c r="F40" s="85">
        <f>'Facility Specific DHC Rate'!F43</f>
        <v>75.709999999999994</v>
      </c>
      <c r="G40" s="84">
        <f t="shared" si="1"/>
        <v>225.40999999999997</v>
      </c>
      <c r="H40" s="95">
        <f t="shared" si="2"/>
        <v>952357.24999999988</v>
      </c>
      <c r="I40" s="9">
        <f t="shared" si="0"/>
        <v>0.50829803335616075</v>
      </c>
      <c r="J40" s="84">
        <f t="shared" si="3"/>
        <v>114.57545969881218</v>
      </c>
      <c r="K40" s="95">
        <f t="shared" si="4"/>
        <v>484081.31722748146</v>
      </c>
      <c r="L40" s="128">
        <f>'Facility Specific DHC Floor'!F43</f>
        <v>64.69</v>
      </c>
      <c r="N40" s="376"/>
      <c r="O40" s="23"/>
    </row>
    <row r="41" spans="1:15" ht="11.25">
      <c r="A41" s="127">
        <v>1033295241</v>
      </c>
      <c r="B41" s="87" t="s">
        <v>8</v>
      </c>
      <c r="C41" s="36">
        <v>8400</v>
      </c>
      <c r="D41" s="88">
        <f>'FRV Per Diem'!AH41</f>
        <v>24.7</v>
      </c>
      <c r="E41" s="86">
        <f>'Operating Array'!$F$60</f>
        <v>125</v>
      </c>
      <c r="F41" s="85">
        <f>'Facility Specific DHC Rate'!F44</f>
        <v>85.6</v>
      </c>
      <c r="G41" s="84">
        <f t="shared" si="1"/>
        <v>235.29999999999998</v>
      </c>
      <c r="H41" s="95">
        <f t="shared" si="2"/>
        <v>1976519.9999999998</v>
      </c>
      <c r="I41" s="9">
        <f t="shared" si="0"/>
        <v>0.50829803335616075</v>
      </c>
      <c r="J41" s="84">
        <f t="shared" si="3"/>
        <v>119.60252724870462</v>
      </c>
      <c r="K41" s="95">
        <f t="shared" si="4"/>
        <v>1004661.2288891188</v>
      </c>
      <c r="L41" s="128">
        <f>'Facility Specific DHC Floor'!F44</f>
        <v>73.14</v>
      </c>
      <c r="N41" s="375"/>
      <c r="O41" s="23"/>
    </row>
    <row r="42" spans="1:15" s="69" customFormat="1" ht="11.25">
      <c r="A42" s="127">
        <v>1083707764</v>
      </c>
      <c r="B42" s="87" t="s">
        <v>132</v>
      </c>
      <c r="C42" s="36">
        <v>0</v>
      </c>
      <c r="D42" s="88">
        <f>'FRV Per Diem'!AH42</f>
        <v>24.7</v>
      </c>
      <c r="E42" s="86">
        <f>'Operating Array'!$F$60</f>
        <v>125</v>
      </c>
      <c r="F42" s="85">
        <f>'Facility Specific DHC Rate'!F45</f>
        <v>117.27</v>
      </c>
      <c r="G42" s="84">
        <f t="shared" si="1"/>
        <v>266.96999999999997</v>
      </c>
      <c r="H42" s="95">
        <f t="shared" si="2"/>
        <v>0</v>
      </c>
      <c r="I42" s="9">
        <f t="shared" si="0"/>
        <v>0.50829803335616075</v>
      </c>
      <c r="J42" s="84">
        <f t="shared" si="3"/>
        <v>135.70032596509421</v>
      </c>
      <c r="K42" s="95">
        <f t="shared" si="4"/>
        <v>0</v>
      </c>
      <c r="L42" s="128">
        <f>'Facility Specific DHC Floor'!F45</f>
        <v>100.2</v>
      </c>
      <c r="N42" s="376"/>
      <c r="O42" s="23"/>
    </row>
    <row r="43" spans="1:15" s="69" customFormat="1" ht="11.25">
      <c r="A43" s="127">
        <v>1013143965</v>
      </c>
      <c r="B43" s="87" t="s">
        <v>261</v>
      </c>
      <c r="C43" s="36">
        <v>4140</v>
      </c>
      <c r="D43" s="88">
        <f>'FRV Per Diem'!AH43</f>
        <v>26.96</v>
      </c>
      <c r="E43" s="86">
        <f>'Operating Array'!$F$60</f>
        <v>125</v>
      </c>
      <c r="F43" s="85">
        <f>'Facility Specific DHC Rate'!F46</f>
        <v>73.319999999999993</v>
      </c>
      <c r="G43" s="84">
        <f t="shared" si="1"/>
        <v>225.28</v>
      </c>
      <c r="H43" s="95">
        <f t="shared" si="2"/>
        <v>932659.19999999995</v>
      </c>
      <c r="I43" s="9">
        <f t="shared" si="0"/>
        <v>0.50829803335616075</v>
      </c>
      <c r="J43" s="84">
        <f t="shared" si="3"/>
        <v>114.5093809544759</v>
      </c>
      <c r="K43" s="95">
        <f>+J43*C43</f>
        <v>474068.83715153026</v>
      </c>
      <c r="L43" s="128">
        <f>'Facility Specific DHC Floor'!F46</f>
        <v>62.65</v>
      </c>
      <c r="N43" s="376"/>
      <c r="O43" s="23"/>
    </row>
    <row r="44" spans="1:15" s="69" customFormat="1" ht="12" thickBot="1">
      <c r="A44" s="245">
        <v>1194045336</v>
      </c>
      <c r="B44" s="131" t="s">
        <v>264</v>
      </c>
      <c r="C44" s="118">
        <v>6594</v>
      </c>
      <c r="D44" s="112">
        <f>'FRV Per Diem'!AH44</f>
        <v>27.41</v>
      </c>
      <c r="E44" s="113">
        <f>'Operating Array'!$F$60</f>
        <v>125</v>
      </c>
      <c r="F44" s="114">
        <f>'Facility Specific DHC Rate'!F47</f>
        <v>91.66</v>
      </c>
      <c r="G44" s="115">
        <f t="shared" si="1"/>
        <v>244.07</v>
      </c>
      <c r="H44" s="116">
        <f t="shared" si="2"/>
        <v>1609397.5799999998</v>
      </c>
      <c r="I44" s="43">
        <f t="shared" si="0"/>
        <v>0.50829803335616075</v>
      </c>
      <c r="J44" s="115">
        <f t="shared" si="3"/>
        <v>124.06030100123814</v>
      </c>
      <c r="K44" s="116">
        <f t="shared" si="4"/>
        <v>818053.62480216427</v>
      </c>
      <c r="L44" s="129">
        <f>'Facility Specific DHC Floor'!F47</f>
        <v>78.319999999999993</v>
      </c>
      <c r="N44" s="376"/>
      <c r="O44" s="23"/>
    </row>
    <row r="45" spans="1:15" s="69" customFormat="1" ht="11.25">
      <c r="A45" s="271">
        <v>1336348606</v>
      </c>
      <c r="B45" s="240" t="s">
        <v>404</v>
      </c>
      <c r="C45" s="36">
        <v>72</v>
      </c>
      <c r="D45" s="246" t="s">
        <v>71</v>
      </c>
      <c r="E45" s="244"/>
      <c r="F45" s="238"/>
      <c r="G45" s="215">
        <v>228.29</v>
      </c>
      <c r="H45" s="243">
        <f>C45*G45</f>
        <v>16436.88</v>
      </c>
      <c r="I45" s="70"/>
      <c r="J45" s="215"/>
      <c r="K45" s="243">
        <f>H45*H54</f>
        <v>8354.8337785112126</v>
      </c>
      <c r="L45" s="414"/>
      <c r="N45" s="376"/>
      <c r="O45" s="23"/>
    </row>
    <row r="46" spans="1:15" s="69" customFormat="1" ht="11.25">
      <c r="A46" s="271">
        <v>1447660618</v>
      </c>
      <c r="B46" s="240" t="s">
        <v>389</v>
      </c>
      <c r="C46" s="36">
        <v>4485</v>
      </c>
      <c r="D46" s="246"/>
      <c r="E46" s="244"/>
      <c r="F46" s="238"/>
      <c r="G46" s="215">
        <v>241.16</v>
      </c>
      <c r="H46" s="243">
        <f>C46*G46</f>
        <v>1081602.6000000001</v>
      </c>
      <c r="I46" s="70"/>
      <c r="J46" s="215"/>
      <c r="K46" s="243">
        <f>H46*H54</f>
        <v>549776.47445291025</v>
      </c>
      <c r="L46" s="242"/>
    </row>
    <row r="47" spans="1:15" s="69" customFormat="1" ht="11.25">
      <c r="A47" s="390">
        <v>1659787356</v>
      </c>
      <c r="B47" s="69" t="s">
        <v>405</v>
      </c>
      <c r="C47" s="36">
        <v>1335</v>
      </c>
      <c r="G47" s="215">
        <v>236.38</v>
      </c>
      <c r="H47" s="243">
        <f>C47*G47</f>
        <v>315567.3</v>
      </c>
      <c r="K47" s="243">
        <f>H47*H54</f>
        <v>160402.23798151358</v>
      </c>
      <c r="L47" s="242"/>
    </row>
    <row r="48" spans="1:15" s="69" customFormat="1" ht="11.25">
      <c r="A48" s="271">
        <v>1528449998</v>
      </c>
      <c r="B48" s="240" t="s">
        <v>406</v>
      </c>
      <c r="C48" s="36">
        <v>1352</v>
      </c>
      <c r="D48" s="246"/>
      <c r="E48" s="244"/>
      <c r="F48" s="238"/>
      <c r="G48" s="215">
        <v>236.38</v>
      </c>
      <c r="H48" s="243">
        <f>G48*C48</f>
        <v>319585.76</v>
      </c>
      <c r="I48" s="70"/>
      <c r="J48" s="215"/>
      <c r="K48" s="243">
        <f>H48*H54</f>
        <v>162444.81329663398</v>
      </c>
      <c r="L48" s="242"/>
    </row>
    <row r="49" spans="1:12" s="69" customFormat="1" ht="11.25">
      <c r="A49" s="271">
        <v>1558636993</v>
      </c>
      <c r="B49" s="240" t="s">
        <v>431</v>
      </c>
      <c r="C49" s="36">
        <v>0</v>
      </c>
      <c r="D49" s="246"/>
      <c r="E49" s="244"/>
      <c r="F49" s="238"/>
      <c r="G49" s="215">
        <v>235.03</v>
      </c>
      <c r="H49" s="243">
        <f>C49*G49</f>
        <v>0</v>
      </c>
      <c r="I49" s="70"/>
      <c r="J49" s="215"/>
      <c r="K49" s="243">
        <f>H49*H54</f>
        <v>0</v>
      </c>
      <c r="L49" s="242"/>
    </row>
    <row r="50" spans="1:12" ht="11.25">
      <c r="A50" s="69"/>
      <c r="C50" s="36">
        <v>0</v>
      </c>
      <c r="G50" s="2"/>
      <c r="J50" s="92"/>
    </row>
    <row r="51" spans="1:12">
      <c r="A51" s="91"/>
      <c r="B51" s="2" t="s">
        <v>72</v>
      </c>
      <c r="C51" s="91">
        <f>SUM(C5:C50)</f>
        <v>254745</v>
      </c>
      <c r="D51" s="91"/>
      <c r="H51" s="212">
        <f>SUM(H5:H50)</f>
        <v>58466784.74000001</v>
      </c>
      <c r="I51" s="23"/>
      <c r="J51" s="23"/>
      <c r="K51" s="212">
        <f>SUM(K5:K50)</f>
        <v>29718551.699999996</v>
      </c>
    </row>
    <row r="52" spans="1:12" ht="11.25">
      <c r="B52" s="2" t="s">
        <v>150</v>
      </c>
      <c r="E52" s="336"/>
      <c r="G52" s="63"/>
      <c r="H52" s="56">
        <f>H51/C51</f>
        <v>229.51101980411789</v>
      </c>
      <c r="I52" s="23"/>
      <c r="J52" s="23"/>
      <c r="K52" s="96">
        <f>K51/C51</f>
        <v>116.65999999999998</v>
      </c>
    </row>
    <row r="53" spans="1:12">
      <c r="B53" s="2" t="s">
        <v>270</v>
      </c>
      <c r="E53" s="336"/>
      <c r="H53" s="135">
        <v>116.66</v>
      </c>
      <c r="I53" s="164"/>
      <c r="J53" s="23"/>
    </row>
    <row r="54" spans="1:12">
      <c r="B54" s="2" t="s">
        <v>152</v>
      </c>
      <c r="E54" s="336"/>
      <c r="H54" s="69">
        <f>H53/H52</f>
        <v>0.50829803335616075</v>
      </c>
      <c r="I54" s="23"/>
      <c r="J54" s="165"/>
      <c r="K54" s="23"/>
      <c r="L54" s="23"/>
    </row>
    <row r="55" spans="1:12">
      <c r="E55" s="336"/>
      <c r="J55" s="163"/>
      <c r="K55" s="163"/>
      <c r="L55" s="179"/>
    </row>
    <row r="56" spans="1:12" s="358" customFormat="1">
      <c r="A56" s="52" t="s">
        <v>247</v>
      </c>
      <c r="B56" s="2" t="s">
        <v>424</v>
      </c>
      <c r="E56" s="336"/>
      <c r="G56" s="372"/>
      <c r="J56" s="163"/>
      <c r="K56" s="163"/>
      <c r="L56" s="179"/>
    </row>
    <row r="57" spans="1:12" s="358" customFormat="1">
      <c r="E57" s="336"/>
      <c r="G57" s="372"/>
      <c r="J57" s="163"/>
      <c r="K57" s="163"/>
      <c r="L57" s="179"/>
    </row>
    <row r="58" spans="1:12" ht="11.25" customHeight="1">
      <c r="A58" s="2">
        <v>1</v>
      </c>
      <c r="B58" s="2" t="s">
        <v>310</v>
      </c>
      <c r="C58" s="66"/>
    </row>
    <row r="59" spans="1:12" ht="11.25" customHeight="1">
      <c r="A59" s="2">
        <v>2</v>
      </c>
      <c r="B59" s="440" t="s">
        <v>407</v>
      </c>
      <c r="C59" s="440"/>
      <c r="D59" s="440"/>
      <c r="E59" s="440"/>
      <c r="F59" s="440"/>
      <c r="G59" s="440"/>
      <c r="H59" s="440"/>
      <c r="I59" s="440"/>
      <c r="J59" s="440"/>
      <c r="K59" s="440"/>
      <c r="L59" s="440"/>
    </row>
    <row r="60" spans="1:12" s="358" customFormat="1" ht="11.25" customHeight="1">
      <c r="B60" s="440"/>
      <c r="C60" s="440"/>
      <c r="D60" s="440"/>
      <c r="E60" s="440"/>
      <c r="F60" s="440"/>
      <c r="G60" s="440"/>
      <c r="H60" s="440"/>
      <c r="I60" s="440"/>
      <c r="J60" s="440"/>
      <c r="K60" s="440"/>
      <c r="L60" s="440"/>
    </row>
    <row r="61" spans="1:12" s="358" customFormat="1" ht="11.25" customHeight="1">
      <c r="B61" s="440" t="s">
        <v>408</v>
      </c>
      <c r="C61" s="440"/>
      <c r="D61" s="440"/>
      <c r="E61" s="440"/>
      <c r="F61" s="440"/>
      <c r="G61" s="440"/>
      <c r="H61" s="440"/>
      <c r="I61" s="440"/>
      <c r="J61" s="440"/>
      <c r="K61" s="440"/>
      <c r="L61" s="440"/>
    </row>
    <row r="62" spans="1:12" s="358" customFormat="1" ht="11.25" customHeight="1">
      <c r="B62" s="440"/>
      <c r="C62" s="440"/>
      <c r="D62" s="440"/>
      <c r="E62" s="440"/>
      <c r="F62" s="440"/>
      <c r="G62" s="440"/>
      <c r="H62" s="440"/>
      <c r="I62" s="440"/>
      <c r="J62" s="440"/>
      <c r="K62" s="440"/>
      <c r="L62" s="440"/>
    </row>
    <row r="63" spans="1:12" s="358" customFormat="1" ht="11.25" customHeight="1">
      <c r="B63" s="440"/>
      <c r="C63" s="440"/>
      <c r="D63" s="440"/>
      <c r="E63" s="440"/>
      <c r="F63" s="440"/>
      <c r="G63" s="440"/>
      <c r="H63" s="440"/>
      <c r="I63" s="440"/>
      <c r="J63" s="440"/>
      <c r="K63" s="440"/>
      <c r="L63" s="440"/>
    </row>
    <row r="64" spans="1:12" s="358" customFormat="1" ht="11.25" customHeight="1">
      <c r="A64" s="358">
        <v>3</v>
      </c>
      <c r="B64" s="440" t="s">
        <v>311</v>
      </c>
      <c r="C64" s="440"/>
      <c r="D64" s="440"/>
      <c r="E64" s="440"/>
      <c r="F64" s="440"/>
      <c r="G64" s="440"/>
      <c r="H64" s="440"/>
      <c r="I64" s="440"/>
      <c r="J64" s="440"/>
      <c r="K64" s="440"/>
      <c r="L64" s="440"/>
    </row>
    <row r="65" spans="1:12" s="358" customFormat="1" ht="11.25" customHeight="1">
      <c r="B65" s="440"/>
      <c r="C65" s="440"/>
      <c r="D65" s="440"/>
      <c r="E65" s="440"/>
      <c r="F65" s="440"/>
      <c r="G65" s="440"/>
      <c r="H65" s="440"/>
      <c r="I65" s="440"/>
      <c r="J65" s="440"/>
      <c r="K65" s="440"/>
      <c r="L65" s="440"/>
    </row>
    <row r="66" spans="1:12" s="358" customFormat="1" ht="11.25" customHeight="1">
      <c r="B66" s="440" t="s">
        <v>409</v>
      </c>
      <c r="C66" s="440"/>
      <c r="D66" s="440"/>
      <c r="E66" s="440"/>
      <c r="F66" s="440"/>
      <c r="G66" s="440"/>
      <c r="H66" s="440"/>
      <c r="I66" s="440"/>
      <c r="J66" s="440"/>
      <c r="K66" s="440"/>
      <c r="L66" s="440"/>
    </row>
    <row r="67" spans="1:12" s="358" customFormat="1" ht="11.25" customHeight="1">
      <c r="B67" s="440"/>
      <c r="C67" s="440"/>
      <c r="D67" s="440"/>
      <c r="E67" s="440"/>
      <c r="F67" s="440"/>
      <c r="G67" s="440"/>
      <c r="H67" s="440"/>
      <c r="I67" s="440"/>
      <c r="J67" s="440"/>
      <c r="K67" s="440"/>
      <c r="L67" s="440"/>
    </row>
    <row r="68" spans="1:12" s="358" customFormat="1" ht="11.25" customHeight="1">
      <c r="B68" s="440"/>
      <c r="C68" s="440"/>
      <c r="D68" s="440"/>
      <c r="E68" s="440"/>
      <c r="F68" s="440"/>
      <c r="G68" s="440"/>
      <c r="H68" s="440"/>
      <c r="I68" s="440"/>
      <c r="J68" s="440"/>
      <c r="K68" s="440"/>
      <c r="L68" s="440"/>
    </row>
    <row r="69" spans="1:12" ht="11.25" customHeight="1">
      <c r="A69" s="2">
        <v>4</v>
      </c>
      <c r="B69" s="440" t="s">
        <v>410</v>
      </c>
      <c r="C69" s="440"/>
      <c r="D69" s="440"/>
      <c r="E69" s="440"/>
      <c r="F69" s="440"/>
      <c r="G69" s="440"/>
      <c r="H69" s="440"/>
      <c r="I69" s="440"/>
      <c r="J69" s="440"/>
      <c r="K69" s="440"/>
      <c r="L69" s="440"/>
    </row>
    <row r="70" spans="1:12" ht="11.25" customHeight="1">
      <c r="B70" s="440"/>
      <c r="C70" s="440"/>
      <c r="D70" s="440"/>
      <c r="E70" s="440"/>
      <c r="F70" s="440"/>
      <c r="G70" s="440"/>
      <c r="H70" s="440"/>
      <c r="I70" s="440"/>
      <c r="J70" s="440"/>
      <c r="K70" s="440"/>
      <c r="L70" s="440"/>
    </row>
    <row r="71" spans="1:12" ht="11.25" customHeight="1">
      <c r="B71" s="440" t="s">
        <v>411</v>
      </c>
      <c r="C71" s="440"/>
      <c r="D71" s="440"/>
      <c r="E71" s="440"/>
      <c r="F71" s="440"/>
      <c r="G71" s="440"/>
      <c r="H71" s="440"/>
      <c r="I71" s="440"/>
      <c r="J71" s="440"/>
      <c r="K71" s="440"/>
      <c r="L71" s="440"/>
    </row>
    <row r="72" spans="1:12" s="358" customFormat="1" ht="11.25" customHeight="1">
      <c r="B72" s="440"/>
      <c r="C72" s="440"/>
      <c r="D72" s="440"/>
      <c r="E72" s="440"/>
      <c r="F72" s="440"/>
      <c r="G72" s="440"/>
      <c r="H72" s="440"/>
      <c r="I72" s="440"/>
      <c r="J72" s="440"/>
      <c r="K72" s="440"/>
      <c r="L72" s="440"/>
    </row>
    <row r="73" spans="1:12" ht="11.25" customHeight="1">
      <c r="B73" s="440"/>
      <c r="C73" s="440"/>
      <c r="D73" s="440"/>
      <c r="E73" s="440"/>
      <c r="F73" s="440"/>
      <c r="G73" s="440"/>
      <c r="H73" s="440"/>
      <c r="I73" s="440"/>
      <c r="J73" s="440"/>
      <c r="K73" s="440"/>
      <c r="L73" s="440"/>
    </row>
    <row r="74" spans="1:12" ht="11.25" customHeight="1">
      <c r="A74" s="2">
        <v>5</v>
      </c>
      <c r="B74" s="440" t="s">
        <v>412</v>
      </c>
      <c r="C74" s="440"/>
      <c r="D74" s="440"/>
      <c r="E74" s="440"/>
      <c r="F74" s="440"/>
      <c r="G74" s="440"/>
      <c r="H74" s="440"/>
      <c r="I74" s="440"/>
      <c r="J74" s="440"/>
      <c r="K74" s="440"/>
      <c r="L74" s="440"/>
    </row>
    <row r="75" spans="1:12" ht="11.25" customHeight="1">
      <c r="B75" s="440"/>
      <c r="C75" s="440"/>
      <c r="D75" s="440"/>
      <c r="E75" s="440"/>
      <c r="F75" s="440"/>
      <c r="G75" s="440"/>
      <c r="H75" s="440"/>
      <c r="I75" s="440"/>
      <c r="J75" s="440"/>
      <c r="K75" s="440"/>
      <c r="L75" s="440"/>
    </row>
    <row r="76" spans="1:12" ht="11.25" customHeight="1">
      <c r="B76" s="440" t="s">
        <v>413</v>
      </c>
      <c r="C76" s="440"/>
      <c r="D76" s="440"/>
      <c r="E76" s="440"/>
      <c r="F76" s="440"/>
      <c r="G76" s="440"/>
      <c r="H76" s="440"/>
      <c r="I76" s="440"/>
      <c r="J76" s="440"/>
      <c r="K76" s="440"/>
      <c r="L76" s="440"/>
    </row>
    <row r="77" spans="1:12" ht="11.25" customHeight="1">
      <c r="B77" s="440"/>
      <c r="C77" s="440"/>
      <c r="D77" s="440"/>
      <c r="E77" s="440"/>
      <c r="F77" s="440"/>
      <c r="G77" s="440"/>
      <c r="H77" s="440"/>
      <c r="I77" s="440"/>
      <c r="J77" s="440"/>
      <c r="K77" s="440"/>
      <c r="L77" s="440"/>
    </row>
    <row r="78" spans="1:12" ht="11.25">
      <c r="B78" s="440"/>
      <c r="C78" s="440"/>
      <c r="D78" s="440"/>
      <c r="E78" s="440"/>
      <c r="F78" s="440"/>
      <c r="G78" s="440"/>
      <c r="H78" s="440"/>
      <c r="I78" s="440"/>
      <c r="J78" s="440"/>
      <c r="K78" s="440"/>
      <c r="L78" s="440"/>
    </row>
    <row r="79" spans="1:12" ht="11.25">
      <c r="A79" s="2">
        <v>6</v>
      </c>
      <c r="B79" s="440" t="s">
        <v>432</v>
      </c>
      <c r="C79" s="440"/>
      <c r="D79" s="440"/>
      <c r="E79" s="440"/>
      <c r="F79" s="440"/>
      <c r="G79" s="440"/>
      <c r="H79" s="440"/>
      <c r="I79" s="440"/>
      <c r="J79" s="440"/>
      <c r="K79" s="440"/>
      <c r="L79" s="440"/>
    </row>
    <row r="80" spans="1:12" ht="11.25">
      <c r="B80" s="440"/>
      <c r="C80" s="440"/>
      <c r="D80" s="440"/>
      <c r="E80" s="440"/>
      <c r="F80" s="440"/>
      <c r="G80" s="440"/>
      <c r="H80" s="440"/>
      <c r="I80" s="440"/>
      <c r="J80" s="440"/>
      <c r="K80" s="440"/>
      <c r="L80" s="440"/>
    </row>
    <row r="81" spans="2:12" ht="11.25">
      <c r="B81" s="440" t="s">
        <v>433</v>
      </c>
      <c r="C81" s="440"/>
      <c r="D81" s="440"/>
      <c r="E81" s="440"/>
      <c r="F81" s="440"/>
      <c r="G81" s="440"/>
      <c r="H81" s="440"/>
      <c r="I81" s="440"/>
      <c r="J81" s="440"/>
      <c r="K81" s="440"/>
      <c r="L81" s="440"/>
    </row>
    <row r="82" spans="2:12" ht="11.25">
      <c r="B82" s="440"/>
      <c r="C82" s="440"/>
      <c r="D82" s="440"/>
      <c r="E82" s="440"/>
      <c r="F82" s="440"/>
      <c r="G82" s="440"/>
      <c r="H82" s="440"/>
      <c r="I82" s="440"/>
      <c r="J82" s="440"/>
      <c r="K82" s="440"/>
      <c r="L82" s="440"/>
    </row>
    <row r="83" spans="2:12" ht="11.25">
      <c r="B83" s="440"/>
      <c r="C83" s="440"/>
      <c r="D83" s="440"/>
      <c r="E83" s="440"/>
      <c r="F83" s="440"/>
      <c r="G83" s="440"/>
      <c r="H83" s="440"/>
      <c r="I83" s="440"/>
      <c r="J83" s="440"/>
      <c r="K83" s="440"/>
      <c r="L83" s="440"/>
    </row>
    <row r="84" spans="2:12">
      <c r="C84" s="66"/>
    </row>
    <row r="85" spans="2:12">
      <c r="C85" s="66"/>
    </row>
    <row r="86" spans="2:12">
      <c r="C86" s="66"/>
    </row>
    <row r="87" spans="2:12">
      <c r="C87" s="66"/>
    </row>
    <row r="88" spans="2:12">
      <c r="C88" s="66"/>
    </row>
    <row r="89" spans="2:12">
      <c r="C89" s="66"/>
    </row>
    <row r="90" spans="2:12">
      <c r="C90" s="66"/>
    </row>
    <row r="91" spans="2:12">
      <c r="C91" s="66"/>
    </row>
  </sheetData>
  <mergeCells count="10">
    <mergeCell ref="B79:L80"/>
    <mergeCell ref="B81:L83"/>
    <mergeCell ref="B59:L60"/>
    <mergeCell ref="B61:L63"/>
    <mergeCell ref="B69:L70"/>
    <mergeCell ref="B76:L78"/>
    <mergeCell ref="B74:L75"/>
    <mergeCell ref="B66:L68"/>
    <mergeCell ref="B71:L73"/>
    <mergeCell ref="B64:L65"/>
  </mergeCells>
  <phoneticPr fontId="0" type="noConversion"/>
  <printOptions horizontalCentered="1"/>
  <pageMargins left="0.18" right="0.18" top="0.53" bottom="0.45" header="0.19020833333333301" footer="0.18"/>
  <pageSetup scale="55" orientation="landscape" r:id="rId1"/>
  <headerFooter alignWithMargins="0">
    <oddHeader>&amp;C&amp;"Arial,Bold"Nevada Medicaid
Calculation of Total Case Mix and Budget Neutral Adjusted Projected Payments</oddHeader>
    <oddFooter>&amp;L&amp;F, &amp;A&amp;CPage &amp;P of &amp;N&amp;R&amp;D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57"/>
  <sheetViews>
    <sheetView zoomScaleNormal="100" workbookViewId="0">
      <pane xSplit="4" ySplit="2" topLeftCell="R3" activePane="bottomRight" state="frozen"/>
      <selection activeCell="C155" sqref="C155"/>
      <selection pane="topRight" activeCell="C155" sqref="C155"/>
      <selection pane="bottomLeft" activeCell="C155" sqref="C155"/>
      <selection pane="bottomRight"/>
    </sheetView>
  </sheetViews>
  <sheetFormatPr defaultColWidth="9.140625" defaultRowHeight="11.25"/>
  <cols>
    <col min="1" max="1" width="10.85546875" style="358" customWidth="1"/>
    <col min="2" max="2" width="55.140625" style="358" customWidth="1"/>
    <col min="3" max="3" width="8.42578125" style="358" customWidth="1"/>
    <col min="4" max="4" width="7.7109375" style="358" bestFit="1" customWidth="1"/>
    <col min="5" max="17" width="11.7109375" style="358" hidden="1" customWidth="1"/>
    <col min="18" max="18" width="11.7109375" style="358" customWidth="1"/>
    <col min="19" max="19" width="12" style="358" bestFit="1" customWidth="1"/>
    <col min="20" max="20" width="13.7109375" style="358" customWidth="1"/>
    <col min="21" max="21" width="14.5703125" style="358" customWidth="1"/>
    <col min="22" max="22" width="11.42578125" style="358" customWidth="1"/>
    <col min="23" max="23" width="12" style="358" bestFit="1" customWidth="1"/>
    <col min="24" max="24" width="7.5703125" style="358" customWidth="1"/>
    <col min="25" max="25" width="11.7109375" style="358" customWidth="1"/>
    <col min="26" max="26" width="8.42578125" style="358" customWidth="1"/>
    <col min="27" max="27" width="10" style="358" customWidth="1"/>
    <col min="28" max="28" width="11" style="358" customWidth="1"/>
    <col min="29" max="29" width="10.5703125" style="358" customWidth="1"/>
    <col min="30" max="30" width="10.140625" style="358" customWidth="1"/>
    <col min="31" max="31" width="11.28515625" style="358" customWidth="1"/>
    <col min="32" max="32" width="12.140625" style="358" customWidth="1"/>
    <col min="33" max="33" width="12.85546875" style="358" customWidth="1"/>
    <col min="34" max="34" width="9.140625" style="358"/>
    <col min="35" max="35" width="9.28515625" style="358" customWidth="1"/>
    <col min="36" max="16384" width="9.140625" style="358"/>
  </cols>
  <sheetData>
    <row r="1" spans="1:36" ht="12" thickBot="1"/>
    <row r="2" spans="1:36" s="54" customFormat="1" ht="57" thickBot="1">
      <c r="A2" s="39" t="s">
        <v>340</v>
      </c>
      <c r="B2" s="39" t="s">
        <v>32</v>
      </c>
      <c r="C2" s="39" t="s">
        <v>131</v>
      </c>
      <c r="D2" s="39" t="s">
        <v>33</v>
      </c>
      <c r="E2" s="39" t="s">
        <v>34</v>
      </c>
      <c r="F2" s="39" t="s">
        <v>205</v>
      </c>
      <c r="G2" s="39" t="s">
        <v>212</v>
      </c>
      <c r="H2" s="39" t="s">
        <v>14</v>
      </c>
      <c r="I2" s="39" t="s">
        <v>21</v>
      </c>
      <c r="J2" s="39" t="s">
        <v>157</v>
      </c>
      <c r="K2" s="39" t="s">
        <v>148</v>
      </c>
      <c r="L2" s="39" t="s">
        <v>243</v>
      </c>
      <c r="M2" s="39" t="s">
        <v>252</v>
      </c>
      <c r="N2" s="39" t="s">
        <v>267</v>
      </c>
      <c r="O2" s="39" t="s">
        <v>285</v>
      </c>
      <c r="P2" s="39" t="s">
        <v>291</v>
      </c>
      <c r="Q2" s="39" t="s">
        <v>303</v>
      </c>
      <c r="R2" s="39" t="s">
        <v>314</v>
      </c>
      <c r="S2" s="39" t="s">
        <v>35</v>
      </c>
      <c r="T2" s="39" t="s">
        <v>313</v>
      </c>
      <c r="U2" s="39" t="s">
        <v>37</v>
      </c>
      <c r="V2" s="39" t="s">
        <v>38</v>
      </c>
      <c r="W2" s="39" t="s">
        <v>39</v>
      </c>
      <c r="X2" s="39" t="s">
        <v>40</v>
      </c>
      <c r="Y2" s="39" t="s">
        <v>41</v>
      </c>
      <c r="Z2" s="39" t="s">
        <v>130</v>
      </c>
      <c r="AA2" s="39" t="s">
        <v>96</v>
      </c>
      <c r="AB2" s="39" t="s">
        <v>135</v>
      </c>
      <c r="AC2" s="39" t="s">
        <v>134</v>
      </c>
      <c r="AD2" s="39" t="s">
        <v>137</v>
      </c>
      <c r="AE2" s="39" t="s">
        <v>136</v>
      </c>
      <c r="AF2" s="39" t="s">
        <v>138</v>
      </c>
      <c r="AG2" s="39" t="s">
        <v>133</v>
      </c>
      <c r="AH2" s="39" t="s">
        <v>42</v>
      </c>
    </row>
    <row r="3" spans="1:36" s="380" customFormat="1" ht="12" thickBot="1">
      <c r="A3" s="76"/>
      <c r="B3" s="76"/>
      <c r="C3" s="76"/>
      <c r="D3" s="76"/>
      <c r="E3" s="76"/>
      <c r="F3" s="76"/>
      <c r="G3" s="76"/>
      <c r="H3" s="76"/>
      <c r="I3" s="76"/>
      <c r="J3" s="76"/>
      <c r="K3" s="76"/>
      <c r="L3" s="76"/>
      <c r="M3" s="352"/>
      <c r="N3" s="352"/>
      <c r="O3" s="352"/>
      <c r="P3" s="352"/>
      <c r="Q3" s="352"/>
      <c r="R3" s="352"/>
      <c r="S3" s="352"/>
      <c r="T3" s="352"/>
      <c r="U3" s="352"/>
      <c r="V3" s="352"/>
      <c r="W3" s="352"/>
      <c r="X3" s="352"/>
      <c r="Y3" s="352"/>
      <c r="Z3" s="352"/>
      <c r="AA3" s="352"/>
      <c r="AB3" s="352"/>
      <c r="AC3" s="352"/>
      <c r="AD3" s="352"/>
      <c r="AE3" s="352"/>
      <c r="AF3" s="352"/>
      <c r="AG3" s="352"/>
      <c r="AH3" s="352"/>
    </row>
    <row r="4" spans="1:36">
      <c r="A4" s="97"/>
      <c r="B4" s="9"/>
      <c r="C4" s="76" t="s">
        <v>108</v>
      </c>
      <c r="D4" s="76" t="s">
        <v>109</v>
      </c>
      <c r="E4" s="76" t="s">
        <v>110</v>
      </c>
      <c r="F4" s="76" t="s">
        <v>111</v>
      </c>
      <c r="G4" s="76" t="s">
        <v>123</v>
      </c>
      <c r="H4" s="76" t="s">
        <v>124</v>
      </c>
      <c r="I4" s="76" t="s">
        <v>125</v>
      </c>
      <c r="J4" s="76" t="s">
        <v>143</v>
      </c>
      <c r="K4" s="76" t="s">
        <v>149</v>
      </c>
      <c r="L4" s="76" t="s">
        <v>174</v>
      </c>
      <c r="M4" s="348" t="s">
        <v>128</v>
      </c>
      <c r="N4" s="348" t="s">
        <v>144</v>
      </c>
      <c r="O4" s="348" t="s">
        <v>175</v>
      </c>
      <c r="P4" s="348" t="s">
        <v>228</v>
      </c>
      <c r="Q4" s="348" t="s">
        <v>15</v>
      </c>
      <c r="R4" s="348" t="s">
        <v>145</v>
      </c>
      <c r="S4" s="348" t="s">
        <v>315</v>
      </c>
      <c r="T4" s="348" t="s">
        <v>238</v>
      </c>
      <c r="U4" s="348" t="s">
        <v>316</v>
      </c>
      <c r="V4" s="348" t="s">
        <v>317</v>
      </c>
      <c r="W4" s="348" t="s">
        <v>318</v>
      </c>
      <c r="X4" s="348" t="s">
        <v>282</v>
      </c>
      <c r="Y4" s="348" t="s">
        <v>319</v>
      </c>
      <c r="Z4" s="348" t="s">
        <v>304</v>
      </c>
      <c r="AA4" s="348" t="s">
        <v>320</v>
      </c>
      <c r="AB4" s="348" t="s">
        <v>321</v>
      </c>
      <c r="AC4" s="348" t="s">
        <v>305</v>
      </c>
      <c r="AD4" s="348" t="s">
        <v>322</v>
      </c>
      <c r="AE4" s="348" t="s">
        <v>323</v>
      </c>
      <c r="AF4" s="348" t="s">
        <v>324</v>
      </c>
      <c r="AG4" s="348" t="s">
        <v>325</v>
      </c>
      <c r="AH4" s="348" t="s">
        <v>326</v>
      </c>
    </row>
    <row r="5" spans="1:36">
      <c r="A5" s="127">
        <f>Consolidation!A5</f>
        <v>1700837416</v>
      </c>
      <c r="B5" s="87" t="str">
        <f>Consolidation!B5</f>
        <v>LIFE CARE CENTER OF PARADISE VALLEY</v>
      </c>
      <c r="C5" s="98">
        <f>'Cost Report Data - 2015 Rebase'!H5</f>
        <v>60</v>
      </c>
      <c r="D5" s="9">
        <v>120</v>
      </c>
      <c r="E5" s="9">
        <v>6</v>
      </c>
      <c r="F5" s="9">
        <f>E5+1</f>
        <v>7</v>
      </c>
      <c r="G5" s="9">
        <f>F5+1</f>
        <v>8</v>
      </c>
      <c r="H5" s="9">
        <f>G5+1</f>
        <v>9</v>
      </c>
      <c r="I5" s="9">
        <f>+H5+1</f>
        <v>10</v>
      </c>
      <c r="J5" s="9">
        <f>+I5+1</f>
        <v>11</v>
      </c>
      <c r="K5" s="9">
        <f>+J5+1</f>
        <v>12</v>
      </c>
      <c r="L5" s="9">
        <f t="shared" ref="L5:Q5" si="0">K5+1</f>
        <v>13</v>
      </c>
      <c r="M5" s="9">
        <f t="shared" si="0"/>
        <v>14</v>
      </c>
      <c r="N5" s="9">
        <f t="shared" si="0"/>
        <v>15</v>
      </c>
      <c r="O5" s="9">
        <f t="shared" si="0"/>
        <v>16</v>
      </c>
      <c r="P5" s="9">
        <f t="shared" si="0"/>
        <v>17</v>
      </c>
      <c r="Q5" s="9">
        <f t="shared" si="0"/>
        <v>18</v>
      </c>
      <c r="R5" s="9">
        <f>Q5+1</f>
        <v>19</v>
      </c>
      <c r="S5" s="9">
        <f>MIN(R5,40)</f>
        <v>19</v>
      </c>
      <c r="T5" s="99">
        <f t="shared" ref="T5:T44" si="1">+$C$156</f>
        <v>112375</v>
      </c>
      <c r="U5" s="99">
        <f t="shared" ref="U5:U44" si="2">T5*D5</f>
        <v>13485000</v>
      </c>
      <c r="V5" s="100">
        <f>ROUND(S5*0.015,4)</f>
        <v>0.28499999999999998</v>
      </c>
      <c r="W5" s="99">
        <f>ROUND(U5*(1-V5),0)</f>
        <v>9641775</v>
      </c>
      <c r="X5" s="100">
        <v>0.09</v>
      </c>
      <c r="Y5" s="99">
        <f>X5*W5</f>
        <v>867759.75</v>
      </c>
      <c r="Z5" s="98">
        <f>'Cost Report Data - 2015 Rebase'!F5</f>
        <v>34030</v>
      </c>
      <c r="AA5" s="98">
        <f>'Cost Report Data - 2015 Rebase'!G5</f>
        <v>43800</v>
      </c>
      <c r="AB5" s="100">
        <f>Z5/AA5</f>
        <v>0.77694063926940637</v>
      </c>
      <c r="AC5" s="101">
        <f>('Cost Report Data - 2015 Rebase'!D5-'Cost Report Data - 2015 Rebase'!C5)+1</f>
        <v>365</v>
      </c>
      <c r="AD5" s="102">
        <f t="shared" ref="AD5:AD44" si="3">AC5*D5</f>
        <v>43800</v>
      </c>
      <c r="AE5" s="102">
        <f>AD5*AB5</f>
        <v>34030</v>
      </c>
      <c r="AF5" s="98">
        <f>ROUND(AD5*0.92,0)</f>
        <v>40296</v>
      </c>
      <c r="AG5" s="98">
        <f>MAX(AE5,AF5)</f>
        <v>40296</v>
      </c>
      <c r="AH5" s="85">
        <f>ROUND(+Y5/(AG5),2)</f>
        <v>21.53</v>
      </c>
      <c r="AJ5" s="36"/>
    </row>
    <row r="6" spans="1:36">
      <c r="A6" s="127">
        <f>Consolidation!A6</f>
        <v>1184607632</v>
      </c>
      <c r="B6" s="87" t="str">
        <f>Consolidation!B6</f>
        <v>MISSION PINES NURSING &amp; REHAB</v>
      </c>
      <c r="C6" s="98">
        <f>'Cost Report Data - 2015 Rebase'!H6</f>
        <v>240</v>
      </c>
      <c r="D6" s="337">
        <v>240</v>
      </c>
      <c r="E6" s="9">
        <v>12</v>
      </c>
      <c r="F6" s="9">
        <f>E6+1</f>
        <v>13</v>
      </c>
      <c r="G6" s="9">
        <f t="shared" ref="G6:H39" si="4">F6+1</f>
        <v>14</v>
      </c>
      <c r="H6" s="9">
        <f t="shared" si="4"/>
        <v>15</v>
      </c>
      <c r="I6" s="9">
        <f t="shared" ref="I6:K41" si="5">+H6+1</f>
        <v>16</v>
      </c>
      <c r="J6" s="9">
        <f t="shared" si="5"/>
        <v>17</v>
      </c>
      <c r="K6" s="9">
        <f t="shared" si="5"/>
        <v>18</v>
      </c>
      <c r="L6" s="9">
        <f t="shared" ref="L6:M43" si="6">K6+1</f>
        <v>19</v>
      </c>
      <c r="M6" s="9">
        <f t="shared" si="6"/>
        <v>20</v>
      </c>
      <c r="N6" s="9">
        <f t="shared" ref="N6:N44" si="7">M6+1</f>
        <v>21</v>
      </c>
      <c r="O6" s="9">
        <f t="shared" ref="O6:O44" si="8">N6+1</f>
        <v>22</v>
      </c>
      <c r="P6" s="9">
        <f t="shared" ref="P6:P44" si="9">O6+1</f>
        <v>23</v>
      </c>
      <c r="Q6" s="9">
        <f t="shared" ref="Q6:Q44" si="10">P6+1</f>
        <v>24</v>
      </c>
      <c r="R6" s="9">
        <f t="shared" ref="R6:R44" si="11">Q6+1</f>
        <v>25</v>
      </c>
      <c r="S6" s="9">
        <f t="shared" ref="S6:S25" si="12">MIN(R6,40)</f>
        <v>25</v>
      </c>
      <c r="T6" s="99">
        <f t="shared" si="1"/>
        <v>112375</v>
      </c>
      <c r="U6" s="99">
        <f t="shared" si="2"/>
        <v>26970000</v>
      </c>
      <c r="V6" s="100">
        <f t="shared" ref="V6:V16" si="13">ROUND(S6*0.015,4)</f>
        <v>0.375</v>
      </c>
      <c r="W6" s="99">
        <f t="shared" ref="W6:W41" si="14">ROUND(U6*(1-V6),0)</f>
        <v>16856250</v>
      </c>
      <c r="X6" s="100">
        <v>0.09</v>
      </c>
      <c r="Y6" s="99">
        <f t="shared" ref="Y6:Y38" si="15">X6*W6</f>
        <v>1517062.5</v>
      </c>
      <c r="Z6" s="98">
        <f>'Cost Report Data - 2015 Rebase'!F6</f>
        <v>50096</v>
      </c>
      <c r="AA6" s="98">
        <f>'Cost Report Data - 2015 Rebase'!G6</f>
        <v>87600</v>
      </c>
      <c r="AB6" s="100">
        <f t="shared" ref="AB6:AB44" si="16">Z6/AA6</f>
        <v>0.5718721461187215</v>
      </c>
      <c r="AC6" s="101">
        <f>('Cost Report Data - 2015 Rebase'!D6-'Cost Report Data - 2015 Rebase'!C6)+1</f>
        <v>365</v>
      </c>
      <c r="AD6" s="102">
        <f t="shared" si="3"/>
        <v>87600</v>
      </c>
      <c r="AE6" s="102">
        <f>AD6*AB6</f>
        <v>50096</v>
      </c>
      <c r="AF6" s="98">
        <f>ROUND(AD6*0.92,0)</f>
        <v>80592</v>
      </c>
      <c r="AG6" s="98">
        <f>MAX(AE6,AF6)</f>
        <v>80592</v>
      </c>
      <c r="AH6" s="85">
        <f>ROUND(+Y6/(AG6),2)</f>
        <v>18.82</v>
      </c>
      <c r="AI6" s="346"/>
      <c r="AJ6" s="36"/>
    </row>
    <row r="7" spans="1:36" s="69" customFormat="1">
      <c r="A7" s="127">
        <f>Consolidation!A7</f>
        <v>1437299112</v>
      </c>
      <c r="B7" s="87" t="str">
        <f>Consolidation!B7</f>
        <v>SILVER RIDGE HEALTH CARE CENTER</v>
      </c>
      <c r="C7" s="98">
        <f>'Cost Report Data - 2015 Rebase'!H7</f>
        <v>148</v>
      </c>
      <c r="D7" s="337">
        <v>148</v>
      </c>
      <c r="E7" s="337">
        <v>4</v>
      </c>
      <c r="F7" s="337">
        <f>E7+1</f>
        <v>5</v>
      </c>
      <c r="G7" s="337">
        <f t="shared" si="4"/>
        <v>6</v>
      </c>
      <c r="H7" s="337">
        <f t="shared" si="4"/>
        <v>7</v>
      </c>
      <c r="I7" s="9">
        <f t="shared" si="5"/>
        <v>8</v>
      </c>
      <c r="J7" s="9">
        <f t="shared" si="5"/>
        <v>9</v>
      </c>
      <c r="K7" s="9">
        <f t="shared" si="5"/>
        <v>10</v>
      </c>
      <c r="L7" s="9">
        <f t="shared" si="6"/>
        <v>11</v>
      </c>
      <c r="M7" s="9">
        <f t="shared" si="6"/>
        <v>12</v>
      </c>
      <c r="N7" s="9">
        <f t="shared" si="7"/>
        <v>13</v>
      </c>
      <c r="O7" s="9">
        <f t="shared" si="8"/>
        <v>14</v>
      </c>
      <c r="P7" s="9">
        <f t="shared" si="9"/>
        <v>15</v>
      </c>
      <c r="Q7" s="9">
        <f t="shared" si="10"/>
        <v>16</v>
      </c>
      <c r="R7" s="9">
        <f t="shared" si="11"/>
        <v>17</v>
      </c>
      <c r="S7" s="9">
        <f t="shared" si="12"/>
        <v>17</v>
      </c>
      <c r="T7" s="99">
        <f t="shared" si="1"/>
        <v>112375</v>
      </c>
      <c r="U7" s="105">
        <f t="shared" si="2"/>
        <v>16631500</v>
      </c>
      <c r="V7" s="106">
        <f t="shared" si="13"/>
        <v>0.255</v>
      </c>
      <c r="W7" s="105">
        <f t="shared" si="14"/>
        <v>12390468</v>
      </c>
      <c r="X7" s="106">
        <v>0.09</v>
      </c>
      <c r="Y7" s="105">
        <f t="shared" si="15"/>
        <v>1115142.1199999999</v>
      </c>
      <c r="Z7" s="98">
        <f>'Cost Report Data - 2015 Rebase'!F7</f>
        <v>49288</v>
      </c>
      <c r="AA7" s="98">
        <f>'Cost Report Data - 2015 Rebase'!G7</f>
        <v>54020</v>
      </c>
      <c r="AB7" s="106">
        <f t="shared" si="16"/>
        <v>0.91240281377267674</v>
      </c>
      <c r="AC7" s="101">
        <f>('Cost Report Data - 2015 Rebase'!D7-'Cost Report Data - 2015 Rebase'!C7)+1</f>
        <v>365</v>
      </c>
      <c r="AD7" s="102">
        <f t="shared" si="3"/>
        <v>54020</v>
      </c>
      <c r="AE7" s="107">
        <f t="shared" ref="AE7:AE38" si="17">AD7*AB7</f>
        <v>49288</v>
      </c>
      <c r="AF7" s="103">
        <f t="shared" ref="AF7:AF38" si="18">ROUND(AD7*0.92,0)</f>
        <v>49698</v>
      </c>
      <c r="AG7" s="103">
        <f t="shared" ref="AG7:AG44" si="19">MAX(AE7,AF7)</f>
        <v>49698</v>
      </c>
      <c r="AH7" s="108">
        <f>ROUND(+Y7/(AG7),2)</f>
        <v>22.44</v>
      </c>
      <c r="AJ7" s="36"/>
    </row>
    <row r="8" spans="1:36" s="69" customFormat="1">
      <c r="A8" s="127">
        <f>Consolidation!A8</f>
        <v>1831528538</v>
      </c>
      <c r="B8" s="87" t="str">
        <f>Consolidation!B8</f>
        <v>CLEARVIEW HEALTH AND REHABILITATION (NKA LAKE MEADE HEALTH &amp; REHABILITATION)</v>
      </c>
      <c r="C8" s="98">
        <f>'Cost Report Data - 2015 Rebase'!H8</f>
        <v>266</v>
      </c>
      <c r="D8" s="337">
        <v>266</v>
      </c>
      <c r="E8" s="337">
        <v>14</v>
      </c>
      <c r="F8" s="337">
        <f>E8+1</f>
        <v>15</v>
      </c>
      <c r="G8" s="337">
        <f t="shared" si="4"/>
        <v>16</v>
      </c>
      <c r="H8" s="337">
        <f t="shared" si="4"/>
        <v>17</v>
      </c>
      <c r="I8" s="9">
        <f t="shared" si="5"/>
        <v>18</v>
      </c>
      <c r="J8" s="9">
        <f t="shared" si="5"/>
        <v>19</v>
      </c>
      <c r="K8" s="9">
        <f t="shared" si="5"/>
        <v>20</v>
      </c>
      <c r="L8" s="9">
        <f t="shared" si="6"/>
        <v>21</v>
      </c>
      <c r="M8" s="9">
        <f t="shared" si="6"/>
        <v>22</v>
      </c>
      <c r="N8" s="9">
        <f t="shared" si="7"/>
        <v>23</v>
      </c>
      <c r="O8" s="9">
        <f t="shared" si="8"/>
        <v>24</v>
      </c>
      <c r="P8" s="9">
        <f t="shared" si="9"/>
        <v>25</v>
      </c>
      <c r="Q8" s="9">
        <f t="shared" si="10"/>
        <v>26</v>
      </c>
      <c r="R8" s="9">
        <f t="shared" si="11"/>
        <v>27</v>
      </c>
      <c r="S8" s="9">
        <f t="shared" si="12"/>
        <v>27</v>
      </c>
      <c r="T8" s="99">
        <f t="shared" si="1"/>
        <v>112375</v>
      </c>
      <c r="U8" s="105">
        <f t="shared" si="2"/>
        <v>29891750</v>
      </c>
      <c r="V8" s="106">
        <f t="shared" si="13"/>
        <v>0.40500000000000003</v>
      </c>
      <c r="W8" s="105">
        <f t="shared" si="14"/>
        <v>17785591</v>
      </c>
      <c r="X8" s="106">
        <v>0.09</v>
      </c>
      <c r="Y8" s="105">
        <f t="shared" si="15"/>
        <v>1600703.19</v>
      </c>
      <c r="Z8" s="98">
        <f>'Cost Report Data - 2015 Rebase'!F8</f>
        <v>83162</v>
      </c>
      <c r="AA8" s="98">
        <f>'Cost Report Data - 2015 Rebase'!G8</f>
        <v>97090</v>
      </c>
      <c r="AB8" s="106">
        <f t="shared" si="16"/>
        <v>0.85654547327222164</v>
      </c>
      <c r="AC8" s="101">
        <f>('Cost Report Data - 2015 Rebase'!D8-'Cost Report Data - 2015 Rebase'!C8)+1</f>
        <v>365</v>
      </c>
      <c r="AD8" s="102">
        <f t="shared" si="3"/>
        <v>97090</v>
      </c>
      <c r="AE8" s="107">
        <f t="shared" si="17"/>
        <v>83162</v>
      </c>
      <c r="AF8" s="103">
        <f t="shared" si="18"/>
        <v>89323</v>
      </c>
      <c r="AG8" s="103">
        <f t="shared" si="19"/>
        <v>89323</v>
      </c>
      <c r="AH8" s="108">
        <f t="shared" ref="AH8:AH44" si="20">ROUND(+Y8/(AG8),2)</f>
        <v>17.920000000000002</v>
      </c>
      <c r="AJ8" s="36"/>
    </row>
    <row r="9" spans="1:36" s="69" customFormat="1">
      <c r="A9" s="127">
        <f>Consolidation!A9</f>
        <v>1417044694</v>
      </c>
      <c r="B9" s="87" t="str">
        <f>Consolidation!B9</f>
        <v>COLLEGE PARK REHABILITATION CENTER</v>
      </c>
      <c r="C9" s="98">
        <f>'Cost Report Data - 2015 Rebase'!H9</f>
        <v>98</v>
      </c>
      <c r="D9" s="337">
        <v>98</v>
      </c>
      <c r="E9" s="337">
        <v>11</v>
      </c>
      <c r="F9" s="337">
        <f>IF(E9&gt;0,E9+1,"")</f>
        <v>12</v>
      </c>
      <c r="G9" s="337">
        <f t="shared" si="4"/>
        <v>13</v>
      </c>
      <c r="H9" s="337">
        <f t="shared" si="4"/>
        <v>14</v>
      </c>
      <c r="I9" s="9">
        <f t="shared" si="5"/>
        <v>15</v>
      </c>
      <c r="J9" s="9">
        <f t="shared" si="5"/>
        <v>16</v>
      </c>
      <c r="K9" s="9">
        <f t="shared" si="5"/>
        <v>17</v>
      </c>
      <c r="L9" s="9">
        <f t="shared" si="6"/>
        <v>18</v>
      </c>
      <c r="M9" s="9">
        <f t="shared" si="6"/>
        <v>19</v>
      </c>
      <c r="N9" s="9">
        <f t="shared" si="7"/>
        <v>20</v>
      </c>
      <c r="O9" s="9">
        <f t="shared" si="8"/>
        <v>21</v>
      </c>
      <c r="P9" s="9">
        <f t="shared" si="9"/>
        <v>22</v>
      </c>
      <c r="Q9" s="9">
        <f t="shared" si="10"/>
        <v>23</v>
      </c>
      <c r="R9" s="9">
        <f t="shared" si="11"/>
        <v>24</v>
      </c>
      <c r="S9" s="9">
        <f t="shared" si="12"/>
        <v>24</v>
      </c>
      <c r="T9" s="99">
        <f t="shared" si="1"/>
        <v>112375</v>
      </c>
      <c r="U9" s="105">
        <f t="shared" si="2"/>
        <v>11012750</v>
      </c>
      <c r="V9" s="106">
        <f t="shared" si="13"/>
        <v>0.36</v>
      </c>
      <c r="W9" s="386">
        <v>7274507.7047840003</v>
      </c>
      <c r="X9" s="106">
        <v>0.09</v>
      </c>
      <c r="Y9" s="105">
        <f t="shared" si="15"/>
        <v>654705.69343056006</v>
      </c>
      <c r="Z9" s="98">
        <f>'Cost Report Data - 2015 Rebase'!F9</f>
        <v>34222</v>
      </c>
      <c r="AA9" s="98">
        <f>'Cost Report Data - 2015 Rebase'!G9</f>
        <v>35770</v>
      </c>
      <c r="AB9" s="106">
        <f t="shared" si="16"/>
        <v>0.95672351132233713</v>
      </c>
      <c r="AC9" s="101">
        <f>('Cost Report Data - 2015 Rebase'!D9-'Cost Report Data - 2015 Rebase'!C9)+1</f>
        <v>365</v>
      </c>
      <c r="AD9" s="102">
        <f t="shared" si="3"/>
        <v>35770</v>
      </c>
      <c r="AE9" s="107">
        <f t="shared" si="17"/>
        <v>34222</v>
      </c>
      <c r="AF9" s="103">
        <f t="shared" si="18"/>
        <v>32908</v>
      </c>
      <c r="AG9" s="103">
        <f t="shared" si="19"/>
        <v>34222</v>
      </c>
      <c r="AH9" s="108">
        <f t="shared" si="20"/>
        <v>19.13</v>
      </c>
      <c r="AI9" s="192" t="s">
        <v>204</v>
      </c>
      <c r="AJ9" s="36"/>
    </row>
    <row r="10" spans="1:36" s="69" customFormat="1">
      <c r="A10" s="127">
        <f>Consolidation!A10</f>
        <v>1386642460</v>
      </c>
      <c r="B10" s="87" t="str">
        <f>Consolidation!B10</f>
        <v>HIGHLAND MANOR MESQUITE</v>
      </c>
      <c r="C10" s="103">
        <f>'Cost Report Data - 2015 Rebase'!H10</f>
        <v>84</v>
      </c>
      <c r="D10" s="337">
        <v>112</v>
      </c>
      <c r="E10" s="337">
        <v>5</v>
      </c>
      <c r="F10" s="337">
        <f t="shared" ref="F10:F39" si="21">IF(E10&gt;0,E10+1,"")</f>
        <v>6</v>
      </c>
      <c r="G10" s="337">
        <f t="shared" si="4"/>
        <v>7</v>
      </c>
      <c r="H10" s="337">
        <f t="shared" si="4"/>
        <v>8</v>
      </c>
      <c r="I10" s="9">
        <f t="shared" si="5"/>
        <v>9</v>
      </c>
      <c r="J10" s="9">
        <f t="shared" si="5"/>
        <v>10</v>
      </c>
      <c r="K10" s="9">
        <f t="shared" si="5"/>
        <v>11</v>
      </c>
      <c r="L10" s="9">
        <f t="shared" si="6"/>
        <v>12</v>
      </c>
      <c r="M10" s="9">
        <f t="shared" si="6"/>
        <v>13</v>
      </c>
      <c r="N10" s="9">
        <f t="shared" si="7"/>
        <v>14</v>
      </c>
      <c r="O10" s="9">
        <f t="shared" si="8"/>
        <v>15</v>
      </c>
      <c r="P10" s="9">
        <f t="shared" si="9"/>
        <v>16</v>
      </c>
      <c r="Q10" s="9">
        <f t="shared" si="10"/>
        <v>17</v>
      </c>
      <c r="R10" s="9">
        <f t="shared" si="11"/>
        <v>18</v>
      </c>
      <c r="S10" s="9">
        <f t="shared" si="12"/>
        <v>18</v>
      </c>
      <c r="T10" s="99">
        <f t="shared" si="1"/>
        <v>112375</v>
      </c>
      <c r="U10" s="105">
        <f t="shared" si="2"/>
        <v>12586000</v>
      </c>
      <c r="V10" s="106">
        <f t="shared" si="13"/>
        <v>0.27</v>
      </c>
      <c r="W10" s="105">
        <f t="shared" si="14"/>
        <v>9187780</v>
      </c>
      <c r="X10" s="106">
        <v>0.09</v>
      </c>
      <c r="Y10" s="105">
        <f t="shared" si="15"/>
        <v>826900.2</v>
      </c>
      <c r="Z10" s="98">
        <f>'Cost Report Data - 2015 Rebase'!F10</f>
        <v>21039</v>
      </c>
      <c r="AA10" s="98">
        <f>'Cost Report Data - 2015 Rebase'!G10</f>
        <v>30660</v>
      </c>
      <c r="AB10" s="106">
        <f t="shared" si="16"/>
        <v>0.68620352250489236</v>
      </c>
      <c r="AC10" s="101">
        <f>('Cost Report Data - 2015 Rebase'!D10-'Cost Report Data - 2015 Rebase'!C10)+1</f>
        <v>365</v>
      </c>
      <c r="AD10" s="102">
        <f t="shared" si="3"/>
        <v>40880</v>
      </c>
      <c r="AE10" s="107">
        <f t="shared" si="17"/>
        <v>28052</v>
      </c>
      <c r="AF10" s="103">
        <f t="shared" si="18"/>
        <v>37610</v>
      </c>
      <c r="AG10" s="103">
        <f t="shared" si="19"/>
        <v>37610</v>
      </c>
      <c r="AH10" s="108">
        <f t="shared" si="20"/>
        <v>21.99</v>
      </c>
      <c r="AJ10" s="36"/>
    </row>
    <row r="11" spans="1:36" s="69" customFormat="1">
      <c r="A11" s="127">
        <f>Consolidation!A11</f>
        <v>1154383412</v>
      </c>
      <c r="B11" s="87" t="str">
        <f>Consolidation!B11</f>
        <v>TLC CARE CENTER</v>
      </c>
      <c r="C11" s="103">
        <f>'Cost Report Data - 2015 Rebase'!H11</f>
        <v>255</v>
      </c>
      <c r="D11" s="337">
        <v>255</v>
      </c>
      <c r="E11" s="337">
        <v>4</v>
      </c>
      <c r="F11" s="337">
        <f t="shared" si="21"/>
        <v>5</v>
      </c>
      <c r="G11" s="337">
        <f t="shared" si="4"/>
        <v>6</v>
      </c>
      <c r="H11" s="337">
        <f t="shared" si="4"/>
        <v>7</v>
      </c>
      <c r="I11" s="9">
        <f t="shared" si="5"/>
        <v>8</v>
      </c>
      <c r="J11" s="9">
        <f t="shared" si="5"/>
        <v>9</v>
      </c>
      <c r="K11" s="9">
        <f t="shared" si="5"/>
        <v>10</v>
      </c>
      <c r="L11" s="9">
        <f t="shared" si="6"/>
        <v>11</v>
      </c>
      <c r="M11" s="9">
        <f t="shared" si="6"/>
        <v>12</v>
      </c>
      <c r="N11" s="9">
        <f t="shared" si="7"/>
        <v>13</v>
      </c>
      <c r="O11" s="9">
        <f t="shared" si="8"/>
        <v>14</v>
      </c>
      <c r="P11" s="9">
        <f t="shared" si="9"/>
        <v>15</v>
      </c>
      <c r="Q11" s="9">
        <f t="shared" si="10"/>
        <v>16</v>
      </c>
      <c r="R11" s="9">
        <f t="shared" si="11"/>
        <v>17</v>
      </c>
      <c r="S11" s="9">
        <f t="shared" si="12"/>
        <v>17</v>
      </c>
      <c r="T11" s="99">
        <f t="shared" si="1"/>
        <v>112375</v>
      </c>
      <c r="U11" s="105">
        <f t="shared" si="2"/>
        <v>28655625</v>
      </c>
      <c r="V11" s="106">
        <f t="shared" si="13"/>
        <v>0.255</v>
      </c>
      <c r="W11" s="386">
        <v>21744399.566196643</v>
      </c>
      <c r="X11" s="106">
        <v>0.09</v>
      </c>
      <c r="Y11" s="105">
        <f t="shared" si="15"/>
        <v>1956995.9609576978</v>
      </c>
      <c r="Z11" s="98">
        <f>'Cost Report Data - 2015 Rebase'!F11</f>
        <v>58588</v>
      </c>
      <c r="AA11" s="98">
        <f>'Cost Report Data - 2015 Rebase'!G11</f>
        <v>93075</v>
      </c>
      <c r="AB11" s="106">
        <f t="shared" si="16"/>
        <v>0.629470856835885</v>
      </c>
      <c r="AC11" s="101">
        <f>('Cost Report Data - 2015 Rebase'!D11-'Cost Report Data - 2015 Rebase'!C11)+1</f>
        <v>365</v>
      </c>
      <c r="AD11" s="102">
        <f t="shared" si="3"/>
        <v>93075</v>
      </c>
      <c r="AE11" s="107">
        <f t="shared" si="17"/>
        <v>58587.999999999993</v>
      </c>
      <c r="AF11" s="103">
        <f t="shared" si="18"/>
        <v>85629</v>
      </c>
      <c r="AG11" s="103">
        <f t="shared" si="19"/>
        <v>85629</v>
      </c>
      <c r="AH11" s="108">
        <f t="shared" si="20"/>
        <v>22.85</v>
      </c>
      <c r="AI11" s="192" t="s">
        <v>204</v>
      </c>
      <c r="AJ11" s="36"/>
    </row>
    <row r="12" spans="1:36" s="69" customFormat="1">
      <c r="A12" s="127">
        <f>Consolidation!A12</f>
        <v>1023181146</v>
      </c>
      <c r="B12" s="87" t="str">
        <f>Consolidation!B12</f>
        <v>ROYAL SPRINGS HEALTHCARE AND REHAB INC.</v>
      </c>
      <c r="C12" s="103">
        <f>'Cost Report Data - 2015 Rebase'!H12</f>
        <v>225</v>
      </c>
      <c r="D12" s="337">
        <v>225</v>
      </c>
      <c r="E12" s="337">
        <v>5</v>
      </c>
      <c r="F12" s="337">
        <f t="shared" si="21"/>
        <v>6</v>
      </c>
      <c r="G12" s="337">
        <f t="shared" si="4"/>
        <v>7</v>
      </c>
      <c r="H12" s="337">
        <f t="shared" si="4"/>
        <v>8</v>
      </c>
      <c r="I12" s="9">
        <f t="shared" si="5"/>
        <v>9</v>
      </c>
      <c r="J12" s="9">
        <f t="shared" si="5"/>
        <v>10</v>
      </c>
      <c r="K12" s="9">
        <f t="shared" si="5"/>
        <v>11</v>
      </c>
      <c r="L12" s="9">
        <f t="shared" si="6"/>
        <v>12</v>
      </c>
      <c r="M12" s="9">
        <f t="shared" si="6"/>
        <v>13</v>
      </c>
      <c r="N12" s="9">
        <f t="shared" si="7"/>
        <v>14</v>
      </c>
      <c r="O12" s="9">
        <f t="shared" si="8"/>
        <v>15</v>
      </c>
      <c r="P12" s="9">
        <f t="shared" si="9"/>
        <v>16</v>
      </c>
      <c r="Q12" s="9">
        <f t="shared" si="10"/>
        <v>17</v>
      </c>
      <c r="R12" s="9">
        <f t="shared" si="11"/>
        <v>18</v>
      </c>
      <c r="S12" s="9">
        <f t="shared" si="12"/>
        <v>18</v>
      </c>
      <c r="T12" s="99">
        <f t="shared" si="1"/>
        <v>112375</v>
      </c>
      <c r="U12" s="105">
        <f t="shared" si="2"/>
        <v>25284375</v>
      </c>
      <c r="V12" s="106">
        <f t="shared" si="13"/>
        <v>0.27</v>
      </c>
      <c r="W12" s="105">
        <f>ROUND(U12*(1-V12),0)</f>
        <v>18457594</v>
      </c>
      <c r="X12" s="106">
        <v>0.09</v>
      </c>
      <c r="Y12" s="105">
        <f>X12*W12</f>
        <v>1661183.46</v>
      </c>
      <c r="Z12" s="98">
        <f>'Cost Report Data - 2015 Rebase'!F12</f>
        <v>73663</v>
      </c>
      <c r="AA12" s="98">
        <f>'Cost Report Data - 2015 Rebase'!G12</f>
        <v>82125</v>
      </c>
      <c r="AB12" s="106">
        <f t="shared" si="16"/>
        <v>0.8969619482496195</v>
      </c>
      <c r="AC12" s="101">
        <f>('Cost Report Data - 2015 Rebase'!D12-'Cost Report Data - 2015 Rebase'!C12)+1</f>
        <v>365</v>
      </c>
      <c r="AD12" s="102">
        <f t="shared" si="3"/>
        <v>82125</v>
      </c>
      <c r="AE12" s="107">
        <f t="shared" si="17"/>
        <v>73663</v>
      </c>
      <c r="AF12" s="103">
        <f t="shared" si="18"/>
        <v>75555</v>
      </c>
      <c r="AG12" s="103">
        <f t="shared" si="19"/>
        <v>75555</v>
      </c>
      <c r="AH12" s="108">
        <f t="shared" si="20"/>
        <v>21.99</v>
      </c>
      <c r="AJ12" s="36"/>
    </row>
    <row r="13" spans="1:36" s="69" customFormat="1">
      <c r="A13" s="127">
        <f>Consolidation!A13</f>
        <v>1679660864</v>
      </c>
      <c r="B13" s="87" t="str">
        <f>Consolidation!B13</f>
        <v>NORTH LAS VEGAS CARE CENTER</v>
      </c>
      <c r="C13" s="103">
        <f>'Cost Report Data - 2015 Rebase'!H13</f>
        <v>182</v>
      </c>
      <c r="D13" s="337">
        <v>182</v>
      </c>
      <c r="E13" s="337">
        <v>23</v>
      </c>
      <c r="F13" s="337">
        <f t="shared" si="21"/>
        <v>24</v>
      </c>
      <c r="G13" s="337">
        <f t="shared" si="4"/>
        <v>25</v>
      </c>
      <c r="H13" s="337">
        <f t="shared" si="4"/>
        <v>26</v>
      </c>
      <c r="I13" s="9">
        <f t="shared" si="5"/>
        <v>27</v>
      </c>
      <c r="J13" s="9">
        <f t="shared" si="5"/>
        <v>28</v>
      </c>
      <c r="K13" s="9">
        <f t="shared" si="5"/>
        <v>29</v>
      </c>
      <c r="L13" s="9">
        <f t="shared" si="6"/>
        <v>30</v>
      </c>
      <c r="M13" s="9">
        <f t="shared" si="6"/>
        <v>31</v>
      </c>
      <c r="N13" s="9">
        <f t="shared" si="7"/>
        <v>32</v>
      </c>
      <c r="O13" s="9">
        <f t="shared" si="8"/>
        <v>33</v>
      </c>
      <c r="P13" s="9">
        <f t="shared" si="9"/>
        <v>34</v>
      </c>
      <c r="Q13" s="9">
        <f t="shared" si="10"/>
        <v>35</v>
      </c>
      <c r="R13" s="9">
        <f t="shared" si="11"/>
        <v>36</v>
      </c>
      <c r="S13" s="9">
        <f t="shared" si="12"/>
        <v>36</v>
      </c>
      <c r="T13" s="99">
        <f t="shared" si="1"/>
        <v>112375</v>
      </c>
      <c r="U13" s="105">
        <f t="shared" si="2"/>
        <v>20452250</v>
      </c>
      <c r="V13" s="106">
        <f t="shared" si="13"/>
        <v>0.54</v>
      </c>
      <c r="W13" s="386">
        <v>9954235.6466767006</v>
      </c>
      <c r="X13" s="106">
        <v>0.09</v>
      </c>
      <c r="Y13" s="105">
        <f t="shared" si="15"/>
        <v>895881.20820090303</v>
      </c>
      <c r="Z13" s="98">
        <f>'Cost Report Data - 2015 Rebase'!F13</f>
        <v>62365</v>
      </c>
      <c r="AA13" s="98">
        <f>'Cost Report Data - 2015 Rebase'!G13</f>
        <v>66430</v>
      </c>
      <c r="AB13" s="106">
        <f t="shared" si="16"/>
        <v>0.93880776757489082</v>
      </c>
      <c r="AC13" s="101">
        <f>('Cost Report Data - 2015 Rebase'!D13-'Cost Report Data - 2015 Rebase'!C13)+1</f>
        <v>365</v>
      </c>
      <c r="AD13" s="102">
        <f t="shared" si="3"/>
        <v>66430</v>
      </c>
      <c r="AE13" s="107">
        <f t="shared" si="17"/>
        <v>62365</v>
      </c>
      <c r="AF13" s="103">
        <f t="shared" si="18"/>
        <v>61116</v>
      </c>
      <c r="AG13" s="103">
        <f t="shared" si="19"/>
        <v>62365</v>
      </c>
      <c r="AH13" s="108">
        <f t="shared" si="20"/>
        <v>14.37</v>
      </c>
      <c r="AI13" s="351" t="s">
        <v>204</v>
      </c>
      <c r="AJ13" s="36"/>
    </row>
    <row r="14" spans="1:36" s="69" customFormat="1">
      <c r="A14" s="127">
        <f>Consolidation!A14</f>
        <v>1205141033</v>
      </c>
      <c r="B14" s="87" t="str">
        <f>Consolidation!B14</f>
        <v>MOUNTAIN VIEW CARE CENTER AT BOULDER CITY</v>
      </c>
      <c r="C14" s="103">
        <f>'Cost Report Data - 2015 Rebase'!H14</f>
        <v>87</v>
      </c>
      <c r="D14" s="337">
        <v>87</v>
      </c>
      <c r="E14" s="337">
        <v>27</v>
      </c>
      <c r="F14" s="337">
        <f t="shared" si="21"/>
        <v>28</v>
      </c>
      <c r="G14" s="337">
        <f t="shared" si="4"/>
        <v>29</v>
      </c>
      <c r="H14" s="337">
        <f t="shared" si="4"/>
        <v>30</v>
      </c>
      <c r="I14" s="9">
        <f t="shared" si="5"/>
        <v>31</v>
      </c>
      <c r="J14" s="9">
        <f t="shared" si="5"/>
        <v>32</v>
      </c>
      <c r="K14" s="9">
        <f t="shared" si="5"/>
        <v>33</v>
      </c>
      <c r="L14" s="9">
        <f t="shared" si="6"/>
        <v>34</v>
      </c>
      <c r="M14" s="9">
        <f t="shared" si="6"/>
        <v>35</v>
      </c>
      <c r="N14" s="9">
        <f t="shared" si="7"/>
        <v>36</v>
      </c>
      <c r="O14" s="9">
        <f t="shared" si="8"/>
        <v>37</v>
      </c>
      <c r="P14" s="9">
        <f t="shared" si="9"/>
        <v>38</v>
      </c>
      <c r="Q14" s="9">
        <f t="shared" si="10"/>
        <v>39</v>
      </c>
      <c r="R14" s="9">
        <f t="shared" si="11"/>
        <v>40</v>
      </c>
      <c r="S14" s="9">
        <f t="shared" si="12"/>
        <v>40</v>
      </c>
      <c r="T14" s="99">
        <f t="shared" si="1"/>
        <v>112375</v>
      </c>
      <c r="U14" s="105">
        <f t="shared" si="2"/>
        <v>9776625</v>
      </c>
      <c r="V14" s="106">
        <f t="shared" si="13"/>
        <v>0.6</v>
      </c>
      <c r="W14" s="105">
        <f t="shared" si="14"/>
        <v>3910650</v>
      </c>
      <c r="X14" s="106">
        <v>0.09</v>
      </c>
      <c r="Y14" s="105">
        <f t="shared" si="15"/>
        <v>351958.5</v>
      </c>
      <c r="Z14" s="98">
        <f>'Cost Report Data - 2015 Rebase'!F14</f>
        <v>24814</v>
      </c>
      <c r="AA14" s="98">
        <f>'Cost Report Data - 2015 Rebase'!G14</f>
        <v>31755</v>
      </c>
      <c r="AB14" s="106">
        <f t="shared" si="16"/>
        <v>0.78142024877971972</v>
      </c>
      <c r="AC14" s="101">
        <f>('Cost Report Data - 2015 Rebase'!D14-'Cost Report Data - 2015 Rebase'!C14)+1</f>
        <v>365</v>
      </c>
      <c r="AD14" s="102">
        <f t="shared" si="3"/>
        <v>31755</v>
      </c>
      <c r="AE14" s="107">
        <f t="shared" si="17"/>
        <v>24814</v>
      </c>
      <c r="AF14" s="103">
        <f t="shared" si="18"/>
        <v>29215</v>
      </c>
      <c r="AG14" s="103">
        <f t="shared" si="19"/>
        <v>29215</v>
      </c>
      <c r="AH14" s="108">
        <f t="shared" si="20"/>
        <v>12.05</v>
      </c>
      <c r="AJ14" s="36"/>
    </row>
    <row r="15" spans="1:36" s="69" customFormat="1">
      <c r="A15" s="127">
        <f>Consolidation!A15</f>
        <v>1548300262</v>
      </c>
      <c r="B15" s="87" t="str">
        <f>Consolidation!B15</f>
        <v>SILVER HILLS HEALTH CARE CENTER</v>
      </c>
      <c r="C15" s="103">
        <f>'Cost Report Data - 2015 Rebase'!H15</f>
        <v>155</v>
      </c>
      <c r="D15" s="337">
        <v>155</v>
      </c>
      <c r="E15" s="337">
        <v>5</v>
      </c>
      <c r="F15" s="337">
        <f t="shared" si="21"/>
        <v>6</v>
      </c>
      <c r="G15" s="337">
        <f t="shared" si="4"/>
        <v>7</v>
      </c>
      <c r="H15" s="337">
        <f t="shared" si="4"/>
        <v>8</v>
      </c>
      <c r="I15" s="9">
        <f t="shared" si="5"/>
        <v>9</v>
      </c>
      <c r="J15" s="9">
        <f t="shared" si="5"/>
        <v>10</v>
      </c>
      <c r="K15" s="9">
        <f t="shared" si="5"/>
        <v>11</v>
      </c>
      <c r="L15" s="9">
        <f t="shared" si="6"/>
        <v>12</v>
      </c>
      <c r="M15" s="9">
        <f t="shared" si="6"/>
        <v>13</v>
      </c>
      <c r="N15" s="9">
        <f t="shared" si="7"/>
        <v>14</v>
      </c>
      <c r="O15" s="9">
        <f t="shared" si="8"/>
        <v>15</v>
      </c>
      <c r="P15" s="9">
        <f t="shared" si="9"/>
        <v>16</v>
      </c>
      <c r="Q15" s="9">
        <f t="shared" si="10"/>
        <v>17</v>
      </c>
      <c r="R15" s="9">
        <f t="shared" si="11"/>
        <v>18</v>
      </c>
      <c r="S15" s="9">
        <f t="shared" si="12"/>
        <v>18</v>
      </c>
      <c r="T15" s="99">
        <f t="shared" si="1"/>
        <v>112375</v>
      </c>
      <c r="U15" s="105">
        <f t="shared" si="2"/>
        <v>17418125</v>
      </c>
      <c r="V15" s="106">
        <f t="shared" si="13"/>
        <v>0.27</v>
      </c>
      <c r="W15" s="386">
        <v>13760318.75</v>
      </c>
      <c r="X15" s="106">
        <v>0.09</v>
      </c>
      <c r="Y15" s="105">
        <f t="shared" si="15"/>
        <v>1238428.6875</v>
      </c>
      <c r="Z15" s="98">
        <f>'Cost Report Data - 2015 Rebase'!F15</f>
        <v>42429</v>
      </c>
      <c r="AA15" s="98">
        <f>'Cost Report Data - 2015 Rebase'!G15</f>
        <v>50988</v>
      </c>
      <c r="AB15" s="106">
        <f t="shared" si="16"/>
        <v>0.83213697340550719</v>
      </c>
      <c r="AC15" s="101">
        <f>('Cost Report Data - 2015 Rebase'!D15-'Cost Report Data - 2015 Rebase'!C15)+1</f>
        <v>365</v>
      </c>
      <c r="AD15" s="102">
        <f t="shared" si="3"/>
        <v>56575</v>
      </c>
      <c r="AE15" s="107">
        <f t="shared" si="17"/>
        <v>47078.149270416572</v>
      </c>
      <c r="AF15" s="103">
        <f t="shared" si="18"/>
        <v>52049</v>
      </c>
      <c r="AG15" s="103">
        <f t="shared" si="19"/>
        <v>52049</v>
      </c>
      <c r="AH15" s="108">
        <f t="shared" si="20"/>
        <v>23.79</v>
      </c>
      <c r="AI15" s="192" t="s">
        <v>204</v>
      </c>
      <c r="AJ15" s="36"/>
    </row>
    <row r="16" spans="1:36">
      <c r="A16" s="127">
        <f>Consolidation!A16</f>
        <v>1346289113</v>
      </c>
      <c r="B16" s="87" t="str">
        <f>Consolidation!B16</f>
        <v>ST JOSEPH HEALTH CARE CENTER</v>
      </c>
      <c r="C16" s="98">
        <f>'Cost Report Data - 2015 Rebase'!H16</f>
        <v>100</v>
      </c>
      <c r="D16" s="9">
        <v>100</v>
      </c>
      <c r="E16" s="9">
        <v>28</v>
      </c>
      <c r="F16" s="9">
        <f t="shared" si="21"/>
        <v>29</v>
      </c>
      <c r="G16" s="9">
        <f t="shared" si="4"/>
        <v>30</v>
      </c>
      <c r="H16" s="9">
        <f t="shared" si="4"/>
        <v>31</v>
      </c>
      <c r="I16" s="9">
        <f t="shared" si="5"/>
        <v>32</v>
      </c>
      <c r="J16" s="9">
        <f t="shared" si="5"/>
        <v>33</v>
      </c>
      <c r="K16" s="9">
        <f t="shared" si="5"/>
        <v>34</v>
      </c>
      <c r="L16" s="9">
        <f t="shared" si="6"/>
        <v>35</v>
      </c>
      <c r="M16" s="9">
        <f t="shared" si="6"/>
        <v>36</v>
      </c>
      <c r="N16" s="9">
        <f t="shared" si="7"/>
        <v>37</v>
      </c>
      <c r="O16" s="9">
        <f t="shared" si="8"/>
        <v>38</v>
      </c>
      <c r="P16" s="9">
        <f t="shared" si="9"/>
        <v>39</v>
      </c>
      <c r="Q16" s="9">
        <f t="shared" si="10"/>
        <v>40</v>
      </c>
      <c r="R16" s="9">
        <f t="shared" si="11"/>
        <v>41</v>
      </c>
      <c r="S16" s="9">
        <f t="shared" si="12"/>
        <v>40</v>
      </c>
      <c r="T16" s="99">
        <f t="shared" si="1"/>
        <v>112375</v>
      </c>
      <c r="U16" s="99">
        <f t="shared" si="2"/>
        <v>11237500</v>
      </c>
      <c r="V16" s="100">
        <f t="shared" si="13"/>
        <v>0.6</v>
      </c>
      <c r="W16" s="386">
        <v>4710939.4360548509</v>
      </c>
      <c r="X16" s="100">
        <v>0.09</v>
      </c>
      <c r="Y16" s="99">
        <f t="shared" si="15"/>
        <v>423984.54924493656</v>
      </c>
      <c r="Z16" s="98">
        <f>'Cost Report Data - 2015 Rebase'!F16</f>
        <v>32959</v>
      </c>
      <c r="AA16" s="98">
        <f>'Cost Report Data - 2015 Rebase'!G16</f>
        <v>36500</v>
      </c>
      <c r="AB16" s="100">
        <f t="shared" si="16"/>
        <v>0.90298630136986302</v>
      </c>
      <c r="AC16" s="101">
        <f>('Cost Report Data - 2015 Rebase'!D16-'Cost Report Data - 2015 Rebase'!C16)+1</f>
        <v>365</v>
      </c>
      <c r="AD16" s="102">
        <f t="shared" si="3"/>
        <v>36500</v>
      </c>
      <c r="AE16" s="102">
        <f t="shared" si="17"/>
        <v>32959</v>
      </c>
      <c r="AF16" s="98">
        <f t="shared" si="18"/>
        <v>33580</v>
      </c>
      <c r="AG16" s="98">
        <f t="shared" si="19"/>
        <v>33580</v>
      </c>
      <c r="AH16" s="85">
        <f t="shared" si="20"/>
        <v>12.63</v>
      </c>
      <c r="AI16" s="192" t="s">
        <v>204</v>
      </c>
      <c r="AJ16" s="36"/>
    </row>
    <row r="17" spans="1:36">
      <c r="A17" s="127">
        <f>Consolidation!A17</f>
        <v>1790785590</v>
      </c>
      <c r="B17" s="87" t="str">
        <f>Consolidation!B17</f>
        <v>MARQUIS CARE PLAZA REGENCY</v>
      </c>
      <c r="C17" s="98">
        <f>'Cost Report Data - 2015 Rebase'!H17</f>
        <v>188</v>
      </c>
      <c r="D17" s="9">
        <v>188</v>
      </c>
      <c r="E17" s="9">
        <v>4</v>
      </c>
      <c r="F17" s="9">
        <f t="shared" si="21"/>
        <v>5</v>
      </c>
      <c r="G17" s="9">
        <f t="shared" si="4"/>
        <v>6</v>
      </c>
      <c r="H17" s="9">
        <f t="shared" si="4"/>
        <v>7</v>
      </c>
      <c r="I17" s="9">
        <f t="shared" si="5"/>
        <v>8</v>
      </c>
      <c r="J17" s="9">
        <f t="shared" si="5"/>
        <v>9</v>
      </c>
      <c r="K17" s="9">
        <f t="shared" si="5"/>
        <v>10</v>
      </c>
      <c r="L17" s="9">
        <f t="shared" si="6"/>
        <v>11</v>
      </c>
      <c r="M17" s="9">
        <f t="shared" si="6"/>
        <v>12</v>
      </c>
      <c r="N17" s="9">
        <f t="shared" si="7"/>
        <v>13</v>
      </c>
      <c r="O17" s="9">
        <f t="shared" si="8"/>
        <v>14</v>
      </c>
      <c r="P17" s="9">
        <f t="shared" si="9"/>
        <v>15</v>
      </c>
      <c r="Q17" s="9">
        <f t="shared" si="10"/>
        <v>16</v>
      </c>
      <c r="R17" s="9">
        <f t="shared" si="11"/>
        <v>17</v>
      </c>
      <c r="S17" s="9">
        <f t="shared" si="12"/>
        <v>17</v>
      </c>
      <c r="T17" s="99">
        <f t="shared" si="1"/>
        <v>112375</v>
      </c>
      <c r="U17" s="99">
        <f t="shared" si="2"/>
        <v>21126500</v>
      </c>
      <c r="V17" s="100">
        <f t="shared" ref="V17:V38" si="22">ROUND(S17*0.015,4)</f>
        <v>0.255</v>
      </c>
      <c r="W17" s="105">
        <f t="shared" si="14"/>
        <v>15739243</v>
      </c>
      <c r="X17" s="100">
        <v>0.09</v>
      </c>
      <c r="Y17" s="99">
        <f t="shared" si="15"/>
        <v>1416531.8699999999</v>
      </c>
      <c r="Z17" s="98">
        <f>'Cost Report Data - 2015 Rebase'!F17</f>
        <v>58524</v>
      </c>
      <c r="AA17" s="98">
        <f>'Cost Report Data - 2015 Rebase'!G17</f>
        <v>68620</v>
      </c>
      <c r="AB17" s="100">
        <f t="shared" si="16"/>
        <v>0.85287088312445347</v>
      </c>
      <c r="AC17" s="101">
        <f>('Cost Report Data - 2015 Rebase'!D17-'Cost Report Data - 2015 Rebase'!C17)+1</f>
        <v>365</v>
      </c>
      <c r="AD17" s="102">
        <f t="shared" si="3"/>
        <v>68620</v>
      </c>
      <c r="AE17" s="102">
        <f t="shared" si="17"/>
        <v>58524</v>
      </c>
      <c r="AF17" s="98">
        <f t="shared" si="18"/>
        <v>63130</v>
      </c>
      <c r="AG17" s="98">
        <f t="shared" si="19"/>
        <v>63130</v>
      </c>
      <c r="AH17" s="85">
        <f t="shared" si="20"/>
        <v>22.44</v>
      </c>
      <c r="AJ17" s="36"/>
    </row>
    <row r="18" spans="1:36" s="69" customFormat="1">
      <c r="A18" s="127">
        <f>Consolidation!A18</f>
        <v>1427043298</v>
      </c>
      <c r="B18" s="87" t="str">
        <f>Consolidation!B18</f>
        <v>DELMAR GARDENS OF GREEN VALLEY</v>
      </c>
      <c r="C18" s="98">
        <f>'Cost Report Data - 2015 Rebase'!H18</f>
        <v>202</v>
      </c>
      <c r="D18" s="337">
        <v>242</v>
      </c>
      <c r="E18" s="337">
        <v>9</v>
      </c>
      <c r="F18" s="9">
        <f t="shared" si="21"/>
        <v>10</v>
      </c>
      <c r="G18" s="9">
        <f t="shared" si="4"/>
        <v>11</v>
      </c>
      <c r="H18" s="9">
        <f t="shared" si="4"/>
        <v>12</v>
      </c>
      <c r="I18" s="9">
        <f t="shared" si="5"/>
        <v>13</v>
      </c>
      <c r="J18" s="9">
        <f t="shared" si="5"/>
        <v>14</v>
      </c>
      <c r="K18" s="9">
        <f t="shared" si="5"/>
        <v>15</v>
      </c>
      <c r="L18" s="9">
        <f t="shared" si="6"/>
        <v>16</v>
      </c>
      <c r="M18" s="9">
        <f t="shared" si="6"/>
        <v>17</v>
      </c>
      <c r="N18" s="9">
        <f t="shared" si="7"/>
        <v>18</v>
      </c>
      <c r="O18" s="9">
        <f t="shared" si="8"/>
        <v>19</v>
      </c>
      <c r="P18" s="9">
        <f t="shared" si="9"/>
        <v>20</v>
      </c>
      <c r="Q18" s="9">
        <f t="shared" si="10"/>
        <v>21</v>
      </c>
      <c r="R18" s="9">
        <f t="shared" si="11"/>
        <v>22</v>
      </c>
      <c r="S18" s="9">
        <f t="shared" si="12"/>
        <v>22</v>
      </c>
      <c r="T18" s="99">
        <f t="shared" si="1"/>
        <v>112375</v>
      </c>
      <c r="U18" s="105">
        <f t="shared" si="2"/>
        <v>27194750</v>
      </c>
      <c r="V18" s="106">
        <f t="shared" ref="V18:V23" si="23">ROUND(S18*0.015,4)</f>
        <v>0.33</v>
      </c>
      <c r="W18" s="105">
        <f t="shared" si="14"/>
        <v>18220483</v>
      </c>
      <c r="X18" s="106">
        <v>0.09</v>
      </c>
      <c r="Y18" s="105">
        <f t="shared" si="15"/>
        <v>1639843.47</v>
      </c>
      <c r="Z18" s="98">
        <f>'Cost Report Data - 2015 Rebase'!F18</f>
        <v>67438</v>
      </c>
      <c r="AA18" s="98">
        <f>'Cost Report Data - 2015 Rebase'!G18</f>
        <v>88330</v>
      </c>
      <c r="AB18" s="106">
        <f t="shared" si="16"/>
        <v>0.76347786708932408</v>
      </c>
      <c r="AC18" s="101">
        <f>('Cost Report Data - 2015 Rebase'!D18-'Cost Report Data - 2015 Rebase'!C18)+1</f>
        <v>365</v>
      </c>
      <c r="AD18" s="102">
        <f t="shared" si="3"/>
        <v>88330</v>
      </c>
      <c r="AE18" s="107">
        <f t="shared" si="17"/>
        <v>67438</v>
      </c>
      <c r="AF18" s="103">
        <f t="shared" si="18"/>
        <v>81264</v>
      </c>
      <c r="AG18" s="103">
        <f t="shared" si="19"/>
        <v>81264</v>
      </c>
      <c r="AH18" s="108">
        <f t="shared" si="20"/>
        <v>20.18</v>
      </c>
      <c r="AJ18" s="36"/>
    </row>
    <row r="19" spans="1:36">
      <c r="A19" s="127">
        <f>Consolidation!A19</f>
        <v>1558497784</v>
      </c>
      <c r="B19" s="87" t="str">
        <f>Consolidation!B19</f>
        <v>GAYE HAVEN</v>
      </c>
      <c r="C19" s="98">
        <f>'Cost Report Data - 2015 Rebase'!H19</f>
        <v>20</v>
      </c>
      <c r="D19" s="337">
        <v>20</v>
      </c>
      <c r="E19" s="9">
        <v>39</v>
      </c>
      <c r="F19" s="9">
        <f t="shared" si="21"/>
        <v>40</v>
      </c>
      <c r="G19" s="9">
        <f t="shared" si="4"/>
        <v>41</v>
      </c>
      <c r="H19" s="9">
        <f t="shared" si="4"/>
        <v>42</v>
      </c>
      <c r="I19" s="9">
        <f t="shared" si="5"/>
        <v>43</v>
      </c>
      <c r="J19" s="9">
        <f t="shared" si="5"/>
        <v>44</v>
      </c>
      <c r="K19" s="9">
        <f t="shared" si="5"/>
        <v>45</v>
      </c>
      <c r="L19" s="9">
        <f t="shared" si="6"/>
        <v>46</v>
      </c>
      <c r="M19" s="9">
        <f t="shared" si="6"/>
        <v>47</v>
      </c>
      <c r="N19" s="9">
        <f t="shared" si="7"/>
        <v>48</v>
      </c>
      <c r="O19" s="9">
        <f t="shared" si="8"/>
        <v>49</v>
      </c>
      <c r="P19" s="9">
        <f t="shared" si="9"/>
        <v>50</v>
      </c>
      <c r="Q19" s="9">
        <f t="shared" si="10"/>
        <v>51</v>
      </c>
      <c r="R19" s="9">
        <f t="shared" si="11"/>
        <v>52</v>
      </c>
      <c r="S19" s="9">
        <f t="shared" si="12"/>
        <v>40</v>
      </c>
      <c r="T19" s="99">
        <f t="shared" si="1"/>
        <v>112375</v>
      </c>
      <c r="U19" s="99">
        <f t="shared" si="2"/>
        <v>2247500</v>
      </c>
      <c r="V19" s="100">
        <f t="shared" si="23"/>
        <v>0.6</v>
      </c>
      <c r="W19" s="105">
        <f t="shared" si="14"/>
        <v>899000</v>
      </c>
      <c r="X19" s="100">
        <v>0.09</v>
      </c>
      <c r="Y19" s="99">
        <f t="shared" si="15"/>
        <v>80910</v>
      </c>
      <c r="Z19" s="98">
        <f>'Cost Report Data - 2015 Rebase'!F19</f>
        <v>6096</v>
      </c>
      <c r="AA19" s="98">
        <f>'Cost Report Data - 2015 Rebase'!G19</f>
        <v>7300</v>
      </c>
      <c r="AB19" s="100">
        <f t="shared" si="16"/>
        <v>0.83506849315068488</v>
      </c>
      <c r="AC19" s="101">
        <f>('Cost Report Data - 2015 Rebase'!D19-'Cost Report Data - 2015 Rebase'!C19)+1</f>
        <v>365</v>
      </c>
      <c r="AD19" s="102">
        <f t="shared" si="3"/>
        <v>7300</v>
      </c>
      <c r="AE19" s="102">
        <f t="shared" si="17"/>
        <v>6096</v>
      </c>
      <c r="AF19" s="98">
        <f t="shared" si="18"/>
        <v>6716</v>
      </c>
      <c r="AG19" s="98">
        <f t="shared" si="19"/>
        <v>6716</v>
      </c>
      <c r="AH19" s="85">
        <f t="shared" si="20"/>
        <v>12.05</v>
      </c>
      <c r="AJ19" s="36"/>
    </row>
    <row r="20" spans="1:36">
      <c r="A20" s="127">
        <f>Consolidation!A20</f>
        <v>1407894314</v>
      </c>
      <c r="B20" s="87" t="str">
        <f>Consolidation!B20</f>
        <v>LIFE  CARE CENTER OF LAS VEGAS</v>
      </c>
      <c r="C20" s="98">
        <f>'Cost Report Data - 2015 Rebase'!H20</f>
        <v>180</v>
      </c>
      <c r="D20" s="9">
        <v>239</v>
      </c>
      <c r="E20" s="9">
        <v>9</v>
      </c>
      <c r="F20" s="9">
        <f t="shared" si="21"/>
        <v>10</v>
      </c>
      <c r="G20" s="9">
        <f t="shared" si="4"/>
        <v>11</v>
      </c>
      <c r="H20" s="9">
        <f t="shared" si="4"/>
        <v>12</v>
      </c>
      <c r="I20" s="9">
        <f t="shared" si="5"/>
        <v>13</v>
      </c>
      <c r="J20" s="9">
        <f t="shared" si="5"/>
        <v>14</v>
      </c>
      <c r="K20" s="9">
        <f t="shared" si="5"/>
        <v>15</v>
      </c>
      <c r="L20" s="9">
        <f t="shared" si="6"/>
        <v>16</v>
      </c>
      <c r="M20" s="9">
        <f t="shared" si="6"/>
        <v>17</v>
      </c>
      <c r="N20" s="9">
        <f t="shared" si="7"/>
        <v>18</v>
      </c>
      <c r="O20" s="9">
        <f t="shared" si="8"/>
        <v>19</v>
      </c>
      <c r="P20" s="9">
        <f t="shared" si="9"/>
        <v>20</v>
      </c>
      <c r="Q20" s="9">
        <f t="shared" si="10"/>
        <v>21</v>
      </c>
      <c r="R20" s="9">
        <f t="shared" si="11"/>
        <v>22</v>
      </c>
      <c r="S20" s="9">
        <f t="shared" si="12"/>
        <v>22</v>
      </c>
      <c r="T20" s="99">
        <f t="shared" si="1"/>
        <v>112375</v>
      </c>
      <c r="U20" s="99">
        <f t="shared" si="2"/>
        <v>26857625</v>
      </c>
      <c r="V20" s="100">
        <f t="shared" si="23"/>
        <v>0.33</v>
      </c>
      <c r="W20" s="386">
        <v>24280697.7936</v>
      </c>
      <c r="X20" s="100">
        <v>0.09</v>
      </c>
      <c r="Y20" s="99">
        <f t="shared" si="15"/>
        <v>2185262.8014239999</v>
      </c>
      <c r="Z20" s="98">
        <f>'Cost Report Data - 2015 Rebase'!F20</f>
        <v>71696</v>
      </c>
      <c r="AA20" s="98">
        <f>'Cost Report Data - 2015 Rebase'!G20</f>
        <v>87235</v>
      </c>
      <c r="AB20" s="100">
        <f t="shared" si="16"/>
        <v>0.82187195506390787</v>
      </c>
      <c r="AC20" s="101">
        <f>('Cost Report Data - 2015 Rebase'!D20-'Cost Report Data - 2015 Rebase'!C20)+1</f>
        <v>365</v>
      </c>
      <c r="AD20" s="102">
        <f t="shared" si="3"/>
        <v>87235</v>
      </c>
      <c r="AE20" s="102">
        <f t="shared" si="17"/>
        <v>71696</v>
      </c>
      <c r="AF20" s="98">
        <f t="shared" si="18"/>
        <v>80256</v>
      </c>
      <c r="AG20" s="98">
        <f t="shared" si="19"/>
        <v>80256</v>
      </c>
      <c r="AH20" s="85">
        <f t="shared" si="20"/>
        <v>27.23</v>
      </c>
      <c r="AI20" s="192" t="s">
        <v>204</v>
      </c>
      <c r="AJ20" s="36"/>
    </row>
    <row r="21" spans="1:36" s="69" customFormat="1">
      <c r="A21" s="127">
        <f>Consolidation!A21</f>
        <v>1558605402</v>
      </c>
      <c r="B21" s="87" t="str">
        <f>Consolidation!B21</f>
        <v>TORREY PINES CARE CENTER</v>
      </c>
      <c r="C21" s="98">
        <f>'Cost Report Data - 2015 Rebase'!H21</f>
        <v>95</v>
      </c>
      <c r="D21" s="337">
        <v>95</v>
      </c>
      <c r="E21" s="337">
        <v>25</v>
      </c>
      <c r="F21" s="337">
        <f t="shared" si="21"/>
        <v>26</v>
      </c>
      <c r="G21" s="337">
        <f t="shared" si="4"/>
        <v>27</v>
      </c>
      <c r="H21" s="337">
        <f t="shared" si="4"/>
        <v>28</v>
      </c>
      <c r="I21" s="337">
        <f t="shared" si="5"/>
        <v>29</v>
      </c>
      <c r="J21" s="9">
        <f t="shared" si="5"/>
        <v>30</v>
      </c>
      <c r="K21" s="9">
        <f t="shared" si="5"/>
        <v>31</v>
      </c>
      <c r="L21" s="9">
        <f t="shared" si="6"/>
        <v>32</v>
      </c>
      <c r="M21" s="9">
        <f t="shared" si="6"/>
        <v>33</v>
      </c>
      <c r="N21" s="9">
        <f t="shared" si="7"/>
        <v>34</v>
      </c>
      <c r="O21" s="9">
        <f t="shared" si="8"/>
        <v>35</v>
      </c>
      <c r="P21" s="9">
        <f t="shared" si="9"/>
        <v>36</v>
      </c>
      <c r="Q21" s="9">
        <f t="shared" si="10"/>
        <v>37</v>
      </c>
      <c r="R21" s="9">
        <f t="shared" si="11"/>
        <v>38</v>
      </c>
      <c r="S21" s="9">
        <f t="shared" si="12"/>
        <v>38</v>
      </c>
      <c r="T21" s="99">
        <f t="shared" si="1"/>
        <v>112375</v>
      </c>
      <c r="U21" s="105">
        <f t="shared" si="2"/>
        <v>10675625</v>
      </c>
      <c r="V21" s="194">
        <f t="shared" si="23"/>
        <v>0.56999999999999995</v>
      </c>
      <c r="W21" s="386">
        <v>6545259.7666378655</v>
      </c>
      <c r="X21" s="197">
        <v>0.09</v>
      </c>
      <c r="Y21" s="105">
        <f t="shared" si="15"/>
        <v>589073.37899740785</v>
      </c>
      <c r="Z21" s="98">
        <f>'Cost Report Data - 2015 Rebase'!F21</f>
        <v>23878</v>
      </c>
      <c r="AA21" s="98">
        <f>'Cost Report Data - 2015 Rebase'!G21</f>
        <v>29070</v>
      </c>
      <c r="AB21" s="106">
        <f t="shared" si="16"/>
        <v>0.8213966288269694</v>
      </c>
      <c r="AC21" s="101">
        <f>('Cost Report Data - 2015 Rebase'!D21-'Cost Report Data - 2015 Rebase'!C21)+1</f>
        <v>306</v>
      </c>
      <c r="AD21" s="102">
        <f t="shared" si="3"/>
        <v>29070</v>
      </c>
      <c r="AE21" s="107">
        <f t="shared" si="17"/>
        <v>23878</v>
      </c>
      <c r="AF21" s="103">
        <f t="shared" si="18"/>
        <v>26744</v>
      </c>
      <c r="AG21" s="103">
        <f t="shared" si="19"/>
        <v>26744</v>
      </c>
      <c r="AH21" s="108">
        <f t="shared" si="20"/>
        <v>22.03</v>
      </c>
      <c r="AI21" s="192" t="s">
        <v>204</v>
      </c>
      <c r="AJ21" s="36"/>
    </row>
    <row r="22" spans="1:36" s="70" customFormat="1">
      <c r="A22" s="127">
        <f>Consolidation!A22</f>
        <v>1447298088</v>
      </c>
      <c r="B22" s="87" t="str">
        <f>Consolidation!B22</f>
        <v xml:space="preserve">HORIZON HEALTH &amp; REHABILITATION (FKA DESERT LANE CARE CENTER) </v>
      </c>
      <c r="C22" s="98">
        <f>'Cost Report Data - 2015 Rebase'!H22</f>
        <v>138</v>
      </c>
      <c r="D22" s="337">
        <v>138</v>
      </c>
      <c r="E22" s="337">
        <v>24</v>
      </c>
      <c r="F22" s="337">
        <f t="shared" si="21"/>
        <v>25</v>
      </c>
      <c r="G22" s="337">
        <f t="shared" si="4"/>
        <v>26</v>
      </c>
      <c r="H22" s="337">
        <f t="shared" si="4"/>
        <v>27</v>
      </c>
      <c r="I22" s="337">
        <f t="shared" si="5"/>
        <v>28</v>
      </c>
      <c r="J22" s="9">
        <f t="shared" si="5"/>
        <v>29</v>
      </c>
      <c r="K22" s="9">
        <f t="shared" si="5"/>
        <v>30</v>
      </c>
      <c r="L22" s="9">
        <f t="shared" si="6"/>
        <v>31</v>
      </c>
      <c r="M22" s="9">
        <f t="shared" si="6"/>
        <v>32</v>
      </c>
      <c r="N22" s="9">
        <f t="shared" si="7"/>
        <v>33</v>
      </c>
      <c r="O22" s="9">
        <f t="shared" si="8"/>
        <v>34</v>
      </c>
      <c r="P22" s="9">
        <f t="shared" si="9"/>
        <v>35</v>
      </c>
      <c r="Q22" s="9">
        <f t="shared" si="10"/>
        <v>36</v>
      </c>
      <c r="R22" s="9">
        <f t="shared" si="11"/>
        <v>37</v>
      </c>
      <c r="S22" s="9">
        <f t="shared" si="12"/>
        <v>37</v>
      </c>
      <c r="T22" s="99">
        <f t="shared" si="1"/>
        <v>112375</v>
      </c>
      <c r="U22" s="105">
        <f t="shared" si="2"/>
        <v>15507750</v>
      </c>
      <c r="V22" s="106">
        <f t="shared" si="23"/>
        <v>0.55500000000000005</v>
      </c>
      <c r="W22" s="386">
        <v>10045787.837967999</v>
      </c>
      <c r="X22" s="106">
        <v>0.09</v>
      </c>
      <c r="Y22" s="105">
        <f t="shared" si="15"/>
        <v>904120.90541711985</v>
      </c>
      <c r="Z22" s="98">
        <f>'Cost Report Data - 2015 Rebase'!F22</f>
        <v>46602</v>
      </c>
      <c r="AA22" s="98">
        <f>'Cost Report Data - 2015 Rebase'!G22</f>
        <v>50370</v>
      </c>
      <c r="AB22" s="106">
        <f t="shared" si="16"/>
        <v>0.92519356759976179</v>
      </c>
      <c r="AC22" s="101">
        <f>('Cost Report Data - 2015 Rebase'!D22-'Cost Report Data - 2015 Rebase'!C22)+1</f>
        <v>365</v>
      </c>
      <c r="AD22" s="102">
        <f t="shared" si="3"/>
        <v>50370</v>
      </c>
      <c r="AE22" s="107">
        <f t="shared" si="17"/>
        <v>46602</v>
      </c>
      <c r="AF22" s="103">
        <f t="shared" si="18"/>
        <v>46340</v>
      </c>
      <c r="AG22" s="103">
        <f t="shared" si="19"/>
        <v>46602</v>
      </c>
      <c r="AH22" s="108">
        <f t="shared" si="20"/>
        <v>19.399999999999999</v>
      </c>
      <c r="AI22" s="192" t="s">
        <v>204</v>
      </c>
      <c r="AJ22" s="36"/>
    </row>
    <row r="23" spans="1:36" s="69" customFormat="1">
      <c r="A23" s="127">
        <f>Consolidation!A23</f>
        <v>1992707806</v>
      </c>
      <c r="B23" s="87" t="str">
        <f>Consolidation!B23</f>
        <v>EL JEN MEDICAL HOSPITAL</v>
      </c>
      <c r="C23" s="98">
        <f>'Cost Report Data - 2015 Rebase'!H23</f>
        <v>144</v>
      </c>
      <c r="D23" s="337">
        <v>144</v>
      </c>
      <c r="E23" s="337">
        <v>21</v>
      </c>
      <c r="F23" s="337">
        <f t="shared" si="21"/>
        <v>22</v>
      </c>
      <c r="G23" s="337">
        <f t="shared" si="4"/>
        <v>23</v>
      </c>
      <c r="H23" s="337">
        <f t="shared" si="4"/>
        <v>24</v>
      </c>
      <c r="I23" s="337">
        <f t="shared" si="5"/>
        <v>25</v>
      </c>
      <c r="J23" s="9">
        <f t="shared" si="5"/>
        <v>26</v>
      </c>
      <c r="K23" s="9">
        <f t="shared" si="5"/>
        <v>27</v>
      </c>
      <c r="L23" s="9">
        <f t="shared" si="6"/>
        <v>28</v>
      </c>
      <c r="M23" s="9">
        <f t="shared" si="6"/>
        <v>29</v>
      </c>
      <c r="N23" s="9">
        <f t="shared" si="7"/>
        <v>30</v>
      </c>
      <c r="O23" s="9">
        <f t="shared" si="8"/>
        <v>31</v>
      </c>
      <c r="P23" s="9">
        <f t="shared" si="9"/>
        <v>32</v>
      </c>
      <c r="Q23" s="9">
        <f t="shared" si="10"/>
        <v>33</v>
      </c>
      <c r="R23" s="9">
        <f t="shared" si="11"/>
        <v>34</v>
      </c>
      <c r="S23" s="9">
        <f t="shared" si="12"/>
        <v>34</v>
      </c>
      <c r="T23" s="99">
        <f t="shared" si="1"/>
        <v>112375</v>
      </c>
      <c r="U23" s="105">
        <f t="shared" si="2"/>
        <v>16182000</v>
      </c>
      <c r="V23" s="106">
        <f t="shared" si="23"/>
        <v>0.51</v>
      </c>
      <c r="W23" s="105">
        <f t="shared" si="14"/>
        <v>7929180</v>
      </c>
      <c r="X23" s="106">
        <v>0.09</v>
      </c>
      <c r="Y23" s="105">
        <f t="shared" si="15"/>
        <v>713626.2</v>
      </c>
      <c r="Z23" s="98">
        <f>'Cost Report Data - 2015 Rebase'!F23</f>
        <v>47343</v>
      </c>
      <c r="AA23" s="98">
        <f>'Cost Report Data - 2015 Rebase'!G23</f>
        <v>52560</v>
      </c>
      <c r="AB23" s="106">
        <f t="shared" si="16"/>
        <v>0.90074200913242009</v>
      </c>
      <c r="AC23" s="101">
        <f>('Cost Report Data - 2015 Rebase'!D23-'Cost Report Data - 2015 Rebase'!C23)+1</f>
        <v>365</v>
      </c>
      <c r="AD23" s="102">
        <f t="shared" si="3"/>
        <v>52560</v>
      </c>
      <c r="AE23" s="107">
        <f t="shared" si="17"/>
        <v>47343</v>
      </c>
      <c r="AF23" s="103">
        <f t="shared" si="18"/>
        <v>48355</v>
      </c>
      <c r="AG23" s="103">
        <f t="shared" si="19"/>
        <v>48355</v>
      </c>
      <c r="AH23" s="108">
        <f t="shared" si="20"/>
        <v>14.76</v>
      </c>
      <c r="AJ23" s="36"/>
    </row>
    <row r="24" spans="1:36" s="69" customFormat="1">
      <c r="A24" s="127">
        <f>Consolidation!A24</f>
        <v>1003150954</v>
      </c>
      <c r="B24" s="87" t="str">
        <f>Consolidation!B24</f>
        <v>LAS VEGAS HEALTHCARE &amp; REHAB CENTER</v>
      </c>
      <c r="C24" s="98">
        <f>'Cost Report Data - 2015 Rebase'!H24</f>
        <v>79</v>
      </c>
      <c r="D24" s="337">
        <v>79</v>
      </c>
      <c r="E24" s="337">
        <v>39</v>
      </c>
      <c r="F24" s="337">
        <f t="shared" si="21"/>
        <v>40</v>
      </c>
      <c r="G24" s="337">
        <f t="shared" si="4"/>
        <v>41</v>
      </c>
      <c r="H24" s="337">
        <f t="shared" si="4"/>
        <v>42</v>
      </c>
      <c r="I24" s="337">
        <f t="shared" si="5"/>
        <v>43</v>
      </c>
      <c r="J24" s="9">
        <f t="shared" si="5"/>
        <v>44</v>
      </c>
      <c r="K24" s="9">
        <f t="shared" si="5"/>
        <v>45</v>
      </c>
      <c r="L24" s="9">
        <f t="shared" si="6"/>
        <v>46</v>
      </c>
      <c r="M24" s="9">
        <f t="shared" si="6"/>
        <v>47</v>
      </c>
      <c r="N24" s="9">
        <f t="shared" si="7"/>
        <v>48</v>
      </c>
      <c r="O24" s="9">
        <f t="shared" si="8"/>
        <v>49</v>
      </c>
      <c r="P24" s="9">
        <f t="shared" si="9"/>
        <v>50</v>
      </c>
      <c r="Q24" s="9">
        <f t="shared" si="10"/>
        <v>51</v>
      </c>
      <c r="R24" s="9">
        <f t="shared" si="11"/>
        <v>52</v>
      </c>
      <c r="S24" s="9">
        <f t="shared" si="12"/>
        <v>40</v>
      </c>
      <c r="T24" s="99">
        <f t="shared" si="1"/>
        <v>112375</v>
      </c>
      <c r="U24" s="105">
        <f t="shared" si="2"/>
        <v>8877625</v>
      </c>
      <c r="V24" s="106">
        <f t="shared" si="22"/>
        <v>0.6</v>
      </c>
      <c r="W24" s="386">
        <v>3909482.612354869</v>
      </c>
      <c r="X24" s="106">
        <v>0.09</v>
      </c>
      <c r="Y24" s="105">
        <f t="shared" si="15"/>
        <v>351853.43511193822</v>
      </c>
      <c r="Z24" s="98">
        <f>'Cost Report Data - 2015 Rebase'!F24</f>
        <v>20216</v>
      </c>
      <c r="AA24" s="98">
        <f>'Cost Report Data - 2015 Rebase'!G24</f>
        <v>24174</v>
      </c>
      <c r="AB24" s="106">
        <f t="shared" si="16"/>
        <v>0.83627037312815422</v>
      </c>
      <c r="AC24" s="101">
        <f>('Cost Report Data - 2015 Rebase'!D24-'Cost Report Data - 2015 Rebase'!C24)+1</f>
        <v>306</v>
      </c>
      <c r="AD24" s="102">
        <f t="shared" si="3"/>
        <v>24174</v>
      </c>
      <c r="AE24" s="107">
        <f t="shared" si="17"/>
        <v>20216</v>
      </c>
      <c r="AF24" s="103">
        <f t="shared" si="18"/>
        <v>22240</v>
      </c>
      <c r="AG24" s="103">
        <f t="shared" si="19"/>
        <v>22240</v>
      </c>
      <c r="AH24" s="108">
        <f t="shared" si="20"/>
        <v>15.82</v>
      </c>
      <c r="AI24" s="192" t="s">
        <v>204</v>
      </c>
      <c r="AJ24" s="36"/>
    </row>
    <row r="25" spans="1:36" s="69" customFormat="1">
      <c r="A25" s="127">
        <f>Consolidation!A25</f>
        <v>1558458745</v>
      </c>
      <c r="B25" s="87" t="str">
        <f>Consolidation!B25</f>
        <v>SOUTHERN NEVADA MEDICAL &amp; REHAB (FKA VEGAS VALLEY REHABILITATION HOSPITAL)</v>
      </c>
      <c r="C25" s="98">
        <f>'Cost Report Data - 2015 Rebase'!H25</f>
        <v>100</v>
      </c>
      <c r="D25" s="337">
        <v>100</v>
      </c>
      <c r="E25" s="337">
        <v>19</v>
      </c>
      <c r="F25" s="337">
        <f t="shared" si="21"/>
        <v>20</v>
      </c>
      <c r="G25" s="337">
        <f t="shared" si="4"/>
        <v>21</v>
      </c>
      <c r="H25" s="337">
        <f t="shared" si="4"/>
        <v>22</v>
      </c>
      <c r="I25" s="337">
        <f t="shared" si="5"/>
        <v>23</v>
      </c>
      <c r="J25" s="9">
        <f t="shared" si="5"/>
        <v>24</v>
      </c>
      <c r="K25" s="9">
        <f t="shared" si="5"/>
        <v>25</v>
      </c>
      <c r="L25" s="9">
        <f t="shared" si="6"/>
        <v>26</v>
      </c>
      <c r="M25" s="9">
        <f t="shared" si="6"/>
        <v>27</v>
      </c>
      <c r="N25" s="9">
        <f t="shared" si="7"/>
        <v>28</v>
      </c>
      <c r="O25" s="9">
        <f t="shared" si="8"/>
        <v>29</v>
      </c>
      <c r="P25" s="9">
        <f t="shared" si="9"/>
        <v>30</v>
      </c>
      <c r="Q25" s="9">
        <f t="shared" si="10"/>
        <v>31</v>
      </c>
      <c r="R25" s="9">
        <f t="shared" si="11"/>
        <v>32</v>
      </c>
      <c r="S25" s="9">
        <f t="shared" si="12"/>
        <v>32</v>
      </c>
      <c r="T25" s="99">
        <f t="shared" si="1"/>
        <v>112375</v>
      </c>
      <c r="U25" s="105">
        <f t="shared" si="2"/>
        <v>11237500</v>
      </c>
      <c r="V25" s="106">
        <f>ROUND(S25*0.015,4)</f>
        <v>0.48</v>
      </c>
      <c r="W25" s="105">
        <f t="shared" si="14"/>
        <v>5843500</v>
      </c>
      <c r="X25" s="106">
        <v>0.09</v>
      </c>
      <c r="Y25" s="105">
        <f t="shared" si="15"/>
        <v>525915</v>
      </c>
      <c r="Z25" s="98">
        <f>'Cost Report Data - 2015 Rebase'!F25</f>
        <v>32241</v>
      </c>
      <c r="AA25" s="98">
        <f>'Cost Report Data - 2015 Rebase'!G25</f>
        <v>36500</v>
      </c>
      <c r="AB25" s="106">
        <f t="shared" si="16"/>
        <v>0.88331506849315067</v>
      </c>
      <c r="AC25" s="101">
        <f>('Cost Report Data - 2015 Rebase'!D25-'Cost Report Data - 2015 Rebase'!C25)+1</f>
        <v>365</v>
      </c>
      <c r="AD25" s="102">
        <f t="shared" si="3"/>
        <v>36500</v>
      </c>
      <c r="AE25" s="107">
        <f t="shared" si="17"/>
        <v>32241</v>
      </c>
      <c r="AF25" s="103">
        <f t="shared" si="18"/>
        <v>33580</v>
      </c>
      <c r="AG25" s="103">
        <f t="shared" si="19"/>
        <v>33580</v>
      </c>
      <c r="AH25" s="108">
        <f t="shared" si="20"/>
        <v>15.66</v>
      </c>
      <c r="AJ25" s="36"/>
    </row>
    <row r="26" spans="1:36" s="69" customFormat="1">
      <c r="A26" s="127">
        <f>Consolidation!A26</f>
        <v>1598852774</v>
      </c>
      <c r="B26" s="87" t="s">
        <v>196</v>
      </c>
      <c r="C26" s="98">
        <f>'Cost Report Data - 2015 Rebase'!H26</f>
        <v>2</v>
      </c>
      <c r="D26" s="337">
        <v>2</v>
      </c>
      <c r="E26" s="337"/>
      <c r="F26" s="337" t="str">
        <f t="shared" si="21"/>
        <v/>
      </c>
      <c r="G26" s="337"/>
      <c r="H26" s="337"/>
      <c r="I26" s="337"/>
      <c r="J26" s="9"/>
      <c r="K26" s="9"/>
      <c r="L26" s="9"/>
      <c r="M26" s="9"/>
      <c r="N26" s="9"/>
      <c r="O26" s="9"/>
      <c r="P26" s="9"/>
      <c r="Q26" s="9"/>
      <c r="R26" s="9"/>
      <c r="S26" s="9"/>
      <c r="T26" s="99">
        <f t="shared" si="1"/>
        <v>112375</v>
      </c>
      <c r="U26" s="105">
        <f>T26*D26</f>
        <v>224750</v>
      </c>
      <c r="V26" s="106">
        <f>ROUND(S26*0.015,4)</f>
        <v>0</v>
      </c>
      <c r="W26" s="105">
        <f>ROUND(U26*(1-V26),0)</f>
        <v>224750</v>
      </c>
      <c r="X26" s="106">
        <v>0.09</v>
      </c>
      <c r="Y26" s="105">
        <f t="shared" si="15"/>
        <v>20227.5</v>
      </c>
      <c r="Z26" s="98">
        <f>'Cost Report Data - 2015 Rebase'!F26</f>
        <v>716.74576271186515</v>
      </c>
      <c r="AA26" s="98">
        <f>'Cost Report Data - 2015 Rebase'!G26</f>
        <v>730</v>
      </c>
      <c r="AB26" s="106">
        <f t="shared" si="16"/>
        <v>0.98184351056419883</v>
      </c>
      <c r="AC26" s="101">
        <f>('Cost Report Data - 2015 Rebase'!D26-'Cost Report Data - 2015 Rebase'!C26)+1</f>
        <v>365</v>
      </c>
      <c r="AD26" s="102">
        <f t="shared" si="3"/>
        <v>730</v>
      </c>
      <c r="AE26" s="107">
        <f t="shared" si="17"/>
        <v>716.74576271186515</v>
      </c>
      <c r="AF26" s="103">
        <f t="shared" si="18"/>
        <v>672</v>
      </c>
      <c r="AG26" s="103">
        <f t="shared" si="19"/>
        <v>716.74576271186515</v>
      </c>
      <c r="AH26" s="108">
        <f>ROUND(+Y26/(AG26),2)</f>
        <v>28.22</v>
      </c>
      <c r="AI26" s="192" t="s">
        <v>388</v>
      </c>
      <c r="AJ26" s="36"/>
    </row>
    <row r="27" spans="1:36" s="69" customFormat="1">
      <c r="A27" s="127">
        <f>Consolidation!A27</f>
        <v>1396730347</v>
      </c>
      <c r="B27" s="87" t="str">
        <f>Consolidation!B27</f>
        <v xml:space="preserve">HIGHLAND MANOR ELKO </v>
      </c>
      <c r="C27" s="98">
        <f>'Cost Report Data - 2015 Rebase'!H27</f>
        <v>112</v>
      </c>
      <c r="D27" s="337">
        <v>146</v>
      </c>
      <c r="E27" s="337">
        <v>3</v>
      </c>
      <c r="F27" s="337">
        <f t="shared" si="21"/>
        <v>4</v>
      </c>
      <c r="G27" s="337">
        <f t="shared" si="4"/>
        <v>5</v>
      </c>
      <c r="H27" s="337">
        <f t="shared" ref="H27:H41" si="24">G27+1</f>
        <v>6</v>
      </c>
      <c r="I27" s="337">
        <f t="shared" si="5"/>
        <v>7</v>
      </c>
      <c r="J27" s="9">
        <f t="shared" ref="J27:J41" si="25">+I27+1</f>
        <v>8</v>
      </c>
      <c r="K27" s="9">
        <f t="shared" ref="K27:K41" si="26">+J27+1</f>
        <v>9</v>
      </c>
      <c r="L27" s="9">
        <f t="shared" si="6"/>
        <v>10</v>
      </c>
      <c r="M27" s="9">
        <f t="shared" si="6"/>
        <v>11</v>
      </c>
      <c r="N27" s="9">
        <f t="shared" si="7"/>
        <v>12</v>
      </c>
      <c r="O27" s="9">
        <f t="shared" si="8"/>
        <v>13</v>
      </c>
      <c r="P27" s="9">
        <f t="shared" si="9"/>
        <v>14</v>
      </c>
      <c r="Q27" s="9">
        <f t="shared" si="10"/>
        <v>15</v>
      </c>
      <c r="R27" s="9">
        <f t="shared" si="11"/>
        <v>16</v>
      </c>
      <c r="S27" s="9">
        <f>MIN(R27,40)</f>
        <v>16</v>
      </c>
      <c r="T27" s="99">
        <f t="shared" si="1"/>
        <v>112375</v>
      </c>
      <c r="U27" s="105">
        <f t="shared" si="2"/>
        <v>16406750</v>
      </c>
      <c r="V27" s="106">
        <f>ROUND(S27*0.015,4)</f>
        <v>0.24</v>
      </c>
      <c r="W27" s="105">
        <f t="shared" si="14"/>
        <v>12469130</v>
      </c>
      <c r="X27" s="106">
        <v>0.09</v>
      </c>
      <c r="Y27" s="105">
        <f t="shared" si="15"/>
        <v>1122221.7</v>
      </c>
      <c r="Z27" s="98">
        <f>'Cost Report Data - 2015 Rebase'!F27</f>
        <v>36544</v>
      </c>
      <c r="AA27" s="98">
        <f>'Cost Report Data - 2015 Rebase'!G27</f>
        <v>40880</v>
      </c>
      <c r="AB27" s="106">
        <f t="shared" si="16"/>
        <v>0.89393346379647753</v>
      </c>
      <c r="AC27" s="101">
        <f>('Cost Report Data - 2015 Rebase'!D27-'Cost Report Data - 2015 Rebase'!C27)+1</f>
        <v>365</v>
      </c>
      <c r="AD27" s="102">
        <f t="shared" si="3"/>
        <v>53290</v>
      </c>
      <c r="AE27" s="107">
        <f t="shared" si="17"/>
        <v>47637.71428571429</v>
      </c>
      <c r="AF27" s="103">
        <f t="shared" si="18"/>
        <v>49027</v>
      </c>
      <c r="AG27" s="103">
        <f t="shared" si="19"/>
        <v>49027</v>
      </c>
      <c r="AH27" s="108">
        <f t="shared" si="20"/>
        <v>22.89</v>
      </c>
      <c r="AJ27" s="36"/>
    </row>
    <row r="28" spans="1:36" s="69" customFormat="1">
      <c r="A28" s="127">
        <f>Consolidation!A28</f>
        <v>1568410884</v>
      </c>
      <c r="B28" s="87" t="str">
        <f>Consolidation!B28</f>
        <v>PAHRUMP HEALTH AND REHABILITATION CENTER</v>
      </c>
      <c r="C28" s="98">
        <f>'Cost Report Data - 2015 Rebase'!H28</f>
        <v>120</v>
      </c>
      <c r="D28" s="337">
        <v>120</v>
      </c>
      <c r="E28" s="337">
        <v>4</v>
      </c>
      <c r="F28" s="337">
        <f t="shared" si="21"/>
        <v>5</v>
      </c>
      <c r="G28" s="337">
        <f t="shared" si="4"/>
        <v>6</v>
      </c>
      <c r="H28" s="337">
        <f t="shared" si="24"/>
        <v>7</v>
      </c>
      <c r="I28" s="337">
        <f t="shared" si="5"/>
        <v>8</v>
      </c>
      <c r="J28" s="9">
        <f t="shared" si="25"/>
        <v>9</v>
      </c>
      <c r="K28" s="9">
        <f t="shared" si="26"/>
        <v>10</v>
      </c>
      <c r="L28" s="9">
        <f t="shared" si="6"/>
        <v>11</v>
      </c>
      <c r="M28" s="9">
        <f t="shared" si="6"/>
        <v>12</v>
      </c>
      <c r="N28" s="9">
        <f t="shared" si="7"/>
        <v>13</v>
      </c>
      <c r="O28" s="9">
        <f t="shared" si="8"/>
        <v>14</v>
      </c>
      <c r="P28" s="9">
        <f t="shared" si="9"/>
        <v>15</v>
      </c>
      <c r="Q28" s="9">
        <f t="shared" si="10"/>
        <v>16</v>
      </c>
      <c r="R28" s="9">
        <f t="shared" si="11"/>
        <v>17</v>
      </c>
      <c r="S28" s="9">
        <f t="shared" ref="S28:S44" si="27">MIN(R28,40)</f>
        <v>17</v>
      </c>
      <c r="T28" s="99">
        <f t="shared" si="1"/>
        <v>112375</v>
      </c>
      <c r="U28" s="105">
        <f t="shared" si="2"/>
        <v>13485000</v>
      </c>
      <c r="V28" s="106">
        <f>ROUND(S28*0.015,4)</f>
        <v>0.255</v>
      </c>
      <c r="W28" s="105">
        <f>ROUND(U28*(1-V28),0)</f>
        <v>10046325</v>
      </c>
      <c r="X28" s="106">
        <v>0.09</v>
      </c>
      <c r="Y28" s="105">
        <f t="shared" si="15"/>
        <v>904169.25</v>
      </c>
      <c r="Z28" s="98">
        <f>'Cost Report Data - 2015 Rebase'!F28</f>
        <v>17646</v>
      </c>
      <c r="AA28" s="98">
        <f>'Cost Report Data - 2015 Rebase'!G28</f>
        <v>43800</v>
      </c>
      <c r="AB28" s="106">
        <f t="shared" si="16"/>
        <v>0.40287671232876715</v>
      </c>
      <c r="AC28" s="101">
        <f>('Cost Report Data - 2015 Rebase'!D28-'Cost Report Data - 2015 Rebase'!C28)+1</f>
        <v>365</v>
      </c>
      <c r="AD28" s="102">
        <f t="shared" si="3"/>
        <v>43800</v>
      </c>
      <c r="AE28" s="107">
        <f t="shared" si="17"/>
        <v>17646</v>
      </c>
      <c r="AF28" s="103">
        <f t="shared" si="18"/>
        <v>40296</v>
      </c>
      <c r="AG28" s="103">
        <f t="shared" si="19"/>
        <v>40296</v>
      </c>
      <c r="AH28" s="108">
        <f t="shared" si="20"/>
        <v>22.44</v>
      </c>
      <c r="AJ28" s="36"/>
    </row>
    <row r="29" spans="1:36" s="69" customFormat="1">
      <c r="A29" s="127">
        <f>Consolidation!A29</f>
        <v>1558319889</v>
      </c>
      <c r="B29" s="87" t="str">
        <f>Consolidation!B29</f>
        <v xml:space="preserve">ORMSBY POST ACUTE REHABILITATION </v>
      </c>
      <c r="C29" s="98">
        <f>'Cost Report Data - 2015 Rebase'!H29</f>
        <v>120</v>
      </c>
      <c r="D29" s="337">
        <v>120</v>
      </c>
      <c r="E29" s="337">
        <v>4</v>
      </c>
      <c r="F29" s="337">
        <f t="shared" si="21"/>
        <v>5</v>
      </c>
      <c r="G29" s="337">
        <f t="shared" si="4"/>
        <v>6</v>
      </c>
      <c r="H29" s="337">
        <f t="shared" si="24"/>
        <v>7</v>
      </c>
      <c r="I29" s="337">
        <f t="shared" si="5"/>
        <v>8</v>
      </c>
      <c r="J29" s="9">
        <f t="shared" si="25"/>
        <v>9</v>
      </c>
      <c r="K29" s="9">
        <f t="shared" si="26"/>
        <v>10</v>
      </c>
      <c r="L29" s="9">
        <f t="shared" si="6"/>
        <v>11</v>
      </c>
      <c r="M29" s="9">
        <f t="shared" si="6"/>
        <v>12</v>
      </c>
      <c r="N29" s="9">
        <f t="shared" si="7"/>
        <v>13</v>
      </c>
      <c r="O29" s="9">
        <f t="shared" si="8"/>
        <v>14</v>
      </c>
      <c r="P29" s="9">
        <f t="shared" si="9"/>
        <v>15</v>
      </c>
      <c r="Q29" s="9">
        <f t="shared" si="10"/>
        <v>16</v>
      </c>
      <c r="R29" s="9">
        <f t="shared" si="11"/>
        <v>17</v>
      </c>
      <c r="S29" s="9">
        <f t="shared" si="27"/>
        <v>17</v>
      </c>
      <c r="T29" s="99">
        <f t="shared" si="1"/>
        <v>112375</v>
      </c>
      <c r="U29" s="105">
        <f t="shared" si="2"/>
        <v>13485000</v>
      </c>
      <c r="V29" s="106">
        <f t="shared" si="22"/>
        <v>0.255</v>
      </c>
      <c r="W29" s="105">
        <f>ROUND(U29*(1-V29),0)</f>
        <v>10046325</v>
      </c>
      <c r="X29" s="106">
        <v>0.09</v>
      </c>
      <c r="Y29" s="105">
        <f t="shared" si="15"/>
        <v>904169.25</v>
      </c>
      <c r="Z29" s="98">
        <f>'Cost Report Data - 2015 Rebase'!F29</f>
        <v>37035</v>
      </c>
      <c r="AA29" s="98">
        <f>'Cost Report Data - 2015 Rebase'!G29</f>
        <v>43800</v>
      </c>
      <c r="AB29" s="106">
        <f t="shared" si="16"/>
        <v>0.84554794520547949</v>
      </c>
      <c r="AC29" s="101">
        <f>('Cost Report Data - 2015 Rebase'!D29-'Cost Report Data - 2015 Rebase'!C29)+1</f>
        <v>365</v>
      </c>
      <c r="AD29" s="102">
        <f t="shared" si="3"/>
        <v>43800</v>
      </c>
      <c r="AE29" s="107">
        <f t="shared" si="17"/>
        <v>37035</v>
      </c>
      <c r="AF29" s="103">
        <f t="shared" si="18"/>
        <v>40296</v>
      </c>
      <c r="AG29" s="103">
        <f t="shared" si="19"/>
        <v>40296</v>
      </c>
      <c r="AH29" s="108">
        <f t="shared" si="20"/>
        <v>22.44</v>
      </c>
      <c r="AJ29" s="36"/>
    </row>
    <row r="30" spans="1:36" s="69" customFormat="1">
      <c r="A30" s="127">
        <f>Consolidation!A30</f>
        <v>1144279472</v>
      </c>
      <c r="B30" s="87" t="str">
        <f>Consolidation!B30</f>
        <v xml:space="preserve">MOUNTAIN VIEW HEALTH AND REHABILITATION </v>
      </c>
      <c r="C30" s="98">
        <f>'Cost Report Data - 2015 Rebase'!H30</f>
        <v>146</v>
      </c>
      <c r="D30" s="337">
        <v>146</v>
      </c>
      <c r="E30" s="337">
        <v>22</v>
      </c>
      <c r="F30" s="337">
        <f t="shared" si="21"/>
        <v>23</v>
      </c>
      <c r="G30" s="337">
        <f t="shared" si="4"/>
        <v>24</v>
      </c>
      <c r="H30" s="337">
        <f t="shared" si="24"/>
        <v>25</v>
      </c>
      <c r="I30" s="337">
        <f t="shared" si="5"/>
        <v>26</v>
      </c>
      <c r="J30" s="9">
        <f t="shared" si="25"/>
        <v>27</v>
      </c>
      <c r="K30" s="9">
        <f t="shared" si="26"/>
        <v>28</v>
      </c>
      <c r="L30" s="9">
        <f t="shared" si="6"/>
        <v>29</v>
      </c>
      <c r="M30" s="9">
        <f t="shared" si="6"/>
        <v>30</v>
      </c>
      <c r="N30" s="9">
        <f t="shared" si="7"/>
        <v>31</v>
      </c>
      <c r="O30" s="9">
        <f t="shared" si="8"/>
        <v>32</v>
      </c>
      <c r="P30" s="9">
        <f t="shared" si="9"/>
        <v>33</v>
      </c>
      <c r="Q30" s="9">
        <f t="shared" si="10"/>
        <v>34</v>
      </c>
      <c r="R30" s="9">
        <f t="shared" si="11"/>
        <v>35</v>
      </c>
      <c r="S30" s="9">
        <f t="shared" si="27"/>
        <v>35</v>
      </c>
      <c r="T30" s="99">
        <f t="shared" si="1"/>
        <v>112375</v>
      </c>
      <c r="U30" s="105">
        <f t="shared" si="2"/>
        <v>16406750</v>
      </c>
      <c r="V30" s="106">
        <f t="shared" si="22"/>
        <v>0.52500000000000002</v>
      </c>
      <c r="W30" s="105">
        <f>ROUND(U30*(1-V30),0)</f>
        <v>7793206</v>
      </c>
      <c r="X30" s="106">
        <v>0.09</v>
      </c>
      <c r="Y30" s="105">
        <f t="shared" si="15"/>
        <v>701388.53999999992</v>
      </c>
      <c r="Z30" s="98">
        <f>'Cost Report Data - 2015 Rebase'!F30</f>
        <v>47179</v>
      </c>
      <c r="AA30" s="98">
        <f>'Cost Report Data - 2015 Rebase'!G30</f>
        <v>53290</v>
      </c>
      <c r="AB30" s="106">
        <f t="shared" si="16"/>
        <v>0.88532557703133796</v>
      </c>
      <c r="AC30" s="101">
        <f>('Cost Report Data - 2015 Rebase'!D30-'Cost Report Data - 2015 Rebase'!C30)+1</f>
        <v>365</v>
      </c>
      <c r="AD30" s="102">
        <f t="shared" si="3"/>
        <v>53290</v>
      </c>
      <c r="AE30" s="107">
        <f t="shared" si="17"/>
        <v>47179</v>
      </c>
      <c r="AF30" s="103">
        <f t="shared" si="18"/>
        <v>49027</v>
      </c>
      <c r="AG30" s="103">
        <f t="shared" si="19"/>
        <v>49027</v>
      </c>
      <c r="AH30" s="108">
        <f t="shared" si="20"/>
        <v>14.31</v>
      </c>
      <c r="AJ30" s="36"/>
    </row>
    <row r="31" spans="1:36" s="69" customFormat="1">
      <c r="A31" s="127">
        <f>Consolidation!A31</f>
        <v>1750536322</v>
      </c>
      <c r="B31" s="87" t="str">
        <f>Consolidation!B31</f>
        <v>CARSON NURSING AND REHABILITATION CENTER</v>
      </c>
      <c r="C31" s="98">
        <f>'Cost Report Data - 2015 Rebase'!H31</f>
        <v>73</v>
      </c>
      <c r="D31" s="337">
        <v>73</v>
      </c>
      <c r="E31" s="337">
        <v>31</v>
      </c>
      <c r="F31" s="337">
        <f t="shared" si="21"/>
        <v>32</v>
      </c>
      <c r="G31" s="337">
        <f t="shared" si="4"/>
        <v>33</v>
      </c>
      <c r="H31" s="337">
        <f t="shared" si="24"/>
        <v>34</v>
      </c>
      <c r="I31" s="337">
        <f t="shared" si="5"/>
        <v>35</v>
      </c>
      <c r="J31" s="9">
        <f t="shared" si="25"/>
        <v>36</v>
      </c>
      <c r="K31" s="9">
        <f t="shared" si="26"/>
        <v>37</v>
      </c>
      <c r="L31" s="9">
        <f t="shared" si="6"/>
        <v>38</v>
      </c>
      <c r="M31" s="9">
        <f t="shared" si="6"/>
        <v>39</v>
      </c>
      <c r="N31" s="9">
        <f t="shared" si="7"/>
        <v>40</v>
      </c>
      <c r="O31" s="9">
        <f t="shared" si="8"/>
        <v>41</v>
      </c>
      <c r="P31" s="9">
        <f t="shared" si="9"/>
        <v>42</v>
      </c>
      <c r="Q31" s="9">
        <f t="shared" si="10"/>
        <v>43</v>
      </c>
      <c r="R31" s="9">
        <f t="shared" si="11"/>
        <v>44</v>
      </c>
      <c r="S31" s="9">
        <f t="shared" si="27"/>
        <v>40</v>
      </c>
      <c r="T31" s="99">
        <f t="shared" si="1"/>
        <v>112375</v>
      </c>
      <c r="U31" s="105">
        <f t="shared" si="2"/>
        <v>8203375</v>
      </c>
      <c r="V31" s="106">
        <f t="shared" si="22"/>
        <v>0.6</v>
      </c>
      <c r="W31" s="105">
        <f t="shared" si="14"/>
        <v>3281350</v>
      </c>
      <c r="X31" s="106">
        <v>0.09</v>
      </c>
      <c r="Y31" s="105">
        <f t="shared" si="15"/>
        <v>295321.5</v>
      </c>
      <c r="Z31" s="98">
        <f>'Cost Report Data - 2015 Rebase'!F31</f>
        <v>19201</v>
      </c>
      <c r="AA31" s="98">
        <f>'Cost Report Data - 2015 Rebase'!G31</f>
        <v>26645</v>
      </c>
      <c r="AB31" s="106">
        <f t="shared" si="16"/>
        <v>0.72062300619253139</v>
      </c>
      <c r="AC31" s="101">
        <f>('Cost Report Data - 2015 Rebase'!D31-'Cost Report Data - 2015 Rebase'!C31)+1</f>
        <v>365</v>
      </c>
      <c r="AD31" s="102">
        <f t="shared" si="3"/>
        <v>26645</v>
      </c>
      <c r="AE31" s="107">
        <f t="shared" si="17"/>
        <v>19201</v>
      </c>
      <c r="AF31" s="103">
        <f t="shared" si="18"/>
        <v>24513</v>
      </c>
      <c r="AG31" s="103">
        <f t="shared" si="19"/>
        <v>24513</v>
      </c>
      <c r="AH31" s="108">
        <f>ROUND(+Y31/(AG31),2)</f>
        <v>12.05</v>
      </c>
      <c r="AJ31" s="36"/>
    </row>
    <row r="32" spans="1:36" s="69" customFormat="1">
      <c r="A32" s="127">
        <f>Consolidation!A32</f>
        <v>1770521346</v>
      </c>
      <c r="B32" s="87" t="str">
        <f>Consolidation!B32</f>
        <v>HEARTHSTONE OF NORTHERN NEVADA</v>
      </c>
      <c r="C32" s="98">
        <f>'Cost Report Data - 2015 Rebase'!H32</f>
        <v>125</v>
      </c>
      <c r="D32" s="337">
        <v>125</v>
      </c>
      <c r="E32" s="337">
        <v>15</v>
      </c>
      <c r="F32" s="337">
        <f t="shared" si="21"/>
        <v>16</v>
      </c>
      <c r="G32" s="337">
        <f t="shared" si="4"/>
        <v>17</v>
      </c>
      <c r="H32" s="337">
        <f t="shared" si="24"/>
        <v>18</v>
      </c>
      <c r="I32" s="337">
        <f t="shared" si="5"/>
        <v>19</v>
      </c>
      <c r="J32" s="9">
        <f t="shared" si="25"/>
        <v>20</v>
      </c>
      <c r="K32" s="9">
        <f t="shared" si="26"/>
        <v>21</v>
      </c>
      <c r="L32" s="9">
        <f t="shared" si="6"/>
        <v>22</v>
      </c>
      <c r="M32" s="9">
        <f t="shared" si="6"/>
        <v>23</v>
      </c>
      <c r="N32" s="9">
        <f t="shared" si="7"/>
        <v>24</v>
      </c>
      <c r="O32" s="9">
        <f t="shared" si="8"/>
        <v>25</v>
      </c>
      <c r="P32" s="9">
        <f t="shared" si="9"/>
        <v>26</v>
      </c>
      <c r="Q32" s="9">
        <f t="shared" si="10"/>
        <v>27</v>
      </c>
      <c r="R32" s="9">
        <f t="shared" si="11"/>
        <v>28</v>
      </c>
      <c r="S32" s="9">
        <f t="shared" si="27"/>
        <v>28</v>
      </c>
      <c r="T32" s="99">
        <f t="shared" si="1"/>
        <v>112375</v>
      </c>
      <c r="U32" s="105">
        <f t="shared" si="2"/>
        <v>14046875</v>
      </c>
      <c r="V32" s="106">
        <f t="shared" si="22"/>
        <v>0.42</v>
      </c>
      <c r="W32" s="105">
        <f t="shared" si="14"/>
        <v>8147188</v>
      </c>
      <c r="X32" s="106">
        <v>0.09</v>
      </c>
      <c r="Y32" s="105">
        <f t="shared" si="15"/>
        <v>733246.91999999993</v>
      </c>
      <c r="Z32" s="98">
        <f>'Cost Report Data - 2015 Rebase'!F32</f>
        <v>41389</v>
      </c>
      <c r="AA32" s="98">
        <f>'Cost Report Data - 2015 Rebase'!G32</f>
        <v>45625</v>
      </c>
      <c r="AB32" s="106">
        <f t="shared" si="16"/>
        <v>0.90715616438356161</v>
      </c>
      <c r="AC32" s="101">
        <f>('Cost Report Data - 2015 Rebase'!D32-'Cost Report Data - 2015 Rebase'!C32)+1</f>
        <v>365</v>
      </c>
      <c r="AD32" s="102">
        <f t="shared" si="3"/>
        <v>45625</v>
      </c>
      <c r="AE32" s="107">
        <f t="shared" si="17"/>
        <v>41389</v>
      </c>
      <c r="AF32" s="103">
        <f t="shared" si="18"/>
        <v>41975</v>
      </c>
      <c r="AG32" s="103">
        <f t="shared" si="19"/>
        <v>41975</v>
      </c>
      <c r="AH32" s="108">
        <f t="shared" si="20"/>
        <v>17.47</v>
      </c>
      <c r="AJ32" s="36"/>
    </row>
    <row r="33" spans="1:129" s="69" customFormat="1">
      <c r="A33" s="127">
        <f>Consolidation!A33</f>
        <v>1821035247</v>
      </c>
      <c r="B33" s="87" t="str">
        <f>Consolidation!B33</f>
        <v>LIFE CARE CENTER OF RENO</v>
      </c>
      <c r="C33" s="98">
        <f>'Cost Report Data - 2015 Rebase'!H33</f>
        <v>118</v>
      </c>
      <c r="D33" s="337">
        <v>198</v>
      </c>
      <c r="E33" s="337">
        <v>13</v>
      </c>
      <c r="F33" s="337">
        <f t="shared" si="21"/>
        <v>14</v>
      </c>
      <c r="G33" s="337">
        <f t="shared" si="4"/>
        <v>15</v>
      </c>
      <c r="H33" s="337">
        <f t="shared" si="24"/>
        <v>16</v>
      </c>
      <c r="I33" s="337">
        <f t="shared" si="5"/>
        <v>17</v>
      </c>
      <c r="J33" s="9">
        <f t="shared" si="25"/>
        <v>18</v>
      </c>
      <c r="K33" s="9">
        <f t="shared" si="26"/>
        <v>19</v>
      </c>
      <c r="L33" s="9">
        <f t="shared" si="6"/>
        <v>20</v>
      </c>
      <c r="M33" s="9">
        <f t="shared" si="6"/>
        <v>21</v>
      </c>
      <c r="N33" s="9">
        <f t="shared" si="7"/>
        <v>22</v>
      </c>
      <c r="O33" s="9">
        <f t="shared" si="8"/>
        <v>23</v>
      </c>
      <c r="P33" s="9">
        <f t="shared" si="9"/>
        <v>24</v>
      </c>
      <c r="Q33" s="9">
        <f t="shared" si="10"/>
        <v>25</v>
      </c>
      <c r="R33" s="9">
        <f t="shared" si="11"/>
        <v>26</v>
      </c>
      <c r="S33" s="9">
        <f t="shared" si="27"/>
        <v>26</v>
      </c>
      <c r="T33" s="99">
        <f t="shared" si="1"/>
        <v>112375</v>
      </c>
      <c r="U33" s="105">
        <f t="shared" si="2"/>
        <v>22250250</v>
      </c>
      <c r="V33" s="106">
        <f t="shared" si="22"/>
        <v>0.39</v>
      </c>
      <c r="W33" s="386">
        <v>14332857.811347956</v>
      </c>
      <c r="X33" s="106">
        <v>0.09</v>
      </c>
      <c r="Y33" s="105">
        <f t="shared" si="15"/>
        <v>1289957.2030213161</v>
      </c>
      <c r="Z33" s="98">
        <f>'Cost Report Data - 2015 Rebase'!F33</f>
        <v>44159</v>
      </c>
      <c r="AA33" s="98">
        <f>'Cost Report Data - 2015 Rebase'!G33</f>
        <v>72270</v>
      </c>
      <c r="AB33" s="106">
        <f t="shared" si="16"/>
        <v>0.61102808911028084</v>
      </c>
      <c r="AC33" s="101">
        <f>('Cost Report Data - 2015 Rebase'!D33-'Cost Report Data - 2015 Rebase'!C33)+1</f>
        <v>365</v>
      </c>
      <c r="AD33" s="102">
        <f t="shared" si="3"/>
        <v>72270</v>
      </c>
      <c r="AE33" s="107">
        <f t="shared" si="17"/>
        <v>44158.999999999993</v>
      </c>
      <c r="AF33" s="103">
        <f t="shared" si="18"/>
        <v>66488</v>
      </c>
      <c r="AG33" s="103">
        <f t="shared" si="19"/>
        <v>66488</v>
      </c>
      <c r="AH33" s="108">
        <f t="shared" si="20"/>
        <v>19.399999999999999</v>
      </c>
      <c r="AI33" s="192" t="s">
        <v>204</v>
      </c>
      <c r="AJ33" s="36"/>
    </row>
    <row r="34" spans="1:129" s="69" customFormat="1">
      <c r="A34" s="127">
        <f>Consolidation!A34</f>
        <v>1770690877</v>
      </c>
      <c r="B34" s="87" t="str">
        <f>Consolidation!B34</f>
        <v>REGENT CARE CENTER OF RENO</v>
      </c>
      <c r="C34" s="98">
        <f>'Cost Report Data - 2015 Rebase'!H34</f>
        <v>174</v>
      </c>
      <c r="D34" s="337">
        <v>174</v>
      </c>
      <c r="E34" s="337">
        <v>3</v>
      </c>
      <c r="F34" s="337">
        <f t="shared" si="21"/>
        <v>4</v>
      </c>
      <c r="G34" s="337">
        <f t="shared" si="4"/>
        <v>5</v>
      </c>
      <c r="H34" s="337">
        <v>3</v>
      </c>
      <c r="I34" s="337">
        <f t="shared" si="5"/>
        <v>4</v>
      </c>
      <c r="J34" s="9">
        <f t="shared" si="25"/>
        <v>5</v>
      </c>
      <c r="K34" s="9">
        <f t="shared" si="26"/>
        <v>6</v>
      </c>
      <c r="L34" s="9">
        <f t="shared" si="6"/>
        <v>7</v>
      </c>
      <c r="M34" s="9">
        <f t="shared" si="6"/>
        <v>8</v>
      </c>
      <c r="N34" s="9">
        <f t="shared" si="7"/>
        <v>9</v>
      </c>
      <c r="O34" s="9">
        <f t="shared" si="8"/>
        <v>10</v>
      </c>
      <c r="P34" s="9">
        <f t="shared" si="9"/>
        <v>11</v>
      </c>
      <c r="Q34" s="9">
        <f t="shared" si="10"/>
        <v>12</v>
      </c>
      <c r="R34" s="9">
        <f t="shared" si="11"/>
        <v>13</v>
      </c>
      <c r="S34" s="9">
        <f t="shared" si="27"/>
        <v>13</v>
      </c>
      <c r="T34" s="99">
        <f t="shared" si="1"/>
        <v>112375</v>
      </c>
      <c r="U34" s="105">
        <f t="shared" si="2"/>
        <v>19553250</v>
      </c>
      <c r="V34" s="106">
        <f t="shared" si="22"/>
        <v>0.19500000000000001</v>
      </c>
      <c r="W34" s="386">
        <v>15908816.68886924</v>
      </c>
      <c r="X34" s="106">
        <v>0.09</v>
      </c>
      <c r="Y34" s="105">
        <f>X34*W34</f>
        <v>1431793.5019982315</v>
      </c>
      <c r="Z34" s="98">
        <f>'Cost Report Data - 2015 Rebase'!F34</f>
        <v>54977</v>
      </c>
      <c r="AA34" s="98">
        <f>'Cost Report Data - 2015 Rebase'!G34</f>
        <v>63510</v>
      </c>
      <c r="AB34" s="106">
        <f t="shared" si="16"/>
        <v>0.86564320579436305</v>
      </c>
      <c r="AC34" s="101">
        <f>('Cost Report Data - 2015 Rebase'!D34-'Cost Report Data - 2015 Rebase'!C34)+1</f>
        <v>365</v>
      </c>
      <c r="AD34" s="102">
        <f t="shared" si="3"/>
        <v>63510</v>
      </c>
      <c r="AE34" s="107">
        <f t="shared" si="17"/>
        <v>54977</v>
      </c>
      <c r="AF34" s="103">
        <f t="shared" si="18"/>
        <v>58429</v>
      </c>
      <c r="AG34" s="103">
        <f t="shared" si="19"/>
        <v>58429</v>
      </c>
      <c r="AH34" s="108">
        <f t="shared" si="20"/>
        <v>24.5</v>
      </c>
      <c r="AI34" s="192" t="s">
        <v>204</v>
      </c>
      <c r="AJ34" s="36"/>
    </row>
    <row r="35" spans="1:129" s="69" customFormat="1">
      <c r="A35" s="127">
        <f>Consolidation!A35</f>
        <v>1407123417</v>
      </c>
      <c r="B35" s="175" t="str">
        <f>Consolidation!B35</f>
        <v>LKM - ROSEWOOD REHABILITATION</v>
      </c>
      <c r="C35" s="98">
        <f>'Cost Report Data - 2015 Rebase'!H35</f>
        <v>99</v>
      </c>
      <c r="D35" s="337">
        <v>99</v>
      </c>
      <c r="E35" s="337">
        <v>29</v>
      </c>
      <c r="F35" s="337">
        <f t="shared" si="21"/>
        <v>30</v>
      </c>
      <c r="G35" s="337">
        <f t="shared" si="4"/>
        <v>31</v>
      </c>
      <c r="H35" s="337">
        <f t="shared" si="24"/>
        <v>32</v>
      </c>
      <c r="I35" s="337">
        <f t="shared" si="5"/>
        <v>33</v>
      </c>
      <c r="J35" s="9">
        <f t="shared" si="25"/>
        <v>34</v>
      </c>
      <c r="K35" s="9">
        <f t="shared" si="26"/>
        <v>35</v>
      </c>
      <c r="L35" s="9">
        <f t="shared" si="6"/>
        <v>36</v>
      </c>
      <c r="M35" s="9">
        <f t="shared" si="6"/>
        <v>37</v>
      </c>
      <c r="N35" s="9">
        <f t="shared" si="7"/>
        <v>38</v>
      </c>
      <c r="O35" s="9">
        <f t="shared" si="8"/>
        <v>39</v>
      </c>
      <c r="P35" s="9">
        <f t="shared" si="9"/>
        <v>40</v>
      </c>
      <c r="Q35" s="9">
        <f t="shared" si="10"/>
        <v>41</v>
      </c>
      <c r="R35" s="9">
        <f t="shared" si="11"/>
        <v>42</v>
      </c>
      <c r="S35" s="9">
        <f t="shared" si="27"/>
        <v>40</v>
      </c>
      <c r="T35" s="99">
        <f t="shared" si="1"/>
        <v>112375</v>
      </c>
      <c r="U35" s="105">
        <f t="shared" si="2"/>
        <v>11125125</v>
      </c>
      <c r="V35" s="106">
        <f t="shared" si="22"/>
        <v>0.6</v>
      </c>
      <c r="W35" s="386">
        <v>4866765.5681353044</v>
      </c>
      <c r="X35" s="106">
        <v>0.09</v>
      </c>
      <c r="Y35" s="105">
        <f t="shared" si="15"/>
        <v>438008.90113217739</v>
      </c>
      <c r="Z35" s="98">
        <f>'Cost Report Data - 2015 Rebase'!F35</f>
        <v>25431</v>
      </c>
      <c r="AA35" s="98">
        <f>'Cost Report Data - 2015 Rebase'!G35</f>
        <v>36135</v>
      </c>
      <c r="AB35" s="106">
        <f t="shared" si="16"/>
        <v>0.70377750103777503</v>
      </c>
      <c r="AC35" s="101">
        <f>('Cost Report Data - 2015 Rebase'!D35-'Cost Report Data - 2015 Rebase'!C35)+1</f>
        <v>365</v>
      </c>
      <c r="AD35" s="102">
        <f t="shared" si="3"/>
        <v>36135</v>
      </c>
      <c r="AE35" s="107">
        <f t="shared" si="17"/>
        <v>25431</v>
      </c>
      <c r="AF35" s="103">
        <f t="shared" si="18"/>
        <v>33244</v>
      </c>
      <c r="AG35" s="103">
        <f t="shared" si="19"/>
        <v>33244</v>
      </c>
      <c r="AH35" s="108">
        <f t="shared" si="20"/>
        <v>13.18</v>
      </c>
      <c r="AI35" s="192" t="s">
        <v>204</v>
      </c>
      <c r="AJ35" s="36"/>
    </row>
    <row r="36" spans="1:129" s="69" customFormat="1">
      <c r="A36" s="127">
        <f>Consolidation!A36</f>
        <v>1275503591</v>
      </c>
      <c r="B36" s="87" t="str">
        <f>Consolidation!B36</f>
        <v>RENOWN SKILLED NURSING</v>
      </c>
      <c r="C36" s="98">
        <f>'Cost Report Data - 2015 Rebase'!H36</f>
        <v>160</v>
      </c>
      <c r="D36" s="9">
        <v>160</v>
      </c>
      <c r="E36" s="9">
        <v>27</v>
      </c>
      <c r="F36" s="9">
        <f t="shared" si="21"/>
        <v>28</v>
      </c>
      <c r="G36" s="9">
        <f t="shared" si="4"/>
        <v>29</v>
      </c>
      <c r="H36" s="9">
        <f t="shared" si="24"/>
        <v>30</v>
      </c>
      <c r="I36" s="9">
        <f t="shared" si="5"/>
        <v>31</v>
      </c>
      <c r="J36" s="9">
        <f t="shared" si="25"/>
        <v>32</v>
      </c>
      <c r="K36" s="9">
        <f t="shared" si="26"/>
        <v>33</v>
      </c>
      <c r="L36" s="9">
        <f t="shared" si="6"/>
        <v>34</v>
      </c>
      <c r="M36" s="9">
        <f t="shared" si="6"/>
        <v>35</v>
      </c>
      <c r="N36" s="9">
        <f t="shared" si="7"/>
        <v>36</v>
      </c>
      <c r="O36" s="9">
        <f t="shared" si="8"/>
        <v>37</v>
      </c>
      <c r="P36" s="9">
        <f t="shared" si="9"/>
        <v>38</v>
      </c>
      <c r="Q36" s="9">
        <f t="shared" si="10"/>
        <v>39</v>
      </c>
      <c r="R36" s="9">
        <f t="shared" si="11"/>
        <v>40</v>
      </c>
      <c r="S36" s="9">
        <f t="shared" si="27"/>
        <v>40</v>
      </c>
      <c r="T36" s="99">
        <f t="shared" si="1"/>
        <v>112375</v>
      </c>
      <c r="U36" s="99">
        <f t="shared" si="2"/>
        <v>17980000</v>
      </c>
      <c r="V36" s="100">
        <f>ROUND(S36*0.015,4)</f>
        <v>0.6</v>
      </c>
      <c r="W36" s="386">
        <v>7401814.1826473838</v>
      </c>
      <c r="X36" s="100">
        <v>0.09</v>
      </c>
      <c r="Y36" s="99">
        <f t="shared" si="15"/>
        <v>666163.27643826453</v>
      </c>
      <c r="Z36" s="98">
        <f>'Cost Report Data - 2015 Rebase'!F36</f>
        <v>36218</v>
      </c>
      <c r="AA36" s="98">
        <f>'Cost Report Data - 2015 Rebase'!G36</f>
        <v>58400</v>
      </c>
      <c r="AB36" s="100">
        <f t="shared" si="16"/>
        <v>0.62017123287671228</v>
      </c>
      <c r="AC36" s="101">
        <f>('Cost Report Data - 2015 Rebase'!D36-'Cost Report Data - 2015 Rebase'!C36)+1</f>
        <v>365</v>
      </c>
      <c r="AD36" s="102">
        <f t="shared" si="3"/>
        <v>58400</v>
      </c>
      <c r="AE36" s="102">
        <f t="shared" si="17"/>
        <v>36218</v>
      </c>
      <c r="AF36" s="98">
        <f t="shared" si="18"/>
        <v>53728</v>
      </c>
      <c r="AG36" s="98">
        <f t="shared" si="19"/>
        <v>53728</v>
      </c>
      <c r="AH36" s="85">
        <f t="shared" si="20"/>
        <v>12.4</v>
      </c>
      <c r="AI36" s="192" t="s">
        <v>204</v>
      </c>
      <c r="AJ36" s="36"/>
      <c r="AK36" s="358"/>
      <c r="AL36" s="358"/>
      <c r="AM36" s="358"/>
      <c r="AN36" s="358"/>
      <c r="AO36" s="358"/>
      <c r="AP36" s="358"/>
      <c r="AQ36" s="358"/>
      <c r="AR36" s="358"/>
      <c r="AS36" s="358"/>
      <c r="AT36" s="358"/>
      <c r="AU36" s="358"/>
      <c r="AV36" s="358"/>
      <c r="AW36" s="358"/>
      <c r="AX36" s="358"/>
      <c r="AY36" s="358"/>
      <c r="AZ36" s="358"/>
      <c r="BA36" s="358"/>
      <c r="BB36" s="358"/>
      <c r="BC36" s="358"/>
      <c r="BD36" s="358"/>
      <c r="BE36" s="358"/>
      <c r="BF36" s="358"/>
      <c r="BG36" s="358"/>
      <c r="BH36" s="358"/>
      <c r="BI36" s="358"/>
      <c r="BJ36" s="358"/>
      <c r="BK36" s="358"/>
      <c r="BL36" s="358"/>
      <c r="BM36" s="358"/>
      <c r="BN36" s="358"/>
      <c r="BO36" s="358"/>
      <c r="BP36" s="358"/>
      <c r="BQ36" s="358"/>
      <c r="BR36" s="358"/>
      <c r="BS36" s="358"/>
      <c r="BT36" s="358"/>
      <c r="BU36" s="358"/>
      <c r="BV36" s="358"/>
      <c r="BW36" s="358"/>
      <c r="BX36" s="358"/>
      <c r="BY36" s="358"/>
      <c r="BZ36" s="358"/>
      <c r="CA36" s="358"/>
      <c r="CB36" s="358"/>
      <c r="CC36" s="358"/>
      <c r="CD36" s="358"/>
      <c r="CE36" s="358"/>
      <c r="CF36" s="358"/>
      <c r="CG36" s="358"/>
      <c r="CH36" s="358"/>
      <c r="CI36" s="358"/>
      <c r="CJ36" s="358"/>
      <c r="CK36" s="358"/>
      <c r="CL36" s="358"/>
      <c r="CM36" s="358"/>
      <c r="CN36" s="358"/>
      <c r="CO36" s="358"/>
      <c r="CP36" s="358"/>
      <c r="CQ36" s="358"/>
      <c r="CR36" s="358"/>
      <c r="CS36" s="358"/>
      <c r="CT36" s="358"/>
      <c r="CU36" s="358"/>
      <c r="CV36" s="358"/>
      <c r="CW36" s="358"/>
      <c r="CX36" s="358"/>
      <c r="CY36" s="358"/>
      <c r="CZ36" s="358"/>
      <c r="DA36" s="358"/>
      <c r="DB36" s="358"/>
      <c r="DC36" s="358"/>
      <c r="DD36" s="358"/>
      <c r="DE36" s="358"/>
      <c r="DF36" s="358"/>
      <c r="DG36" s="358"/>
      <c r="DH36" s="358"/>
      <c r="DI36" s="358"/>
      <c r="DJ36" s="358"/>
      <c r="DK36" s="358"/>
      <c r="DL36" s="358"/>
      <c r="DM36" s="358"/>
      <c r="DN36" s="358"/>
      <c r="DO36" s="358"/>
      <c r="DP36" s="358"/>
      <c r="DQ36" s="358"/>
      <c r="DR36" s="358"/>
      <c r="DS36" s="358"/>
      <c r="DT36" s="358"/>
      <c r="DU36" s="358"/>
      <c r="DV36" s="358"/>
      <c r="DW36" s="358"/>
      <c r="DX36" s="358"/>
      <c r="DY36" s="358"/>
    </row>
    <row r="37" spans="1:129" s="69" customFormat="1">
      <c r="A37" s="127">
        <f>Consolidation!A37</f>
        <v>1912949504</v>
      </c>
      <c r="B37" s="87" t="str">
        <f>Consolidation!B37</f>
        <v>MANOR CARE HEALTH SERVICES (RENO)</v>
      </c>
      <c r="C37" s="98">
        <f>'Cost Report Data - 2015 Rebase'!H37</f>
        <v>99</v>
      </c>
      <c r="D37" s="9">
        <v>189</v>
      </c>
      <c r="E37" s="9">
        <v>13</v>
      </c>
      <c r="F37" s="9">
        <f t="shared" si="21"/>
        <v>14</v>
      </c>
      <c r="G37" s="9">
        <f t="shared" si="4"/>
        <v>15</v>
      </c>
      <c r="H37" s="9">
        <f t="shared" si="24"/>
        <v>16</v>
      </c>
      <c r="I37" s="9">
        <f t="shared" si="5"/>
        <v>17</v>
      </c>
      <c r="J37" s="9">
        <f t="shared" si="25"/>
        <v>18</v>
      </c>
      <c r="K37" s="9">
        <f t="shared" si="26"/>
        <v>19</v>
      </c>
      <c r="L37" s="9">
        <f t="shared" si="6"/>
        <v>20</v>
      </c>
      <c r="M37" s="9">
        <f t="shared" si="6"/>
        <v>21</v>
      </c>
      <c r="N37" s="9">
        <f t="shared" si="7"/>
        <v>22</v>
      </c>
      <c r="O37" s="9">
        <f t="shared" si="8"/>
        <v>23</v>
      </c>
      <c r="P37" s="9">
        <f t="shared" si="9"/>
        <v>24</v>
      </c>
      <c r="Q37" s="9">
        <f t="shared" si="10"/>
        <v>25</v>
      </c>
      <c r="R37" s="9">
        <f t="shared" si="11"/>
        <v>26</v>
      </c>
      <c r="S37" s="9">
        <f t="shared" si="27"/>
        <v>26</v>
      </c>
      <c r="T37" s="99">
        <f t="shared" si="1"/>
        <v>112375</v>
      </c>
      <c r="U37" s="99">
        <f t="shared" si="2"/>
        <v>21238875</v>
      </c>
      <c r="V37" s="100">
        <f t="shared" si="22"/>
        <v>0.39</v>
      </c>
      <c r="W37" s="105">
        <f t="shared" si="14"/>
        <v>12955714</v>
      </c>
      <c r="X37" s="100">
        <v>0.09</v>
      </c>
      <c r="Y37" s="99">
        <f t="shared" si="15"/>
        <v>1166014.26</v>
      </c>
      <c r="Z37" s="98">
        <f>'Cost Report Data - 2015 Rebase'!F37</f>
        <v>47910</v>
      </c>
      <c r="AA37" s="98">
        <f>'Cost Report Data - 2015 Rebase'!G37</f>
        <v>68985</v>
      </c>
      <c r="AB37" s="100">
        <f t="shared" si="16"/>
        <v>0.69449880408784515</v>
      </c>
      <c r="AC37" s="101">
        <f>('Cost Report Data - 2015 Rebase'!D37-'Cost Report Data - 2015 Rebase'!C37)+1</f>
        <v>365</v>
      </c>
      <c r="AD37" s="102">
        <f t="shared" si="3"/>
        <v>68985</v>
      </c>
      <c r="AE37" s="102">
        <f t="shared" si="17"/>
        <v>47910</v>
      </c>
      <c r="AF37" s="98">
        <f t="shared" si="18"/>
        <v>63466</v>
      </c>
      <c r="AG37" s="98">
        <f t="shared" si="19"/>
        <v>63466</v>
      </c>
      <c r="AH37" s="85">
        <f t="shared" si="20"/>
        <v>18.37</v>
      </c>
      <c r="AI37" s="358"/>
      <c r="AJ37" s="36"/>
      <c r="AK37" s="358"/>
      <c r="AL37" s="358"/>
      <c r="AM37" s="358"/>
      <c r="AN37" s="358"/>
      <c r="AO37" s="358"/>
      <c r="AP37" s="358"/>
      <c r="AQ37" s="358"/>
      <c r="AR37" s="358"/>
      <c r="AS37" s="358"/>
      <c r="AT37" s="358"/>
      <c r="AU37" s="358"/>
      <c r="AV37" s="358"/>
      <c r="AW37" s="358"/>
      <c r="AX37" s="358"/>
      <c r="AY37" s="358"/>
      <c r="AZ37" s="358"/>
      <c r="BA37" s="358"/>
      <c r="BB37" s="358"/>
      <c r="BC37" s="358"/>
      <c r="BD37" s="358"/>
      <c r="BE37" s="358"/>
      <c r="BF37" s="358"/>
      <c r="BG37" s="358"/>
      <c r="BH37" s="358"/>
      <c r="BI37" s="358"/>
      <c r="BJ37" s="358"/>
      <c r="BK37" s="358"/>
      <c r="BL37" s="358"/>
      <c r="BM37" s="358"/>
      <c r="BN37" s="358"/>
      <c r="BO37" s="358"/>
      <c r="BP37" s="358"/>
      <c r="BQ37" s="358"/>
      <c r="BR37" s="358"/>
      <c r="BS37" s="358"/>
      <c r="BT37" s="358"/>
      <c r="BU37" s="358"/>
      <c r="BV37" s="358"/>
      <c r="BW37" s="358"/>
      <c r="BX37" s="358"/>
      <c r="BY37" s="358"/>
      <c r="BZ37" s="358"/>
      <c r="CA37" s="358"/>
      <c r="CB37" s="358"/>
      <c r="CC37" s="358"/>
      <c r="CD37" s="358"/>
      <c r="CE37" s="358"/>
      <c r="CF37" s="358"/>
      <c r="CG37" s="358"/>
      <c r="CH37" s="358"/>
      <c r="CI37" s="358"/>
      <c r="CJ37" s="358"/>
      <c r="CK37" s="358"/>
      <c r="CL37" s="358"/>
      <c r="CM37" s="358"/>
      <c r="CN37" s="358"/>
      <c r="CO37" s="358"/>
      <c r="CP37" s="358"/>
      <c r="CQ37" s="358"/>
      <c r="CR37" s="358"/>
      <c r="CS37" s="358"/>
      <c r="CT37" s="358"/>
      <c r="CU37" s="358"/>
      <c r="CV37" s="358"/>
      <c r="CW37" s="358"/>
      <c r="CX37" s="358"/>
      <c r="CY37" s="358"/>
      <c r="CZ37" s="358"/>
      <c r="DA37" s="358"/>
      <c r="DB37" s="358"/>
      <c r="DC37" s="358"/>
      <c r="DD37" s="358"/>
      <c r="DE37" s="358"/>
      <c r="DF37" s="358"/>
      <c r="DG37" s="358"/>
      <c r="DH37" s="358"/>
      <c r="DI37" s="358"/>
      <c r="DJ37" s="358"/>
      <c r="DK37" s="358"/>
      <c r="DL37" s="358"/>
      <c r="DM37" s="358"/>
      <c r="DN37" s="358"/>
      <c r="DO37" s="358"/>
      <c r="DP37" s="358"/>
      <c r="DQ37" s="358"/>
      <c r="DR37" s="358"/>
      <c r="DS37" s="358"/>
      <c r="DT37" s="358"/>
      <c r="DU37" s="358"/>
      <c r="DV37" s="358"/>
      <c r="DW37" s="358"/>
      <c r="DX37" s="358"/>
      <c r="DY37" s="358"/>
    </row>
    <row r="38" spans="1:129" s="70" customFormat="1">
      <c r="A38" s="127">
        <f>Consolidation!A38</f>
        <v>1750339131</v>
      </c>
      <c r="B38" s="87" t="str">
        <f>Consolidation!B38</f>
        <v>WHITE PINE CARE CENTER</v>
      </c>
      <c r="C38" s="98">
        <f>'Cost Report Data - 2015 Rebase'!H38</f>
        <v>97</v>
      </c>
      <c r="D38" s="9">
        <v>97</v>
      </c>
      <c r="E38" s="9">
        <v>27</v>
      </c>
      <c r="F38" s="9">
        <f t="shared" si="21"/>
        <v>28</v>
      </c>
      <c r="G38" s="9">
        <f t="shared" si="4"/>
        <v>29</v>
      </c>
      <c r="H38" s="9">
        <f t="shared" si="24"/>
        <v>30</v>
      </c>
      <c r="I38" s="9">
        <f t="shared" si="5"/>
        <v>31</v>
      </c>
      <c r="J38" s="9">
        <f t="shared" si="25"/>
        <v>32</v>
      </c>
      <c r="K38" s="9">
        <f t="shared" si="26"/>
        <v>33</v>
      </c>
      <c r="L38" s="9">
        <f t="shared" si="6"/>
        <v>34</v>
      </c>
      <c r="M38" s="9">
        <f t="shared" si="6"/>
        <v>35</v>
      </c>
      <c r="N38" s="9">
        <f t="shared" si="7"/>
        <v>36</v>
      </c>
      <c r="O38" s="9">
        <f t="shared" si="8"/>
        <v>37</v>
      </c>
      <c r="P38" s="9">
        <f t="shared" si="9"/>
        <v>38</v>
      </c>
      <c r="Q38" s="9">
        <f t="shared" si="10"/>
        <v>39</v>
      </c>
      <c r="R38" s="9">
        <f t="shared" si="11"/>
        <v>40</v>
      </c>
      <c r="S38" s="9">
        <f t="shared" si="27"/>
        <v>40</v>
      </c>
      <c r="T38" s="99">
        <f t="shared" si="1"/>
        <v>112375</v>
      </c>
      <c r="U38" s="99">
        <f t="shared" si="2"/>
        <v>10900375</v>
      </c>
      <c r="V38" s="100">
        <f t="shared" si="22"/>
        <v>0.6</v>
      </c>
      <c r="W38" s="105">
        <f t="shared" si="14"/>
        <v>4360150</v>
      </c>
      <c r="X38" s="100">
        <v>0.09</v>
      </c>
      <c r="Y38" s="99">
        <f t="shared" si="15"/>
        <v>392413.5</v>
      </c>
      <c r="Z38" s="98">
        <f>'Cost Report Data - 2015 Rebase'!F38</f>
        <v>13065</v>
      </c>
      <c r="AA38" s="98">
        <f>'Cost Report Data - 2015 Rebase'!G38</f>
        <v>35405</v>
      </c>
      <c r="AB38" s="100">
        <f t="shared" si="16"/>
        <v>0.36901567575201244</v>
      </c>
      <c r="AC38" s="101">
        <f>('Cost Report Data - 2015 Rebase'!D38-'Cost Report Data - 2015 Rebase'!C38)+1</f>
        <v>365</v>
      </c>
      <c r="AD38" s="102">
        <f t="shared" si="3"/>
        <v>35405</v>
      </c>
      <c r="AE38" s="102">
        <f t="shared" si="17"/>
        <v>13065</v>
      </c>
      <c r="AF38" s="98">
        <f t="shared" si="18"/>
        <v>32573</v>
      </c>
      <c r="AG38" s="98">
        <f t="shared" si="19"/>
        <v>32573</v>
      </c>
      <c r="AH38" s="85">
        <f t="shared" si="20"/>
        <v>12.05</v>
      </c>
      <c r="AI38" s="23"/>
      <c r="AJ38" s="36"/>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row>
    <row r="39" spans="1:129" s="69" customFormat="1">
      <c r="A39" s="127">
        <f>Consolidation!A39</f>
        <v>1083662514</v>
      </c>
      <c r="B39" s="87" t="str">
        <f>Consolidation!B39</f>
        <v>GARDNERVILLE HEALTH AND REHABILITATION CENTER</v>
      </c>
      <c r="C39" s="98">
        <f>'Cost Report Data - 2015 Rebase'!H39</f>
        <v>60</v>
      </c>
      <c r="D39" s="337">
        <v>60</v>
      </c>
      <c r="E39" s="337">
        <v>4</v>
      </c>
      <c r="F39" s="337">
        <f t="shared" si="21"/>
        <v>5</v>
      </c>
      <c r="G39" s="337">
        <f t="shared" si="4"/>
        <v>6</v>
      </c>
      <c r="H39" s="337">
        <f t="shared" si="24"/>
        <v>7</v>
      </c>
      <c r="I39" s="337">
        <f t="shared" si="5"/>
        <v>8</v>
      </c>
      <c r="J39" s="9">
        <f t="shared" si="25"/>
        <v>9</v>
      </c>
      <c r="K39" s="9">
        <f t="shared" si="26"/>
        <v>10</v>
      </c>
      <c r="L39" s="9">
        <f t="shared" si="6"/>
        <v>11</v>
      </c>
      <c r="M39" s="9">
        <f t="shared" si="6"/>
        <v>12</v>
      </c>
      <c r="N39" s="9">
        <f t="shared" si="7"/>
        <v>13</v>
      </c>
      <c r="O39" s="9">
        <f t="shared" si="8"/>
        <v>14</v>
      </c>
      <c r="P39" s="9">
        <f t="shared" si="9"/>
        <v>15</v>
      </c>
      <c r="Q39" s="9">
        <f t="shared" si="10"/>
        <v>16</v>
      </c>
      <c r="R39" s="9">
        <f t="shared" si="11"/>
        <v>17</v>
      </c>
      <c r="S39" s="9">
        <f t="shared" si="27"/>
        <v>17</v>
      </c>
      <c r="T39" s="99">
        <f t="shared" si="1"/>
        <v>112375</v>
      </c>
      <c r="U39" s="105">
        <f t="shared" si="2"/>
        <v>6742500</v>
      </c>
      <c r="V39" s="106">
        <f>ROUND(S39*0.015,4)</f>
        <v>0.255</v>
      </c>
      <c r="W39" s="386">
        <v>5593395.6929307543</v>
      </c>
      <c r="X39" s="106">
        <v>0.09</v>
      </c>
      <c r="Y39" s="105">
        <f>X39*W39</f>
        <v>503405.61236376787</v>
      </c>
      <c r="Z39" s="98">
        <f>'Cost Report Data - 2015 Rebase'!F39</f>
        <v>15967</v>
      </c>
      <c r="AA39" s="98">
        <f>'Cost Report Data - 2015 Rebase'!G39</f>
        <v>21900</v>
      </c>
      <c r="AB39" s="106">
        <f>Z39/AA39</f>
        <v>0.72908675799086753</v>
      </c>
      <c r="AC39" s="101">
        <f>('Cost Report Data - 2015 Rebase'!D39-'Cost Report Data - 2015 Rebase'!C39)+1</f>
        <v>365</v>
      </c>
      <c r="AD39" s="102">
        <f t="shared" si="3"/>
        <v>21900</v>
      </c>
      <c r="AE39" s="107">
        <f>AD39*AB39</f>
        <v>15966.999999999998</v>
      </c>
      <c r="AF39" s="103">
        <f t="shared" ref="AF39:AF44" si="28">ROUND(AD39*0.92,0)</f>
        <v>20148</v>
      </c>
      <c r="AG39" s="103">
        <f>MAX(AE39,AF39)</f>
        <v>20148</v>
      </c>
      <c r="AH39" s="108">
        <f>ROUND(+Y39/(AG39),2)</f>
        <v>24.99</v>
      </c>
      <c r="AI39" s="192" t="s">
        <v>204</v>
      </c>
      <c r="AJ39" s="36"/>
      <c r="AK39" s="70"/>
    </row>
    <row r="40" spans="1:129" s="69" customFormat="1">
      <c r="A40" s="127">
        <f>Consolidation!A40</f>
        <v>1093701856</v>
      </c>
      <c r="B40" s="87" t="str">
        <f>Consolidation!B40</f>
        <v>HIGHLAND MANOR OF FALLON</v>
      </c>
      <c r="C40" s="98">
        <f>'Cost Report Data - 2015 Rebase'!H40</f>
        <v>102</v>
      </c>
      <c r="D40" s="337">
        <v>102</v>
      </c>
      <c r="E40" s="337"/>
      <c r="F40" s="337"/>
      <c r="G40" s="337">
        <v>1</v>
      </c>
      <c r="H40" s="337">
        <f t="shared" si="24"/>
        <v>2</v>
      </c>
      <c r="I40" s="9">
        <f t="shared" si="5"/>
        <v>3</v>
      </c>
      <c r="J40" s="9">
        <f t="shared" si="25"/>
        <v>4</v>
      </c>
      <c r="K40" s="9">
        <f t="shared" si="26"/>
        <v>5</v>
      </c>
      <c r="L40" s="9">
        <f t="shared" si="6"/>
        <v>6</v>
      </c>
      <c r="M40" s="9">
        <f t="shared" si="6"/>
        <v>7</v>
      </c>
      <c r="N40" s="9">
        <f t="shared" si="7"/>
        <v>8</v>
      </c>
      <c r="O40" s="9">
        <f t="shared" si="8"/>
        <v>9</v>
      </c>
      <c r="P40" s="9">
        <f t="shared" si="9"/>
        <v>10</v>
      </c>
      <c r="Q40" s="9">
        <f t="shared" si="10"/>
        <v>11</v>
      </c>
      <c r="R40" s="9">
        <f t="shared" si="11"/>
        <v>12</v>
      </c>
      <c r="S40" s="9">
        <f t="shared" si="27"/>
        <v>12</v>
      </c>
      <c r="T40" s="99">
        <f t="shared" si="1"/>
        <v>112375</v>
      </c>
      <c r="U40" s="105">
        <f t="shared" si="2"/>
        <v>11462250</v>
      </c>
      <c r="V40" s="106">
        <f>ROUND(S40*0.015,4)</f>
        <v>0.18</v>
      </c>
      <c r="W40" s="105">
        <f t="shared" si="14"/>
        <v>9399045</v>
      </c>
      <c r="X40" s="202">
        <v>0.09</v>
      </c>
      <c r="Y40" s="99">
        <f>X40*W40</f>
        <v>845914.04999999993</v>
      </c>
      <c r="Z40" s="98">
        <f>'Cost Report Data - 2015 Rebase'!F40</f>
        <v>31277</v>
      </c>
      <c r="AA40" s="98">
        <f>'Cost Report Data - 2015 Rebase'!G40</f>
        <v>37230</v>
      </c>
      <c r="AB40" s="106">
        <f t="shared" si="16"/>
        <v>0.84010206822455014</v>
      </c>
      <c r="AC40" s="101">
        <f>('Cost Report Data - 2015 Rebase'!D40-'Cost Report Data - 2015 Rebase'!C40)+1</f>
        <v>365</v>
      </c>
      <c r="AD40" s="102">
        <f t="shared" si="3"/>
        <v>37230</v>
      </c>
      <c r="AE40" s="204">
        <f>AD40*AB40</f>
        <v>31277</v>
      </c>
      <c r="AF40" s="103">
        <f>ROUND(AD40*0.92,0)</f>
        <v>34252</v>
      </c>
      <c r="AG40" s="103">
        <f>MAX(AE40,AF40)</f>
        <v>34252</v>
      </c>
      <c r="AH40" s="108">
        <f>ROUND(+Y40/(AG40),2)</f>
        <v>24.7</v>
      </c>
      <c r="AI40" s="192"/>
      <c r="AJ40" s="36"/>
      <c r="AK40" s="70"/>
    </row>
    <row r="41" spans="1:129">
      <c r="A41" s="127">
        <f>Consolidation!A41</f>
        <v>1033295241</v>
      </c>
      <c r="B41" s="87" t="str">
        <f>Consolidation!B41</f>
        <v>THE HEIGHTS OF SUMMERLIN</v>
      </c>
      <c r="C41" s="237">
        <f>'Cost Report Data - 2015 Rebase'!H41</f>
        <v>190</v>
      </c>
      <c r="D41" s="337">
        <v>190</v>
      </c>
      <c r="E41" s="337"/>
      <c r="F41" s="337"/>
      <c r="G41" s="337">
        <v>1</v>
      </c>
      <c r="H41" s="337">
        <f t="shared" si="24"/>
        <v>2</v>
      </c>
      <c r="I41" s="9">
        <f t="shared" si="5"/>
        <v>3</v>
      </c>
      <c r="J41" s="9">
        <f t="shared" si="25"/>
        <v>4</v>
      </c>
      <c r="K41" s="9">
        <f t="shared" si="26"/>
        <v>5</v>
      </c>
      <c r="L41" s="9">
        <f t="shared" si="6"/>
        <v>6</v>
      </c>
      <c r="M41" s="9">
        <f t="shared" si="6"/>
        <v>7</v>
      </c>
      <c r="N41" s="9">
        <f t="shared" si="7"/>
        <v>8</v>
      </c>
      <c r="O41" s="9">
        <f t="shared" si="8"/>
        <v>9</v>
      </c>
      <c r="P41" s="9">
        <f t="shared" si="9"/>
        <v>10</v>
      </c>
      <c r="Q41" s="9">
        <f t="shared" si="10"/>
        <v>11</v>
      </c>
      <c r="R41" s="9">
        <f t="shared" si="11"/>
        <v>12</v>
      </c>
      <c r="S41" s="9">
        <f t="shared" si="27"/>
        <v>12</v>
      </c>
      <c r="T41" s="99">
        <f t="shared" si="1"/>
        <v>112375</v>
      </c>
      <c r="U41" s="105">
        <f t="shared" si="2"/>
        <v>21351250</v>
      </c>
      <c r="V41" s="106">
        <f>ROUND(S41*0.015,4)</f>
        <v>0.18</v>
      </c>
      <c r="W41" s="105">
        <f t="shared" si="14"/>
        <v>17508025</v>
      </c>
      <c r="X41" s="202">
        <v>0.09</v>
      </c>
      <c r="Y41" s="99">
        <f>X41*W41</f>
        <v>1575722.25</v>
      </c>
      <c r="Z41" s="98">
        <f>'Cost Report Data - 2015 Rebase'!F41</f>
        <v>62582</v>
      </c>
      <c r="AA41" s="98">
        <f>'Cost Report Data - 2015 Rebase'!G41</f>
        <v>69350</v>
      </c>
      <c r="AB41" s="106">
        <f t="shared" si="16"/>
        <v>0.90240807498197551</v>
      </c>
      <c r="AC41" s="101">
        <f>('Cost Report Data - 2015 Rebase'!D41-'Cost Report Data - 2015 Rebase'!C41)+1</f>
        <v>365</v>
      </c>
      <c r="AD41" s="102">
        <f t="shared" si="3"/>
        <v>69350</v>
      </c>
      <c r="AE41" s="204">
        <f>AD41*AB41</f>
        <v>62582</v>
      </c>
      <c r="AF41" s="103">
        <f t="shared" si="28"/>
        <v>63802</v>
      </c>
      <c r="AG41" s="103">
        <f t="shared" si="19"/>
        <v>63802</v>
      </c>
      <c r="AH41" s="108">
        <f>ROUND(+Y41/(AG41),2)</f>
        <v>24.7</v>
      </c>
      <c r="AI41" s="165"/>
      <c r="AJ41" s="36"/>
      <c r="AK41" s="23"/>
    </row>
    <row r="42" spans="1:129">
      <c r="A42" s="127">
        <f>Consolidation!A42</f>
        <v>1083707764</v>
      </c>
      <c r="B42" s="87" t="str">
        <f>Consolidation!B42</f>
        <v>CARE MERIDIAN</v>
      </c>
      <c r="C42" s="224">
        <f>'Cost Report Data - 2015 Rebase'!H42</f>
        <v>35</v>
      </c>
      <c r="D42" s="337">
        <v>35</v>
      </c>
      <c r="E42" s="337"/>
      <c r="F42" s="337"/>
      <c r="G42" s="337"/>
      <c r="H42" s="337"/>
      <c r="I42" s="9"/>
      <c r="J42" s="9"/>
      <c r="K42" s="9"/>
      <c r="L42" s="9"/>
      <c r="M42" s="9">
        <v>7</v>
      </c>
      <c r="N42" s="9">
        <f t="shared" si="7"/>
        <v>8</v>
      </c>
      <c r="O42" s="9">
        <f t="shared" si="8"/>
        <v>9</v>
      </c>
      <c r="P42" s="9">
        <f t="shared" si="9"/>
        <v>10</v>
      </c>
      <c r="Q42" s="9">
        <f t="shared" si="10"/>
        <v>11</v>
      </c>
      <c r="R42" s="9">
        <f t="shared" si="11"/>
        <v>12</v>
      </c>
      <c r="S42" s="9">
        <f t="shared" si="27"/>
        <v>12</v>
      </c>
      <c r="T42" s="99">
        <f t="shared" si="1"/>
        <v>112375</v>
      </c>
      <c r="U42" s="105">
        <f t="shared" si="2"/>
        <v>3933125</v>
      </c>
      <c r="V42" s="106">
        <f t="shared" ref="V42:V44" si="29">ROUND(S42*0.015,4)</f>
        <v>0.18</v>
      </c>
      <c r="W42" s="105">
        <f t="shared" ref="W42:W44" si="30">ROUND(U42*(1-V42),0)</f>
        <v>3225163</v>
      </c>
      <c r="X42" s="202">
        <v>0.09</v>
      </c>
      <c r="Y42" s="99">
        <f t="shared" ref="Y42:Y44" si="31">X42*W42</f>
        <v>290264.67</v>
      </c>
      <c r="Z42" s="98">
        <f>'Cost Report Data - 2015 Rebase'!F42</f>
        <v>10457</v>
      </c>
      <c r="AA42" s="98">
        <f>'Cost Report Data - 2015 Rebase'!G42</f>
        <v>12775</v>
      </c>
      <c r="AB42" s="106">
        <f t="shared" si="16"/>
        <v>0.81855185909980432</v>
      </c>
      <c r="AC42" s="101">
        <f>('Cost Report Data - 2015 Rebase'!D42-'Cost Report Data - 2015 Rebase'!C42)+1</f>
        <v>365</v>
      </c>
      <c r="AD42" s="102">
        <f t="shared" si="3"/>
        <v>12775</v>
      </c>
      <c r="AE42" s="204">
        <f t="shared" ref="AE42:AE44" si="32">AD42*AB42</f>
        <v>10457</v>
      </c>
      <c r="AF42" s="103">
        <f t="shared" si="28"/>
        <v>11753</v>
      </c>
      <c r="AG42" s="103">
        <f t="shared" si="19"/>
        <v>11753</v>
      </c>
      <c r="AH42" s="108">
        <f>ROUND(+Y42/(AG42),2)</f>
        <v>24.7</v>
      </c>
      <c r="AI42" s="165"/>
      <c r="AJ42" s="36"/>
      <c r="AK42" s="23"/>
    </row>
    <row r="43" spans="1:129">
      <c r="A43" s="127">
        <f>Consolidation!A43</f>
        <v>1013143965</v>
      </c>
      <c r="B43" s="87" t="str">
        <f>Consolidation!B43</f>
        <v>MANOR CARE HEALTH SERVICES - WINGFIELD HILLS</v>
      </c>
      <c r="C43" s="204">
        <v>120</v>
      </c>
      <c r="D43" s="337">
        <v>120</v>
      </c>
      <c r="E43" s="337"/>
      <c r="F43" s="337"/>
      <c r="G43" s="337"/>
      <c r="H43" s="337"/>
      <c r="I43" s="9"/>
      <c r="J43" s="9"/>
      <c r="K43" s="9"/>
      <c r="L43" s="9">
        <v>1</v>
      </c>
      <c r="M43" s="9">
        <f t="shared" si="6"/>
        <v>2</v>
      </c>
      <c r="N43" s="9">
        <f t="shared" si="7"/>
        <v>3</v>
      </c>
      <c r="O43" s="9">
        <f t="shared" si="8"/>
        <v>4</v>
      </c>
      <c r="P43" s="9">
        <f t="shared" si="9"/>
        <v>5</v>
      </c>
      <c r="Q43" s="9">
        <f t="shared" si="10"/>
        <v>6</v>
      </c>
      <c r="R43" s="9">
        <f t="shared" si="11"/>
        <v>7</v>
      </c>
      <c r="S43" s="9">
        <f t="shared" si="27"/>
        <v>7</v>
      </c>
      <c r="T43" s="99">
        <f t="shared" si="1"/>
        <v>112375</v>
      </c>
      <c r="U43" s="105">
        <f t="shared" si="2"/>
        <v>13485000</v>
      </c>
      <c r="V43" s="106">
        <f t="shared" si="29"/>
        <v>0.105</v>
      </c>
      <c r="W43" s="105">
        <f t="shared" si="30"/>
        <v>12069075</v>
      </c>
      <c r="X43" s="202">
        <v>0.09</v>
      </c>
      <c r="Y43" s="99">
        <f t="shared" si="31"/>
        <v>1086216.75</v>
      </c>
      <c r="Z43" s="98">
        <f>'Cost Report Data - 2015 Rebase'!F43</f>
        <v>31504</v>
      </c>
      <c r="AA43" s="98">
        <f>'Cost Report Data - 2015 Rebase'!G43</f>
        <v>43800</v>
      </c>
      <c r="AB43" s="106">
        <f t="shared" si="16"/>
        <v>0.7192694063926941</v>
      </c>
      <c r="AC43" s="101">
        <f>('Cost Report Data - 2015 Rebase'!D43-'Cost Report Data - 2015 Rebase'!C43)+1</f>
        <v>365</v>
      </c>
      <c r="AD43" s="102">
        <f t="shared" si="3"/>
        <v>43800</v>
      </c>
      <c r="AE43" s="204">
        <f t="shared" si="32"/>
        <v>31504</v>
      </c>
      <c r="AF43" s="103">
        <f t="shared" si="28"/>
        <v>40296</v>
      </c>
      <c r="AG43" s="103">
        <f t="shared" si="19"/>
        <v>40296</v>
      </c>
      <c r="AH43" s="108">
        <f t="shared" si="20"/>
        <v>26.96</v>
      </c>
      <c r="AI43" s="165"/>
      <c r="AJ43" s="36"/>
      <c r="AK43" s="23"/>
    </row>
    <row r="44" spans="1:129">
      <c r="A44" s="127">
        <f>Consolidation!A44</f>
        <v>1194045336</v>
      </c>
      <c r="B44" s="87" t="str">
        <f>Consolidation!B44</f>
        <v>MARQUIS CARE AT CENTENNIAL HILLS</v>
      </c>
      <c r="C44" s="224">
        <f>'Cost Report Data - 2015 Rebase'!H44</f>
        <v>120</v>
      </c>
      <c r="D44" s="337">
        <v>120</v>
      </c>
      <c r="E44" s="337"/>
      <c r="F44" s="337"/>
      <c r="G44" s="337"/>
      <c r="H44" s="337"/>
      <c r="I44" s="9"/>
      <c r="J44" s="9"/>
      <c r="K44" s="9"/>
      <c r="L44" s="9"/>
      <c r="M44" s="9">
        <v>1</v>
      </c>
      <c r="N44" s="9">
        <f t="shared" si="7"/>
        <v>2</v>
      </c>
      <c r="O44" s="9">
        <f t="shared" si="8"/>
        <v>3</v>
      </c>
      <c r="P44" s="9">
        <f t="shared" si="9"/>
        <v>4</v>
      </c>
      <c r="Q44" s="9">
        <f t="shared" si="10"/>
        <v>5</v>
      </c>
      <c r="R44" s="9">
        <f t="shared" si="11"/>
        <v>6</v>
      </c>
      <c r="S44" s="9">
        <f t="shared" si="27"/>
        <v>6</v>
      </c>
      <c r="T44" s="99">
        <f t="shared" si="1"/>
        <v>112375</v>
      </c>
      <c r="U44" s="105">
        <f t="shared" si="2"/>
        <v>13485000</v>
      </c>
      <c r="V44" s="106">
        <f t="shared" si="29"/>
        <v>0.09</v>
      </c>
      <c r="W44" s="105">
        <f t="shared" si="30"/>
        <v>12271350</v>
      </c>
      <c r="X44" s="202">
        <v>0.09</v>
      </c>
      <c r="Y44" s="99">
        <f t="shared" si="31"/>
        <v>1104421.5</v>
      </c>
      <c r="Z44" s="98">
        <f>'Cost Report Data - 2015 Rebase'!F44</f>
        <v>40086</v>
      </c>
      <c r="AA44" s="98">
        <f>'Cost Report Data - 2015 Rebase'!G44</f>
        <v>43800</v>
      </c>
      <c r="AB44" s="106">
        <f t="shared" si="16"/>
        <v>0.91520547945205477</v>
      </c>
      <c r="AC44" s="101">
        <f>('Cost Report Data - 2015 Rebase'!D44-'Cost Report Data - 2015 Rebase'!C44)+1</f>
        <v>365</v>
      </c>
      <c r="AD44" s="102">
        <f t="shared" si="3"/>
        <v>43800</v>
      </c>
      <c r="AE44" s="204">
        <f t="shared" si="32"/>
        <v>40086</v>
      </c>
      <c r="AF44" s="103">
        <f t="shared" si="28"/>
        <v>40296</v>
      </c>
      <c r="AG44" s="103">
        <f t="shared" si="19"/>
        <v>40296</v>
      </c>
      <c r="AH44" s="108">
        <f t="shared" si="20"/>
        <v>27.41</v>
      </c>
      <c r="AI44" s="165"/>
      <c r="AJ44" s="36"/>
      <c r="AK44" s="23"/>
    </row>
    <row r="45" spans="1:129" ht="12" thickBot="1">
      <c r="A45" s="236"/>
      <c r="B45" s="131"/>
      <c r="C45" s="228"/>
      <c r="D45" s="228"/>
      <c r="E45" s="228"/>
      <c r="F45" s="228"/>
      <c r="G45" s="228"/>
      <c r="H45" s="228"/>
      <c r="I45" s="43"/>
      <c r="J45" s="43"/>
      <c r="K45" s="43"/>
      <c r="L45" s="43"/>
      <c r="M45" s="43"/>
      <c r="N45" s="43"/>
      <c r="O45" s="43"/>
      <c r="P45" s="43"/>
      <c r="Q45" s="43"/>
      <c r="R45" s="43"/>
      <c r="S45" s="43"/>
      <c r="T45" s="117"/>
      <c r="U45" s="239"/>
      <c r="V45" s="233"/>
      <c r="W45" s="117"/>
      <c r="X45" s="269"/>
      <c r="Y45" s="117"/>
      <c r="Z45" s="330"/>
      <c r="AA45" s="327"/>
      <c r="AB45" s="327"/>
      <c r="AC45" s="327"/>
      <c r="AD45" s="111"/>
      <c r="AE45" s="328"/>
      <c r="AF45" s="234"/>
      <c r="AG45" s="234"/>
      <c r="AH45" s="235"/>
      <c r="AI45" s="165"/>
      <c r="AJ45" s="36"/>
      <c r="AK45" s="23"/>
    </row>
    <row r="46" spans="1:129">
      <c r="A46" s="184"/>
      <c r="B46" s="93"/>
      <c r="C46" s="224"/>
      <c r="D46" s="23"/>
      <c r="E46" s="23"/>
      <c r="F46" s="23"/>
      <c r="G46" s="23"/>
      <c r="H46" s="23"/>
      <c r="I46" s="23"/>
      <c r="J46" s="23"/>
      <c r="K46" s="23"/>
      <c r="L46" s="23"/>
      <c r="M46" s="23"/>
      <c r="N46" s="23"/>
      <c r="O46" s="23"/>
      <c r="P46" s="23"/>
      <c r="Q46" s="23"/>
      <c r="R46" s="23"/>
      <c r="S46" s="23"/>
      <c r="T46" s="134"/>
      <c r="U46" s="134"/>
      <c r="V46" s="45"/>
      <c r="W46" s="203"/>
      <c r="X46" s="45"/>
      <c r="Y46" s="134"/>
      <c r="Z46" s="224"/>
      <c r="AA46" s="224"/>
      <c r="AB46" s="45"/>
      <c r="AC46" s="220"/>
      <c r="AD46" s="126"/>
      <c r="AE46" s="126"/>
      <c r="AF46" s="224"/>
      <c r="AG46" s="224"/>
      <c r="AH46" s="223"/>
      <c r="AI46" s="165"/>
      <c r="AJ46" s="23"/>
      <c r="AK46" s="23"/>
    </row>
    <row r="47" spans="1:129">
      <c r="B47" s="387" t="s">
        <v>203</v>
      </c>
      <c r="M47" s="69"/>
      <c r="N47" s="69"/>
      <c r="O47" s="69"/>
      <c r="P47" s="69"/>
      <c r="Q47" s="69"/>
      <c r="R47" s="69"/>
      <c r="U47" s="384"/>
      <c r="W47" s="272"/>
    </row>
    <row r="48" spans="1:129">
      <c r="B48" s="358" t="s">
        <v>338</v>
      </c>
      <c r="M48" s="69"/>
      <c r="N48" s="69"/>
      <c r="O48" s="69"/>
      <c r="P48" s="69"/>
      <c r="Q48" s="69"/>
      <c r="R48" s="69"/>
      <c r="U48" s="384"/>
      <c r="W48" s="272"/>
    </row>
    <row r="49" spans="1:44">
      <c r="B49" s="358" t="s">
        <v>71</v>
      </c>
      <c r="M49" s="69"/>
      <c r="N49" s="69"/>
      <c r="O49" s="69"/>
      <c r="P49" s="69"/>
      <c r="Q49" s="69"/>
      <c r="R49" s="69"/>
      <c r="U49" s="384"/>
      <c r="W49" s="272"/>
    </row>
    <row r="50" spans="1:44">
      <c r="B50" s="165" t="s">
        <v>390</v>
      </c>
      <c r="M50" s="69"/>
      <c r="N50" s="69"/>
      <c r="O50" s="69"/>
      <c r="P50" s="69"/>
      <c r="Q50" s="69"/>
      <c r="R50" s="69"/>
      <c r="U50" s="384"/>
      <c r="W50" s="272"/>
    </row>
    <row r="51" spans="1:44">
      <c r="B51" s="358" t="s">
        <v>0</v>
      </c>
      <c r="M51" s="69"/>
      <c r="N51" s="69"/>
      <c r="O51" s="69"/>
      <c r="P51" s="69"/>
      <c r="Q51" s="69"/>
      <c r="R51" s="69"/>
      <c r="U51" s="384"/>
      <c r="W51" s="272"/>
    </row>
    <row r="52" spans="1:44">
      <c r="B52" s="69"/>
      <c r="M52" s="69"/>
      <c r="N52" s="69"/>
      <c r="O52" s="69"/>
      <c r="P52" s="69"/>
      <c r="Q52" s="69"/>
      <c r="R52" s="69"/>
      <c r="U52" s="385"/>
      <c r="W52" s="272"/>
    </row>
    <row r="53" spans="1:44">
      <c r="A53" s="388" t="s">
        <v>208</v>
      </c>
      <c r="T53" s="346"/>
    </row>
    <row r="54" spans="1:44">
      <c r="B54" s="358" t="s">
        <v>337</v>
      </c>
      <c r="C54" s="359">
        <v>1986</v>
      </c>
      <c r="F54" s="23"/>
      <c r="G54" s="23"/>
      <c r="H54" s="23"/>
      <c r="I54" s="23"/>
      <c r="J54" s="23"/>
      <c r="K54" s="23"/>
      <c r="L54" s="23"/>
      <c r="M54" s="23"/>
      <c r="N54" s="23"/>
      <c r="O54" s="23"/>
      <c r="P54" s="23"/>
      <c r="Q54" s="23"/>
      <c r="R54" s="23"/>
      <c r="Y54" s="23"/>
      <c r="Z54" s="134"/>
    </row>
    <row r="55" spans="1:44">
      <c r="B55" s="358" t="s">
        <v>207</v>
      </c>
      <c r="C55" s="359">
        <v>2071.9</v>
      </c>
      <c r="F55" s="23"/>
      <c r="G55" s="23"/>
      <c r="H55" s="23"/>
      <c r="I55" s="23"/>
      <c r="J55" s="23"/>
      <c r="K55" s="23"/>
      <c r="L55" s="23"/>
      <c r="M55" s="23"/>
      <c r="N55" s="23"/>
      <c r="O55" s="23"/>
      <c r="P55" s="23"/>
      <c r="Q55" s="23"/>
      <c r="R55" s="23"/>
    </row>
    <row r="56" spans="1:44" ht="12" thickBot="1">
      <c r="B56" s="358" t="s">
        <v>210</v>
      </c>
      <c r="C56" s="187">
        <f>ROUND(C55/C54,6)</f>
        <v>1.043253</v>
      </c>
      <c r="F56" s="23"/>
      <c r="G56" s="159"/>
      <c r="H56" s="159"/>
      <c r="I56" s="159"/>
      <c r="J56" s="159"/>
      <c r="K56" s="159"/>
      <c r="L56" s="159"/>
      <c r="M56" s="159"/>
      <c r="N56" s="159"/>
      <c r="O56" s="159"/>
      <c r="P56" s="159"/>
      <c r="Q56" s="159"/>
      <c r="R56" s="159"/>
    </row>
    <row r="57" spans="1:44" ht="12" thickTop="1">
      <c r="C57" s="52"/>
      <c r="F57" s="159"/>
      <c r="G57" s="159"/>
      <c r="H57" s="159"/>
      <c r="I57" s="159"/>
      <c r="J57" s="159"/>
      <c r="K57" s="159"/>
      <c r="L57" s="159"/>
      <c r="M57" s="159"/>
      <c r="N57" s="159"/>
      <c r="O57" s="159"/>
      <c r="P57" s="159"/>
      <c r="Q57" s="159"/>
      <c r="R57" s="159"/>
      <c r="T57" s="158"/>
      <c r="V57" s="126"/>
    </row>
    <row r="58" spans="1:44">
      <c r="B58" s="358" t="s">
        <v>36</v>
      </c>
      <c r="C58" s="188">
        <v>73000</v>
      </c>
      <c r="F58" s="23"/>
      <c r="G58" s="124"/>
      <c r="H58" s="124"/>
      <c r="I58" s="124"/>
      <c r="J58" s="124"/>
      <c r="K58" s="124"/>
      <c r="L58" s="124"/>
      <c r="M58" s="124"/>
      <c r="N58" s="124"/>
      <c r="O58" s="124"/>
      <c r="P58" s="124"/>
      <c r="Q58" s="124"/>
      <c r="R58" s="124"/>
      <c r="V58" s="124"/>
    </row>
    <row r="59" spans="1:44">
      <c r="B59" s="186" t="s">
        <v>209</v>
      </c>
      <c r="C59" s="52">
        <f>C56</f>
        <v>1.043253</v>
      </c>
      <c r="F59" s="23"/>
      <c r="G59" s="134"/>
      <c r="H59" s="134"/>
      <c r="I59" s="134"/>
      <c r="J59" s="134"/>
      <c r="K59" s="134"/>
      <c r="L59" s="134"/>
      <c r="M59" s="134"/>
      <c r="N59" s="134"/>
      <c r="O59" s="134"/>
      <c r="P59" s="134"/>
      <c r="Q59" s="134"/>
      <c r="R59" s="134"/>
      <c r="S59" s="162"/>
      <c r="V59" s="169"/>
      <c r="W59" s="162"/>
    </row>
    <row r="60" spans="1:44" ht="12" thickBot="1">
      <c r="B60" s="346" t="s">
        <v>206</v>
      </c>
      <c r="C60" s="189">
        <f>ROUND(C58*C59,0)</f>
        <v>76157</v>
      </c>
      <c r="F60" s="23"/>
      <c r="G60" s="23"/>
      <c r="H60" s="23"/>
      <c r="I60" s="23"/>
      <c r="J60" s="23"/>
      <c r="K60" s="23"/>
      <c r="L60" s="23"/>
      <c r="M60" s="23"/>
      <c r="N60" s="23"/>
      <c r="O60" s="23"/>
      <c r="P60" s="23"/>
      <c r="Q60" s="23"/>
      <c r="R60" s="23"/>
      <c r="V60" s="23"/>
      <c r="AA60" s="23"/>
      <c r="AB60" s="203"/>
      <c r="AC60" s="202"/>
      <c r="AD60" s="134"/>
      <c r="AE60" s="203"/>
      <c r="AF60" s="224"/>
      <c r="AG60" s="224"/>
      <c r="AH60" s="224"/>
      <c r="AI60" s="220"/>
      <c r="AJ60" s="126"/>
      <c r="AK60" s="232"/>
      <c r="AL60" s="204"/>
      <c r="AM60" s="204"/>
      <c r="AN60" s="204"/>
      <c r="AO60" s="238"/>
      <c r="AP60" s="23"/>
      <c r="AQ60" s="23"/>
      <c r="AR60" s="23"/>
    </row>
    <row r="61" spans="1:44" ht="12" thickTop="1">
      <c r="C61" s="52"/>
      <c r="F61" s="23"/>
      <c r="G61" s="23"/>
      <c r="H61" s="23"/>
      <c r="I61" s="23"/>
      <c r="J61" s="23"/>
      <c r="K61" s="23"/>
      <c r="L61" s="23"/>
      <c r="M61" s="23"/>
      <c r="N61" s="23"/>
      <c r="O61" s="23"/>
      <c r="P61" s="23"/>
      <c r="Q61" s="23"/>
      <c r="R61" s="23"/>
      <c r="V61" s="23"/>
    </row>
    <row r="62" spans="1:44">
      <c r="B62" s="358" t="s">
        <v>214</v>
      </c>
      <c r="C62" s="359">
        <v>2071.9</v>
      </c>
      <c r="F62" s="23"/>
      <c r="G62" s="159"/>
      <c r="H62" s="159"/>
      <c r="I62" s="159"/>
      <c r="J62" s="159"/>
      <c r="K62" s="159"/>
      <c r="L62" s="159"/>
      <c r="M62" s="159"/>
      <c r="N62" s="159"/>
      <c r="O62" s="159"/>
      <c r="P62" s="159"/>
      <c r="Q62" s="159"/>
      <c r="R62" s="159"/>
      <c r="V62" s="126"/>
    </row>
    <row r="63" spans="1:44">
      <c r="B63" s="358" t="s">
        <v>215</v>
      </c>
      <c r="C63" s="359">
        <v>2236</v>
      </c>
      <c r="F63" s="23"/>
      <c r="G63" s="171"/>
      <c r="H63" s="171"/>
      <c r="I63" s="171"/>
      <c r="J63" s="171"/>
      <c r="K63" s="171"/>
      <c r="L63" s="171"/>
      <c r="M63" s="171"/>
      <c r="N63" s="171"/>
      <c r="O63" s="171"/>
      <c r="P63" s="171"/>
      <c r="Q63" s="171"/>
      <c r="R63" s="171"/>
      <c r="V63" s="170"/>
    </row>
    <row r="64" spans="1:44" ht="12" thickBot="1">
      <c r="B64" s="358" t="s">
        <v>210</v>
      </c>
      <c r="C64" s="187">
        <f>ROUND(C63/C62,6)</f>
        <v>1.0792029999999999</v>
      </c>
      <c r="F64" s="23"/>
      <c r="G64" s="159"/>
      <c r="H64" s="159"/>
      <c r="I64" s="159"/>
      <c r="J64" s="159"/>
      <c r="K64" s="159"/>
      <c r="L64" s="159"/>
      <c r="M64" s="159"/>
      <c r="N64" s="159"/>
      <c r="O64" s="159"/>
      <c r="P64" s="159"/>
      <c r="Q64" s="159"/>
      <c r="R64" s="159"/>
      <c r="V64" s="126"/>
    </row>
    <row r="65" spans="2:23" ht="12" thickTop="1">
      <c r="C65" s="60"/>
      <c r="F65" s="23"/>
      <c r="G65" s="23"/>
      <c r="H65" s="23"/>
      <c r="I65" s="23"/>
      <c r="J65" s="23"/>
      <c r="K65" s="23"/>
      <c r="L65" s="23"/>
      <c r="M65" s="23"/>
      <c r="N65" s="23"/>
      <c r="O65" s="23"/>
      <c r="P65" s="23"/>
      <c r="Q65" s="23"/>
      <c r="R65" s="23"/>
      <c r="V65" s="170"/>
    </row>
    <row r="66" spans="2:23">
      <c r="B66" s="358" t="s">
        <v>206</v>
      </c>
      <c r="C66" s="190">
        <v>76157</v>
      </c>
      <c r="E66" s="165"/>
      <c r="F66" s="23"/>
      <c r="G66" s="23"/>
      <c r="H66" s="23"/>
      <c r="I66" s="23"/>
      <c r="J66" s="23"/>
      <c r="K66" s="23"/>
      <c r="L66" s="23"/>
      <c r="M66" s="23"/>
      <c r="N66" s="23"/>
      <c r="O66" s="23"/>
      <c r="P66" s="23"/>
      <c r="Q66" s="23"/>
      <c r="R66" s="23"/>
      <c r="V66" s="171"/>
    </row>
    <row r="67" spans="2:23">
      <c r="B67" s="381" t="s">
        <v>209</v>
      </c>
      <c r="C67" s="191">
        <f>C64</f>
        <v>1.0792029999999999</v>
      </c>
      <c r="E67" s="23"/>
      <c r="F67" s="23"/>
      <c r="G67" s="23"/>
      <c r="H67" s="23"/>
      <c r="I67" s="23"/>
      <c r="J67" s="23"/>
      <c r="K67" s="23"/>
      <c r="L67" s="23"/>
      <c r="M67" s="23"/>
      <c r="N67" s="23"/>
      <c r="O67" s="23"/>
      <c r="P67" s="23"/>
      <c r="Q67" s="23"/>
      <c r="R67" s="23"/>
      <c r="V67" s="126"/>
    </row>
    <row r="68" spans="2:23" ht="12" thickBot="1">
      <c r="B68" s="346" t="s">
        <v>213</v>
      </c>
      <c r="C68" s="189">
        <f>ROUND(C66*C67,0)</f>
        <v>82189</v>
      </c>
      <c r="F68" s="23"/>
      <c r="G68" s="23"/>
      <c r="H68" s="23"/>
      <c r="I68" s="23"/>
      <c r="J68" s="23"/>
      <c r="K68" s="23"/>
      <c r="L68" s="23"/>
      <c r="M68" s="23"/>
      <c r="N68" s="23"/>
      <c r="O68" s="23"/>
      <c r="P68" s="23"/>
      <c r="Q68" s="23"/>
      <c r="R68" s="23"/>
      <c r="V68" s="23"/>
    </row>
    <row r="69" spans="2:23" ht="12" thickTop="1">
      <c r="C69" s="52"/>
      <c r="E69" s="346"/>
      <c r="F69" s="23"/>
      <c r="G69" s="159"/>
      <c r="H69" s="159"/>
      <c r="I69" s="159"/>
      <c r="J69" s="159"/>
      <c r="K69" s="159"/>
      <c r="L69" s="159"/>
      <c r="M69" s="159"/>
      <c r="N69" s="159"/>
      <c r="O69" s="159"/>
      <c r="P69" s="159"/>
      <c r="Q69" s="159"/>
      <c r="R69" s="159"/>
      <c r="V69" s="23"/>
    </row>
    <row r="70" spans="2:23">
      <c r="B70" s="358" t="s">
        <v>12</v>
      </c>
      <c r="C70" s="359">
        <f>C63</f>
        <v>2236</v>
      </c>
      <c r="F70" s="23"/>
      <c r="G70" s="172"/>
      <c r="H70" s="172"/>
      <c r="I70" s="172"/>
      <c r="J70" s="172"/>
      <c r="K70" s="172"/>
      <c r="L70" s="172"/>
      <c r="M70" s="172"/>
      <c r="N70" s="172"/>
      <c r="O70" s="172"/>
      <c r="P70" s="172"/>
      <c r="Q70" s="172"/>
      <c r="R70" s="172"/>
      <c r="V70" s="23"/>
    </row>
    <row r="71" spans="2:23">
      <c r="B71" s="358" t="s">
        <v>13</v>
      </c>
      <c r="C71" s="359">
        <v>2327</v>
      </c>
      <c r="E71" s="346"/>
      <c r="F71" s="23"/>
      <c r="G71" s="23"/>
      <c r="H71" s="23"/>
      <c r="I71" s="23"/>
      <c r="J71" s="23"/>
      <c r="K71" s="23"/>
      <c r="L71" s="23"/>
      <c r="M71" s="23"/>
      <c r="N71" s="23"/>
      <c r="O71" s="23"/>
      <c r="P71" s="23"/>
      <c r="Q71" s="23"/>
      <c r="R71" s="23"/>
      <c r="V71" s="23"/>
    </row>
    <row r="72" spans="2:23" ht="12" thickBot="1">
      <c r="B72" s="358" t="s">
        <v>210</v>
      </c>
      <c r="C72" s="187">
        <f>ROUND(C71/C70,3)</f>
        <v>1.0409999999999999</v>
      </c>
      <c r="F72" s="23"/>
      <c r="G72" s="172"/>
      <c r="H72" s="172"/>
      <c r="I72" s="172"/>
      <c r="J72" s="172"/>
      <c r="K72" s="172"/>
      <c r="L72" s="172"/>
      <c r="M72" s="172"/>
      <c r="N72" s="172"/>
      <c r="O72" s="172"/>
      <c r="P72" s="172"/>
      <c r="Q72" s="172"/>
      <c r="R72" s="172"/>
      <c r="V72" s="23"/>
    </row>
    <row r="73" spans="2:23" ht="12" thickTop="1">
      <c r="C73" s="60"/>
      <c r="F73" s="23"/>
      <c r="G73" s="172"/>
      <c r="H73" s="172"/>
      <c r="I73" s="172"/>
      <c r="J73" s="172"/>
      <c r="K73" s="172"/>
      <c r="L73" s="172"/>
      <c r="M73" s="172"/>
      <c r="N73" s="172"/>
      <c r="O73" s="172"/>
      <c r="P73" s="172"/>
      <c r="Q73" s="172"/>
      <c r="R73" s="172"/>
      <c r="V73" s="23"/>
    </row>
    <row r="74" spans="2:23">
      <c r="B74" s="358" t="s">
        <v>213</v>
      </c>
      <c r="C74" s="190">
        <f>C68</f>
        <v>82189</v>
      </c>
      <c r="V74" s="172"/>
    </row>
    <row r="75" spans="2:23">
      <c r="B75" s="381" t="s">
        <v>209</v>
      </c>
      <c r="C75" s="191">
        <f>C72</f>
        <v>1.0409999999999999</v>
      </c>
      <c r="V75" s="124"/>
    </row>
    <row r="76" spans="2:23" ht="12" thickBot="1">
      <c r="B76" s="346" t="s">
        <v>11</v>
      </c>
      <c r="C76" s="189">
        <f>ROUND(C74*C75,0)</f>
        <v>85559</v>
      </c>
      <c r="E76" s="346"/>
      <c r="P76" s="69"/>
      <c r="Q76" s="69"/>
      <c r="R76" s="69"/>
      <c r="S76" s="69"/>
      <c r="T76" s="69"/>
      <c r="U76" s="69"/>
      <c r="V76" s="232"/>
      <c r="W76" s="69"/>
    </row>
    <row r="77" spans="2:23" ht="12" thickTop="1">
      <c r="C77" s="52"/>
      <c r="P77" s="69"/>
      <c r="Q77" s="69"/>
      <c r="R77" s="69"/>
      <c r="S77" s="69"/>
      <c r="T77" s="69"/>
      <c r="U77" s="69"/>
      <c r="V77" s="69"/>
      <c r="W77" s="69"/>
    </row>
    <row r="78" spans="2:23">
      <c r="B78" s="358" t="s">
        <v>13</v>
      </c>
      <c r="C78" s="359">
        <f>C71</f>
        <v>2327</v>
      </c>
      <c r="E78" s="346"/>
    </row>
    <row r="79" spans="2:23">
      <c r="B79" s="358" t="s">
        <v>23</v>
      </c>
      <c r="C79" s="359">
        <v>2519.6999999999998</v>
      </c>
    </row>
    <row r="80" spans="2:23" ht="12" thickBot="1">
      <c r="B80" s="358" t="s">
        <v>210</v>
      </c>
      <c r="C80" s="187">
        <f>ROUND(C79/C78,3)</f>
        <v>1.083</v>
      </c>
    </row>
    <row r="81" spans="2:15" ht="12" thickTop="1">
      <c r="C81" s="52"/>
      <c r="E81" s="346"/>
    </row>
    <row r="82" spans="2:15">
      <c r="B82" s="358" t="s">
        <v>11</v>
      </c>
      <c r="C82" s="190">
        <f>C76</f>
        <v>85559</v>
      </c>
    </row>
    <row r="83" spans="2:15">
      <c r="B83" s="381" t="s">
        <v>209</v>
      </c>
      <c r="C83" s="191">
        <f>C80</f>
        <v>1.083</v>
      </c>
    </row>
    <row r="84" spans="2:15" ht="12" thickBot="1">
      <c r="B84" s="346" t="s">
        <v>24</v>
      </c>
      <c r="C84" s="189">
        <f>ROUND(C82*C83,0)</f>
        <v>92660</v>
      </c>
      <c r="F84" s="69"/>
      <c r="G84" s="69"/>
      <c r="H84" s="69"/>
      <c r="I84" s="69"/>
      <c r="J84" s="69"/>
      <c r="K84" s="69"/>
      <c r="L84" s="69"/>
      <c r="M84" s="69"/>
      <c r="N84" s="69"/>
      <c r="O84" s="69"/>
    </row>
    <row r="85" spans="2:15" ht="12" thickTop="1">
      <c r="F85" s="69"/>
      <c r="G85" s="69"/>
      <c r="H85" s="69"/>
      <c r="I85" s="69"/>
      <c r="J85" s="69"/>
      <c r="K85" s="69"/>
      <c r="L85" s="69"/>
      <c r="M85" s="69"/>
      <c r="N85" s="69"/>
      <c r="O85" s="69"/>
    </row>
    <row r="86" spans="2:15">
      <c r="B86" s="358" t="s">
        <v>23</v>
      </c>
      <c r="C86" s="359">
        <v>2519.6999999999998</v>
      </c>
      <c r="F86" s="69"/>
      <c r="G86" s="69"/>
      <c r="H86" s="69"/>
      <c r="I86" s="69"/>
      <c r="J86" s="69"/>
      <c r="K86" s="69"/>
      <c r="L86" s="69"/>
      <c r="M86" s="69"/>
      <c r="N86" s="69"/>
      <c r="O86" s="69"/>
    </row>
    <row r="87" spans="2:15">
      <c r="B87" s="358" t="s">
        <v>155</v>
      </c>
      <c r="C87" s="359">
        <v>2591.6</v>
      </c>
    </row>
    <row r="88" spans="2:15" ht="12" thickBot="1">
      <c r="B88" s="358" t="s">
        <v>210</v>
      </c>
      <c r="C88" s="187">
        <f>ROUND(C87/C86,3)</f>
        <v>1.0289999999999999</v>
      </c>
      <c r="E88" s="346"/>
    </row>
    <row r="89" spans="2:15" ht="12" thickTop="1">
      <c r="C89" s="52"/>
    </row>
    <row r="90" spans="2:15">
      <c r="B90" s="358" t="s">
        <v>24</v>
      </c>
      <c r="C90" s="190">
        <v>92660</v>
      </c>
      <c r="E90" s="346"/>
    </row>
    <row r="91" spans="2:15">
      <c r="B91" s="381" t="s">
        <v>209</v>
      </c>
      <c r="C91" s="191">
        <f>C88</f>
        <v>1.0289999999999999</v>
      </c>
    </row>
    <row r="92" spans="2:15" ht="12" thickBot="1">
      <c r="B92" s="346" t="s">
        <v>156</v>
      </c>
      <c r="C92" s="189">
        <f>ROUND(C90*C91,0)</f>
        <v>95347</v>
      </c>
    </row>
    <row r="93" spans="2:15" ht="12" thickTop="1">
      <c r="E93" s="346"/>
    </row>
    <row r="94" spans="2:15">
      <c r="B94" s="358" t="s">
        <v>155</v>
      </c>
      <c r="C94" s="359">
        <v>2591.6</v>
      </c>
    </row>
    <row r="95" spans="2:15">
      <c r="B95" s="358" t="s">
        <v>147</v>
      </c>
      <c r="C95" s="359">
        <v>2731.7</v>
      </c>
    </row>
    <row r="96" spans="2:15" ht="12" thickBot="1">
      <c r="B96" s="358" t="s">
        <v>210</v>
      </c>
      <c r="C96" s="187">
        <f>ROUND(C95/C94,3)</f>
        <v>1.054</v>
      </c>
    </row>
    <row r="97" spans="2:3" ht="12" thickTop="1"/>
    <row r="98" spans="2:3">
      <c r="B98" s="358" t="s">
        <v>156</v>
      </c>
      <c r="C98" s="190">
        <v>95347</v>
      </c>
    </row>
    <row r="99" spans="2:3">
      <c r="B99" s="381" t="s">
        <v>209</v>
      </c>
      <c r="C99" s="191">
        <f>C96</f>
        <v>1.054</v>
      </c>
    </row>
    <row r="100" spans="2:3" ht="12" thickBot="1">
      <c r="B100" s="346" t="s">
        <v>105</v>
      </c>
      <c r="C100" s="189">
        <f>ROUND(C98*C99,0)</f>
        <v>100496</v>
      </c>
    </row>
    <row r="101" spans="2:3" ht="12" thickTop="1"/>
    <row r="102" spans="2:3">
      <c r="B102" s="358" t="s">
        <v>147</v>
      </c>
      <c r="C102" s="359">
        <v>2731.7</v>
      </c>
    </row>
    <row r="103" spans="2:3">
      <c r="B103" s="358" t="s">
        <v>241</v>
      </c>
      <c r="C103" s="359">
        <v>2618</v>
      </c>
    </row>
    <row r="104" spans="2:3" ht="12" thickBot="1">
      <c r="B104" s="358" t="s">
        <v>210</v>
      </c>
      <c r="C104" s="187">
        <f>ROUND(C103/C102,3)</f>
        <v>0.95799999999999996</v>
      </c>
    </row>
    <row r="105" spans="2:3" ht="12" thickTop="1"/>
    <row r="106" spans="2:3">
      <c r="B106" s="358" t="s">
        <v>105</v>
      </c>
      <c r="C106" s="190">
        <f>C100</f>
        <v>100496</v>
      </c>
    </row>
    <row r="107" spans="2:3">
      <c r="B107" s="381" t="s">
        <v>209</v>
      </c>
      <c r="C107" s="191">
        <f>C104</f>
        <v>0.95799999999999996</v>
      </c>
    </row>
    <row r="108" spans="2:3" ht="12" thickBot="1">
      <c r="B108" s="346" t="s">
        <v>242</v>
      </c>
      <c r="C108" s="189">
        <f>ROUND(C106*C107,0)</f>
        <v>96275</v>
      </c>
    </row>
    <row r="109" spans="2:3" ht="12" thickTop="1"/>
    <row r="110" spans="2:3">
      <c r="B110" s="358" t="s">
        <v>241</v>
      </c>
      <c r="C110" s="359">
        <v>2618</v>
      </c>
    </row>
    <row r="111" spans="2:3">
      <c r="B111" s="358" t="s">
        <v>250</v>
      </c>
      <c r="C111" s="359">
        <v>2723.1</v>
      </c>
    </row>
    <row r="112" spans="2:3" ht="12" thickBot="1">
      <c r="B112" s="358" t="s">
        <v>210</v>
      </c>
      <c r="C112" s="360">
        <f>ROUND(C111/C110,3)</f>
        <v>1.04</v>
      </c>
    </row>
    <row r="113" spans="2:4" ht="12" thickTop="1"/>
    <row r="114" spans="2:4">
      <c r="B114" s="358" t="s">
        <v>242</v>
      </c>
      <c r="C114" s="190">
        <f>C108</f>
        <v>96275</v>
      </c>
    </row>
    <row r="115" spans="2:4">
      <c r="B115" s="381" t="s">
        <v>209</v>
      </c>
      <c r="C115" s="362">
        <f>C112</f>
        <v>1.04</v>
      </c>
      <c r="D115" s="361"/>
    </row>
    <row r="116" spans="2:4" ht="12" thickBot="1">
      <c r="B116" s="346" t="s">
        <v>251</v>
      </c>
      <c r="C116" s="189">
        <f>ROUND(C114*C115,0)</f>
        <v>100126</v>
      </c>
    </row>
    <row r="117" spans="2:4" ht="12" thickTop="1"/>
    <row r="118" spans="2:4">
      <c r="B118" s="358" t="s">
        <v>250</v>
      </c>
      <c r="C118" s="358">
        <v>2723.1</v>
      </c>
    </row>
    <row r="119" spans="2:4">
      <c r="B119" s="273" t="s">
        <v>265</v>
      </c>
      <c r="C119" s="358">
        <v>2792.7</v>
      </c>
    </row>
    <row r="120" spans="2:4" ht="12" thickBot="1">
      <c r="B120" s="358" t="s">
        <v>210</v>
      </c>
      <c r="C120" s="187">
        <f>ROUND(C119/C118,3)</f>
        <v>1.026</v>
      </c>
    </row>
    <row r="121" spans="2:4" ht="12" thickTop="1"/>
    <row r="122" spans="2:4">
      <c r="B122" s="358" t="s">
        <v>251</v>
      </c>
      <c r="C122" s="190">
        <v>100126</v>
      </c>
    </row>
    <row r="123" spans="2:4">
      <c r="B123" s="381" t="s">
        <v>209</v>
      </c>
      <c r="C123" s="191">
        <f>C120</f>
        <v>1.026</v>
      </c>
    </row>
    <row r="124" spans="2:4" ht="12" thickBot="1">
      <c r="B124" s="346" t="s">
        <v>266</v>
      </c>
      <c r="C124" s="189">
        <f>ROUND(C122*C123,0)</f>
        <v>102729</v>
      </c>
    </row>
    <row r="125" spans="2:4" ht="12" thickTop="1"/>
    <row r="126" spans="2:4">
      <c r="B126" s="358" t="s">
        <v>265</v>
      </c>
      <c r="C126" s="358">
        <v>2792.7</v>
      </c>
    </row>
    <row r="127" spans="2:4">
      <c r="B127" s="273" t="s">
        <v>283</v>
      </c>
      <c r="C127" s="358">
        <v>2881.7</v>
      </c>
    </row>
    <row r="128" spans="2:4" ht="12" thickBot="1">
      <c r="B128" s="358" t="s">
        <v>210</v>
      </c>
      <c r="C128" s="187">
        <f>ROUND(C127/C126,3)</f>
        <v>1.032</v>
      </c>
    </row>
    <row r="129" spans="2:3" ht="12" thickTop="1"/>
    <row r="130" spans="2:3">
      <c r="B130" s="358" t="s">
        <v>266</v>
      </c>
      <c r="C130" s="190">
        <v>102729</v>
      </c>
    </row>
    <row r="131" spans="2:3">
      <c r="B131" s="381" t="s">
        <v>209</v>
      </c>
      <c r="C131" s="191">
        <f>C128</f>
        <v>1.032</v>
      </c>
    </row>
    <row r="132" spans="2:3" ht="12" thickBot="1">
      <c r="B132" s="346" t="s">
        <v>284</v>
      </c>
      <c r="C132" s="189">
        <f>ROUND(C130*C131,0)</f>
        <v>106016</v>
      </c>
    </row>
    <row r="133" spans="2:3" ht="12" thickTop="1"/>
    <row r="134" spans="2:3">
      <c r="B134" s="358" t="s">
        <v>283</v>
      </c>
      <c r="C134" s="358">
        <v>2881.7</v>
      </c>
    </row>
    <row r="135" spans="2:3">
      <c r="B135" s="273" t="s">
        <v>290</v>
      </c>
      <c r="C135" s="358">
        <v>2970.2</v>
      </c>
    </row>
    <row r="136" spans="2:3" ht="12" thickBot="1">
      <c r="B136" s="358" t="s">
        <v>210</v>
      </c>
      <c r="C136" s="187">
        <f>ROUND(C135/C134,3)</f>
        <v>1.0309999999999999</v>
      </c>
    </row>
    <row r="137" spans="2:3" ht="12" thickTop="1"/>
    <row r="138" spans="2:3">
      <c r="B138" s="358" t="s">
        <v>284</v>
      </c>
      <c r="C138" s="190">
        <f>C132</f>
        <v>106016</v>
      </c>
    </row>
    <row r="139" spans="2:3">
      <c r="B139" s="381" t="s">
        <v>209</v>
      </c>
      <c r="C139" s="191">
        <f>C136</f>
        <v>1.0309999999999999</v>
      </c>
    </row>
    <row r="140" spans="2:3" ht="12" thickBot="1">
      <c r="B140" s="346" t="s">
        <v>292</v>
      </c>
      <c r="C140" s="189">
        <f>ROUND(C138*C139,0)</f>
        <v>109302</v>
      </c>
    </row>
    <row r="141" spans="2:3" ht="12" thickTop="1"/>
    <row r="142" spans="2:3">
      <c r="B142" s="358" t="s">
        <v>290</v>
      </c>
      <c r="C142" s="358">
        <v>2970.2</v>
      </c>
    </row>
    <row r="143" spans="2:3">
      <c r="B143" s="273" t="s">
        <v>301</v>
      </c>
      <c r="C143" s="358">
        <v>3039.7</v>
      </c>
    </row>
    <row r="144" spans="2:3" ht="12" thickBot="1">
      <c r="B144" s="358" t="s">
        <v>210</v>
      </c>
      <c r="C144" s="187">
        <f>ROUND(C143/C142,3)</f>
        <v>1.0229999999999999</v>
      </c>
    </row>
    <row r="145" spans="2:3" ht="12" thickTop="1"/>
    <row r="146" spans="2:3">
      <c r="B146" s="358" t="s">
        <v>292</v>
      </c>
      <c r="C146" s="190">
        <f>C140</f>
        <v>109302</v>
      </c>
    </row>
    <row r="147" spans="2:3">
      <c r="B147" s="381" t="s">
        <v>209</v>
      </c>
      <c r="C147" s="191">
        <f>C144</f>
        <v>1.0229999999999999</v>
      </c>
    </row>
    <row r="148" spans="2:3" ht="12" thickBot="1">
      <c r="B148" s="346" t="s">
        <v>302</v>
      </c>
      <c r="C148" s="189">
        <f>ROUND(C146*C147,0)</f>
        <v>111816</v>
      </c>
    </row>
    <row r="149" spans="2:3" ht="12" thickTop="1"/>
    <row r="150" spans="2:3">
      <c r="B150" s="358" t="s">
        <v>301</v>
      </c>
      <c r="C150" s="358">
        <v>3039.7</v>
      </c>
    </row>
    <row r="151" spans="2:3">
      <c r="B151" s="273" t="s">
        <v>312</v>
      </c>
      <c r="C151" s="358">
        <v>3055.5</v>
      </c>
    </row>
    <row r="152" spans="2:3" ht="12" thickBot="1">
      <c r="B152" s="358" t="s">
        <v>210</v>
      </c>
      <c r="C152" s="187">
        <f>ROUND(C151/C150,3)</f>
        <v>1.0049999999999999</v>
      </c>
    </row>
    <row r="153" spans="2:3" ht="12" thickTop="1"/>
    <row r="154" spans="2:3">
      <c r="B154" s="358" t="s">
        <v>302</v>
      </c>
      <c r="C154" s="190">
        <f>C148</f>
        <v>111816</v>
      </c>
    </row>
    <row r="155" spans="2:3">
      <c r="B155" s="381" t="s">
        <v>209</v>
      </c>
      <c r="C155" s="191">
        <f>C152</f>
        <v>1.0049999999999999</v>
      </c>
    </row>
    <row r="156" spans="2:3" ht="12" thickBot="1">
      <c r="B156" s="346" t="s">
        <v>313</v>
      </c>
      <c r="C156" s="189">
        <f>ROUND(C154*C155,0)</f>
        <v>112375</v>
      </c>
    </row>
    <row r="157" spans="2:3" ht="12" thickTop="1"/>
  </sheetData>
  <phoneticPr fontId="0" type="noConversion"/>
  <printOptions horizontalCentered="1" verticalCentered="1"/>
  <pageMargins left="0.18" right="0.18" top="0.45" bottom="0.35" header="0.18" footer="0.18"/>
  <pageSetup scale="90" fitToWidth="2" orientation="landscape" r:id="rId1"/>
  <headerFooter alignWithMargins="0">
    <oddHeader>&amp;C&amp;"Arial,Bold"Nevada Medicaid
Calculation of Fair Rental Value Per Diem Rate</oddHeader>
    <oddFooter>&amp;L&amp;F, &amp;A&amp;CPage &amp;P of &amp;N&amp;R&amp;D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workbookViewId="0">
      <selection sqref="A1:I1"/>
    </sheetView>
  </sheetViews>
  <sheetFormatPr defaultRowHeight="12.75"/>
  <cols>
    <col min="1" max="1" width="8.28515625" customWidth="1"/>
    <col min="2" max="2" width="12.7109375" customWidth="1"/>
    <col min="3" max="3" width="2.42578125" customWidth="1"/>
    <col min="4" max="4" width="12.7109375" customWidth="1"/>
    <col min="5" max="5" width="2.42578125" customWidth="1"/>
    <col min="6" max="6" width="12.7109375" customWidth="1"/>
    <col min="7" max="7" width="2.42578125" customWidth="1"/>
    <col min="8" max="8" width="14.7109375" customWidth="1"/>
    <col min="9" max="9" width="8.28515625" customWidth="1"/>
  </cols>
  <sheetData>
    <row r="1" spans="1:9" ht="15.75">
      <c r="A1" s="431" t="s">
        <v>113</v>
      </c>
      <c r="B1" s="432"/>
      <c r="C1" s="432"/>
      <c r="D1" s="432"/>
      <c r="E1" s="432"/>
      <c r="F1" s="432"/>
      <c r="G1" s="432"/>
      <c r="H1" s="432"/>
      <c r="I1" s="433"/>
    </row>
    <row r="2" spans="1:9" ht="15.75">
      <c r="A2" s="434" t="s">
        <v>1</v>
      </c>
      <c r="B2" s="435"/>
      <c r="C2" s="435"/>
      <c r="D2" s="435"/>
      <c r="E2" s="435"/>
      <c r="F2" s="435"/>
      <c r="G2" s="435"/>
      <c r="H2" s="435"/>
      <c r="I2" s="436"/>
    </row>
    <row r="3" spans="1:9" ht="16.5" thickBot="1">
      <c r="A3" s="437" t="s">
        <v>2</v>
      </c>
      <c r="B3" s="438"/>
      <c r="C3" s="438"/>
      <c r="D3" s="438"/>
      <c r="E3" s="438"/>
      <c r="F3" s="438"/>
      <c r="G3" s="438"/>
      <c r="H3" s="438"/>
      <c r="I3" s="439"/>
    </row>
    <row r="4" spans="1:9">
      <c r="A4" s="372"/>
      <c r="B4" s="418"/>
      <c r="C4" s="418"/>
      <c r="D4" s="418"/>
      <c r="E4" s="418"/>
      <c r="F4" s="418"/>
      <c r="G4" s="418"/>
      <c r="H4" s="418"/>
      <c r="I4" s="372"/>
    </row>
    <row r="5" spans="1:9" ht="13.5" thickBot="1">
      <c r="A5" s="372"/>
      <c r="B5" s="372"/>
      <c r="C5" s="372"/>
      <c r="D5" s="372"/>
      <c r="E5" s="372"/>
      <c r="F5" s="372"/>
      <c r="G5" s="372"/>
      <c r="H5" s="372"/>
      <c r="I5" s="372"/>
    </row>
    <row r="6" spans="1:9" ht="13.5" thickBot="1">
      <c r="A6" s="372"/>
      <c r="B6" s="410" t="s">
        <v>3</v>
      </c>
      <c r="C6" s="300"/>
      <c r="D6" s="410" t="s">
        <v>4</v>
      </c>
      <c r="E6" s="300"/>
      <c r="F6" s="410" t="s">
        <v>5</v>
      </c>
      <c r="G6" s="372"/>
      <c r="H6" s="410" t="s">
        <v>6</v>
      </c>
      <c r="I6" s="372"/>
    </row>
    <row r="7" spans="1:9" s="372" customFormat="1">
      <c r="B7" s="420">
        <v>2016</v>
      </c>
      <c r="C7" s="219"/>
      <c r="D7" s="420">
        <v>3055.5</v>
      </c>
      <c r="E7" s="219"/>
      <c r="F7" s="421">
        <f>ROUND((D7/D8)-1,3)</f>
        <v>5.0000000000000001E-3</v>
      </c>
      <c r="G7" s="373"/>
      <c r="H7" s="422">
        <f t="shared" ref="H7:H19" si="0">ROUND(H8*(1+F7),0)</f>
        <v>112375</v>
      </c>
    </row>
    <row r="8" spans="1:9" s="357" customFormat="1">
      <c r="A8" s="372"/>
      <c r="B8" s="420">
        <v>2015</v>
      </c>
      <c r="C8" s="219"/>
      <c r="D8" s="420">
        <v>3039.7</v>
      </c>
      <c r="E8" s="219"/>
      <c r="F8" s="421">
        <f>ROUND((D8/D9)-1,3)</f>
        <v>2.3E-2</v>
      </c>
      <c r="G8" s="373"/>
      <c r="H8" s="422">
        <f t="shared" si="0"/>
        <v>111816</v>
      </c>
      <c r="I8" s="372"/>
    </row>
    <row r="9" spans="1:9" s="299" customFormat="1">
      <c r="A9" s="372"/>
      <c r="B9" s="420">
        <v>2014</v>
      </c>
      <c r="C9" s="300"/>
      <c r="D9" s="420">
        <v>2970.2</v>
      </c>
      <c r="E9" s="300"/>
      <c r="F9" s="423">
        <f>ROUND((D9/D10)-1,3)</f>
        <v>3.1E-2</v>
      </c>
      <c r="G9" s="372"/>
      <c r="H9" s="422">
        <f t="shared" si="0"/>
        <v>109302</v>
      </c>
      <c r="I9" s="372"/>
    </row>
    <row r="10" spans="1:9" s="299" customFormat="1">
      <c r="A10" s="372"/>
      <c r="B10" s="420">
        <v>2013</v>
      </c>
      <c r="C10" s="300"/>
      <c r="D10" s="420">
        <v>2881.7</v>
      </c>
      <c r="E10" s="300"/>
      <c r="F10" s="423">
        <f>ROUND((D10/D11)-1,3)</f>
        <v>3.2000000000000001E-2</v>
      </c>
      <c r="G10" s="372"/>
      <c r="H10" s="422">
        <f t="shared" si="0"/>
        <v>106016</v>
      </c>
      <c r="I10" s="372"/>
    </row>
    <row r="11" spans="1:9" s="225" customFormat="1">
      <c r="A11" s="372"/>
      <c r="B11" s="420">
        <v>2012</v>
      </c>
      <c r="C11" s="300"/>
      <c r="D11" s="420">
        <v>2792.7</v>
      </c>
      <c r="E11" s="300"/>
      <c r="F11" s="423">
        <f>ROUND((D11/D12)-1,3)</f>
        <v>2.5999999999999999E-2</v>
      </c>
      <c r="G11" s="372"/>
      <c r="H11" s="422">
        <f t="shared" si="0"/>
        <v>102729</v>
      </c>
      <c r="I11" s="372"/>
    </row>
    <row r="12" spans="1:9" s="225" customFormat="1">
      <c r="A12" s="372"/>
      <c r="B12" s="420">
        <v>2011</v>
      </c>
      <c r="C12" s="219"/>
      <c r="D12" s="420">
        <v>2723.1</v>
      </c>
      <c r="E12" s="300"/>
      <c r="F12" s="423">
        <f t="shared" ref="F12:F17" si="1">ROUND((D12/D13)-1,3)</f>
        <v>0.04</v>
      </c>
      <c r="G12" s="372"/>
      <c r="H12" s="422">
        <f t="shared" si="0"/>
        <v>100126</v>
      </c>
      <c r="I12" s="372"/>
    </row>
    <row r="13" spans="1:9">
      <c r="A13" s="372"/>
      <c r="B13" s="420">
        <v>2010</v>
      </c>
      <c r="C13" s="219"/>
      <c r="D13" s="424">
        <v>2618</v>
      </c>
      <c r="E13" s="300"/>
      <c r="F13" s="423">
        <f t="shared" si="1"/>
        <v>-4.2000000000000003E-2</v>
      </c>
      <c r="G13" s="372"/>
      <c r="H13" s="422">
        <f t="shared" si="0"/>
        <v>96275</v>
      </c>
      <c r="I13" s="372"/>
    </row>
    <row r="14" spans="1:9">
      <c r="A14" s="372"/>
      <c r="B14" s="420">
        <v>2009</v>
      </c>
      <c r="C14" s="219"/>
      <c r="D14" s="420">
        <v>2731.7</v>
      </c>
      <c r="E14" s="300"/>
      <c r="F14" s="423">
        <f t="shared" si="1"/>
        <v>5.3999999999999999E-2</v>
      </c>
      <c r="G14" s="372"/>
      <c r="H14" s="422">
        <f t="shared" si="0"/>
        <v>100496</v>
      </c>
      <c r="I14" s="372"/>
    </row>
    <row r="15" spans="1:9">
      <c r="A15" s="372"/>
      <c r="B15" s="300">
        <v>2008</v>
      </c>
      <c r="C15" s="372"/>
      <c r="D15" s="300">
        <v>2591.6</v>
      </c>
      <c r="E15" s="300"/>
      <c r="F15" s="423">
        <f t="shared" si="1"/>
        <v>2.9000000000000001E-2</v>
      </c>
      <c r="G15" s="372"/>
      <c r="H15" s="422">
        <f t="shared" si="0"/>
        <v>95347</v>
      </c>
      <c r="I15" s="372"/>
    </row>
    <row r="16" spans="1:9">
      <c r="A16" s="372"/>
      <c r="B16" s="300">
        <v>2007</v>
      </c>
      <c r="C16" s="372"/>
      <c r="D16" s="300">
        <v>2519.6999999999998</v>
      </c>
      <c r="E16" s="300"/>
      <c r="F16" s="423">
        <f t="shared" si="1"/>
        <v>8.3000000000000004E-2</v>
      </c>
      <c r="G16" s="372"/>
      <c r="H16" s="422">
        <f t="shared" si="0"/>
        <v>92660</v>
      </c>
      <c r="I16" s="372"/>
    </row>
    <row r="17" spans="1:9">
      <c r="A17" s="372"/>
      <c r="B17" s="300">
        <v>2006</v>
      </c>
      <c r="C17" s="372"/>
      <c r="D17" s="419">
        <v>2327</v>
      </c>
      <c r="E17" s="300"/>
      <c r="F17" s="423">
        <f t="shared" si="1"/>
        <v>4.1000000000000002E-2</v>
      </c>
      <c r="G17" s="372"/>
      <c r="H17" s="422">
        <f t="shared" si="0"/>
        <v>85559</v>
      </c>
      <c r="I17" s="372"/>
    </row>
    <row r="18" spans="1:9">
      <c r="A18" s="372"/>
      <c r="B18" s="300">
        <v>2005</v>
      </c>
      <c r="C18" s="372"/>
      <c r="D18" s="419">
        <v>2236</v>
      </c>
      <c r="E18" s="300"/>
      <c r="F18" s="423">
        <f>ROUND((D18/D19)-1,6)</f>
        <v>7.9202999999999996E-2</v>
      </c>
      <c r="G18" s="372"/>
      <c r="H18" s="422">
        <f t="shared" si="0"/>
        <v>82189</v>
      </c>
      <c r="I18" s="372"/>
    </row>
    <row r="19" spans="1:9">
      <c r="A19" s="372"/>
      <c r="B19" s="300">
        <v>2004</v>
      </c>
      <c r="C19" s="372"/>
      <c r="D19" s="419">
        <v>2071.9</v>
      </c>
      <c r="E19" s="300"/>
      <c r="F19" s="423">
        <f>ROUND((D19/D20)-1,6)</f>
        <v>4.3253E-2</v>
      </c>
      <c r="G19" s="372"/>
      <c r="H19" s="422">
        <f t="shared" si="0"/>
        <v>76157</v>
      </c>
      <c r="I19" s="372"/>
    </row>
    <row r="20" spans="1:9">
      <c r="A20" s="372"/>
      <c r="B20" s="425">
        <v>2003</v>
      </c>
      <c r="C20" s="166"/>
      <c r="D20" s="419">
        <v>1986</v>
      </c>
      <c r="E20" s="167"/>
      <c r="F20" s="423"/>
      <c r="G20" s="168"/>
      <c r="H20" s="426">
        <v>73000</v>
      </c>
      <c r="I20" s="372"/>
    </row>
    <row r="21" spans="1:9">
      <c r="A21" s="372"/>
      <c r="B21" s="372"/>
      <c r="C21" s="372"/>
      <c r="D21" s="372"/>
      <c r="E21" s="372"/>
      <c r="F21" s="372"/>
      <c r="G21" s="372"/>
      <c r="H21" s="372"/>
      <c r="I21" s="372"/>
    </row>
    <row r="22" spans="1:9">
      <c r="A22" s="372"/>
      <c r="B22" s="372"/>
      <c r="C22" s="372"/>
      <c r="D22" s="372"/>
      <c r="E22" s="372"/>
      <c r="F22" s="372"/>
      <c r="G22" s="372"/>
      <c r="H22" s="372"/>
      <c r="I22" s="372"/>
    </row>
    <row r="23" spans="1:9">
      <c r="A23" s="373" t="s">
        <v>425</v>
      </c>
      <c r="B23" s="373" t="s">
        <v>416</v>
      </c>
      <c r="C23" s="372"/>
      <c r="D23" s="372"/>
      <c r="E23" s="372"/>
      <c r="F23" s="372"/>
      <c r="G23" s="372"/>
      <c r="H23" s="372"/>
      <c r="I23" s="372"/>
    </row>
    <row r="24" spans="1:9">
      <c r="A24" s="372"/>
      <c r="B24" s="373" t="s">
        <v>417</v>
      </c>
      <c r="C24" s="372"/>
      <c r="D24" s="372"/>
      <c r="E24" s="372"/>
      <c r="F24" s="372"/>
      <c r="G24" s="372"/>
      <c r="H24" s="372"/>
      <c r="I24" s="372"/>
    </row>
  </sheetData>
  <mergeCells count="3">
    <mergeCell ref="A1:I1"/>
    <mergeCell ref="A2:I2"/>
    <mergeCell ref="A3:I3"/>
  </mergeCells>
  <phoneticPr fontId="0" type="noConversion"/>
  <pageMargins left="0.75" right="0.75" top="0.75" bottom="0.5"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58"/>
  <sheetViews>
    <sheetView zoomScaleNormal="100" workbookViewId="0"/>
  </sheetViews>
  <sheetFormatPr defaultColWidth="9.140625" defaultRowHeight="11.25"/>
  <cols>
    <col min="1" max="1" width="10.5703125" style="2" customWidth="1"/>
    <col min="2" max="2" width="41.28515625" style="2" customWidth="1"/>
    <col min="3" max="3" width="10.28515625" style="2" bestFit="1" customWidth="1"/>
    <col min="4" max="4" width="10.7109375" style="2" bestFit="1" customWidth="1"/>
    <col min="5" max="5" width="12.42578125" style="2" customWidth="1"/>
    <col min="6" max="6" width="11.140625" style="2" customWidth="1"/>
    <col min="7" max="7" width="12.5703125" style="2" customWidth="1"/>
    <col min="8" max="8" width="12.140625" style="2" customWidth="1"/>
    <col min="9" max="9" width="12.28515625" style="2" customWidth="1"/>
    <col min="10" max="10" width="14.42578125" style="2" customWidth="1"/>
    <col min="11" max="11" width="11.7109375" style="2" customWidth="1"/>
    <col min="12" max="23" width="8.42578125" style="2" bestFit="1" customWidth="1"/>
    <col min="24" max="25" width="8.42578125" style="2" customWidth="1"/>
    <col min="26" max="27" width="8.42578125" style="358" customWidth="1"/>
    <col min="28" max="28" width="13.5703125" style="2" customWidth="1"/>
    <col min="29" max="29" width="9.85546875" style="2" customWidth="1"/>
    <col min="30" max="30" width="4.28515625" style="2" customWidth="1"/>
    <col min="31" max="16384" width="9.140625" style="2"/>
  </cols>
  <sheetData>
    <row r="1" spans="1:29" ht="12" thickBot="1">
      <c r="AB1" s="69"/>
      <c r="AC1" s="7"/>
    </row>
    <row r="2" spans="1:29" ht="13.5" thickBot="1">
      <c r="C2" s="3"/>
      <c r="D2" s="3"/>
      <c r="F2" s="441" t="s">
        <v>121</v>
      </c>
      <c r="G2" s="442"/>
      <c r="H2" s="442"/>
      <c r="I2" s="442"/>
      <c r="J2" s="443"/>
      <c r="AB2" s="69"/>
      <c r="AC2" s="3"/>
    </row>
    <row r="3" spans="1:29" s="23" customFormat="1" ht="57" thickBot="1">
      <c r="A3" s="39" t="s">
        <v>340</v>
      </c>
      <c r="B3" s="39" t="s">
        <v>32</v>
      </c>
      <c r="C3" s="39" t="s">
        <v>25</v>
      </c>
      <c r="D3" s="39" t="s">
        <v>26</v>
      </c>
      <c r="E3" s="39" t="s">
        <v>221</v>
      </c>
      <c r="F3" s="39" t="s">
        <v>230</v>
      </c>
      <c r="G3" s="39" t="s">
        <v>234</v>
      </c>
      <c r="H3" s="39" t="s">
        <v>231</v>
      </c>
      <c r="I3" s="39" t="s">
        <v>232</v>
      </c>
      <c r="J3" s="39" t="s">
        <v>233</v>
      </c>
      <c r="K3" s="39" t="s">
        <v>122</v>
      </c>
      <c r="L3" s="39" t="s">
        <v>172</v>
      </c>
      <c r="M3" s="39" t="s">
        <v>173</v>
      </c>
      <c r="N3" s="39" t="s">
        <v>225</v>
      </c>
      <c r="O3" s="39" t="s">
        <v>226</v>
      </c>
      <c r="P3" s="39" t="s">
        <v>240</v>
      </c>
      <c r="Q3" s="39" t="s">
        <v>17</v>
      </c>
      <c r="R3" s="39" t="s">
        <v>29</v>
      </c>
      <c r="S3" s="39" t="s">
        <v>159</v>
      </c>
      <c r="T3" s="39" t="s">
        <v>67</v>
      </c>
      <c r="U3" s="39" t="s">
        <v>246</v>
      </c>
      <c r="V3" s="39" t="s">
        <v>254</v>
      </c>
      <c r="W3" s="39" t="s">
        <v>269</v>
      </c>
      <c r="X3" s="39" t="s">
        <v>281</v>
      </c>
      <c r="Y3" s="39" t="s">
        <v>293</v>
      </c>
      <c r="Z3" s="39" t="s">
        <v>306</v>
      </c>
      <c r="AA3" s="39" t="s">
        <v>328</v>
      </c>
      <c r="AB3" s="329" t="s">
        <v>126</v>
      </c>
      <c r="AC3" s="39" t="s">
        <v>127</v>
      </c>
    </row>
    <row r="4" spans="1:29" s="4" customFormat="1">
      <c r="A4" s="76"/>
      <c r="B4" s="76"/>
      <c r="C4" s="76" t="s">
        <v>108</v>
      </c>
      <c r="D4" s="76" t="s">
        <v>109</v>
      </c>
      <c r="E4" s="76" t="s">
        <v>110</v>
      </c>
      <c r="F4" s="74" t="s">
        <v>111</v>
      </c>
      <c r="G4" s="71" t="s">
        <v>123</v>
      </c>
      <c r="H4" s="71" t="s">
        <v>124</v>
      </c>
      <c r="I4" s="78" t="s">
        <v>125</v>
      </c>
      <c r="J4" s="78" t="s">
        <v>143</v>
      </c>
      <c r="K4" s="76" t="s">
        <v>235</v>
      </c>
      <c r="L4" s="76" t="s">
        <v>174</v>
      </c>
      <c r="M4" s="76" t="s">
        <v>128</v>
      </c>
      <c r="N4" s="76" t="s">
        <v>144</v>
      </c>
      <c r="O4" s="76" t="s">
        <v>175</v>
      </c>
      <c r="P4" s="76" t="s">
        <v>228</v>
      </c>
      <c r="Q4" s="76" t="s">
        <v>15</v>
      </c>
      <c r="R4" s="76" t="s">
        <v>145</v>
      </c>
      <c r="S4" s="76" t="s">
        <v>158</v>
      </c>
      <c r="T4" s="76" t="s">
        <v>238</v>
      </c>
      <c r="U4" s="76" t="s">
        <v>244</v>
      </c>
      <c r="V4" s="76" t="s">
        <v>253</v>
      </c>
      <c r="W4" s="76" t="s">
        <v>268</v>
      </c>
      <c r="X4" s="41" t="s">
        <v>282</v>
      </c>
      <c r="Y4" s="41" t="s">
        <v>294</v>
      </c>
      <c r="Z4" s="41" t="s">
        <v>304</v>
      </c>
      <c r="AA4" s="41" t="s">
        <v>320</v>
      </c>
      <c r="AB4" s="41" t="s">
        <v>330</v>
      </c>
      <c r="AC4" s="41" t="s">
        <v>331</v>
      </c>
    </row>
    <row r="5" spans="1:29">
      <c r="A5" s="9"/>
      <c r="B5" s="9"/>
      <c r="C5" s="9"/>
      <c r="D5" s="9"/>
      <c r="E5" s="9"/>
      <c r="F5" s="10"/>
      <c r="G5" s="10"/>
      <c r="H5" s="72"/>
      <c r="I5" s="72"/>
      <c r="J5" s="79"/>
      <c r="K5" s="9"/>
      <c r="L5" s="9"/>
      <c r="M5" s="9"/>
      <c r="N5" s="9"/>
      <c r="O5" s="9"/>
      <c r="P5" s="9"/>
      <c r="Q5" s="9"/>
      <c r="R5" s="9"/>
      <c r="S5" s="9"/>
      <c r="T5" s="9"/>
      <c r="U5" s="9"/>
      <c r="V5" s="9"/>
      <c r="W5" s="9"/>
      <c r="X5" s="9"/>
      <c r="Y5" s="9"/>
      <c r="Z5" s="9"/>
      <c r="AA5" s="9"/>
      <c r="AB5" s="337"/>
      <c r="AC5" s="9"/>
    </row>
    <row r="6" spans="1:29">
      <c r="A6" s="8" t="str">
        <f>RIGHT('Cost Report Data - 2015 Rebase'!A5,10)</f>
        <v>1700837416</v>
      </c>
      <c r="B6" s="9" t="str">
        <f>'Cost Report Data - 2015 Rebase'!B5</f>
        <v>LIFE CARE CENTER OF PARADISE VALLEY</v>
      </c>
      <c r="C6" s="77">
        <f>'Cost Report Data - 2015 Rebase'!F5</f>
        <v>34030</v>
      </c>
      <c r="D6" s="77">
        <f>'Cost Report Data - 2015 Rebase'!E5</f>
        <v>5421</v>
      </c>
      <c r="E6" s="42">
        <f>'Cost Report Data - 2015 Rebase'!AC5</f>
        <v>12695430</v>
      </c>
      <c r="F6" s="75">
        <f>'Cost Report Data - 2015 Rebase'!L5</f>
        <v>3330617</v>
      </c>
      <c r="G6" s="75">
        <f>'Cost Report Data - 2015 Rebase'!M5</f>
        <v>0</v>
      </c>
      <c r="H6" s="73">
        <f>'Cost Report Data - 2015 Rebase'!Q5</f>
        <v>133102</v>
      </c>
      <c r="I6" s="73">
        <f>'Cost Report Data - 2015 Rebase'!U5</f>
        <v>4073730</v>
      </c>
      <c r="J6" s="80">
        <f>'Cost Report Data - 2015 Rebase'!Y5</f>
        <v>212030</v>
      </c>
      <c r="K6" s="42">
        <f>ROUND(E6-F6-G6-H6-I6-J6,0)</f>
        <v>4945951</v>
      </c>
      <c r="L6" s="145">
        <v>0</v>
      </c>
      <c r="M6" s="89">
        <v>4.1999999999999997E-3</v>
      </c>
      <c r="N6" s="89">
        <v>5.8000000000000003E-2</v>
      </c>
      <c r="O6" s="89">
        <v>3.5000000000000003E-2</v>
      </c>
      <c r="P6" s="89">
        <v>3.5000000000000003E-2</v>
      </c>
      <c r="Q6" s="89">
        <v>0.05</v>
      </c>
      <c r="R6" s="89">
        <v>4.8000000000000001E-2</v>
      </c>
      <c r="S6" s="89">
        <v>3.2000000000000001E-2</v>
      </c>
      <c r="T6" s="89">
        <v>0.04</v>
      </c>
      <c r="U6" s="89">
        <v>2.4E-2</v>
      </c>
      <c r="V6" s="89">
        <v>3.3000000000000002E-2</v>
      </c>
      <c r="W6" s="89">
        <v>3.5000000000000003E-2</v>
      </c>
      <c r="X6" s="89">
        <v>3.1E-2</v>
      </c>
      <c r="Y6" s="89">
        <v>0.03</v>
      </c>
      <c r="Z6" s="89">
        <v>2.9000000000000001E-2</v>
      </c>
      <c r="AA6" s="89">
        <v>3.6999999999999998E-2</v>
      </c>
      <c r="AB6" s="378">
        <f>K6*(1+(1/12*X6))*(1+Y6)*(1+Z6)*(1+AA6)</f>
        <v>5450064.5500933183</v>
      </c>
      <c r="AC6" s="82">
        <f>ROUND(AB6/C6,2)</f>
        <v>160.15</v>
      </c>
    </row>
    <row r="7" spans="1:29">
      <c r="A7" s="8" t="str">
        <f>RIGHT('Cost Report Data - 2015 Rebase'!A6,10)</f>
        <v>1184607632</v>
      </c>
      <c r="B7" s="9" t="str">
        <f>'Cost Report Data - 2015 Rebase'!B6</f>
        <v>MISSION PINES NURSING &amp; REHAB</v>
      </c>
      <c r="C7" s="77">
        <f>'Cost Report Data - 2015 Rebase'!F6</f>
        <v>50096</v>
      </c>
      <c r="D7" s="77">
        <f>'Cost Report Data - 2015 Rebase'!E6</f>
        <v>49696</v>
      </c>
      <c r="E7" s="42">
        <f>'Cost Report Data - 2015 Rebase'!AC6</f>
        <v>9242164</v>
      </c>
      <c r="F7" s="75">
        <f>'Cost Report Data - 2015 Rebase'!L6</f>
        <v>2646944</v>
      </c>
      <c r="G7" s="75">
        <f>'Cost Report Data - 2015 Rebase'!M6</f>
        <v>0</v>
      </c>
      <c r="H7" s="73">
        <f>'Cost Report Data - 2015 Rebase'!Q6</f>
        <v>855599</v>
      </c>
      <c r="I7" s="73">
        <f>'Cost Report Data - 2015 Rebase'!U6</f>
        <v>11742</v>
      </c>
      <c r="J7" s="80">
        <f>'Cost Report Data - 2015 Rebase'!Y6</f>
        <v>131755</v>
      </c>
      <c r="K7" s="42">
        <f t="shared" ref="K7:K43" si="0">ROUND(E7-F7-G7-H7-I7-J7,0)</f>
        <v>5596124</v>
      </c>
      <c r="L7" s="145">
        <v>0</v>
      </c>
      <c r="M7" s="89">
        <v>0</v>
      </c>
      <c r="N7" s="89">
        <v>2.9000000000000001E-2</v>
      </c>
      <c r="O7" s="89">
        <v>3.5000000000000003E-2</v>
      </c>
      <c r="P7" s="89">
        <v>3.5000000000000003E-2</v>
      </c>
      <c r="Q7" s="89">
        <v>0.05</v>
      </c>
      <c r="R7" s="89">
        <v>4.8000000000000001E-2</v>
      </c>
      <c r="S7" s="89">
        <v>3.2000000000000001E-2</v>
      </c>
      <c r="T7" s="89">
        <v>0.04</v>
      </c>
      <c r="U7" s="89">
        <v>2.4E-2</v>
      </c>
      <c r="V7" s="89">
        <v>3.3000000000000002E-2</v>
      </c>
      <c r="W7" s="89">
        <v>3.5000000000000003E-2</v>
      </c>
      <c r="X7" s="89">
        <v>3.1E-2</v>
      </c>
      <c r="Y7" s="89">
        <v>0.03</v>
      </c>
      <c r="Z7" s="89">
        <v>2.9000000000000001E-2</v>
      </c>
      <c r="AA7" s="89">
        <v>3.6999999999999998E-2</v>
      </c>
      <c r="AB7" s="378">
        <f>K7*(1+(0.5*X7))*(1+Y7)*(1+Z7)*(1+AA7)</f>
        <v>6245951.5734555144</v>
      </c>
      <c r="AC7" s="82">
        <f t="shared" ref="AC7:AC14" si="1">ROUND(AB7/C7,2)</f>
        <v>124.68</v>
      </c>
    </row>
    <row r="8" spans="1:29" s="69" customFormat="1">
      <c r="A8" s="8" t="str">
        <f>RIGHT('Cost Report Data - 2015 Rebase'!A7,10)</f>
        <v>1437299112</v>
      </c>
      <c r="B8" s="9" t="str">
        <f>'Cost Report Data - 2015 Rebase'!B7</f>
        <v>SILVER RIDGE HEALTH CARE CENTER</v>
      </c>
      <c r="C8" s="77">
        <f>'Cost Report Data - 2015 Rebase'!F7</f>
        <v>49288</v>
      </c>
      <c r="D8" s="77">
        <f>'Cost Report Data - 2015 Rebase'!E7</f>
        <v>24557</v>
      </c>
      <c r="E8" s="42">
        <f>'Cost Report Data - 2015 Rebase'!AC7</f>
        <v>15498014</v>
      </c>
      <c r="F8" s="75">
        <f>'Cost Report Data - 2015 Rebase'!L7</f>
        <v>3842503</v>
      </c>
      <c r="G8" s="75">
        <f>'Cost Report Data - 2015 Rebase'!M7</f>
        <v>0</v>
      </c>
      <c r="H8" s="73">
        <f>'Cost Report Data - 2015 Rebase'!Q7</f>
        <v>1541643</v>
      </c>
      <c r="I8" s="73">
        <f>'Cost Report Data - 2015 Rebase'!U7</f>
        <v>3328414</v>
      </c>
      <c r="J8" s="80">
        <f>'Cost Report Data - 2015 Rebase'!Y7</f>
        <v>0</v>
      </c>
      <c r="K8" s="42">
        <f t="shared" si="0"/>
        <v>6785454</v>
      </c>
      <c r="L8" s="145">
        <v>2.0500000000000001E-2</v>
      </c>
      <c r="M8" s="145">
        <v>0.05</v>
      </c>
      <c r="N8" s="145">
        <v>5.8000000000000003E-2</v>
      </c>
      <c r="O8" s="145">
        <v>3.5000000000000003E-2</v>
      </c>
      <c r="P8" s="145">
        <v>3.5000000000000003E-2</v>
      </c>
      <c r="Q8" s="145">
        <v>0.05</v>
      </c>
      <c r="R8" s="89">
        <v>4.8000000000000001E-2</v>
      </c>
      <c r="S8" s="89">
        <v>3.2000000000000001E-2</v>
      </c>
      <c r="T8" s="89">
        <v>0.04</v>
      </c>
      <c r="U8" s="89">
        <v>2.4E-2</v>
      </c>
      <c r="V8" s="89">
        <v>3.3000000000000002E-2</v>
      </c>
      <c r="W8" s="89">
        <v>3.5000000000000003E-2</v>
      </c>
      <c r="X8" s="89">
        <v>3.1E-2</v>
      </c>
      <c r="Y8" s="89">
        <v>0.03</v>
      </c>
      <c r="Z8" s="89">
        <v>2.9000000000000001E-2</v>
      </c>
      <c r="AA8" s="89">
        <v>3.6999999999999998E-2</v>
      </c>
      <c r="AB8" s="378">
        <f>K8*(1+(0.5*X8))*(1+Y8)*(1+Z8)*(1+AA8)</f>
        <v>7573387.774808066</v>
      </c>
      <c r="AC8" s="82">
        <f t="shared" si="1"/>
        <v>153.66</v>
      </c>
    </row>
    <row r="9" spans="1:29">
      <c r="A9" s="8" t="str">
        <f>RIGHT('Cost Report Data - 2015 Rebase'!A8,10)</f>
        <v>1831528538</v>
      </c>
      <c r="B9" s="9" t="str">
        <f>'Cost Report Data - 2015 Rebase'!B8</f>
        <v>CLEARVIEW HEALTH AND REHABILITATION (NKA LAKE MEAD HEALTH &amp; REHABILITATION)</v>
      </c>
      <c r="C9" s="77">
        <f>'Cost Report Data - 2015 Rebase'!F8</f>
        <v>83162</v>
      </c>
      <c r="D9" s="77">
        <f>'Cost Report Data - 2015 Rebase'!E8</f>
        <v>54474</v>
      </c>
      <c r="E9" s="42">
        <f>'Cost Report Data - 2015 Rebase'!AC8</f>
        <v>18880991</v>
      </c>
      <c r="F9" s="75">
        <f>'Cost Report Data - 2015 Rebase'!L8</f>
        <v>5926927</v>
      </c>
      <c r="G9" s="75">
        <f>'Cost Report Data - 2015 Rebase'!M8</f>
        <v>1620578</v>
      </c>
      <c r="H9" s="73">
        <f>'Cost Report Data - 2015 Rebase'!Q8</f>
        <v>885161</v>
      </c>
      <c r="I9" s="73">
        <f>'Cost Report Data - 2015 Rebase'!U8</f>
        <v>1860115</v>
      </c>
      <c r="J9" s="80">
        <f>'Cost Report Data - 2015 Rebase'!Y8</f>
        <v>540687</v>
      </c>
      <c r="K9" s="42">
        <f>ROUND(E9-F9-G9-H9-I9-J9,0)</f>
        <v>8047523</v>
      </c>
      <c r="L9" s="145">
        <v>0</v>
      </c>
      <c r="M9" s="89">
        <v>0</v>
      </c>
      <c r="N9" s="89">
        <v>9.7000000000000003E-3</v>
      </c>
      <c r="O9" s="89">
        <v>3.5000000000000003E-2</v>
      </c>
      <c r="P9" s="89">
        <v>3.5000000000000003E-2</v>
      </c>
      <c r="Q9" s="89">
        <v>0.05</v>
      </c>
      <c r="R9" s="89">
        <v>4.8000000000000001E-2</v>
      </c>
      <c r="S9" s="89">
        <v>3.2000000000000001E-2</v>
      </c>
      <c r="T9" s="89">
        <v>0.04</v>
      </c>
      <c r="U9" s="89">
        <v>2.4E-2</v>
      </c>
      <c r="V9" s="89">
        <v>3.3000000000000002E-2</v>
      </c>
      <c r="W9" s="89">
        <v>3.5000000000000003E-2</v>
      </c>
      <c r="X9" s="89">
        <v>3.1E-2</v>
      </c>
      <c r="Y9" s="89">
        <v>0.03</v>
      </c>
      <c r="Z9" s="89">
        <v>2.9000000000000001E-2</v>
      </c>
      <c r="AA9" s="89">
        <v>3.6999999999999998E-2</v>
      </c>
      <c r="AB9" s="378">
        <f>K9*(1+(0.5*X9))*(1+Y9)*(1+Z9)*(1+AA9)</f>
        <v>8982009.502339378</v>
      </c>
      <c r="AC9" s="82">
        <f t="shared" si="1"/>
        <v>108.01</v>
      </c>
    </row>
    <row r="10" spans="1:29">
      <c r="A10" s="8" t="str">
        <f>RIGHT('Cost Report Data - 2015 Rebase'!A9,10)</f>
        <v>1417044694</v>
      </c>
      <c r="B10" s="9" t="str">
        <f>'Cost Report Data - 2015 Rebase'!B9</f>
        <v>COLLEGE PARK REHABILITATION CENTER</v>
      </c>
      <c r="C10" s="77">
        <f>'Cost Report Data - 2015 Rebase'!F9</f>
        <v>34222</v>
      </c>
      <c r="D10" s="77">
        <f>'Cost Report Data - 2015 Rebase'!E9</f>
        <v>21249</v>
      </c>
      <c r="E10" s="42">
        <f>'Cost Report Data - 2015 Rebase'!AC9</f>
        <v>10870908</v>
      </c>
      <c r="F10" s="75">
        <f>'Cost Report Data - 2015 Rebase'!L9</f>
        <v>2962000</v>
      </c>
      <c r="G10" s="75">
        <f>'Cost Report Data - 2015 Rebase'!M9</f>
        <v>0</v>
      </c>
      <c r="H10" s="73">
        <f>'Cost Report Data - 2015 Rebase'!Q9</f>
        <v>854104</v>
      </c>
      <c r="I10" s="73">
        <f>'Cost Report Data - 2015 Rebase'!U9</f>
        <v>1921744</v>
      </c>
      <c r="J10" s="80">
        <f>'Cost Report Data - 2015 Rebase'!Y9</f>
        <v>302135</v>
      </c>
      <c r="K10" s="42">
        <f t="shared" si="0"/>
        <v>4830925</v>
      </c>
      <c r="L10" s="145">
        <v>0</v>
      </c>
      <c r="M10" s="89">
        <v>0</v>
      </c>
      <c r="N10" s="89">
        <v>9.7000000000000003E-3</v>
      </c>
      <c r="O10" s="89">
        <v>3.5000000000000003E-2</v>
      </c>
      <c r="P10" s="89">
        <v>3.5000000000000003E-2</v>
      </c>
      <c r="Q10" s="89">
        <v>0.05</v>
      </c>
      <c r="R10" s="89">
        <v>4.8000000000000001E-2</v>
      </c>
      <c r="S10" s="89">
        <v>3.2000000000000001E-2</v>
      </c>
      <c r="T10" s="89">
        <v>0.04</v>
      </c>
      <c r="U10" s="89">
        <v>2.4E-2</v>
      </c>
      <c r="V10" s="89">
        <v>3.3000000000000002E-2</v>
      </c>
      <c r="W10" s="89">
        <v>3.5000000000000003E-2</v>
      </c>
      <c r="X10" s="89">
        <v>3.1E-2</v>
      </c>
      <c r="Y10" s="89">
        <v>0.03</v>
      </c>
      <c r="Z10" s="89">
        <v>2.9000000000000001E-2</v>
      </c>
      <c r="AA10" s="89">
        <v>3.6999999999999998E-2</v>
      </c>
      <c r="AB10" s="378">
        <f>K10*(1+(0.5*X10))*(1+Y10)*(1+Z10)*(1+AA10)</f>
        <v>5391896.8923840113</v>
      </c>
      <c r="AC10" s="82">
        <f t="shared" si="1"/>
        <v>157.56</v>
      </c>
    </row>
    <row r="11" spans="1:29">
      <c r="A11" s="8" t="str">
        <f>RIGHT('Cost Report Data - 2015 Rebase'!A10,10)</f>
        <v>1386642460</v>
      </c>
      <c r="B11" s="9" t="str">
        <f>'Cost Report Data - 2015 Rebase'!B10</f>
        <v>HIGHLAND MANOR MESQUITE</v>
      </c>
      <c r="C11" s="77">
        <f>'Cost Report Data - 2015 Rebase'!F10</f>
        <v>21039</v>
      </c>
      <c r="D11" s="77">
        <f>'Cost Report Data - 2015 Rebase'!E10</f>
        <v>11840</v>
      </c>
      <c r="E11" s="42">
        <f>'Cost Report Data - 2015 Rebase'!AC10</f>
        <v>5128878</v>
      </c>
      <c r="F11" s="75">
        <f>'Cost Report Data - 2015 Rebase'!L10</f>
        <v>1419584</v>
      </c>
      <c r="G11" s="75">
        <f>'Cost Report Data - 2015 Rebase'!M10</f>
        <v>0</v>
      </c>
      <c r="H11" s="73">
        <f>'Cost Report Data - 2015 Rebase'!Q10</f>
        <v>774499</v>
      </c>
      <c r="I11" s="73">
        <f>'Cost Report Data - 2015 Rebase'!U10</f>
        <v>387667</v>
      </c>
      <c r="J11" s="80">
        <f>'Cost Report Data - 2015 Rebase'!Y10</f>
        <v>64839</v>
      </c>
      <c r="K11" s="42">
        <f t="shared" si="0"/>
        <v>2482289</v>
      </c>
      <c r="L11" s="145">
        <v>0</v>
      </c>
      <c r="M11" s="89">
        <v>0</v>
      </c>
      <c r="N11" s="89">
        <v>4.3499999999999997E-2</v>
      </c>
      <c r="O11" s="89">
        <v>3.5000000000000003E-2</v>
      </c>
      <c r="P11" s="89">
        <v>3.5000000000000003E-2</v>
      </c>
      <c r="Q11" s="89">
        <v>0.05</v>
      </c>
      <c r="R11" s="89">
        <v>4.8000000000000001E-2</v>
      </c>
      <c r="S11" s="89">
        <v>3.2000000000000001E-2</v>
      </c>
      <c r="T11" s="89">
        <v>0.04</v>
      </c>
      <c r="U11" s="89">
        <v>2.4E-2</v>
      </c>
      <c r="V11" s="89">
        <v>3.3000000000000002E-2</v>
      </c>
      <c r="W11" s="89">
        <v>3.5000000000000003E-2</v>
      </c>
      <c r="X11" s="89">
        <v>3.1E-2</v>
      </c>
      <c r="Y11" s="89">
        <v>0.03</v>
      </c>
      <c r="Z11" s="89">
        <v>2.9000000000000001E-2</v>
      </c>
      <c r="AA11" s="89">
        <v>3.6999999999999998E-2</v>
      </c>
      <c r="AB11" s="378">
        <f>K11*(1+(9/12*X11))*(1+Y11)*(1+Z11)*(1+AA11)</f>
        <v>2791678.8217448075</v>
      </c>
      <c r="AC11" s="82">
        <f t="shared" si="1"/>
        <v>132.69</v>
      </c>
    </row>
    <row r="12" spans="1:29">
      <c r="A12" s="8" t="str">
        <f>RIGHT('Cost Report Data - 2015 Rebase'!A11,10)</f>
        <v>1154383412</v>
      </c>
      <c r="B12" s="9" t="str">
        <f>'Cost Report Data - 2015 Rebase'!B11</f>
        <v>TLC CARE CENTER</v>
      </c>
      <c r="C12" s="77">
        <f>'Cost Report Data - 2015 Rebase'!F11</f>
        <v>58588</v>
      </c>
      <c r="D12" s="77">
        <f>'Cost Report Data - 2015 Rebase'!E11</f>
        <v>31191</v>
      </c>
      <c r="E12" s="42">
        <f>'Cost Report Data - 2015 Rebase'!AC11</f>
        <v>16357299</v>
      </c>
      <c r="F12" s="75">
        <f>'Cost Report Data - 2015 Rebase'!L11</f>
        <v>5334890</v>
      </c>
      <c r="G12" s="75">
        <f>'Cost Report Data - 2015 Rebase'!M11</f>
        <v>282932</v>
      </c>
      <c r="H12" s="73">
        <f>'Cost Report Data - 2015 Rebase'!Q11</f>
        <v>775798</v>
      </c>
      <c r="I12" s="73">
        <f>'Cost Report Data - 2015 Rebase'!U11</f>
        <v>3455860</v>
      </c>
      <c r="J12" s="80">
        <f>'Cost Report Data - 2015 Rebase'!Y11</f>
        <v>41624</v>
      </c>
      <c r="K12" s="42">
        <f t="shared" si="0"/>
        <v>6466195</v>
      </c>
      <c r="L12" s="145">
        <v>0</v>
      </c>
      <c r="M12" s="89">
        <v>2.5000000000000001E-2</v>
      </c>
      <c r="N12" s="89">
        <v>5.8000000000000003E-2</v>
      </c>
      <c r="O12" s="89">
        <v>3.5000000000000003E-2</v>
      </c>
      <c r="P12" s="89">
        <v>3.5000000000000003E-2</v>
      </c>
      <c r="Q12" s="89">
        <v>0.05</v>
      </c>
      <c r="R12" s="89">
        <v>4.8000000000000001E-2</v>
      </c>
      <c r="S12" s="89">
        <v>3.2000000000000001E-2</v>
      </c>
      <c r="T12" s="89">
        <v>0.04</v>
      </c>
      <c r="U12" s="89">
        <v>2.4E-2</v>
      </c>
      <c r="V12" s="89">
        <v>3.3000000000000002E-2</v>
      </c>
      <c r="W12" s="89">
        <v>3.5000000000000003E-2</v>
      </c>
      <c r="X12" s="89">
        <v>3.1E-2</v>
      </c>
      <c r="Y12" s="89">
        <v>0.03</v>
      </c>
      <c r="Z12" s="89">
        <v>2.9000000000000001E-2</v>
      </c>
      <c r="AA12" s="89">
        <v>3.6999999999999998E-2</v>
      </c>
      <c r="AB12" s="378">
        <f t="shared" ref="AB12:AB18" si="2">K12*(1+(0.5*X12))*(1+Y12)*(1+Z12)*(1+AA12)</f>
        <v>7217056.0971344067</v>
      </c>
      <c r="AC12" s="82">
        <f t="shared" si="1"/>
        <v>123.18</v>
      </c>
    </row>
    <row r="13" spans="1:29" s="69" customFormat="1">
      <c r="A13" s="8" t="str">
        <f>RIGHT('Cost Report Data - 2015 Rebase'!A12,10)</f>
        <v>1023181146</v>
      </c>
      <c r="B13" s="9" t="str">
        <f>'Cost Report Data - 2015 Rebase'!B12</f>
        <v>ROYAL SPRINGS HEALTHCARE &amp; REHAB</v>
      </c>
      <c r="C13" s="77">
        <f>'Cost Report Data - 2015 Rebase'!F12</f>
        <v>73663</v>
      </c>
      <c r="D13" s="77">
        <f>'Cost Report Data - 2015 Rebase'!E12</f>
        <v>54211</v>
      </c>
      <c r="E13" s="42">
        <f>'Cost Report Data - 2015 Rebase'!AC12</f>
        <v>18890672</v>
      </c>
      <c r="F13" s="75">
        <f>'Cost Report Data - 2015 Rebase'!L12</f>
        <v>4951284</v>
      </c>
      <c r="G13" s="75">
        <f>'Cost Report Data - 2015 Rebase'!M12</f>
        <v>3052330</v>
      </c>
      <c r="H13" s="73">
        <f>'Cost Report Data - 2015 Rebase'!Q12</f>
        <v>588216</v>
      </c>
      <c r="I13" s="73">
        <f>'Cost Report Data - 2015 Rebase'!U12</f>
        <v>1876687</v>
      </c>
      <c r="J13" s="80">
        <f>'Cost Report Data - 2015 Rebase'!Y12</f>
        <v>569853</v>
      </c>
      <c r="K13" s="42">
        <f t="shared" si="0"/>
        <v>7852302</v>
      </c>
      <c r="L13" s="145">
        <v>2.0500000000000001E-2</v>
      </c>
      <c r="M13" s="145">
        <v>0.05</v>
      </c>
      <c r="N13" s="145">
        <v>5.8000000000000003E-2</v>
      </c>
      <c r="O13" s="145">
        <v>3.5000000000000003E-2</v>
      </c>
      <c r="P13" s="145">
        <v>3.5000000000000003E-2</v>
      </c>
      <c r="Q13" s="145">
        <v>0.05</v>
      </c>
      <c r="R13" s="89">
        <v>4.8000000000000001E-2</v>
      </c>
      <c r="S13" s="89">
        <v>3.2000000000000001E-2</v>
      </c>
      <c r="T13" s="89">
        <v>0.04</v>
      </c>
      <c r="U13" s="89">
        <v>2.4E-2</v>
      </c>
      <c r="V13" s="89">
        <v>3.3000000000000002E-2</v>
      </c>
      <c r="W13" s="89">
        <v>3.5000000000000003E-2</v>
      </c>
      <c r="X13" s="89">
        <v>3.1E-2</v>
      </c>
      <c r="Y13" s="89">
        <v>0.03</v>
      </c>
      <c r="Z13" s="89">
        <v>2.9000000000000001E-2</v>
      </c>
      <c r="AA13" s="89">
        <v>3.6999999999999998E-2</v>
      </c>
      <c r="AB13" s="378">
        <f t="shared" si="2"/>
        <v>8764119.2425592933</v>
      </c>
      <c r="AC13" s="82">
        <f t="shared" si="1"/>
        <v>118.98</v>
      </c>
    </row>
    <row r="14" spans="1:29">
      <c r="A14" s="8" t="str">
        <f>RIGHT('Cost Report Data - 2015 Rebase'!A13,10)</f>
        <v>1679660864</v>
      </c>
      <c r="B14" s="9" t="str">
        <f>'Cost Report Data - 2015 Rebase'!B13</f>
        <v>NORTH LAS VEGAS CARE CENTER</v>
      </c>
      <c r="C14" s="77">
        <f>'Cost Report Data - 2015 Rebase'!F13</f>
        <v>62365</v>
      </c>
      <c r="D14" s="77">
        <f>'Cost Report Data - 2015 Rebase'!E13</f>
        <v>51407</v>
      </c>
      <c r="E14" s="42">
        <f>'Cost Report Data - 2015 Rebase'!AC13</f>
        <v>11904285</v>
      </c>
      <c r="F14" s="75">
        <f>'Cost Report Data - 2015 Rebase'!L13</f>
        <v>4116799</v>
      </c>
      <c r="G14" s="75">
        <f>'Cost Report Data - 2015 Rebase'!M13</f>
        <v>0</v>
      </c>
      <c r="H14" s="73">
        <f>'Cost Report Data - 2015 Rebase'!Q13</f>
        <v>784821</v>
      </c>
      <c r="I14" s="73">
        <f>'Cost Report Data - 2015 Rebase'!U13</f>
        <v>731721</v>
      </c>
      <c r="J14" s="80">
        <f>'Cost Report Data - 2015 Rebase'!Y13</f>
        <v>416562</v>
      </c>
      <c r="K14" s="42">
        <f t="shared" si="0"/>
        <v>5854382</v>
      </c>
      <c r="L14" s="145">
        <v>0</v>
      </c>
      <c r="M14" s="89">
        <v>0</v>
      </c>
      <c r="N14" s="89">
        <v>2.4199999999999999E-2</v>
      </c>
      <c r="O14" s="89">
        <v>3.5000000000000003E-2</v>
      </c>
      <c r="P14" s="89">
        <v>3.5000000000000003E-2</v>
      </c>
      <c r="Q14" s="89">
        <v>0.05</v>
      </c>
      <c r="R14" s="89">
        <v>4.8000000000000001E-2</v>
      </c>
      <c r="S14" s="89">
        <v>3.2000000000000001E-2</v>
      </c>
      <c r="T14" s="89">
        <v>0.04</v>
      </c>
      <c r="U14" s="89">
        <v>2.4E-2</v>
      </c>
      <c r="V14" s="89">
        <v>3.3000000000000002E-2</v>
      </c>
      <c r="W14" s="89">
        <v>3.5000000000000003E-2</v>
      </c>
      <c r="X14" s="89">
        <v>3.1E-2</v>
      </c>
      <c r="Y14" s="89">
        <v>0.03</v>
      </c>
      <c r="Z14" s="89">
        <v>2.9000000000000001E-2</v>
      </c>
      <c r="AA14" s="89">
        <v>3.6999999999999998E-2</v>
      </c>
      <c r="AB14" s="378">
        <f t="shared" si="2"/>
        <v>6534198.7533710198</v>
      </c>
      <c r="AC14" s="82">
        <f t="shared" si="1"/>
        <v>104.77</v>
      </c>
    </row>
    <row r="15" spans="1:29">
      <c r="A15" s="8" t="str">
        <f>RIGHT('Cost Report Data - 2015 Rebase'!A14,10)</f>
        <v>1205141033</v>
      </c>
      <c r="B15" s="9" t="str">
        <f>'Cost Report Data - 2015 Rebase'!B14</f>
        <v>MOUNTAIN VIEW CARE CENTER AT BOULDER CITY</v>
      </c>
      <c r="C15" s="77">
        <f>'Cost Report Data - 2015 Rebase'!F14</f>
        <v>24814</v>
      </c>
      <c r="D15" s="77">
        <f>'Cost Report Data - 2015 Rebase'!E14</f>
        <v>15656</v>
      </c>
      <c r="E15" s="42">
        <f>'Cost Report Data - 2015 Rebase'!AC14</f>
        <v>5630725</v>
      </c>
      <c r="F15" s="75">
        <f>'Cost Report Data - 2015 Rebase'!L14</f>
        <v>1592706</v>
      </c>
      <c r="G15" s="75">
        <f>'Cost Report Data - 2015 Rebase'!M14</f>
        <v>0</v>
      </c>
      <c r="H15" s="73">
        <f>'Cost Report Data - 2015 Rebase'!Q14</f>
        <v>219826</v>
      </c>
      <c r="I15" s="73">
        <f>'Cost Report Data - 2015 Rebase'!U14</f>
        <v>550323</v>
      </c>
      <c r="J15" s="80">
        <f>'Cost Report Data - 2015 Rebase'!Y14</f>
        <v>320007</v>
      </c>
      <c r="K15" s="42">
        <f t="shared" si="0"/>
        <v>2947863</v>
      </c>
      <c r="L15" s="145">
        <v>0</v>
      </c>
      <c r="M15" s="89">
        <v>0</v>
      </c>
      <c r="N15" s="89">
        <v>9.7000000000000003E-3</v>
      </c>
      <c r="O15" s="89">
        <v>3.5000000000000003E-2</v>
      </c>
      <c r="P15" s="89">
        <v>3.5000000000000003E-2</v>
      </c>
      <c r="Q15" s="89">
        <v>0.05</v>
      </c>
      <c r="R15" s="89">
        <v>4.8000000000000001E-2</v>
      </c>
      <c r="S15" s="89">
        <v>3.2000000000000001E-2</v>
      </c>
      <c r="T15" s="89">
        <v>0.04</v>
      </c>
      <c r="U15" s="89">
        <v>2.4E-2</v>
      </c>
      <c r="V15" s="89">
        <v>3.3000000000000002E-2</v>
      </c>
      <c r="W15" s="89">
        <v>3.5000000000000003E-2</v>
      </c>
      <c r="X15" s="89">
        <v>3.1E-2</v>
      </c>
      <c r="Y15" s="89">
        <v>0.03</v>
      </c>
      <c r="Z15" s="89">
        <v>2.9000000000000001E-2</v>
      </c>
      <c r="AA15" s="89">
        <v>3.6999999999999998E-2</v>
      </c>
      <c r="AB15" s="378">
        <f t="shared" si="2"/>
        <v>3290171.8302134285</v>
      </c>
      <c r="AC15" s="82">
        <f t="shared" ref="AC15:AC45" si="3">ROUND(AB15/C15,2)</f>
        <v>132.59</v>
      </c>
    </row>
    <row r="16" spans="1:29" s="69" customFormat="1">
      <c r="A16" s="8" t="str">
        <f>RIGHT('Cost Report Data - 2015 Rebase'!A15,10)</f>
        <v>1548300262</v>
      </c>
      <c r="B16" s="9" t="str">
        <f>'Cost Report Data - 2015 Rebase'!B15</f>
        <v>SILVER HILLS HEALTH CARE CENTER</v>
      </c>
      <c r="C16" s="77">
        <f>'Cost Report Data - 2015 Rebase'!F15</f>
        <v>42429</v>
      </c>
      <c r="D16" s="77">
        <f>'Cost Report Data - 2015 Rebase'!E15</f>
        <v>16255</v>
      </c>
      <c r="E16" s="42">
        <f>'Cost Report Data - 2015 Rebase'!AC15</f>
        <v>13875492</v>
      </c>
      <c r="F16" s="75">
        <f>'Cost Report Data - 2015 Rebase'!L15</f>
        <v>3501469</v>
      </c>
      <c r="G16" s="75">
        <f>'Cost Report Data - 2015 Rebase'!M15</f>
        <v>0</v>
      </c>
      <c r="H16" s="73">
        <f>'Cost Report Data - 2015 Rebase'!Q15</f>
        <v>1246943</v>
      </c>
      <c r="I16" s="73">
        <f>'Cost Report Data - 2015 Rebase'!U15</f>
        <v>3396553</v>
      </c>
      <c r="J16" s="80">
        <f>'Cost Report Data - 2015 Rebase'!Y15</f>
        <v>0</v>
      </c>
      <c r="K16" s="42">
        <f t="shared" si="0"/>
        <v>5730527</v>
      </c>
      <c r="L16" s="145">
        <v>2.0500000000000001E-2</v>
      </c>
      <c r="M16" s="145">
        <v>0.05</v>
      </c>
      <c r="N16" s="145">
        <v>5.8000000000000003E-2</v>
      </c>
      <c r="O16" s="145">
        <v>3.5000000000000003E-2</v>
      </c>
      <c r="P16" s="145">
        <v>3.5000000000000003E-2</v>
      </c>
      <c r="Q16" s="145">
        <v>0.05</v>
      </c>
      <c r="R16" s="89">
        <v>4.8000000000000001E-2</v>
      </c>
      <c r="S16" s="89">
        <v>3.2000000000000001E-2</v>
      </c>
      <c r="T16" s="89">
        <v>0.04</v>
      </c>
      <c r="U16" s="89">
        <v>2.4E-2</v>
      </c>
      <c r="V16" s="89">
        <v>3.3000000000000002E-2</v>
      </c>
      <c r="W16" s="89">
        <v>3.5000000000000003E-2</v>
      </c>
      <c r="X16" s="89">
        <v>3.1E-2</v>
      </c>
      <c r="Y16" s="89">
        <v>0.03</v>
      </c>
      <c r="Z16" s="89">
        <v>2.9000000000000001E-2</v>
      </c>
      <c r="AA16" s="89">
        <v>3.6999999999999998E-2</v>
      </c>
      <c r="AB16" s="378">
        <f t="shared" si="2"/>
        <v>6395961.5856223544</v>
      </c>
      <c r="AC16" s="82">
        <f t="shared" si="3"/>
        <v>150.75</v>
      </c>
    </row>
    <row r="17" spans="1:31">
      <c r="A17" s="8" t="str">
        <f>RIGHT('Cost Report Data - 2015 Rebase'!A16,10)</f>
        <v>1346289113</v>
      </c>
      <c r="B17" s="9" t="str">
        <f>'Cost Report Data - 2015 Rebase'!B16</f>
        <v>ST JOSEPH HEALTH CARE CENTER</v>
      </c>
      <c r="C17" s="77">
        <f>'Cost Report Data - 2015 Rebase'!F16</f>
        <v>32959</v>
      </c>
      <c r="D17" s="77">
        <f>'Cost Report Data - 2015 Rebase'!E16</f>
        <v>25012</v>
      </c>
      <c r="E17" s="42">
        <f>'Cost Report Data - 2015 Rebase'!AC16</f>
        <v>10898874</v>
      </c>
      <c r="F17" s="75">
        <f>'Cost Report Data - 2015 Rebase'!L16</f>
        <v>1750400</v>
      </c>
      <c r="G17" s="75">
        <f>'Cost Report Data - 2015 Rebase'!M16</f>
        <v>3941461</v>
      </c>
      <c r="H17" s="73">
        <f>'Cost Report Data - 2015 Rebase'!Q16</f>
        <v>413984</v>
      </c>
      <c r="I17" s="73">
        <f>'Cost Report Data - 2015 Rebase'!U16</f>
        <v>1429196</v>
      </c>
      <c r="J17" s="80">
        <f>'Cost Report Data - 2015 Rebase'!Y16</f>
        <v>440274</v>
      </c>
      <c r="K17" s="42">
        <f t="shared" si="0"/>
        <v>2923559</v>
      </c>
      <c r="L17" s="145">
        <v>0</v>
      </c>
      <c r="M17" s="89">
        <v>0</v>
      </c>
      <c r="N17" s="89">
        <v>5.3199999999999997E-2</v>
      </c>
      <c r="O17" s="89">
        <v>3.5000000000000003E-2</v>
      </c>
      <c r="P17" s="89">
        <v>3.5000000000000003E-2</v>
      </c>
      <c r="Q17" s="89">
        <v>0.05</v>
      </c>
      <c r="R17" s="89">
        <v>4.8000000000000001E-2</v>
      </c>
      <c r="S17" s="89">
        <v>3.2000000000000001E-2</v>
      </c>
      <c r="T17" s="89">
        <v>0.04</v>
      </c>
      <c r="U17" s="89">
        <v>2.4E-2</v>
      </c>
      <c r="V17" s="89">
        <v>3.3000000000000002E-2</v>
      </c>
      <c r="W17" s="89">
        <v>3.5000000000000003E-2</v>
      </c>
      <c r="X17" s="89">
        <v>3.1E-2</v>
      </c>
      <c r="Y17" s="89">
        <v>0.03</v>
      </c>
      <c r="Z17" s="89">
        <v>2.9000000000000001E-2</v>
      </c>
      <c r="AA17" s="89">
        <v>3.6999999999999998E-2</v>
      </c>
      <c r="AB17" s="378">
        <f t="shared" si="2"/>
        <v>3263045.6251755743</v>
      </c>
      <c r="AC17" s="82">
        <f t="shared" si="3"/>
        <v>99</v>
      </c>
    </row>
    <row r="18" spans="1:31">
      <c r="A18" s="8" t="str">
        <f>RIGHT('Cost Report Data - 2015 Rebase'!A17,10)</f>
        <v>1790785590</v>
      </c>
      <c r="B18" s="9" t="str">
        <f>'Cost Report Data - 2015 Rebase'!B17</f>
        <v>MARQUIS CARE PLAZA REGENCY</v>
      </c>
      <c r="C18" s="77">
        <f>'Cost Report Data - 2015 Rebase'!F17</f>
        <v>58524</v>
      </c>
      <c r="D18" s="77">
        <f>'Cost Report Data - 2015 Rebase'!E17</f>
        <v>40512</v>
      </c>
      <c r="E18" s="42">
        <f>'Cost Report Data - 2015 Rebase'!AC17</f>
        <v>19790014</v>
      </c>
      <c r="F18" s="75">
        <f>'Cost Report Data - 2015 Rebase'!L17</f>
        <v>3804711</v>
      </c>
      <c r="G18" s="75">
        <f>'Cost Report Data - 2015 Rebase'!M17</f>
        <v>6341356</v>
      </c>
      <c r="H18" s="73">
        <f>'Cost Report Data - 2015 Rebase'!Q17</f>
        <v>2126405</v>
      </c>
      <c r="I18" s="73">
        <f>'Cost Report Data - 2015 Rebase'!U17</f>
        <v>1959021</v>
      </c>
      <c r="J18" s="80">
        <f>'Cost Report Data - 2015 Rebase'!Y17</f>
        <v>897553</v>
      </c>
      <c r="K18" s="42">
        <f t="shared" si="0"/>
        <v>4660968</v>
      </c>
      <c r="L18" s="145">
        <v>0</v>
      </c>
      <c r="M18" s="89">
        <v>2.5000000000000001E-2</v>
      </c>
      <c r="N18" s="89">
        <v>5.8000000000000003E-2</v>
      </c>
      <c r="O18" s="89">
        <v>3.5000000000000003E-2</v>
      </c>
      <c r="P18" s="89">
        <v>3.5000000000000003E-2</v>
      </c>
      <c r="Q18" s="89">
        <v>0.05</v>
      </c>
      <c r="R18" s="89">
        <v>4.8000000000000001E-2</v>
      </c>
      <c r="S18" s="89">
        <v>3.2000000000000001E-2</v>
      </c>
      <c r="T18" s="89">
        <v>0.04</v>
      </c>
      <c r="U18" s="89">
        <v>2.4E-2</v>
      </c>
      <c r="V18" s="89">
        <v>3.3000000000000002E-2</v>
      </c>
      <c r="W18" s="89">
        <v>3.5000000000000003E-2</v>
      </c>
      <c r="X18" s="89">
        <v>3.1E-2</v>
      </c>
      <c r="Y18" s="89">
        <v>0.03</v>
      </c>
      <c r="Z18" s="89">
        <v>2.9000000000000001E-2</v>
      </c>
      <c r="AA18" s="89">
        <v>3.6999999999999998E-2</v>
      </c>
      <c r="AB18" s="378">
        <f t="shared" si="2"/>
        <v>5202204.3138118116</v>
      </c>
      <c r="AC18" s="82">
        <f t="shared" si="3"/>
        <v>88.89</v>
      </c>
    </row>
    <row r="19" spans="1:31">
      <c r="A19" s="8" t="str">
        <f>RIGHT('Cost Report Data - 2015 Rebase'!A18,10)</f>
        <v>1427043298</v>
      </c>
      <c r="B19" s="9" t="str">
        <f>'Cost Report Data - 2015 Rebase'!B18</f>
        <v>DELMAR GARDENS OF GREEN VALLEY</v>
      </c>
      <c r="C19" s="77">
        <f>'Cost Report Data - 2015 Rebase'!F18</f>
        <v>67438</v>
      </c>
      <c r="D19" s="77">
        <f>'Cost Report Data - 2015 Rebase'!E18</f>
        <v>46672</v>
      </c>
      <c r="E19" s="42">
        <f>'Cost Report Data - 2015 Rebase'!AC18</f>
        <v>14479900</v>
      </c>
      <c r="F19" s="75">
        <f>'Cost Report Data - 2015 Rebase'!L18</f>
        <v>5354743</v>
      </c>
      <c r="G19" s="75">
        <f>'Cost Report Data - 2015 Rebase'!M18</f>
        <v>0</v>
      </c>
      <c r="H19" s="73">
        <f>'Cost Report Data - 2015 Rebase'!Q18</f>
        <v>548924</v>
      </c>
      <c r="I19" s="73">
        <f>'Cost Report Data - 2015 Rebase'!U18</f>
        <v>1874993</v>
      </c>
      <c r="J19" s="80">
        <f>'Cost Report Data - 2015 Rebase'!Y18</f>
        <v>0</v>
      </c>
      <c r="K19" s="42">
        <f t="shared" si="0"/>
        <v>6701240</v>
      </c>
      <c r="L19" s="145">
        <v>0</v>
      </c>
      <c r="M19" s="89">
        <v>1.2500000000000001E-2</v>
      </c>
      <c r="N19" s="89">
        <v>5.8000000000000003E-2</v>
      </c>
      <c r="O19" s="89">
        <v>3.5000000000000003E-2</v>
      </c>
      <c r="P19" s="89">
        <v>3.5000000000000003E-2</v>
      </c>
      <c r="Q19" s="89">
        <v>0.05</v>
      </c>
      <c r="R19" s="89">
        <v>4.8000000000000001E-2</v>
      </c>
      <c r="S19" s="89">
        <v>3.2000000000000001E-2</v>
      </c>
      <c r="T19" s="89">
        <v>0.04</v>
      </c>
      <c r="U19" s="89">
        <v>2.4E-2</v>
      </c>
      <c r="V19" s="89">
        <v>3.3000000000000002E-2</v>
      </c>
      <c r="W19" s="89">
        <v>3.5000000000000003E-2</v>
      </c>
      <c r="X19" s="89">
        <v>3.1E-2</v>
      </c>
      <c r="Y19" s="89">
        <v>0.03</v>
      </c>
      <c r="Z19" s="89">
        <v>2.9000000000000001E-2</v>
      </c>
      <c r="AA19" s="89">
        <v>3.6999999999999998E-2</v>
      </c>
      <c r="AB19" s="378">
        <f>K19*(1+(3/12*X19))*(1+Y19)*(1+Z19)*(1+AA19)</f>
        <v>7422314.1993350247</v>
      </c>
      <c r="AC19" s="82">
        <f t="shared" si="3"/>
        <v>110.06</v>
      </c>
    </row>
    <row r="20" spans="1:31">
      <c r="A20" s="8" t="str">
        <f>RIGHT('Cost Report Data - 2015 Rebase'!A19,10)</f>
        <v>1558497784</v>
      </c>
      <c r="B20" s="9" t="str">
        <f>'Cost Report Data - 2015 Rebase'!B19</f>
        <v>GAYE HAVEN</v>
      </c>
      <c r="C20" s="77">
        <f>'Cost Report Data - 2015 Rebase'!F19</f>
        <v>6096</v>
      </c>
      <c r="D20" s="77">
        <f>'Cost Report Data - 2015 Rebase'!E19</f>
        <v>4661</v>
      </c>
      <c r="E20" s="42">
        <f>'Cost Report Data - 2015 Rebase'!AC19</f>
        <v>1123837</v>
      </c>
      <c r="F20" s="75">
        <f>'Cost Report Data - 2015 Rebase'!L19</f>
        <v>375075</v>
      </c>
      <c r="G20" s="75">
        <f>'Cost Report Data - 2015 Rebase'!M19</f>
        <v>0</v>
      </c>
      <c r="H20" s="73">
        <f>'Cost Report Data - 2015 Rebase'!Q19</f>
        <v>5673</v>
      </c>
      <c r="I20" s="73">
        <f>'Cost Report Data - 2015 Rebase'!U19</f>
        <v>0</v>
      </c>
      <c r="J20" s="80">
        <f>'Cost Report Data - 2015 Rebase'!Y19</f>
        <v>0</v>
      </c>
      <c r="K20" s="42">
        <f t="shared" si="0"/>
        <v>743089</v>
      </c>
      <c r="L20" s="145">
        <v>0</v>
      </c>
      <c r="M20" s="89">
        <v>0</v>
      </c>
      <c r="N20" s="89">
        <v>5.8000000000000003E-2</v>
      </c>
      <c r="O20" s="89">
        <v>3.5000000000000003E-2</v>
      </c>
      <c r="P20" s="89">
        <v>3.5000000000000003E-2</v>
      </c>
      <c r="Q20" s="89">
        <v>0.05</v>
      </c>
      <c r="R20" s="89">
        <v>4.8000000000000001E-2</v>
      </c>
      <c r="S20" s="89">
        <v>3.2000000000000001E-2</v>
      </c>
      <c r="T20" s="89">
        <v>0.04</v>
      </c>
      <c r="U20" s="89">
        <v>2.4E-2</v>
      </c>
      <c r="V20" s="89">
        <v>3.3000000000000002E-2</v>
      </c>
      <c r="W20" s="89">
        <v>3.5000000000000003E-2</v>
      </c>
      <c r="X20" s="89">
        <v>3.1E-2</v>
      </c>
      <c r="Y20" s="89">
        <v>0.03</v>
      </c>
      <c r="Z20" s="89">
        <v>2.9000000000000001E-2</v>
      </c>
      <c r="AA20" s="89">
        <v>3.6999999999999998E-2</v>
      </c>
      <c r="AB20" s="378">
        <f>K20*(1+X20)*(1+Y20)*(1+Z20)*(1+AA20)</f>
        <v>842036.37630921893</v>
      </c>
      <c r="AC20" s="82">
        <f t="shared" si="3"/>
        <v>138.13</v>
      </c>
    </row>
    <row r="21" spans="1:31">
      <c r="A21" s="8" t="str">
        <f>RIGHT('Cost Report Data - 2015 Rebase'!A20,10)</f>
        <v>1407894314</v>
      </c>
      <c r="B21" s="9" t="str">
        <f>'Cost Report Data - 2015 Rebase'!B20</f>
        <v>LIFE CARE CENTER OF LAS VEGAS</v>
      </c>
      <c r="C21" s="77">
        <f>'Cost Report Data - 2015 Rebase'!F20</f>
        <v>71696</v>
      </c>
      <c r="D21" s="77">
        <f>'Cost Report Data - 2015 Rebase'!E20</f>
        <v>46549</v>
      </c>
      <c r="E21" s="42">
        <f>'Cost Report Data - 2015 Rebase'!AC20</f>
        <v>17216891</v>
      </c>
      <c r="F21" s="75">
        <f>'Cost Report Data - 2015 Rebase'!L20</f>
        <v>5978809</v>
      </c>
      <c r="G21" s="75">
        <f>'Cost Report Data - 2015 Rebase'!M20</f>
        <v>0</v>
      </c>
      <c r="H21" s="73">
        <f>'Cost Report Data - 2015 Rebase'!Q20</f>
        <v>471194</v>
      </c>
      <c r="I21" s="73">
        <f>'Cost Report Data - 2015 Rebase'!U20</f>
        <v>3237727</v>
      </c>
      <c r="J21" s="80">
        <f>'Cost Report Data - 2015 Rebase'!Y20</f>
        <v>284102</v>
      </c>
      <c r="K21" s="42">
        <f t="shared" si="0"/>
        <v>7245059</v>
      </c>
      <c r="L21" s="145">
        <v>0</v>
      </c>
      <c r="M21" s="89">
        <v>0</v>
      </c>
      <c r="N21" s="89">
        <v>2.9000000000000001E-2</v>
      </c>
      <c r="O21" s="89">
        <v>3.5000000000000003E-2</v>
      </c>
      <c r="P21" s="89">
        <v>3.5000000000000003E-2</v>
      </c>
      <c r="Q21" s="89">
        <v>0.05</v>
      </c>
      <c r="R21" s="89">
        <v>4.8000000000000001E-2</v>
      </c>
      <c r="S21" s="89">
        <v>3.2000000000000001E-2</v>
      </c>
      <c r="T21" s="89">
        <v>0.04</v>
      </c>
      <c r="U21" s="89">
        <v>2.4E-2</v>
      </c>
      <c r="V21" s="89">
        <v>3.3000000000000002E-2</v>
      </c>
      <c r="W21" s="89">
        <v>3.5000000000000003E-2</v>
      </c>
      <c r="X21" s="89">
        <v>3.1E-2</v>
      </c>
      <c r="Y21" s="89">
        <v>0.03</v>
      </c>
      <c r="Z21" s="89">
        <v>2.9000000000000001E-2</v>
      </c>
      <c r="AA21" s="89">
        <v>3.6999999999999998E-2</v>
      </c>
      <c r="AB21" s="378">
        <f>K21*(1+(0.5*X21))*(1+Y21)*(1+Z21)*(1+AA21)</f>
        <v>8086362.5718136411</v>
      </c>
      <c r="AC21" s="82">
        <f t="shared" si="3"/>
        <v>112.79</v>
      </c>
    </row>
    <row r="22" spans="1:31" s="69" customFormat="1">
      <c r="A22" s="8" t="str">
        <f>RIGHT('Cost Report Data - 2015 Rebase'!A21,10)</f>
        <v>1558605402</v>
      </c>
      <c r="B22" s="9" t="str">
        <f>'Cost Report Data - 2015 Rebase'!B21</f>
        <v>TORREY PINES CARE CENTER</v>
      </c>
      <c r="C22" s="77">
        <f>'Cost Report Data - 2015 Rebase'!F21</f>
        <v>23878</v>
      </c>
      <c r="D22" s="77">
        <f>'Cost Report Data - 2015 Rebase'!E21</f>
        <v>7489</v>
      </c>
      <c r="E22" s="42">
        <f>'Cost Report Data - 2015 Rebase'!AC21</f>
        <v>9681341</v>
      </c>
      <c r="F22" s="75">
        <f>'Cost Report Data - 2015 Rebase'!L21</f>
        <v>2440119</v>
      </c>
      <c r="G22" s="75">
        <f>'Cost Report Data - 2015 Rebase'!M21</f>
        <v>0</v>
      </c>
      <c r="H22" s="73">
        <f>'Cost Report Data - 2015 Rebase'!Q21</f>
        <v>1433744</v>
      </c>
      <c r="I22" s="73">
        <f>'Cost Report Data - 2015 Rebase'!U21</f>
        <v>2271754</v>
      </c>
      <c r="J22" s="80">
        <f>'Cost Report Data - 2015 Rebase'!Y21</f>
        <v>755</v>
      </c>
      <c r="K22" s="199">
        <f t="shared" si="0"/>
        <v>3534969</v>
      </c>
      <c r="L22" s="145">
        <v>0</v>
      </c>
      <c r="M22" s="145">
        <v>0</v>
      </c>
      <c r="N22" s="145">
        <v>5.8000000000000003E-2</v>
      </c>
      <c r="O22" s="145">
        <v>3.5000000000000003E-2</v>
      </c>
      <c r="P22" s="145">
        <v>3.5000000000000003E-2</v>
      </c>
      <c r="Q22" s="145">
        <v>0.05</v>
      </c>
      <c r="R22" s="145">
        <v>4.8000000000000001E-2</v>
      </c>
      <c r="S22" s="89">
        <v>3.2000000000000001E-2</v>
      </c>
      <c r="T22" s="89">
        <v>0.04</v>
      </c>
      <c r="U22" s="89">
        <v>2.4E-2</v>
      </c>
      <c r="V22" s="89">
        <v>3.3000000000000002E-2</v>
      </c>
      <c r="W22" s="89">
        <v>3.5000000000000003E-2</v>
      </c>
      <c r="X22" s="89">
        <v>3.1E-2</v>
      </c>
      <c r="Y22" s="89">
        <v>0.03</v>
      </c>
      <c r="Z22" s="89">
        <v>2.9000000000000001E-2</v>
      </c>
      <c r="AA22" s="89">
        <v>3.6999999999999998E-2</v>
      </c>
      <c r="AB22" s="378">
        <f>K22*(1+(5/12*X22))*(1+Y22)*(1+Z22)*(1+AA22)</f>
        <v>3935416.3226446435</v>
      </c>
      <c r="AC22" s="201">
        <f t="shared" si="3"/>
        <v>164.81</v>
      </c>
    </row>
    <row r="23" spans="1:31">
      <c r="A23" s="8" t="str">
        <f>RIGHT('Cost Report Data - 2015 Rebase'!A22,10)</f>
        <v>1447298088</v>
      </c>
      <c r="B23" s="9" t="str">
        <f>'Cost Report Data - 2015 Rebase'!B22</f>
        <v>HORIZON HEALTH AND REHABILITATION (FKA DESERT LANE CARE CENTER)</v>
      </c>
      <c r="C23" s="77">
        <f>'Cost Report Data - 2015 Rebase'!F22</f>
        <v>46602</v>
      </c>
      <c r="D23" s="77">
        <f>'Cost Report Data - 2015 Rebase'!E22</f>
        <v>34636</v>
      </c>
      <c r="E23" s="42">
        <f>'Cost Report Data - 2015 Rebase'!AC22</f>
        <v>10853095</v>
      </c>
      <c r="F23" s="75">
        <f>'Cost Report Data - 2015 Rebase'!L22</f>
        <v>3435987</v>
      </c>
      <c r="G23" s="75">
        <f>'Cost Report Data - 2015 Rebase'!M22</f>
        <v>0</v>
      </c>
      <c r="H23" s="73">
        <f>'Cost Report Data - 2015 Rebase'!Q22</f>
        <v>585828</v>
      </c>
      <c r="I23" s="73">
        <f>'Cost Report Data - 2015 Rebase'!U22</f>
        <v>1697188</v>
      </c>
      <c r="J23" s="80">
        <f>'Cost Report Data - 2015 Rebase'!Y22</f>
        <v>257783</v>
      </c>
      <c r="K23" s="42">
        <f t="shared" si="0"/>
        <v>4876309</v>
      </c>
      <c r="L23" s="145">
        <v>0</v>
      </c>
      <c r="M23" s="89">
        <v>0</v>
      </c>
      <c r="N23" s="89">
        <v>9.7000000000000003E-3</v>
      </c>
      <c r="O23" s="89">
        <v>3.5000000000000003E-2</v>
      </c>
      <c r="P23" s="89">
        <v>3.5000000000000003E-2</v>
      </c>
      <c r="Q23" s="89">
        <v>0.05</v>
      </c>
      <c r="R23" s="89">
        <v>4.8000000000000001E-2</v>
      </c>
      <c r="S23" s="89">
        <v>3.2000000000000001E-2</v>
      </c>
      <c r="T23" s="89">
        <v>0.04</v>
      </c>
      <c r="U23" s="89">
        <v>2.4E-2</v>
      </c>
      <c r="V23" s="89">
        <v>3.3000000000000002E-2</v>
      </c>
      <c r="W23" s="89">
        <v>3.5000000000000003E-2</v>
      </c>
      <c r="X23" s="89">
        <v>3.1E-2</v>
      </c>
      <c r="Y23" s="89">
        <v>0.03</v>
      </c>
      <c r="Z23" s="89">
        <v>2.9000000000000001E-2</v>
      </c>
      <c r="AA23" s="89">
        <v>3.6999999999999998E-2</v>
      </c>
      <c r="AB23" s="378">
        <f>K23*(1+(0.5*X23))*(1+Y23)*(1+Z23)*(1+AA23)</f>
        <v>5442550.928322047</v>
      </c>
      <c r="AC23" s="82">
        <f t="shared" si="3"/>
        <v>116.79</v>
      </c>
    </row>
    <row r="24" spans="1:31">
      <c r="A24" s="8" t="str">
        <f>RIGHT('Cost Report Data - 2015 Rebase'!A23,10)</f>
        <v>1992707806</v>
      </c>
      <c r="B24" s="9" t="str">
        <f>'Cost Report Data - 2015 Rebase'!B23</f>
        <v>EL JEN MEDICAL HOSPITAL</v>
      </c>
      <c r="C24" s="77">
        <f>'Cost Report Data - 2015 Rebase'!F23</f>
        <v>47343</v>
      </c>
      <c r="D24" s="77">
        <f>'Cost Report Data - 2015 Rebase'!E23</f>
        <v>29036</v>
      </c>
      <c r="E24" s="42">
        <f>'Cost Report Data - 2015 Rebase'!AC23</f>
        <v>10618731</v>
      </c>
      <c r="F24" s="75">
        <f>'Cost Report Data - 2015 Rebase'!L23</f>
        <v>3868440</v>
      </c>
      <c r="G24" s="75">
        <f>'Cost Report Data - 2015 Rebase'!M23</f>
        <v>0</v>
      </c>
      <c r="H24" s="73">
        <f>'Cost Report Data - 2015 Rebase'!Q23</f>
        <v>252217</v>
      </c>
      <c r="I24" s="73">
        <f>'Cost Report Data - 2015 Rebase'!U23</f>
        <v>1159126</v>
      </c>
      <c r="J24" s="80">
        <f>'Cost Report Data - 2015 Rebase'!Y23</f>
        <v>289068</v>
      </c>
      <c r="K24" s="42">
        <f t="shared" si="0"/>
        <v>5049880</v>
      </c>
      <c r="L24" s="145">
        <v>0</v>
      </c>
      <c r="M24" s="89">
        <v>0</v>
      </c>
      <c r="N24" s="89">
        <v>2.9000000000000001E-2</v>
      </c>
      <c r="O24" s="89">
        <v>3.5000000000000003E-2</v>
      </c>
      <c r="P24" s="89">
        <v>3.5000000000000003E-2</v>
      </c>
      <c r="Q24" s="89">
        <v>0.05</v>
      </c>
      <c r="R24" s="89">
        <v>4.8000000000000001E-2</v>
      </c>
      <c r="S24" s="89">
        <v>3.2000000000000001E-2</v>
      </c>
      <c r="T24" s="89">
        <v>0.04</v>
      </c>
      <c r="U24" s="89">
        <v>2.4E-2</v>
      </c>
      <c r="V24" s="89">
        <v>3.3000000000000002E-2</v>
      </c>
      <c r="W24" s="89">
        <v>3.5000000000000003E-2</v>
      </c>
      <c r="X24" s="89">
        <v>3.1E-2</v>
      </c>
      <c r="Y24" s="89">
        <v>0.03</v>
      </c>
      <c r="Z24" s="89">
        <v>2.9000000000000001E-2</v>
      </c>
      <c r="AA24" s="89">
        <v>3.6999999999999998E-2</v>
      </c>
      <c r="AB24" s="378">
        <f>K24*(1+(0.5*X24))*(1+Y24)*(1+Z24)*(1+AA24)</f>
        <v>5636277.1682259962</v>
      </c>
      <c r="AC24" s="82">
        <f t="shared" si="3"/>
        <v>119.05</v>
      </c>
    </row>
    <row r="25" spans="1:31">
      <c r="A25" s="8" t="str">
        <f>RIGHT('Cost Report Data - 2015 Rebase'!A24,10)</f>
        <v>1003150954</v>
      </c>
      <c r="B25" s="9" t="str">
        <f>'Cost Report Data - 2015 Rebase'!B24</f>
        <v>LAS VEGAS HEALTHCARE &amp; REHAB CENTER</v>
      </c>
      <c r="C25" s="77">
        <f>'Cost Report Data - 2015 Rebase'!F24</f>
        <v>20216</v>
      </c>
      <c r="D25" s="77">
        <f>'Cost Report Data - 2015 Rebase'!E24</f>
        <v>10048</v>
      </c>
      <c r="E25" s="42">
        <f>'Cost Report Data - 2015 Rebase'!AC24</f>
        <v>6775283</v>
      </c>
      <c r="F25" s="75">
        <f>'Cost Report Data - 2015 Rebase'!L24</f>
        <v>1729065</v>
      </c>
      <c r="G25" s="75">
        <f>'Cost Report Data - 2015 Rebase'!M24</f>
        <v>0</v>
      </c>
      <c r="H25" s="73">
        <f>'Cost Report Data - 2015 Rebase'!Q24</f>
        <v>1184637</v>
      </c>
      <c r="I25" s="73">
        <f>'Cost Report Data - 2015 Rebase'!U24</f>
        <v>1313813</v>
      </c>
      <c r="J25" s="80">
        <f>'Cost Report Data - 2015 Rebase'!Y24</f>
        <v>1047</v>
      </c>
      <c r="K25" s="42">
        <f t="shared" si="0"/>
        <v>2546721</v>
      </c>
      <c r="L25" s="145">
        <v>0</v>
      </c>
      <c r="M25" s="89">
        <v>0</v>
      </c>
      <c r="N25" s="89">
        <v>5.8000000000000003E-2</v>
      </c>
      <c r="O25" s="89">
        <v>3.5000000000000003E-2</v>
      </c>
      <c r="P25" s="89">
        <v>3.5000000000000003E-2</v>
      </c>
      <c r="Q25" s="89">
        <v>0.05</v>
      </c>
      <c r="R25" s="89">
        <v>4.8000000000000001E-2</v>
      </c>
      <c r="S25" s="89">
        <v>3.2000000000000001E-2</v>
      </c>
      <c r="T25" s="89">
        <v>0.04</v>
      </c>
      <c r="U25" s="89">
        <v>2.4E-2</v>
      </c>
      <c r="V25" s="89">
        <v>3.3000000000000002E-2</v>
      </c>
      <c r="W25" s="89">
        <v>3.5000000000000003E-2</v>
      </c>
      <c r="X25" s="89">
        <v>3.1E-2</v>
      </c>
      <c r="Y25" s="89">
        <v>0.03</v>
      </c>
      <c r="Z25" s="89">
        <v>2.9000000000000001E-2</v>
      </c>
      <c r="AA25" s="89">
        <v>3.6999999999999998E-2</v>
      </c>
      <c r="AB25" s="378">
        <f>K25*(1+(5/12*X25))*(1+Y25)*(1+Z25)*(1+AA25)</f>
        <v>2835217.9022282492</v>
      </c>
      <c r="AC25" s="82">
        <f t="shared" si="3"/>
        <v>140.25</v>
      </c>
      <c r="AE25" s="69"/>
    </row>
    <row r="26" spans="1:31">
      <c r="A26" s="8" t="str">
        <f>RIGHT('Cost Report Data - 2015 Rebase'!A25,10)</f>
        <v>1558458745</v>
      </c>
      <c r="B26" s="9" t="str">
        <f>'Cost Report Data - 2015 Rebase'!B25</f>
        <v>SOUTHERN NEVADA MEDICAL &amp; REHAB (FKA VEGAS VALLEY REHABILITATION HOSPITAL)</v>
      </c>
      <c r="C26" s="77">
        <f>'Cost Report Data - 2015 Rebase'!F25</f>
        <v>32241</v>
      </c>
      <c r="D26" s="77">
        <f>'Cost Report Data - 2015 Rebase'!E25</f>
        <v>2540</v>
      </c>
      <c r="E26" s="42">
        <f>'Cost Report Data - 2015 Rebase'!AC25</f>
        <v>12398468</v>
      </c>
      <c r="F26" s="75">
        <f>'Cost Report Data - 2015 Rebase'!L25</f>
        <v>4765428</v>
      </c>
      <c r="G26" s="75">
        <f>'Cost Report Data - 2015 Rebase'!M25</f>
        <v>0</v>
      </c>
      <c r="H26" s="73">
        <f>'Cost Report Data - 2015 Rebase'!Q25</f>
        <v>114963</v>
      </c>
      <c r="I26" s="73">
        <f>'Cost Report Data - 2015 Rebase'!U25</f>
        <v>2212478</v>
      </c>
      <c r="J26" s="80">
        <f>'Cost Report Data - 2015 Rebase'!Y25</f>
        <v>53988</v>
      </c>
      <c r="K26" s="42">
        <f t="shared" si="0"/>
        <v>5251611</v>
      </c>
      <c r="L26" s="145">
        <v>0</v>
      </c>
      <c r="M26" s="89">
        <v>0</v>
      </c>
      <c r="N26" s="89">
        <v>9.7000000000000003E-3</v>
      </c>
      <c r="O26" s="89">
        <v>3.5000000000000003E-2</v>
      </c>
      <c r="P26" s="89">
        <v>3.5000000000000003E-2</v>
      </c>
      <c r="Q26" s="89">
        <v>0.05</v>
      </c>
      <c r="R26" s="89">
        <v>4.8000000000000001E-2</v>
      </c>
      <c r="S26" s="89">
        <v>3.2000000000000001E-2</v>
      </c>
      <c r="T26" s="89">
        <v>0.04</v>
      </c>
      <c r="U26" s="89">
        <v>2.4E-2</v>
      </c>
      <c r="V26" s="89">
        <v>3.3000000000000002E-2</v>
      </c>
      <c r="W26" s="89">
        <v>3.5000000000000003E-2</v>
      </c>
      <c r="X26" s="89">
        <v>3.1E-2</v>
      </c>
      <c r="Y26" s="89">
        <v>0.03</v>
      </c>
      <c r="Z26" s="89">
        <v>2.9000000000000001E-2</v>
      </c>
      <c r="AA26" s="89">
        <v>3.6999999999999998E-2</v>
      </c>
      <c r="AB26" s="378">
        <f>K26*(1+(0.5*X26))*(1+Y26)*(1+Z26)*(1+AA26)</f>
        <v>5861433.3757840777</v>
      </c>
      <c r="AC26" s="82">
        <f t="shared" si="3"/>
        <v>181.8</v>
      </c>
    </row>
    <row r="27" spans="1:31">
      <c r="A27" s="8" t="str">
        <f>RIGHT('Cost Report Data - 2015 Rebase'!A26,10)</f>
        <v>1598852774</v>
      </c>
      <c r="B27" s="9" t="str">
        <f>'Cost Report Data - 2015 Rebase'!B26</f>
        <v>HARMON MEDICAL AND REHABILITATION HOSPITAL</v>
      </c>
      <c r="C27" s="77">
        <f>'Cost Report Data - 2015 Rebase'!F26</f>
        <v>716.74576271186515</v>
      </c>
      <c r="D27" s="77">
        <f>'Cost Report Data - 2015 Rebase'!E26</f>
        <v>0</v>
      </c>
      <c r="E27" s="42">
        <f>'Cost Report Data - 2015 Rebase'!AC26</f>
        <v>193109</v>
      </c>
      <c r="F27" s="75">
        <f>'Cost Report Data - 2015 Rebase'!L26</f>
        <v>108898</v>
      </c>
      <c r="G27" s="75">
        <f>'Cost Report Data - 2015 Rebase'!M26</f>
        <v>0</v>
      </c>
      <c r="H27" s="73">
        <f>'Cost Report Data - 2015 Rebase'!Q26</f>
        <v>4638</v>
      </c>
      <c r="I27" s="73">
        <f>'Cost Report Data - 2015 Rebase'!U26</f>
        <v>78</v>
      </c>
      <c r="J27" s="80">
        <f>'Cost Report Data - 2015 Rebase'!Y26</f>
        <v>9719</v>
      </c>
      <c r="K27" s="199">
        <f t="shared" si="0"/>
        <v>69776</v>
      </c>
      <c r="L27" s="145">
        <v>0</v>
      </c>
      <c r="M27" s="145">
        <v>0</v>
      </c>
      <c r="N27" s="145">
        <v>9.7000000000000003E-3</v>
      </c>
      <c r="O27" s="145">
        <v>3.5000000000000003E-2</v>
      </c>
      <c r="P27" s="145">
        <v>3.5000000000000003E-2</v>
      </c>
      <c r="Q27" s="145">
        <v>0.05</v>
      </c>
      <c r="R27" s="145">
        <v>4.8000000000000001E-2</v>
      </c>
      <c r="S27" s="89">
        <v>3.2000000000000001E-2</v>
      </c>
      <c r="T27" s="89">
        <v>0.04</v>
      </c>
      <c r="U27" s="89">
        <v>2.4E-2</v>
      </c>
      <c r="V27" s="89">
        <v>3.3000000000000002E-2</v>
      </c>
      <c r="W27" s="89">
        <v>3.5000000000000003E-2</v>
      </c>
      <c r="X27" s="89">
        <v>3.1E-2</v>
      </c>
      <c r="Y27" s="89">
        <v>0.03</v>
      </c>
      <c r="Z27" s="89">
        <v>2.9000000000000001E-2</v>
      </c>
      <c r="AA27" s="89">
        <v>3.6999999999999998E-2</v>
      </c>
      <c r="AB27" s="378">
        <f>K27*(1+0.5*P27)*(1+Q27)*(1+R27)*(1+S27)*(1+T27)*(1+U27)*(1+V27)*(1+W27)*(1+X27)*(1+Y27)*(1+Z27)*(1+AA27)</f>
        <v>104024.28864773098</v>
      </c>
      <c r="AC27" s="201">
        <f t="shared" si="3"/>
        <v>145.13</v>
      </c>
    </row>
    <row r="28" spans="1:31">
      <c r="A28" s="8" t="str">
        <f>RIGHT('Cost Report Data - 2015 Rebase'!A27,10)</f>
        <v>1396730347</v>
      </c>
      <c r="B28" s="9" t="str">
        <f>'Cost Report Data - 2015 Rebase'!B27</f>
        <v xml:space="preserve">HIGHLAND MANOR ELKO </v>
      </c>
      <c r="C28" s="77">
        <f>'Cost Report Data - 2015 Rebase'!F27</f>
        <v>36544</v>
      </c>
      <c r="D28" s="77">
        <f>'Cost Report Data - 2015 Rebase'!E27</f>
        <v>17664</v>
      </c>
      <c r="E28" s="42">
        <f>'Cost Report Data - 2015 Rebase'!AC27</f>
        <v>9282254</v>
      </c>
      <c r="F28" s="75">
        <f>'Cost Report Data - 2015 Rebase'!L27</f>
        <v>2674032</v>
      </c>
      <c r="G28" s="75">
        <f>'Cost Report Data - 2015 Rebase'!M27</f>
        <v>0</v>
      </c>
      <c r="H28" s="73">
        <f>'Cost Report Data - 2015 Rebase'!Q27</f>
        <v>663049</v>
      </c>
      <c r="I28" s="73">
        <f>'Cost Report Data - 2015 Rebase'!U27</f>
        <v>840259</v>
      </c>
      <c r="J28" s="80">
        <f>'Cost Report Data - 2015 Rebase'!Y27</f>
        <v>830727</v>
      </c>
      <c r="K28" s="42">
        <f t="shared" si="0"/>
        <v>4274187</v>
      </c>
      <c r="L28" s="145">
        <v>0</v>
      </c>
      <c r="M28" s="89">
        <v>0</v>
      </c>
      <c r="N28" s="89">
        <v>4.3499999999999997E-2</v>
      </c>
      <c r="O28" s="89">
        <v>3.5000000000000003E-2</v>
      </c>
      <c r="P28" s="89">
        <v>3.5000000000000003E-2</v>
      </c>
      <c r="Q28" s="89">
        <v>0.05</v>
      </c>
      <c r="R28" s="89">
        <v>4.8000000000000001E-2</v>
      </c>
      <c r="S28" s="89">
        <v>3.2000000000000001E-2</v>
      </c>
      <c r="T28" s="89">
        <v>0.04</v>
      </c>
      <c r="U28" s="89">
        <v>2.4E-2</v>
      </c>
      <c r="V28" s="89">
        <v>3.3000000000000002E-2</v>
      </c>
      <c r="W28" s="89">
        <v>3.5000000000000003E-2</v>
      </c>
      <c r="X28" s="89">
        <v>3.1E-2</v>
      </c>
      <c r="Y28" s="89">
        <v>0.03</v>
      </c>
      <c r="Z28" s="89">
        <v>2.9000000000000001E-2</v>
      </c>
      <c r="AA28" s="89">
        <v>3.6999999999999998E-2</v>
      </c>
      <c r="AB28" s="378">
        <f>K28*(1+(9/12*X28))*(1+Y28)*(1+Z28)*(1+AA28)</f>
        <v>4806917.0544110592</v>
      </c>
      <c r="AC28" s="82">
        <f t="shared" si="3"/>
        <v>131.54</v>
      </c>
    </row>
    <row r="29" spans="1:31">
      <c r="A29" s="8" t="str">
        <f>RIGHT('Cost Report Data - 2015 Rebase'!A28,10)</f>
        <v>1568410884</v>
      </c>
      <c r="B29" s="9" t="str">
        <f>'Cost Report Data - 2015 Rebase'!B28</f>
        <v>PAHRUMP HEALTH AND REHABILITATION CENTER</v>
      </c>
      <c r="C29" s="77">
        <f>'Cost Report Data - 2015 Rebase'!F28</f>
        <v>17646</v>
      </c>
      <c r="D29" s="77">
        <f>'Cost Report Data - 2015 Rebase'!E28</f>
        <v>10875</v>
      </c>
      <c r="E29" s="42">
        <f>'Cost Report Data - 2015 Rebase'!AC28</f>
        <v>5457047</v>
      </c>
      <c r="F29" s="75">
        <f>'Cost Report Data - 2015 Rebase'!L28</f>
        <v>1432036</v>
      </c>
      <c r="G29" s="75">
        <f>'Cost Report Data - 2015 Rebase'!M28</f>
        <v>0</v>
      </c>
      <c r="H29" s="73">
        <f>'Cost Report Data - 2015 Rebase'!Q28</f>
        <v>796330</v>
      </c>
      <c r="I29" s="73">
        <f>'Cost Report Data - 2015 Rebase'!U28</f>
        <v>661094</v>
      </c>
      <c r="J29" s="80">
        <f>'Cost Report Data - 2015 Rebase'!Y28</f>
        <v>73776</v>
      </c>
      <c r="K29" s="42">
        <f t="shared" si="0"/>
        <v>2493811</v>
      </c>
      <c r="L29" s="145">
        <v>0</v>
      </c>
      <c r="M29" s="89">
        <v>0</v>
      </c>
      <c r="N29" s="89">
        <v>2.9000000000000001E-2</v>
      </c>
      <c r="O29" s="89">
        <v>3.5000000000000003E-2</v>
      </c>
      <c r="P29" s="89">
        <v>3.5000000000000003E-2</v>
      </c>
      <c r="Q29" s="89">
        <v>0.05</v>
      </c>
      <c r="R29" s="89">
        <v>4.8000000000000001E-2</v>
      </c>
      <c r="S29" s="89">
        <v>3.2000000000000001E-2</v>
      </c>
      <c r="T29" s="89">
        <v>0.04</v>
      </c>
      <c r="U29" s="89">
        <v>2.4E-2</v>
      </c>
      <c r="V29" s="89">
        <v>3.3000000000000002E-2</v>
      </c>
      <c r="W29" s="89">
        <v>3.5000000000000003E-2</v>
      </c>
      <c r="X29" s="89">
        <v>3.1E-2</v>
      </c>
      <c r="Y29" s="89">
        <v>0.03</v>
      </c>
      <c r="Z29" s="89">
        <v>2.9000000000000001E-2</v>
      </c>
      <c r="AA29" s="89">
        <v>3.6999999999999998E-2</v>
      </c>
      <c r="AB29" s="378">
        <f t="shared" ref="AB29:AB36" si="4">K29*(1+(0.5*X29))*(1+Y29)*(1+Z29)*(1+AA29)</f>
        <v>2783394.853178856</v>
      </c>
      <c r="AC29" s="82">
        <f t="shared" si="3"/>
        <v>157.74</v>
      </c>
    </row>
    <row r="30" spans="1:31">
      <c r="A30" s="8" t="str">
        <f>RIGHT('Cost Report Data - 2015 Rebase'!A29,10)</f>
        <v>1558319889</v>
      </c>
      <c r="B30" s="9" t="str">
        <f>'Cost Report Data - 2015 Rebase'!B29</f>
        <v>ORMSBY POST ACUTE REHABILITATION</v>
      </c>
      <c r="C30" s="77">
        <f>'Cost Report Data - 2015 Rebase'!F29</f>
        <v>37035</v>
      </c>
      <c r="D30" s="77">
        <f>'Cost Report Data - 2015 Rebase'!E29</f>
        <v>18187</v>
      </c>
      <c r="E30" s="42">
        <f>'Cost Report Data - 2015 Rebase'!AC29</f>
        <v>11052818</v>
      </c>
      <c r="F30" s="75">
        <f>'Cost Report Data - 2015 Rebase'!L29</f>
        <v>3489515</v>
      </c>
      <c r="G30" s="75">
        <f>'Cost Report Data - 2015 Rebase'!M29</f>
        <v>0</v>
      </c>
      <c r="H30" s="73">
        <f>'Cost Report Data - 2015 Rebase'!Q29</f>
        <v>842541</v>
      </c>
      <c r="I30" s="73">
        <f>'Cost Report Data - 2015 Rebase'!U29</f>
        <v>2681424</v>
      </c>
      <c r="J30" s="80">
        <f>'Cost Report Data - 2015 Rebase'!Y29</f>
        <v>107434</v>
      </c>
      <c r="K30" s="42">
        <f t="shared" si="0"/>
        <v>3931904</v>
      </c>
      <c r="L30" s="145">
        <v>0</v>
      </c>
      <c r="M30" s="89">
        <v>0</v>
      </c>
      <c r="N30" s="89">
        <v>2.9000000000000001E-2</v>
      </c>
      <c r="O30" s="89">
        <v>3.5000000000000003E-2</v>
      </c>
      <c r="P30" s="89">
        <v>3.5000000000000003E-2</v>
      </c>
      <c r="Q30" s="89">
        <v>0.05</v>
      </c>
      <c r="R30" s="89">
        <v>4.8000000000000001E-2</v>
      </c>
      <c r="S30" s="89">
        <v>3.2000000000000001E-2</v>
      </c>
      <c r="T30" s="89">
        <v>0.04</v>
      </c>
      <c r="U30" s="89">
        <v>2.4E-2</v>
      </c>
      <c r="V30" s="89">
        <v>3.3000000000000002E-2</v>
      </c>
      <c r="W30" s="89">
        <v>3.5000000000000003E-2</v>
      </c>
      <c r="X30" s="89">
        <v>3.1E-2</v>
      </c>
      <c r="Y30" s="89">
        <v>0.03</v>
      </c>
      <c r="Z30" s="89">
        <v>2.9000000000000001E-2</v>
      </c>
      <c r="AA30" s="89">
        <v>3.6999999999999998E-2</v>
      </c>
      <c r="AB30" s="378">
        <f t="shared" si="4"/>
        <v>4388480.6654527374</v>
      </c>
      <c r="AC30" s="82">
        <f t="shared" si="3"/>
        <v>118.5</v>
      </c>
    </row>
    <row r="31" spans="1:31">
      <c r="A31" s="8" t="str">
        <f>RIGHT('Cost Report Data - 2015 Rebase'!A30,10)</f>
        <v>1144279472</v>
      </c>
      <c r="B31" s="9" t="str">
        <f>'Cost Report Data - 2015 Rebase'!B30</f>
        <v>MOUNTAIN VIEW HEALTH AND REHABILITATION CENTER</v>
      </c>
      <c r="C31" s="77">
        <f>'Cost Report Data - 2015 Rebase'!F30</f>
        <v>47179</v>
      </c>
      <c r="D31" s="77">
        <f>'Cost Report Data - 2015 Rebase'!E30</f>
        <v>40064</v>
      </c>
      <c r="E31" s="42">
        <f>'Cost Report Data - 2015 Rebase'!AC30</f>
        <v>7560453</v>
      </c>
      <c r="F31" s="75">
        <f>'Cost Report Data - 2015 Rebase'!L30</f>
        <v>2919594</v>
      </c>
      <c r="G31" s="75">
        <f>'Cost Report Data - 2015 Rebase'!M30</f>
        <v>0</v>
      </c>
      <c r="H31" s="73">
        <f>'Cost Report Data - 2015 Rebase'!Q30</f>
        <v>547386</v>
      </c>
      <c r="I31" s="73">
        <f>'Cost Report Data - 2015 Rebase'!U30</f>
        <v>160389</v>
      </c>
      <c r="J31" s="80">
        <f>'Cost Report Data - 2015 Rebase'!Y30</f>
        <v>42809</v>
      </c>
      <c r="K31" s="42">
        <f t="shared" si="0"/>
        <v>3890275</v>
      </c>
      <c r="L31" s="145">
        <v>0</v>
      </c>
      <c r="M31" s="89">
        <v>0</v>
      </c>
      <c r="N31" s="89">
        <v>2.9000000000000001E-2</v>
      </c>
      <c r="O31" s="89">
        <v>3.5000000000000003E-2</v>
      </c>
      <c r="P31" s="89">
        <v>3.5000000000000003E-2</v>
      </c>
      <c r="Q31" s="89">
        <v>0.05</v>
      </c>
      <c r="R31" s="89">
        <v>4.8000000000000001E-2</v>
      </c>
      <c r="S31" s="89">
        <v>3.2000000000000001E-2</v>
      </c>
      <c r="T31" s="89">
        <v>0.04</v>
      </c>
      <c r="U31" s="89">
        <v>2.4E-2</v>
      </c>
      <c r="V31" s="89">
        <v>3.3000000000000002E-2</v>
      </c>
      <c r="W31" s="89">
        <v>3.5000000000000003E-2</v>
      </c>
      <c r="X31" s="89">
        <v>3.1E-2</v>
      </c>
      <c r="Y31" s="89">
        <v>0.03</v>
      </c>
      <c r="Z31" s="89">
        <v>2.9000000000000001E-2</v>
      </c>
      <c r="AA31" s="89">
        <v>3.6999999999999998E-2</v>
      </c>
      <c r="AB31" s="378">
        <f t="shared" si="4"/>
        <v>4342017.6639089221</v>
      </c>
      <c r="AC31" s="82">
        <f t="shared" si="3"/>
        <v>92.03</v>
      </c>
    </row>
    <row r="32" spans="1:31">
      <c r="A32" s="8" t="str">
        <f>RIGHT('Cost Report Data - 2015 Rebase'!A31,10)</f>
        <v>1750536322</v>
      </c>
      <c r="B32" s="9" t="str">
        <f>'Cost Report Data - 2015 Rebase'!B31</f>
        <v>CARSON CONVALESCENT CENTER</v>
      </c>
      <c r="C32" s="77">
        <f>'Cost Report Data - 2015 Rebase'!F31</f>
        <v>19201</v>
      </c>
      <c r="D32" s="77">
        <f>'Cost Report Data - 2015 Rebase'!E31</f>
        <v>8066</v>
      </c>
      <c r="E32" s="42">
        <f>'Cost Report Data - 2015 Rebase'!AC31</f>
        <v>5674791</v>
      </c>
      <c r="F32" s="75">
        <f>'Cost Report Data - 2015 Rebase'!L31</f>
        <v>1495213</v>
      </c>
      <c r="G32" s="75">
        <f>'Cost Report Data - 2015 Rebase'!M31</f>
        <v>0</v>
      </c>
      <c r="H32" s="73">
        <f>'Cost Report Data - 2015 Rebase'!Q31</f>
        <v>109034</v>
      </c>
      <c r="I32" s="73">
        <f>'Cost Report Data - 2015 Rebase'!U31</f>
        <v>1185385</v>
      </c>
      <c r="J32" s="80">
        <f>'Cost Report Data - 2015 Rebase'!Y31</f>
        <v>0</v>
      </c>
      <c r="K32" s="42">
        <f t="shared" si="0"/>
        <v>2885159</v>
      </c>
      <c r="L32" s="145">
        <v>0</v>
      </c>
      <c r="M32" s="89">
        <v>0</v>
      </c>
      <c r="N32" s="89">
        <v>9.7000000000000003E-3</v>
      </c>
      <c r="O32" s="89">
        <v>3.5000000000000003E-2</v>
      </c>
      <c r="P32" s="89">
        <v>3.5000000000000003E-2</v>
      </c>
      <c r="Q32" s="89">
        <v>0.05</v>
      </c>
      <c r="R32" s="89">
        <v>4.8000000000000001E-2</v>
      </c>
      <c r="S32" s="89">
        <v>3.2000000000000001E-2</v>
      </c>
      <c r="T32" s="89">
        <v>0.04</v>
      </c>
      <c r="U32" s="89">
        <v>2.4E-2</v>
      </c>
      <c r="V32" s="89">
        <v>3.3000000000000002E-2</v>
      </c>
      <c r="W32" s="89">
        <v>3.5000000000000003E-2</v>
      </c>
      <c r="X32" s="89">
        <v>3.1E-2</v>
      </c>
      <c r="Y32" s="89">
        <v>0.03</v>
      </c>
      <c r="Z32" s="89">
        <v>2.9000000000000001E-2</v>
      </c>
      <c r="AA32" s="89">
        <v>3.6999999999999998E-2</v>
      </c>
      <c r="AB32" s="378">
        <f t="shared" si="4"/>
        <v>3220186.5783744855</v>
      </c>
      <c r="AC32" s="82">
        <f t="shared" si="3"/>
        <v>167.71</v>
      </c>
    </row>
    <row r="33" spans="1:30">
      <c r="A33" s="8" t="str">
        <f>RIGHT('Cost Report Data - 2015 Rebase'!A32,10)</f>
        <v>1770521346</v>
      </c>
      <c r="B33" s="9" t="str">
        <f>'Cost Report Data - 2015 Rebase'!B32</f>
        <v>HEARTHSTONE OF NORTHERN NEVADA</v>
      </c>
      <c r="C33" s="77">
        <f>'Cost Report Data - 2015 Rebase'!F32</f>
        <v>41389</v>
      </c>
      <c r="D33" s="77">
        <f>'Cost Report Data - 2015 Rebase'!E32</f>
        <v>22527</v>
      </c>
      <c r="E33" s="42">
        <f>'Cost Report Data - 2015 Rebase'!AC32</f>
        <v>11911219</v>
      </c>
      <c r="F33" s="75">
        <f>'Cost Report Data - 2015 Rebase'!L32</f>
        <v>3182936</v>
      </c>
      <c r="G33" s="75">
        <f>'Cost Report Data - 2015 Rebase'!M32</f>
        <v>0</v>
      </c>
      <c r="H33" s="73">
        <f>'Cost Report Data - 2015 Rebase'!Q32</f>
        <v>950097</v>
      </c>
      <c r="I33" s="73">
        <f>'Cost Report Data - 2015 Rebase'!U32</f>
        <v>1848745</v>
      </c>
      <c r="J33" s="80">
        <f>'Cost Report Data - 2015 Rebase'!Y32</f>
        <v>423058</v>
      </c>
      <c r="K33" s="42">
        <f t="shared" si="0"/>
        <v>5506383</v>
      </c>
      <c r="L33" s="145">
        <v>0</v>
      </c>
      <c r="M33" s="89">
        <v>0</v>
      </c>
      <c r="N33" s="89">
        <v>9.7000000000000003E-3</v>
      </c>
      <c r="O33" s="89">
        <v>3.5000000000000003E-2</v>
      </c>
      <c r="P33" s="89">
        <v>3.5000000000000003E-2</v>
      </c>
      <c r="Q33" s="89">
        <v>0.05</v>
      </c>
      <c r="R33" s="89">
        <v>4.8000000000000001E-2</v>
      </c>
      <c r="S33" s="89">
        <v>3.2000000000000001E-2</v>
      </c>
      <c r="T33" s="89">
        <v>0.04</v>
      </c>
      <c r="U33" s="89">
        <v>2.4E-2</v>
      </c>
      <c r="V33" s="89">
        <v>3.3000000000000002E-2</v>
      </c>
      <c r="W33" s="89">
        <v>3.5000000000000003E-2</v>
      </c>
      <c r="X33" s="89">
        <v>3.1E-2</v>
      </c>
      <c r="Y33" s="89">
        <v>0.03</v>
      </c>
      <c r="Z33" s="89">
        <v>2.9000000000000001E-2</v>
      </c>
      <c r="AA33" s="89">
        <v>3.6999999999999998E-2</v>
      </c>
      <c r="AB33" s="378">
        <f t="shared" si="4"/>
        <v>6145789.75785717</v>
      </c>
      <c r="AC33" s="82">
        <f t="shared" si="3"/>
        <v>148.49</v>
      </c>
    </row>
    <row r="34" spans="1:30">
      <c r="A34" s="8" t="str">
        <f>RIGHT('Cost Report Data - 2015 Rebase'!A33,10)</f>
        <v>1821035247</v>
      </c>
      <c r="B34" s="9" t="str">
        <f>'Cost Report Data - 2015 Rebase'!B33</f>
        <v>LIFE CARE CENTER OF RENO</v>
      </c>
      <c r="C34" s="77">
        <f>'Cost Report Data - 2015 Rebase'!F33</f>
        <v>44159</v>
      </c>
      <c r="D34" s="77">
        <f>'Cost Report Data - 2015 Rebase'!E33</f>
        <v>10890</v>
      </c>
      <c r="E34" s="42">
        <f>'Cost Report Data - 2015 Rebase'!AC33</f>
        <v>14515638</v>
      </c>
      <c r="F34" s="75">
        <f>'Cost Report Data - 2015 Rebase'!L33</f>
        <v>4326343</v>
      </c>
      <c r="G34" s="75">
        <f>'Cost Report Data - 2015 Rebase'!M33</f>
        <v>0</v>
      </c>
      <c r="H34" s="73">
        <f>'Cost Report Data - 2015 Rebase'!Q33</f>
        <v>545726</v>
      </c>
      <c r="I34" s="73">
        <f>'Cost Report Data - 2015 Rebase'!U33</f>
        <v>3838600</v>
      </c>
      <c r="J34" s="80">
        <f>'Cost Report Data - 2015 Rebase'!Y33</f>
        <v>142170</v>
      </c>
      <c r="K34" s="42">
        <f t="shared" si="0"/>
        <v>5662799</v>
      </c>
      <c r="L34" s="145">
        <v>0</v>
      </c>
      <c r="M34" s="89">
        <v>0</v>
      </c>
      <c r="N34" s="89">
        <v>2.9000000000000001E-2</v>
      </c>
      <c r="O34" s="89">
        <v>3.5000000000000003E-2</v>
      </c>
      <c r="P34" s="89">
        <v>3.5000000000000003E-2</v>
      </c>
      <c r="Q34" s="89">
        <v>0.05</v>
      </c>
      <c r="R34" s="89">
        <v>4.8000000000000001E-2</v>
      </c>
      <c r="S34" s="89">
        <v>3.2000000000000001E-2</v>
      </c>
      <c r="T34" s="89">
        <v>0.04</v>
      </c>
      <c r="U34" s="89">
        <v>2.4E-2</v>
      </c>
      <c r="V34" s="89">
        <v>3.3000000000000002E-2</v>
      </c>
      <c r="W34" s="89">
        <v>3.5000000000000003E-2</v>
      </c>
      <c r="X34" s="89">
        <v>3.1E-2</v>
      </c>
      <c r="Y34" s="89">
        <v>0.03</v>
      </c>
      <c r="Z34" s="89">
        <v>2.9000000000000001E-2</v>
      </c>
      <c r="AA34" s="89">
        <v>3.6999999999999998E-2</v>
      </c>
      <c r="AB34" s="378">
        <f t="shared" si="4"/>
        <v>6320368.9418269349</v>
      </c>
      <c r="AC34" s="82">
        <f t="shared" si="3"/>
        <v>143.13</v>
      </c>
    </row>
    <row r="35" spans="1:30">
      <c r="A35" s="8" t="str">
        <f>RIGHT('Cost Report Data - 2015 Rebase'!A34,10)</f>
        <v>1770690877</v>
      </c>
      <c r="B35" s="9" t="str">
        <f>'Cost Report Data - 2015 Rebase'!B34</f>
        <v>REGENT CARE CENTER OF RENO</v>
      </c>
      <c r="C35" s="77">
        <f>'Cost Report Data - 2015 Rebase'!F34</f>
        <v>54977</v>
      </c>
      <c r="D35" s="77">
        <f>'Cost Report Data - 2015 Rebase'!E34</f>
        <v>26778</v>
      </c>
      <c r="E35" s="42">
        <f>'Cost Report Data - 2015 Rebase'!AC34</f>
        <v>13704016</v>
      </c>
      <c r="F35" s="75">
        <f>'Cost Report Data - 2015 Rebase'!L34</f>
        <v>2936219</v>
      </c>
      <c r="G35" s="75">
        <f>'Cost Report Data - 2015 Rebase'!M34</f>
        <v>1971328</v>
      </c>
      <c r="H35" s="73">
        <f>'Cost Report Data - 2015 Rebase'!Q34</f>
        <v>332951</v>
      </c>
      <c r="I35" s="73">
        <f>'Cost Report Data - 2015 Rebase'!U34</f>
        <v>2126570</v>
      </c>
      <c r="J35" s="80">
        <f>'Cost Report Data - 2015 Rebase'!Y34</f>
        <v>310877</v>
      </c>
      <c r="K35" s="42">
        <f t="shared" si="0"/>
        <v>6026071</v>
      </c>
      <c r="L35" s="145">
        <v>0</v>
      </c>
      <c r="M35" s="89">
        <v>0</v>
      </c>
      <c r="N35" s="89">
        <v>2.9000000000000001E-2</v>
      </c>
      <c r="O35" s="89">
        <v>3.5000000000000003E-2</v>
      </c>
      <c r="P35" s="89">
        <v>3.5000000000000003E-2</v>
      </c>
      <c r="Q35" s="89">
        <v>0.05</v>
      </c>
      <c r="R35" s="89">
        <v>4.8000000000000001E-2</v>
      </c>
      <c r="S35" s="89">
        <v>3.2000000000000001E-2</v>
      </c>
      <c r="T35" s="89">
        <v>0.04</v>
      </c>
      <c r="U35" s="89">
        <v>2.4E-2</v>
      </c>
      <c r="V35" s="89">
        <v>3.3000000000000002E-2</v>
      </c>
      <c r="W35" s="89">
        <v>3.5000000000000003E-2</v>
      </c>
      <c r="X35" s="89">
        <v>3.1E-2</v>
      </c>
      <c r="Y35" s="89">
        <v>0.03</v>
      </c>
      <c r="Z35" s="89">
        <v>2.9000000000000001E-2</v>
      </c>
      <c r="AA35" s="89">
        <v>3.6999999999999998E-2</v>
      </c>
      <c r="AB35" s="378">
        <f t="shared" si="4"/>
        <v>6725824.4535333123</v>
      </c>
      <c r="AC35" s="82">
        <f t="shared" si="3"/>
        <v>122.34</v>
      </c>
      <c r="AD35" s="80"/>
    </row>
    <row r="36" spans="1:30">
      <c r="A36" s="8" t="str">
        <f>RIGHT('Cost Report Data - 2015 Rebase'!A35,10)</f>
        <v>1407123417</v>
      </c>
      <c r="B36" s="9" t="str">
        <f>'Cost Report Data - 2015 Rebase'!B35</f>
        <v>LKM - ROSEWOOD REHABILITATION</v>
      </c>
      <c r="C36" s="77">
        <f>'Cost Report Data - 2015 Rebase'!F35</f>
        <v>25431</v>
      </c>
      <c r="D36" s="77">
        <f>'Cost Report Data - 2015 Rebase'!E35</f>
        <v>10504</v>
      </c>
      <c r="E36" s="42">
        <f>'Cost Report Data - 2015 Rebase'!AC35</f>
        <v>8523838</v>
      </c>
      <c r="F36" s="75">
        <f>'Cost Report Data - 2015 Rebase'!L35</f>
        <v>1981500</v>
      </c>
      <c r="G36" s="75">
        <f>'Cost Report Data - 2015 Rebase'!M35</f>
        <v>0</v>
      </c>
      <c r="H36" s="73">
        <f>'Cost Report Data - 2015 Rebase'!Q35</f>
        <v>154444</v>
      </c>
      <c r="I36" s="73">
        <f>'Cost Report Data - 2015 Rebase'!U35</f>
        <v>2029086</v>
      </c>
      <c r="J36" s="80">
        <f>'Cost Report Data - 2015 Rebase'!Y35</f>
        <v>756821</v>
      </c>
      <c r="K36" s="199">
        <f t="shared" si="0"/>
        <v>3601987</v>
      </c>
      <c r="L36" s="145">
        <v>0</v>
      </c>
      <c r="M36" s="145">
        <v>2.0799999999999999E-2</v>
      </c>
      <c r="N36" s="145">
        <v>5.8000000000000003E-2</v>
      </c>
      <c r="O36" s="145">
        <v>3.5000000000000003E-2</v>
      </c>
      <c r="P36" s="145">
        <v>3.5000000000000003E-2</v>
      </c>
      <c r="Q36" s="145">
        <v>0.05</v>
      </c>
      <c r="R36" s="145">
        <v>4.8000000000000001E-2</v>
      </c>
      <c r="S36" s="145">
        <v>3.2000000000000001E-2</v>
      </c>
      <c r="T36" s="89">
        <v>0.04</v>
      </c>
      <c r="U36" s="89">
        <v>2.4E-2</v>
      </c>
      <c r="V36" s="89">
        <v>3.3000000000000002E-2</v>
      </c>
      <c r="W36" s="89">
        <v>3.5000000000000003E-2</v>
      </c>
      <c r="X36" s="89">
        <v>3.1E-2</v>
      </c>
      <c r="Y36" s="89">
        <v>0.03</v>
      </c>
      <c r="Z36" s="89">
        <v>2.9000000000000001E-2</v>
      </c>
      <c r="AA36" s="89">
        <v>3.6999999999999998E-2</v>
      </c>
      <c r="AB36" s="378">
        <f t="shared" si="4"/>
        <v>4020253.3700497532</v>
      </c>
      <c r="AC36" s="201">
        <f>ROUND(AB36/C36,2)</f>
        <v>158.08000000000001</v>
      </c>
    </row>
    <row r="37" spans="1:30">
      <c r="A37" s="8" t="str">
        <f>RIGHT('Cost Report Data - 2015 Rebase'!A36,10)</f>
        <v>1275503591</v>
      </c>
      <c r="B37" s="9" t="str">
        <f>'Cost Report Data - 2015 Rebase'!B36</f>
        <v>RENOWN SKILLED NURSING</v>
      </c>
      <c r="C37" s="77">
        <f>'Cost Report Data - 2015 Rebase'!F36</f>
        <v>36218</v>
      </c>
      <c r="D37" s="77">
        <f>'Cost Report Data - 2015 Rebase'!E36</f>
        <v>19114</v>
      </c>
      <c r="E37" s="42">
        <f>'Cost Report Data - 2015 Rebase'!AC36</f>
        <v>14095285</v>
      </c>
      <c r="F37" s="75">
        <f>'Cost Report Data - 2015 Rebase'!L36</f>
        <v>5940591</v>
      </c>
      <c r="G37" s="75">
        <f>'Cost Report Data - 2015 Rebase'!M36</f>
        <v>0</v>
      </c>
      <c r="H37" s="73">
        <f>'Cost Report Data - 2015 Rebase'!Q36</f>
        <v>964661</v>
      </c>
      <c r="I37" s="73">
        <f>'Cost Report Data - 2015 Rebase'!U36</f>
        <v>1453040</v>
      </c>
      <c r="J37" s="80">
        <f>'Cost Report Data - 2015 Rebase'!Y36</f>
        <v>0</v>
      </c>
      <c r="K37" s="42">
        <f t="shared" si="0"/>
        <v>5736993</v>
      </c>
      <c r="L37" s="145">
        <v>0</v>
      </c>
      <c r="M37" s="89">
        <v>0</v>
      </c>
      <c r="N37" s="89">
        <v>5.8000000000000003E-2</v>
      </c>
      <c r="O37" s="89">
        <v>3.5000000000000003E-2</v>
      </c>
      <c r="P37" s="89">
        <v>3.5000000000000003E-2</v>
      </c>
      <c r="Q37" s="89">
        <v>0.05</v>
      </c>
      <c r="R37" s="89">
        <v>4.8000000000000001E-2</v>
      </c>
      <c r="S37" s="89">
        <v>3.2000000000000001E-2</v>
      </c>
      <c r="T37" s="89">
        <v>0.04</v>
      </c>
      <c r="U37" s="89">
        <v>2.4E-2</v>
      </c>
      <c r="V37" s="89">
        <v>3.3000000000000002E-2</v>
      </c>
      <c r="W37" s="89">
        <v>3.5000000000000003E-2</v>
      </c>
      <c r="X37" s="89">
        <v>3.1E-2</v>
      </c>
      <c r="Y37" s="89">
        <v>0.03</v>
      </c>
      <c r="Z37" s="89">
        <v>2.9000000000000001E-2</v>
      </c>
      <c r="AA37" s="89">
        <v>3.6999999999999998E-2</v>
      </c>
      <c r="AB37" s="378">
        <f>K37*(1+X37)*(1+Y37)*(1+Z37)*(1+AA37)</f>
        <v>6500912.8067181129</v>
      </c>
      <c r="AC37" s="82">
        <f t="shared" si="3"/>
        <v>179.49</v>
      </c>
    </row>
    <row r="38" spans="1:30">
      <c r="A38" s="8" t="str">
        <f>RIGHT('Cost Report Data - 2015 Rebase'!A37,10)</f>
        <v>1912949504</v>
      </c>
      <c r="B38" s="9" t="str">
        <f>'Cost Report Data - 2015 Rebase'!B37</f>
        <v>MANOR CARE HEALTH SERVICES (RENO)</v>
      </c>
      <c r="C38" s="77">
        <f>'Cost Report Data - 2015 Rebase'!F37</f>
        <v>47910</v>
      </c>
      <c r="D38" s="77">
        <f>'Cost Report Data - 2015 Rebase'!E37</f>
        <v>24700</v>
      </c>
      <c r="E38" s="42">
        <f>'Cost Report Data - 2015 Rebase'!AC37</f>
        <v>12570301</v>
      </c>
      <c r="F38" s="75">
        <f>'Cost Report Data - 2015 Rebase'!L37</f>
        <v>3696078</v>
      </c>
      <c r="G38" s="75">
        <f>'Cost Report Data - 2015 Rebase'!M37</f>
        <v>0</v>
      </c>
      <c r="H38" s="73">
        <f>'Cost Report Data - 2015 Rebase'!Q37</f>
        <v>612133</v>
      </c>
      <c r="I38" s="73">
        <f>'Cost Report Data - 2015 Rebase'!U37</f>
        <v>2257212</v>
      </c>
      <c r="J38" s="80">
        <f>'Cost Report Data - 2015 Rebase'!Y37</f>
        <v>19096</v>
      </c>
      <c r="K38" s="42">
        <f t="shared" si="0"/>
        <v>5985782</v>
      </c>
      <c r="L38" s="145">
        <v>0</v>
      </c>
      <c r="M38" s="89">
        <v>4.1999999999999997E-3</v>
      </c>
      <c r="N38" s="89">
        <v>5.8000000000000003E-2</v>
      </c>
      <c r="O38" s="89">
        <v>3.5000000000000003E-2</v>
      </c>
      <c r="P38" s="89">
        <v>3.5000000000000003E-2</v>
      </c>
      <c r="Q38" s="89">
        <v>0.05</v>
      </c>
      <c r="R38" s="89">
        <v>4.8000000000000001E-2</v>
      </c>
      <c r="S38" s="89">
        <v>3.2000000000000001E-2</v>
      </c>
      <c r="T38" s="89">
        <v>0.04</v>
      </c>
      <c r="U38" s="89">
        <v>2.4E-2</v>
      </c>
      <c r="V38" s="89">
        <v>3.3000000000000002E-2</v>
      </c>
      <c r="W38" s="89">
        <v>3.5000000000000003E-2</v>
      </c>
      <c r="X38" s="89">
        <v>3.1E-2</v>
      </c>
      <c r="Y38" s="89">
        <v>0.03</v>
      </c>
      <c r="Z38" s="89">
        <v>2.9000000000000001E-2</v>
      </c>
      <c r="AA38" s="89">
        <v>3.6999999999999998E-2</v>
      </c>
      <c r="AB38" s="378">
        <f>K38*(1+(1/12*W38))*(1+X38)*(1+Y38)*(1+Z38)*(1+AA38)</f>
        <v>6802613.0149895009</v>
      </c>
      <c r="AC38" s="82">
        <f t="shared" si="3"/>
        <v>141.99</v>
      </c>
    </row>
    <row r="39" spans="1:30">
      <c r="A39" s="8" t="str">
        <f>RIGHT('Cost Report Data - 2015 Rebase'!A38,10)</f>
        <v>1750339131</v>
      </c>
      <c r="B39" s="9" t="str">
        <f>'Cost Report Data - 2015 Rebase'!B38</f>
        <v>WHITE PINE CARE CENTER</v>
      </c>
      <c r="C39" s="77">
        <f>'Cost Report Data - 2015 Rebase'!F38</f>
        <v>13065</v>
      </c>
      <c r="D39" s="77">
        <f>'Cost Report Data - 2015 Rebase'!E38</f>
        <v>9678</v>
      </c>
      <c r="E39" s="42">
        <f>'Cost Report Data - 2015 Rebase'!AC38</f>
        <v>3092842</v>
      </c>
      <c r="F39" s="75">
        <f>'Cost Report Data - 2015 Rebase'!L38</f>
        <v>943187</v>
      </c>
      <c r="G39" s="75">
        <f>'Cost Report Data - 2015 Rebase'!M38</f>
        <v>0</v>
      </c>
      <c r="H39" s="73">
        <f>'Cost Report Data - 2015 Rebase'!Q38</f>
        <v>315953</v>
      </c>
      <c r="I39" s="73">
        <f>'Cost Report Data - 2015 Rebase'!U38</f>
        <v>65338</v>
      </c>
      <c r="J39" s="80">
        <f>'Cost Report Data - 2015 Rebase'!Y38</f>
        <v>1131</v>
      </c>
      <c r="K39" s="42">
        <f t="shared" si="0"/>
        <v>1767233</v>
      </c>
      <c r="L39" s="145">
        <v>0</v>
      </c>
      <c r="M39" s="89">
        <v>0</v>
      </c>
      <c r="N39" s="89">
        <v>2.9000000000000001E-2</v>
      </c>
      <c r="O39" s="89">
        <v>3.5000000000000003E-2</v>
      </c>
      <c r="P39" s="89">
        <v>3.5000000000000003E-2</v>
      </c>
      <c r="Q39" s="89">
        <v>0.05</v>
      </c>
      <c r="R39" s="89">
        <v>4.8000000000000001E-2</v>
      </c>
      <c r="S39" s="89">
        <v>3.2000000000000001E-2</v>
      </c>
      <c r="T39" s="89">
        <v>0.04</v>
      </c>
      <c r="U39" s="89">
        <v>2.4E-2</v>
      </c>
      <c r="V39" s="89">
        <v>3.3000000000000002E-2</v>
      </c>
      <c r="W39" s="89">
        <v>3.5000000000000003E-2</v>
      </c>
      <c r="X39" s="89">
        <v>3.1E-2</v>
      </c>
      <c r="Y39" s="89">
        <v>0.03</v>
      </c>
      <c r="Z39" s="89">
        <v>2.9000000000000001E-2</v>
      </c>
      <c r="AA39" s="89">
        <v>3.6999999999999998E-2</v>
      </c>
      <c r="AB39" s="378">
        <f>K39*(1+(0.5*X39))*(1+Y39)*(1+Z39)*(1+AA39)</f>
        <v>1972445.8816517484</v>
      </c>
      <c r="AC39" s="82">
        <f t="shared" si="3"/>
        <v>150.97</v>
      </c>
    </row>
    <row r="40" spans="1:30">
      <c r="A40" s="8" t="str">
        <f>RIGHT('Cost Report Data - 2015 Rebase'!A39,10)</f>
        <v>1083662514</v>
      </c>
      <c r="B40" s="9" t="str">
        <f>'Cost Report Data - 2015 Rebase'!B39</f>
        <v>GARDNERVILLE HEALTH AND REHABILITATION CENTER</v>
      </c>
      <c r="C40" s="77">
        <f>'Cost Report Data - 2015 Rebase'!F39</f>
        <v>15967</v>
      </c>
      <c r="D40" s="77">
        <f>'Cost Report Data - 2015 Rebase'!E39</f>
        <v>7035</v>
      </c>
      <c r="E40" s="42">
        <f>'Cost Report Data - 2015 Rebase'!AC39</f>
        <v>4669266</v>
      </c>
      <c r="F40" s="75">
        <f>'Cost Report Data - 2015 Rebase'!L39</f>
        <v>1244984</v>
      </c>
      <c r="G40" s="75">
        <f>'Cost Report Data - 2015 Rebase'!M39</f>
        <v>0</v>
      </c>
      <c r="H40" s="73">
        <f>'Cost Report Data - 2015 Rebase'!Q39</f>
        <v>496193</v>
      </c>
      <c r="I40" s="73">
        <f>'Cost Report Data - 2015 Rebase'!U39</f>
        <v>886225</v>
      </c>
      <c r="J40" s="80">
        <f>'Cost Report Data - 2015 Rebase'!Y39</f>
        <v>50380</v>
      </c>
      <c r="K40" s="42">
        <f t="shared" si="0"/>
        <v>1991484</v>
      </c>
      <c r="L40" s="145">
        <v>0</v>
      </c>
      <c r="M40" s="89">
        <v>0</v>
      </c>
      <c r="N40" s="89">
        <v>2.9000000000000001E-2</v>
      </c>
      <c r="O40" s="89">
        <v>3.5000000000000003E-2</v>
      </c>
      <c r="P40" s="89">
        <v>3.5000000000000003E-2</v>
      </c>
      <c r="Q40" s="89">
        <v>0.05</v>
      </c>
      <c r="R40" s="89">
        <v>4.8000000000000001E-2</v>
      </c>
      <c r="S40" s="89">
        <v>3.2000000000000001E-2</v>
      </c>
      <c r="T40" s="89">
        <v>0.04</v>
      </c>
      <c r="U40" s="89">
        <v>2.4E-2</v>
      </c>
      <c r="V40" s="89">
        <v>3.3000000000000002E-2</v>
      </c>
      <c r="W40" s="89">
        <v>3.5000000000000003E-2</v>
      </c>
      <c r="X40" s="89">
        <v>3.1E-2</v>
      </c>
      <c r="Y40" s="89">
        <v>0.03</v>
      </c>
      <c r="Z40" s="89">
        <v>2.9000000000000001E-2</v>
      </c>
      <c r="AA40" s="89">
        <v>3.6999999999999998E-2</v>
      </c>
      <c r="AB40" s="378">
        <f>K40*(1+(0.5*X40))*(1+Y40)*(1+Z40)*(1+AA40)</f>
        <v>2222737.1343650501</v>
      </c>
      <c r="AC40" s="82">
        <f t="shared" si="3"/>
        <v>139.21</v>
      </c>
    </row>
    <row r="41" spans="1:30">
      <c r="A41" s="8" t="str">
        <f>RIGHT('Cost Report Data - 2015 Rebase'!A40,10)</f>
        <v>1093701856</v>
      </c>
      <c r="B41" s="9" t="str">
        <f>'Cost Report Data - 2015 Rebase'!B40</f>
        <v>HIGHLAND MANOR OF FALLON</v>
      </c>
      <c r="C41" s="77">
        <f>'Cost Report Data - 2015 Rebase'!F40</f>
        <v>31277</v>
      </c>
      <c r="D41" s="77">
        <f>'Cost Report Data - 2015 Rebase'!E40</f>
        <v>18778</v>
      </c>
      <c r="E41" s="42">
        <f>'Cost Report Data - 2015 Rebase'!AC40</f>
        <v>8110779</v>
      </c>
      <c r="F41" s="75">
        <f>'Cost Report Data - 2015 Rebase'!L40</f>
        <v>2212520</v>
      </c>
      <c r="G41" s="75">
        <f>'Cost Report Data - 2015 Rebase'!M40</f>
        <v>0</v>
      </c>
      <c r="H41" s="73">
        <f>'Cost Report Data - 2015 Rebase'!Q40</f>
        <v>999844</v>
      </c>
      <c r="I41" s="73">
        <f>'Cost Report Data - 2015 Rebase'!U40</f>
        <v>1033136</v>
      </c>
      <c r="J41" s="80">
        <f>'Cost Report Data - 2015 Rebase'!Y40</f>
        <v>165076</v>
      </c>
      <c r="K41" s="42">
        <f t="shared" si="0"/>
        <v>3700203</v>
      </c>
      <c r="L41" s="145">
        <v>0</v>
      </c>
      <c r="M41" s="89">
        <v>0</v>
      </c>
      <c r="N41" s="89">
        <v>5.8000000000000003E-2</v>
      </c>
      <c r="O41" s="89">
        <v>3.5000000000000003E-2</v>
      </c>
      <c r="P41" s="89">
        <v>3.5000000000000003E-2</v>
      </c>
      <c r="Q41" s="89">
        <v>0.05</v>
      </c>
      <c r="R41" s="89">
        <v>4.8000000000000001E-2</v>
      </c>
      <c r="S41" s="89">
        <v>3.2000000000000001E-2</v>
      </c>
      <c r="T41" s="89">
        <v>0.04</v>
      </c>
      <c r="U41" s="89">
        <v>2.4E-2</v>
      </c>
      <c r="V41" s="89">
        <v>3.3000000000000002E-2</v>
      </c>
      <c r="W41" s="89">
        <v>3.5000000000000003E-2</v>
      </c>
      <c r="X41" s="89">
        <v>3.1E-2</v>
      </c>
      <c r="Y41" s="89">
        <v>0.03</v>
      </c>
      <c r="Z41" s="89">
        <v>2.9000000000000001E-2</v>
      </c>
      <c r="AA41" s="89">
        <v>3.6999999999999998E-2</v>
      </c>
      <c r="AB41" s="378">
        <f>K41*(1+(9/12*X41))*(1+Y41)*(1+Z41)*(1+AA41)</f>
        <v>4161392.308170645</v>
      </c>
      <c r="AC41" s="82">
        <f t="shared" si="3"/>
        <v>133.05000000000001</v>
      </c>
    </row>
    <row r="42" spans="1:30">
      <c r="A42" s="8" t="str">
        <f>RIGHT('Cost Report Data - 2015 Rebase'!A41,10)</f>
        <v>1033295241</v>
      </c>
      <c r="B42" s="9" t="str">
        <f>'Cost Report Data - 2015 Rebase'!B41</f>
        <v>THE HEIGHTS OF SUMMERLIN</v>
      </c>
      <c r="C42" s="77">
        <f>'Cost Report Data - 2015 Rebase'!F41</f>
        <v>62582</v>
      </c>
      <c r="D42" s="77">
        <f>'Cost Report Data - 2015 Rebase'!E41</f>
        <v>27641</v>
      </c>
      <c r="E42" s="42">
        <f>'Cost Report Data - 2015 Rebase'!AC41</f>
        <v>19739232</v>
      </c>
      <c r="F42" s="75">
        <f>'Cost Report Data - 2015 Rebase'!L41</f>
        <v>5002385</v>
      </c>
      <c r="G42" s="75">
        <f>'Cost Report Data - 2015 Rebase'!M41</f>
        <v>0</v>
      </c>
      <c r="H42" s="73">
        <f>'Cost Report Data - 2015 Rebase'!Q41</f>
        <v>1618123</v>
      </c>
      <c r="I42" s="73">
        <f>'Cost Report Data - 2015 Rebase'!U41</f>
        <v>3614403</v>
      </c>
      <c r="J42" s="80">
        <f>'Cost Report Data - 2015 Rebase'!Y41</f>
        <v>923851</v>
      </c>
      <c r="K42" s="42">
        <f t="shared" si="0"/>
        <v>8580470</v>
      </c>
      <c r="L42" s="145">
        <v>0</v>
      </c>
      <c r="M42" s="89">
        <v>0</v>
      </c>
      <c r="N42" s="89">
        <v>5.8000000000000003E-2</v>
      </c>
      <c r="O42" s="89">
        <v>3.5000000000000003E-2</v>
      </c>
      <c r="P42" s="89">
        <v>3.5000000000000003E-2</v>
      </c>
      <c r="Q42" s="89">
        <v>0.05</v>
      </c>
      <c r="R42" s="89">
        <v>4.8000000000000001E-2</v>
      </c>
      <c r="S42" s="89">
        <v>3.2000000000000001E-2</v>
      </c>
      <c r="T42" s="89">
        <v>0.04</v>
      </c>
      <c r="U42" s="89">
        <v>2.4E-2</v>
      </c>
      <c r="V42" s="89">
        <v>3.3000000000000002E-2</v>
      </c>
      <c r="W42" s="89">
        <v>3.5000000000000003E-2</v>
      </c>
      <c r="X42" s="89">
        <v>3.1E-2</v>
      </c>
      <c r="Y42" s="89">
        <v>0.03</v>
      </c>
      <c r="Z42" s="89">
        <v>2.9000000000000001E-2</v>
      </c>
      <c r="AA42" s="89">
        <v>3.6999999999999998E-2</v>
      </c>
      <c r="AB42" s="378">
        <f>K42*(1+(0.5*X42))*(1+Y42)*(1+Z42)*(1+AA42)</f>
        <v>9576842.8464930095</v>
      </c>
      <c r="AC42" s="82">
        <f t="shared" si="3"/>
        <v>153.03</v>
      </c>
    </row>
    <row r="43" spans="1:30">
      <c r="A43" s="8" t="str">
        <f>RIGHT('Cost Report Data - 2015 Rebase'!A42,10)</f>
        <v>1083707764</v>
      </c>
      <c r="B43" s="9" t="str">
        <f>'Cost Report Data - 2015 Rebase'!B42</f>
        <v>CARE MERIDIAN LLC</v>
      </c>
      <c r="C43" s="77">
        <f>'Cost Report Data - 2015 Rebase'!F42</f>
        <v>10457</v>
      </c>
      <c r="D43" s="77">
        <f>'Cost Report Data - 2015 Rebase'!E42</f>
        <v>4668</v>
      </c>
      <c r="E43" s="42">
        <f>'Cost Report Data - 2015 Rebase'!AC42</f>
        <v>8605160</v>
      </c>
      <c r="F43" s="75">
        <f>'Cost Report Data - 2015 Rebase'!L42</f>
        <v>818493</v>
      </c>
      <c r="G43" s="75">
        <f>'Cost Report Data - 2015 Rebase'!M42</f>
        <v>5172698</v>
      </c>
      <c r="H43" s="73">
        <f>'Cost Report Data - 2015 Rebase'!Q42</f>
        <v>700635</v>
      </c>
      <c r="I43" s="73">
        <f>'Cost Report Data - 2015 Rebase'!U42</f>
        <v>612730</v>
      </c>
      <c r="J43" s="80">
        <f>'Cost Report Data - 2015 Rebase'!Y42</f>
        <v>6098</v>
      </c>
      <c r="K43" s="42">
        <f t="shared" si="0"/>
        <v>1294506</v>
      </c>
      <c r="L43" s="193">
        <v>0</v>
      </c>
      <c r="M43" s="89">
        <v>0</v>
      </c>
      <c r="N43" s="89">
        <v>5.8000000000000003E-2</v>
      </c>
      <c r="O43" s="89">
        <v>3.5000000000000003E-2</v>
      </c>
      <c r="P43" s="89">
        <v>3.5000000000000003E-2</v>
      </c>
      <c r="Q43" s="89">
        <v>0.05</v>
      </c>
      <c r="R43" s="89">
        <v>4.8000000000000001E-2</v>
      </c>
      <c r="S43" s="89">
        <v>3.2000000000000001E-2</v>
      </c>
      <c r="T43" s="89">
        <v>0.04</v>
      </c>
      <c r="U43" s="89">
        <v>2.4E-2</v>
      </c>
      <c r="V43" s="89">
        <v>3.3000000000000002E-2</v>
      </c>
      <c r="W43" s="89">
        <v>3.5000000000000003E-2</v>
      </c>
      <c r="X43" s="89">
        <v>3.1E-2</v>
      </c>
      <c r="Y43" s="89">
        <v>0.03</v>
      </c>
      <c r="Z43" s="89">
        <v>2.9000000000000001E-2</v>
      </c>
      <c r="AA43" s="89">
        <v>3.6999999999999998E-2</v>
      </c>
      <c r="AB43" s="378">
        <f>K43*(1+(9/12*X43))*(1+Y43)*(1+Z43)*(1+AA43)</f>
        <v>1455851.8306376024</v>
      </c>
      <c r="AC43" s="82">
        <f t="shared" ref="AC43" si="5">ROUND(AB43/C43,2)</f>
        <v>139.22</v>
      </c>
    </row>
    <row r="44" spans="1:30">
      <c r="A44" s="8" t="str">
        <f>RIGHT('Cost Report Data - 2015 Rebase'!A43,10)</f>
        <v>1013143965</v>
      </c>
      <c r="B44" s="9" t="str">
        <f>'Cost Report Data - 2015 Rebase'!B43</f>
        <v>MANOR CARE HEALTH SERVICES - WINGFIELD HILLS</v>
      </c>
      <c r="C44" s="77">
        <f>'Cost Report Data - 2015 Rebase'!F43</f>
        <v>31504</v>
      </c>
      <c r="D44" s="77">
        <f>'Cost Report Data - 2015 Rebase'!E43</f>
        <v>12638</v>
      </c>
      <c r="E44" s="42">
        <f>'Cost Report Data - 2015 Rebase'!AC43</f>
        <v>9517225</v>
      </c>
      <c r="F44" s="75">
        <f>'Cost Report Data - 2015 Rebase'!L43</f>
        <v>2366624</v>
      </c>
      <c r="G44" s="75">
        <f>'Cost Report Data - 2015 Rebase'!M43</f>
        <v>0</v>
      </c>
      <c r="H44" s="73">
        <f>'Cost Report Data - 2015 Rebase'!Q43</f>
        <v>753976</v>
      </c>
      <c r="I44" s="73">
        <f>'Cost Report Data - 2015 Rebase'!U43</f>
        <v>2171326</v>
      </c>
      <c r="J44" s="80">
        <f>'Cost Report Data - 2015 Rebase'!Y43</f>
        <v>58801</v>
      </c>
      <c r="K44" s="42">
        <f t="shared" ref="K44:K45" si="6">ROUND(E44-F44-G44-H44-I44-J44,0)</f>
        <v>4166498</v>
      </c>
      <c r="L44" s="145">
        <v>0</v>
      </c>
      <c r="M44" s="89">
        <v>0</v>
      </c>
      <c r="N44" s="89">
        <v>5.8000000000000003E-2</v>
      </c>
      <c r="O44" s="89">
        <v>3.5000000000000003E-2</v>
      </c>
      <c r="P44" s="89">
        <v>3.5000000000000003E-2</v>
      </c>
      <c r="Q44" s="89">
        <v>0.05</v>
      </c>
      <c r="R44" s="89">
        <v>4.8000000000000001E-2</v>
      </c>
      <c r="S44" s="89">
        <v>3.2000000000000001E-2</v>
      </c>
      <c r="T44" s="89">
        <v>0.04</v>
      </c>
      <c r="U44" s="89">
        <v>2.4E-2</v>
      </c>
      <c r="V44" s="89">
        <v>3.3000000000000002E-2</v>
      </c>
      <c r="W44" s="89">
        <v>3.5000000000000003E-2</v>
      </c>
      <c r="X44" s="89">
        <v>3.1E-2</v>
      </c>
      <c r="Y44" s="89">
        <v>0.03</v>
      </c>
      <c r="Z44" s="89">
        <v>2.9000000000000001E-2</v>
      </c>
      <c r="AA44" s="89">
        <v>3.6999999999999998E-2</v>
      </c>
      <c r="AB44" s="378">
        <f>K44*(1+(1/12*W44))*(1+X44)*(1+Y44)*(1+Z44)*(1+AA44)</f>
        <v>4735066.1152924905</v>
      </c>
      <c r="AC44" s="82">
        <f t="shared" si="3"/>
        <v>150.30000000000001</v>
      </c>
    </row>
    <row r="45" spans="1:30" ht="12" thickBot="1">
      <c r="A45" s="326" t="str">
        <f>RIGHT('Cost Report Data - 2015 Rebase'!A44,10)</f>
        <v>1194045336</v>
      </c>
      <c r="B45" s="43" t="str">
        <f>'Cost Report Data - 2015 Rebase'!B44</f>
        <v>MARQUIS CARE AT CENTENNIAL HILLS</v>
      </c>
      <c r="C45" s="118">
        <f>'Cost Report Data - 2015 Rebase'!F44</f>
        <v>40086</v>
      </c>
      <c r="D45" s="118">
        <f>'Cost Report Data - 2015 Rebase'!E44</f>
        <v>26008</v>
      </c>
      <c r="E45" s="44">
        <f>'Cost Report Data - 2015 Rebase'!AC44</f>
        <v>12712369</v>
      </c>
      <c r="F45" s="119">
        <f>'Cost Report Data - 2015 Rebase'!L44</f>
        <v>3163360</v>
      </c>
      <c r="G45" s="119">
        <f>'Cost Report Data - 2015 Rebase'!M44</f>
        <v>1979918</v>
      </c>
      <c r="H45" s="229">
        <f>'Cost Report Data - 2015 Rebase'!Q44</f>
        <v>1126916</v>
      </c>
      <c r="I45" s="229">
        <f>'Cost Report Data - 2015 Rebase'!U44</f>
        <v>1990870</v>
      </c>
      <c r="J45" s="141">
        <f>'Cost Report Data - 2015 Rebase'!Y44</f>
        <v>517076</v>
      </c>
      <c r="K45" s="44">
        <f t="shared" si="6"/>
        <v>3934229</v>
      </c>
      <c r="L45" s="146">
        <v>0</v>
      </c>
      <c r="M45" s="120">
        <v>0</v>
      </c>
      <c r="N45" s="120">
        <v>5.8000000000000003E-2</v>
      </c>
      <c r="O45" s="120">
        <v>3.5000000000000003E-2</v>
      </c>
      <c r="P45" s="120">
        <v>3.5000000000000003E-2</v>
      </c>
      <c r="Q45" s="120">
        <v>0.05</v>
      </c>
      <c r="R45" s="120">
        <v>4.8000000000000001E-2</v>
      </c>
      <c r="S45" s="120">
        <v>3.2000000000000001E-2</v>
      </c>
      <c r="T45" s="120">
        <v>0.04</v>
      </c>
      <c r="U45" s="120">
        <v>2.4E-2</v>
      </c>
      <c r="V45" s="120">
        <v>3.3000000000000002E-2</v>
      </c>
      <c r="W45" s="120">
        <v>3.5000000000000003E-2</v>
      </c>
      <c r="X45" s="120">
        <v>3.1E-2</v>
      </c>
      <c r="Y45" s="120">
        <v>0.03</v>
      </c>
      <c r="Z45" s="120">
        <v>2.9000000000000001E-2</v>
      </c>
      <c r="AA45" s="120">
        <v>3.6999999999999998E-2</v>
      </c>
      <c r="AB45" s="379">
        <f>K45*(1+(0.5*X45))*(1+Y45)*(1+Z45)*(1+AA45)</f>
        <v>4391075.6468020221</v>
      </c>
      <c r="AC45" s="121">
        <f t="shared" si="3"/>
        <v>109.54</v>
      </c>
    </row>
    <row r="46" spans="1:30">
      <c r="A46" s="60"/>
      <c r="B46" s="23"/>
      <c r="C46" s="222"/>
      <c r="D46" s="222"/>
      <c r="E46" s="181"/>
      <c r="F46" s="181"/>
      <c r="G46" s="181"/>
      <c r="H46" s="181"/>
      <c r="I46" s="181"/>
      <c r="J46" s="181"/>
      <c r="K46" s="181"/>
      <c r="L46" s="147"/>
      <c r="M46" s="124"/>
      <c r="N46" s="124"/>
      <c r="O46" s="124"/>
      <c r="P46" s="124"/>
      <c r="Q46" s="124"/>
      <c r="R46" s="124"/>
      <c r="S46" s="124"/>
      <c r="T46" s="124"/>
      <c r="U46" s="124"/>
      <c r="V46" s="124"/>
      <c r="W46" s="124"/>
      <c r="X46" s="124"/>
      <c r="Y46" s="124"/>
      <c r="Z46" s="124"/>
      <c r="AA46" s="124"/>
      <c r="AB46" s="230"/>
      <c r="AC46" s="221"/>
    </row>
    <row r="47" spans="1:30">
      <c r="B47" s="2" t="s">
        <v>72</v>
      </c>
      <c r="C47" s="36">
        <f t="shared" ref="C47:K47" si="7">SUM(C6:C46)</f>
        <v>1554032.7457627119</v>
      </c>
      <c r="D47" s="36">
        <f t="shared" si="7"/>
        <v>898927</v>
      </c>
      <c r="E47" s="55">
        <f t="shared" si="7"/>
        <v>433798934</v>
      </c>
      <c r="F47" s="55">
        <f t="shared" si="7"/>
        <v>123063008</v>
      </c>
      <c r="G47" s="55">
        <f t="shared" si="7"/>
        <v>24362601</v>
      </c>
      <c r="H47" s="55">
        <f t="shared" si="7"/>
        <v>28331911</v>
      </c>
      <c r="I47" s="55">
        <f t="shared" si="7"/>
        <v>68205762</v>
      </c>
      <c r="J47" s="55">
        <f t="shared" si="7"/>
        <v>9262962</v>
      </c>
      <c r="K47" s="55">
        <f t="shared" si="7"/>
        <v>180572690</v>
      </c>
      <c r="L47" s="55"/>
      <c r="M47" s="55"/>
      <c r="N47" s="55"/>
      <c r="O47" s="55"/>
      <c r="P47" s="55"/>
      <c r="Q47" s="55"/>
      <c r="R47" s="55"/>
      <c r="S47" s="55"/>
      <c r="T47" s="55"/>
      <c r="U47" s="55"/>
      <c r="V47" s="55"/>
      <c r="W47" s="55"/>
      <c r="X47" s="55"/>
      <c r="Y47" s="55"/>
      <c r="Z47" s="55"/>
      <c r="AA47" s="55"/>
      <c r="AB47" s="55">
        <f>SUM(AB6:AB46)</f>
        <v>201839550.61973703</v>
      </c>
    </row>
    <row r="48" spans="1:30">
      <c r="B48" s="2" t="s">
        <v>117</v>
      </c>
      <c r="AC48" s="2">
        <f>ROUND(SUMPRODUCT(AC6:AC45,D6:D45)/D47,2)</f>
        <v>124.75</v>
      </c>
    </row>
    <row r="50" spans="1:7" s="358" customFormat="1"/>
    <row r="51" spans="1:7">
      <c r="A51" s="377" t="s">
        <v>308</v>
      </c>
      <c r="B51" s="377"/>
      <c r="C51" s="377"/>
      <c r="D51" s="377"/>
      <c r="E51" s="377"/>
      <c r="F51" s="377"/>
      <c r="G51" s="377"/>
    </row>
    <row r="53" spans="1:7">
      <c r="A53" s="427" t="s">
        <v>418</v>
      </c>
    </row>
    <row r="54" spans="1:7">
      <c r="A54" s="69" t="s">
        <v>419</v>
      </c>
    </row>
    <row r="55" spans="1:7">
      <c r="A55" s="69" t="s">
        <v>420</v>
      </c>
    </row>
    <row r="56" spans="1:7">
      <c r="A56" s="69" t="s">
        <v>421</v>
      </c>
    </row>
    <row r="57" spans="1:7">
      <c r="A57" s="428" t="s">
        <v>422</v>
      </c>
    </row>
    <row r="58" spans="1:7">
      <c r="A58" s="428" t="s">
        <v>423</v>
      </c>
    </row>
  </sheetData>
  <mergeCells count="1">
    <mergeCell ref="F2:J2"/>
  </mergeCells>
  <phoneticPr fontId="0" type="noConversion"/>
  <printOptions horizontalCentered="1" verticalCentered="1"/>
  <pageMargins left="0.18" right="0.18" top="0.35" bottom="0.35" header="0.18" footer="0.18"/>
  <pageSetup scale="94" fitToWidth="2" orientation="landscape" verticalDpi="4294967293" r:id="rId1"/>
  <headerFooter alignWithMargins="0">
    <oddHeader>&amp;C&amp;"Arial,Bold"Nevada Medicaid
Calculation of Operating Per Diem Cost</oddHeader>
    <oddFooter>&amp;L&amp;F, &amp;A&amp;CPage &amp;P of &amp;N&amp;R&amp;D, &amp;T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7"/>
  <sheetViews>
    <sheetView workbookViewId="0">
      <selection sqref="A1:G1"/>
    </sheetView>
  </sheetViews>
  <sheetFormatPr defaultColWidth="9.140625" defaultRowHeight="11.25"/>
  <cols>
    <col min="1" max="1" width="39" style="2" customWidth="1"/>
    <col min="2" max="2" width="10.42578125" style="2" customWidth="1"/>
    <col min="3" max="3" width="9.140625" style="2"/>
    <col min="4" max="4" width="2.7109375" style="2" customWidth="1"/>
    <col min="5" max="16384" width="9.140625" style="2"/>
  </cols>
  <sheetData>
    <row r="1" spans="1:10">
      <c r="A1" s="444" t="s">
        <v>76</v>
      </c>
      <c r="B1" s="444"/>
      <c r="C1" s="444"/>
      <c r="D1" s="444"/>
      <c r="E1" s="444"/>
      <c r="F1" s="444"/>
      <c r="G1" s="444"/>
    </row>
    <row r="2" spans="1:10">
      <c r="A2" s="444" t="s">
        <v>77</v>
      </c>
      <c r="B2" s="444"/>
      <c r="C2" s="444"/>
      <c r="D2" s="444"/>
      <c r="E2" s="444"/>
      <c r="F2" s="444"/>
      <c r="G2" s="444"/>
    </row>
    <row r="3" spans="1:10">
      <c r="B3" s="3"/>
      <c r="G3" s="4"/>
    </row>
    <row r="4" spans="1:10" ht="12" thickBot="1">
      <c r="B4" s="3"/>
      <c r="E4" s="445" t="s">
        <v>263</v>
      </c>
      <c r="F4" s="445"/>
      <c r="G4" s="445"/>
    </row>
    <row r="5" spans="1:10">
      <c r="B5" s="3"/>
      <c r="E5" s="3" t="s">
        <v>309</v>
      </c>
      <c r="G5" s="3" t="s">
        <v>78</v>
      </c>
    </row>
    <row r="6" spans="1:10">
      <c r="B6" s="3"/>
      <c r="C6" s="3" t="s">
        <v>93</v>
      </c>
      <c r="E6" s="3" t="s">
        <v>93</v>
      </c>
      <c r="G6" s="7" t="s">
        <v>79</v>
      </c>
    </row>
    <row r="7" spans="1:10">
      <c r="B7" s="3"/>
      <c r="C7" s="3" t="s">
        <v>87</v>
      </c>
      <c r="E7" s="3" t="s">
        <v>87</v>
      </c>
      <c r="F7" s="3" t="s">
        <v>73</v>
      </c>
      <c r="G7" s="3" t="s">
        <v>94</v>
      </c>
    </row>
    <row r="8" spans="1:10">
      <c r="A8" s="5" t="s">
        <v>32</v>
      </c>
      <c r="B8" s="6" t="s">
        <v>340</v>
      </c>
      <c r="C8" s="6" t="s">
        <v>74</v>
      </c>
      <c r="D8" s="7"/>
      <c r="E8" s="6" t="s">
        <v>74</v>
      </c>
      <c r="F8" s="6" t="s">
        <v>75</v>
      </c>
      <c r="G8" s="6" t="s">
        <v>95</v>
      </c>
    </row>
    <row r="9" spans="1:10">
      <c r="A9" s="23"/>
      <c r="B9" s="7"/>
      <c r="C9" s="7"/>
      <c r="D9" s="7"/>
      <c r="E9" s="7"/>
      <c r="F9" s="7"/>
      <c r="G9" s="7"/>
    </row>
    <row r="10" spans="1:10">
      <c r="A10" s="358" t="str">
        <f>'Operating Per Diem'!B18</f>
        <v>MARQUIS CARE PLAZA REGENCY</v>
      </c>
      <c r="B10" s="3" t="str">
        <f>'Operating Per Diem'!A18</f>
        <v>1790785590</v>
      </c>
      <c r="C10" s="36">
        <f>'Operating Per Diem'!D18</f>
        <v>40512</v>
      </c>
      <c r="D10" s="358"/>
      <c r="E10" s="36">
        <f>+C10+E9</f>
        <v>40512</v>
      </c>
      <c r="F10" s="2">
        <f t="shared" ref="F10:F49" si="0">IF(E10&lt;$F$54,0,1)</f>
        <v>0</v>
      </c>
      <c r="G10" s="63">
        <f>'Operating Per Diem'!AC18</f>
        <v>88.89</v>
      </c>
      <c r="J10" s="358"/>
    </row>
    <row r="11" spans="1:10">
      <c r="A11" s="2" t="str">
        <f>'Operating Per Diem'!B31</f>
        <v>MOUNTAIN VIEW HEALTH AND REHABILITATION CENTER</v>
      </c>
      <c r="B11" s="3" t="str">
        <f>'Operating Per Diem'!A31</f>
        <v>1144279472</v>
      </c>
      <c r="C11" s="36">
        <f>'Operating Per Diem'!D31</f>
        <v>40064</v>
      </c>
      <c r="E11" s="36">
        <f t="shared" ref="E11:E17" si="1">+C11+E10</f>
        <v>80576</v>
      </c>
      <c r="F11" s="358">
        <f t="shared" si="0"/>
        <v>0</v>
      </c>
      <c r="G11" s="63">
        <f>'Operating Per Diem'!AC31</f>
        <v>92.03</v>
      </c>
    </row>
    <row r="12" spans="1:10">
      <c r="A12" s="2" t="str">
        <f>'Operating Per Diem'!B17</f>
        <v>ST JOSEPH HEALTH CARE CENTER</v>
      </c>
      <c r="B12" s="3" t="str">
        <f>'Operating Per Diem'!A17</f>
        <v>1346289113</v>
      </c>
      <c r="C12" s="36">
        <f>'Operating Per Diem'!D17</f>
        <v>25012</v>
      </c>
      <c r="E12" s="36">
        <f t="shared" si="1"/>
        <v>105588</v>
      </c>
      <c r="F12" s="2">
        <f t="shared" si="0"/>
        <v>0</v>
      </c>
      <c r="G12" s="63">
        <f>'Operating Per Diem'!AC17</f>
        <v>99</v>
      </c>
    </row>
    <row r="13" spans="1:10">
      <c r="A13" s="2" t="str">
        <f>'Operating Per Diem'!B14</f>
        <v>NORTH LAS VEGAS CARE CENTER</v>
      </c>
      <c r="B13" s="3" t="str">
        <f>'Operating Per Diem'!A14</f>
        <v>1679660864</v>
      </c>
      <c r="C13" s="36">
        <f>'Operating Per Diem'!D14</f>
        <v>51407</v>
      </c>
      <c r="D13" s="69"/>
      <c r="E13" s="36">
        <f t="shared" si="1"/>
        <v>156995</v>
      </c>
      <c r="F13" s="2">
        <f t="shared" si="0"/>
        <v>0</v>
      </c>
      <c r="G13" s="63">
        <f>'Operating Per Diem'!AC14</f>
        <v>104.77</v>
      </c>
    </row>
    <row r="14" spans="1:10">
      <c r="A14" s="2" t="str">
        <f>'Operating Per Diem'!B9</f>
        <v>CLEARVIEW HEALTH AND REHABILITATION (NKA LAKE MEAD HEALTH &amp; REHABILITATION)</v>
      </c>
      <c r="B14" s="3" t="str">
        <f>'Operating Per Diem'!A9</f>
        <v>1831528538</v>
      </c>
      <c r="C14" s="36">
        <f>'Operating Per Diem'!D9</f>
        <v>54474</v>
      </c>
      <c r="D14" s="69"/>
      <c r="E14" s="36">
        <f t="shared" si="1"/>
        <v>211469</v>
      </c>
      <c r="F14" s="2">
        <f t="shared" si="0"/>
        <v>0</v>
      </c>
      <c r="G14" s="63">
        <f>'Operating Per Diem'!AC9</f>
        <v>108.01</v>
      </c>
    </row>
    <row r="15" spans="1:10">
      <c r="A15" s="240" t="str">
        <f>'Operating Per Diem'!B45</f>
        <v>MARQUIS CARE AT CENTENNIAL HILLS</v>
      </c>
      <c r="B15" s="3" t="str">
        <f>'Operating Per Diem'!A45</f>
        <v>1194045336</v>
      </c>
      <c r="C15" s="36">
        <f>'Operating Per Diem'!D45</f>
        <v>26008</v>
      </c>
      <c r="E15" s="36">
        <f t="shared" si="1"/>
        <v>237477</v>
      </c>
      <c r="F15" s="2">
        <f t="shared" si="0"/>
        <v>0</v>
      </c>
      <c r="G15" s="63">
        <f>'Operating Per Diem'!AC45</f>
        <v>109.54</v>
      </c>
    </row>
    <row r="16" spans="1:10">
      <c r="A16" s="2" t="str">
        <f>'Operating Per Diem'!B19</f>
        <v>DELMAR GARDENS OF GREEN VALLEY</v>
      </c>
      <c r="B16" s="3" t="str">
        <f>'Operating Per Diem'!A19</f>
        <v>1427043298</v>
      </c>
      <c r="C16" s="36">
        <f>'Operating Per Diem'!D19</f>
        <v>46672</v>
      </c>
      <c r="E16" s="36">
        <f t="shared" si="1"/>
        <v>284149</v>
      </c>
      <c r="F16" s="2">
        <f t="shared" si="0"/>
        <v>0</v>
      </c>
      <c r="G16" s="63">
        <f>'Operating Per Diem'!AC19</f>
        <v>110.06</v>
      </c>
    </row>
    <row r="17" spans="1:10">
      <c r="A17" s="2" t="str">
        <f>'Operating Per Diem'!B21</f>
        <v>LIFE CARE CENTER OF LAS VEGAS</v>
      </c>
      <c r="B17" s="3" t="str">
        <f>'Operating Per Diem'!A21</f>
        <v>1407894314</v>
      </c>
      <c r="C17" s="36">
        <f>'Operating Per Diem'!D21</f>
        <v>46549</v>
      </c>
      <c r="E17" s="36">
        <f t="shared" si="1"/>
        <v>330698</v>
      </c>
      <c r="F17" s="2">
        <f t="shared" si="0"/>
        <v>0</v>
      </c>
      <c r="G17" s="63">
        <f>'Operating Per Diem'!AC21</f>
        <v>112.79</v>
      </c>
    </row>
    <row r="18" spans="1:10">
      <c r="A18" s="2" t="str">
        <f>'Operating Per Diem'!B23</f>
        <v>HORIZON HEALTH AND REHABILITATION (FKA DESERT LANE CARE CENTER)</v>
      </c>
      <c r="B18" s="3" t="str">
        <f>'Operating Per Diem'!A23</f>
        <v>1447298088</v>
      </c>
      <c r="C18" s="36">
        <f>'Operating Per Diem'!D23</f>
        <v>34636</v>
      </c>
      <c r="E18" s="36">
        <f t="shared" ref="E18:E49" si="2">+C18+E17</f>
        <v>365334</v>
      </c>
      <c r="F18" s="2">
        <f t="shared" si="0"/>
        <v>0</v>
      </c>
      <c r="G18" s="63">
        <f>'Operating Per Diem'!AC23</f>
        <v>116.79</v>
      </c>
    </row>
    <row r="19" spans="1:10">
      <c r="A19" s="2" t="str">
        <f>'Operating Per Diem'!B30</f>
        <v>ORMSBY POST ACUTE REHABILITATION</v>
      </c>
      <c r="B19" s="3" t="str">
        <f>'Operating Per Diem'!A30</f>
        <v>1558319889</v>
      </c>
      <c r="C19" s="36">
        <f>'Operating Per Diem'!D30</f>
        <v>18187</v>
      </c>
      <c r="D19" s="358"/>
      <c r="E19" s="36">
        <f>+C19+E18</f>
        <v>383521</v>
      </c>
      <c r="F19" s="2">
        <f t="shared" si="0"/>
        <v>0</v>
      </c>
      <c r="G19" s="63">
        <f>'Operating Per Diem'!AC30</f>
        <v>118.5</v>
      </c>
    </row>
    <row r="20" spans="1:10">
      <c r="A20" s="2" t="str">
        <f>'Operating Per Diem'!B13</f>
        <v>ROYAL SPRINGS HEALTHCARE &amp; REHAB</v>
      </c>
      <c r="B20" s="3" t="str">
        <f>'Operating Per Diem'!A13</f>
        <v>1023181146</v>
      </c>
      <c r="C20" s="36">
        <f>'Operating Per Diem'!D13</f>
        <v>54211</v>
      </c>
      <c r="D20" s="69"/>
      <c r="E20" s="36">
        <f t="shared" si="2"/>
        <v>437732</v>
      </c>
      <c r="F20" s="2">
        <f t="shared" si="0"/>
        <v>0</v>
      </c>
      <c r="G20" s="63">
        <f>'Operating Per Diem'!AC13</f>
        <v>118.98</v>
      </c>
    </row>
    <row r="21" spans="1:10">
      <c r="A21" s="2" t="str">
        <f>'Operating Per Diem'!B24</f>
        <v>EL JEN MEDICAL HOSPITAL</v>
      </c>
      <c r="B21" s="3" t="str">
        <f>'Operating Per Diem'!A24</f>
        <v>1992707806</v>
      </c>
      <c r="C21" s="36">
        <f>'Operating Per Diem'!D24</f>
        <v>29036</v>
      </c>
      <c r="E21" s="36">
        <f>+C21+E20</f>
        <v>466768</v>
      </c>
      <c r="F21" s="2">
        <f t="shared" si="0"/>
        <v>1</v>
      </c>
      <c r="G21" s="63">
        <f>'Operating Per Diem'!AC24</f>
        <v>119.05</v>
      </c>
    </row>
    <row r="22" spans="1:10">
      <c r="A22" s="2" t="str">
        <f>'Operating Per Diem'!B35</f>
        <v>REGENT CARE CENTER OF RENO</v>
      </c>
      <c r="B22" s="3" t="str">
        <f>'Operating Per Diem'!A35</f>
        <v>1770690877</v>
      </c>
      <c r="C22" s="36">
        <f>'Operating Per Diem'!D35</f>
        <v>26778</v>
      </c>
      <c r="E22" s="36">
        <f>+C22+E21</f>
        <v>493546</v>
      </c>
      <c r="F22" s="2">
        <f t="shared" si="0"/>
        <v>1</v>
      </c>
      <c r="G22" s="63">
        <f>'Operating Per Diem'!AC35</f>
        <v>122.34</v>
      </c>
    </row>
    <row r="23" spans="1:10">
      <c r="A23" s="2" t="str">
        <f>'Operating Per Diem'!B12</f>
        <v>TLC CARE CENTER</v>
      </c>
      <c r="B23" s="3" t="str">
        <f>'Operating Per Diem'!A12</f>
        <v>1154383412</v>
      </c>
      <c r="C23" s="36">
        <f>'Operating Per Diem'!D12</f>
        <v>31191</v>
      </c>
      <c r="D23" s="69"/>
      <c r="E23" s="36">
        <f t="shared" si="2"/>
        <v>524737</v>
      </c>
      <c r="F23" s="2">
        <f t="shared" si="0"/>
        <v>1</v>
      </c>
      <c r="G23" s="63">
        <f>'Operating Per Diem'!AC12</f>
        <v>123.18</v>
      </c>
    </row>
    <row r="24" spans="1:10">
      <c r="A24" s="2" t="str">
        <f>'Operating Per Diem'!B7</f>
        <v>MISSION PINES NURSING &amp; REHAB</v>
      </c>
      <c r="B24" s="3" t="str">
        <f>'Operating Per Diem'!A7</f>
        <v>1184607632</v>
      </c>
      <c r="C24" s="36">
        <f>'Operating Per Diem'!D7</f>
        <v>49696</v>
      </c>
      <c r="E24" s="36">
        <f>+C24+E23</f>
        <v>574433</v>
      </c>
      <c r="F24" s="2">
        <f t="shared" si="0"/>
        <v>1</v>
      </c>
      <c r="G24" s="63">
        <f>'Operating Per Diem'!AC7</f>
        <v>124.68</v>
      </c>
    </row>
    <row r="25" spans="1:10">
      <c r="A25" s="2" t="str">
        <f>'Operating Per Diem'!B28</f>
        <v xml:space="preserve">HIGHLAND MANOR ELKO </v>
      </c>
      <c r="B25" s="3" t="str">
        <f>'Operating Per Diem'!A28</f>
        <v>1396730347</v>
      </c>
      <c r="C25" s="36">
        <f>'Operating Per Diem'!D28</f>
        <v>17664</v>
      </c>
      <c r="E25" s="36">
        <f t="shared" si="2"/>
        <v>592097</v>
      </c>
      <c r="F25" s="2">
        <f t="shared" si="0"/>
        <v>1</v>
      </c>
      <c r="G25" s="63">
        <f>'Operating Per Diem'!AC28</f>
        <v>131.54</v>
      </c>
    </row>
    <row r="26" spans="1:10">
      <c r="A26" s="2" t="str">
        <f>'Operating Per Diem'!B15</f>
        <v>MOUNTAIN VIEW CARE CENTER AT BOULDER CITY</v>
      </c>
      <c r="B26" s="3" t="str">
        <f>'Operating Per Diem'!A15</f>
        <v>1205141033</v>
      </c>
      <c r="C26" s="36">
        <f>'Operating Per Diem'!D15</f>
        <v>15656</v>
      </c>
      <c r="D26" s="69"/>
      <c r="E26" s="36">
        <f t="shared" si="2"/>
        <v>607753</v>
      </c>
      <c r="F26" s="2">
        <f t="shared" si="0"/>
        <v>1</v>
      </c>
      <c r="G26" s="63">
        <f>'Operating Per Diem'!AC15</f>
        <v>132.59</v>
      </c>
    </row>
    <row r="27" spans="1:10">
      <c r="A27" s="2" t="str">
        <f>'Operating Per Diem'!B11</f>
        <v>HIGHLAND MANOR MESQUITE</v>
      </c>
      <c r="B27" s="3" t="str">
        <f>'Operating Per Diem'!A11</f>
        <v>1386642460</v>
      </c>
      <c r="C27" s="36">
        <f>'Operating Per Diem'!D11</f>
        <v>11840</v>
      </c>
      <c r="D27" s="69"/>
      <c r="E27" s="36">
        <f t="shared" si="2"/>
        <v>619593</v>
      </c>
      <c r="F27" s="2">
        <f t="shared" si="0"/>
        <v>1</v>
      </c>
      <c r="G27" s="63">
        <f>'Operating Per Diem'!AC11</f>
        <v>132.69</v>
      </c>
    </row>
    <row r="28" spans="1:10">
      <c r="A28" s="2" t="str">
        <f>'Operating Per Diem'!B41</f>
        <v>HIGHLAND MANOR OF FALLON</v>
      </c>
      <c r="B28" s="3" t="str">
        <f>'Operating Per Diem'!A41</f>
        <v>1093701856</v>
      </c>
      <c r="C28" s="36">
        <f>'Operating Per Diem'!D41</f>
        <v>18778</v>
      </c>
      <c r="E28" s="36">
        <f t="shared" si="2"/>
        <v>638371</v>
      </c>
      <c r="F28" s="2">
        <f t="shared" si="0"/>
        <v>1</v>
      </c>
      <c r="G28" s="63">
        <f>'Operating Per Diem'!AC41</f>
        <v>133.05000000000001</v>
      </c>
    </row>
    <row r="29" spans="1:10">
      <c r="A29" s="2" t="str">
        <f>'Operating Per Diem'!B20</f>
        <v>GAYE HAVEN</v>
      </c>
      <c r="B29" s="3" t="str">
        <f>'Operating Per Diem'!A20</f>
        <v>1558497784</v>
      </c>
      <c r="C29" s="36">
        <f>'Operating Per Diem'!D20</f>
        <v>4661</v>
      </c>
      <c r="E29" s="36">
        <f t="shared" si="2"/>
        <v>643032</v>
      </c>
      <c r="F29" s="2">
        <f t="shared" si="0"/>
        <v>1</v>
      </c>
      <c r="G29" s="63">
        <f>'Operating Per Diem'!AC20</f>
        <v>138.13</v>
      </c>
    </row>
    <row r="30" spans="1:10">
      <c r="A30" s="2" t="str">
        <f>'Operating Per Diem'!B40</f>
        <v>GARDNERVILLE HEALTH AND REHABILITATION CENTER</v>
      </c>
      <c r="B30" s="3" t="str">
        <f>'Operating Per Diem'!A40</f>
        <v>1083662514</v>
      </c>
      <c r="C30" s="36">
        <f>'Operating Per Diem'!D40</f>
        <v>7035</v>
      </c>
      <c r="D30" s="358"/>
      <c r="E30" s="36">
        <f t="shared" si="2"/>
        <v>650067</v>
      </c>
      <c r="F30" s="2">
        <f t="shared" si="0"/>
        <v>1</v>
      </c>
      <c r="G30" s="63">
        <f>'Operating Per Diem'!AC40</f>
        <v>139.21</v>
      </c>
    </row>
    <row r="31" spans="1:10">
      <c r="A31" s="23" t="str">
        <f>'Operating Per Diem'!B43</f>
        <v>CARE MERIDIAN LLC</v>
      </c>
      <c r="B31" s="7" t="str">
        <f>'Operating Per Diem'!A43</f>
        <v>1083707764</v>
      </c>
      <c r="C31" s="36">
        <f>'Operating Per Diem'!D43</f>
        <v>4668</v>
      </c>
      <c r="D31" s="7"/>
      <c r="E31" s="36">
        <f t="shared" si="2"/>
        <v>654735</v>
      </c>
      <c r="F31" s="2">
        <f t="shared" si="0"/>
        <v>1</v>
      </c>
      <c r="G31" s="63">
        <f>'Operating Per Diem'!AC43</f>
        <v>139.22</v>
      </c>
      <c r="J31" s="36"/>
    </row>
    <row r="32" spans="1:10">
      <c r="A32" s="2" t="str">
        <f>'Operating Per Diem'!B25</f>
        <v>LAS VEGAS HEALTHCARE &amp; REHAB CENTER</v>
      </c>
      <c r="B32" s="3" t="str">
        <f>'Operating Per Diem'!A25</f>
        <v>1003150954</v>
      </c>
      <c r="C32" s="36">
        <f>'Operating Per Diem'!D25</f>
        <v>10048</v>
      </c>
      <c r="D32" s="358"/>
      <c r="E32" s="36">
        <f t="shared" si="2"/>
        <v>664783</v>
      </c>
      <c r="F32" s="2">
        <f t="shared" si="0"/>
        <v>1</v>
      </c>
      <c r="G32" s="63">
        <f>'Operating Per Diem'!AC25</f>
        <v>140.25</v>
      </c>
    </row>
    <row r="33" spans="1:7">
      <c r="A33" s="2" t="str">
        <f>'Operating Per Diem'!B38</f>
        <v>MANOR CARE HEALTH SERVICES (RENO)</v>
      </c>
      <c r="B33" s="3" t="str">
        <f>'Operating Per Diem'!A38</f>
        <v>1912949504</v>
      </c>
      <c r="C33" s="36">
        <f>'Operating Per Diem'!D38</f>
        <v>24700</v>
      </c>
      <c r="E33" s="36">
        <f t="shared" si="2"/>
        <v>689483</v>
      </c>
      <c r="F33" s="2">
        <f t="shared" si="0"/>
        <v>1</v>
      </c>
      <c r="G33" s="63">
        <f>'Operating Per Diem'!AC38</f>
        <v>141.99</v>
      </c>
    </row>
    <row r="34" spans="1:7">
      <c r="A34" s="2" t="str">
        <f>'Operating Per Diem'!B34</f>
        <v>LIFE CARE CENTER OF RENO</v>
      </c>
      <c r="B34" s="3" t="str">
        <f>'Operating Per Diem'!A34</f>
        <v>1821035247</v>
      </c>
      <c r="C34" s="36">
        <f>'Operating Per Diem'!D34</f>
        <v>10890</v>
      </c>
      <c r="E34" s="36">
        <f t="shared" si="2"/>
        <v>700373</v>
      </c>
      <c r="F34" s="2">
        <f t="shared" si="0"/>
        <v>1</v>
      </c>
      <c r="G34" s="63">
        <f>'Operating Per Diem'!AC34</f>
        <v>143.13</v>
      </c>
    </row>
    <row r="35" spans="1:7">
      <c r="A35" s="2" t="str">
        <f>'Operating Per Diem'!B27</f>
        <v>HARMON MEDICAL AND REHABILITATION HOSPITAL</v>
      </c>
      <c r="B35" s="3" t="str">
        <f>'Operating Per Diem'!A27</f>
        <v>1598852774</v>
      </c>
      <c r="C35" s="36">
        <f>'Operating Per Diem'!D27</f>
        <v>0</v>
      </c>
      <c r="E35" s="36">
        <f t="shared" si="2"/>
        <v>700373</v>
      </c>
      <c r="F35" s="2">
        <f t="shared" si="0"/>
        <v>1</v>
      </c>
      <c r="G35" s="63">
        <f>'Operating Per Diem'!AC27</f>
        <v>145.13</v>
      </c>
    </row>
    <row r="36" spans="1:7">
      <c r="A36" s="2" t="str">
        <f>'Operating Per Diem'!B33</f>
        <v>HEARTHSTONE OF NORTHERN NEVADA</v>
      </c>
      <c r="B36" s="3" t="str">
        <f>'Operating Per Diem'!A33</f>
        <v>1770521346</v>
      </c>
      <c r="C36" s="36">
        <f>'Operating Per Diem'!D33</f>
        <v>22527</v>
      </c>
      <c r="E36" s="36">
        <f t="shared" si="2"/>
        <v>722900</v>
      </c>
      <c r="F36" s="2">
        <f t="shared" si="0"/>
        <v>1</v>
      </c>
      <c r="G36" s="63">
        <f>'Operating Per Diem'!AC33</f>
        <v>148.49</v>
      </c>
    </row>
    <row r="37" spans="1:7">
      <c r="A37" s="240" t="str">
        <f>'Operating Per Diem'!B44</f>
        <v>MANOR CARE HEALTH SERVICES - WINGFIELD HILLS</v>
      </c>
      <c r="B37" s="3" t="str">
        <f>'Operating Per Diem'!A44</f>
        <v>1013143965</v>
      </c>
      <c r="C37" s="36">
        <f>'Operating Per Diem'!D44</f>
        <v>12638</v>
      </c>
      <c r="E37" s="36">
        <f t="shared" si="2"/>
        <v>735538</v>
      </c>
      <c r="F37" s="2">
        <f t="shared" si="0"/>
        <v>1</v>
      </c>
      <c r="G37" s="63">
        <f>'Operating Per Diem'!AC44</f>
        <v>150.30000000000001</v>
      </c>
    </row>
    <row r="38" spans="1:7">
      <c r="A38" s="2" t="str">
        <f>'Operating Per Diem'!B16</f>
        <v>SILVER HILLS HEALTH CARE CENTER</v>
      </c>
      <c r="B38" s="3" t="str">
        <f>'Operating Per Diem'!A16</f>
        <v>1548300262</v>
      </c>
      <c r="C38" s="36">
        <f>'Operating Per Diem'!D16</f>
        <v>16255</v>
      </c>
      <c r="D38" s="69"/>
      <c r="E38" s="36">
        <f t="shared" si="2"/>
        <v>751793</v>
      </c>
      <c r="F38" s="2">
        <f t="shared" si="0"/>
        <v>1</v>
      </c>
      <c r="G38" s="63">
        <f>'Operating Per Diem'!AC16</f>
        <v>150.75</v>
      </c>
    </row>
    <row r="39" spans="1:7">
      <c r="A39" s="2" t="str">
        <f>'Operating Per Diem'!B39</f>
        <v>WHITE PINE CARE CENTER</v>
      </c>
      <c r="B39" s="3" t="str">
        <f>'Operating Per Diem'!A39</f>
        <v>1750339131</v>
      </c>
      <c r="C39" s="36">
        <f>'Operating Per Diem'!D39</f>
        <v>9678</v>
      </c>
      <c r="D39" s="358"/>
      <c r="E39" s="36">
        <f t="shared" si="2"/>
        <v>761471</v>
      </c>
      <c r="F39" s="2">
        <f t="shared" si="0"/>
        <v>1</v>
      </c>
      <c r="G39" s="63">
        <f>'Operating Per Diem'!AC39</f>
        <v>150.97</v>
      </c>
    </row>
    <row r="40" spans="1:7">
      <c r="A40" s="2" t="str">
        <f>'Operating Per Diem'!B42</f>
        <v>THE HEIGHTS OF SUMMERLIN</v>
      </c>
      <c r="B40" s="3" t="str">
        <f>'Operating Per Diem'!A42</f>
        <v>1033295241</v>
      </c>
      <c r="C40" s="36">
        <f>'Operating Per Diem'!D42</f>
        <v>27641</v>
      </c>
      <c r="D40" s="358"/>
      <c r="E40" s="36">
        <f t="shared" si="2"/>
        <v>789112</v>
      </c>
      <c r="F40" s="2">
        <f t="shared" si="0"/>
        <v>1</v>
      </c>
      <c r="G40" s="63">
        <f>'Operating Per Diem'!AC42</f>
        <v>153.03</v>
      </c>
    </row>
    <row r="41" spans="1:7">
      <c r="A41" s="358" t="str">
        <f>'Operating Per Diem'!B8</f>
        <v>SILVER RIDGE HEALTH CARE CENTER</v>
      </c>
      <c r="B41" s="3" t="str">
        <f>'Operating Per Diem'!A8</f>
        <v>1437299112</v>
      </c>
      <c r="C41" s="36">
        <f>'Operating Per Diem'!D8</f>
        <v>24557</v>
      </c>
      <c r="D41" s="69"/>
      <c r="E41" s="36">
        <f t="shared" si="2"/>
        <v>813669</v>
      </c>
      <c r="F41" s="2">
        <f t="shared" si="0"/>
        <v>1</v>
      </c>
      <c r="G41" s="63">
        <f>'Operating Per Diem'!AC8</f>
        <v>153.66</v>
      </c>
    </row>
    <row r="42" spans="1:7">
      <c r="A42" s="358" t="str">
        <f>'Operating Per Diem'!B10</f>
        <v>COLLEGE PARK REHABILITATION CENTER</v>
      </c>
      <c r="B42" s="3" t="str">
        <f>'Operating Per Diem'!A10</f>
        <v>1417044694</v>
      </c>
      <c r="C42" s="36">
        <f>'Operating Per Diem'!D10</f>
        <v>21249</v>
      </c>
      <c r="D42" s="69"/>
      <c r="E42" s="36">
        <f t="shared" si="2"/>
        <v>834918</v>
      </c>
      <c r="F42" s="2">
        <f t="shared" si="0"/>
        <v>1</v>
      </c>
      <c r="G42" s="63">
        <f>'Operating Per Diem'!AC10</f>
        <v>157.56</v>
      </c>
    </row>
    <row r="43" spans="1:7">
      <c r="A43" s="2" t="str">
        <f>'Operating Per Diem'!B29</f>
        <v>PAHRUMP HEALTH AND REHABILITATION CENTER</v>
      </c>
      <c r="B43" s="3" t="str">
        <f>'Operating Per Diem'!A29</f>
        <v>1568410884</v>
      </c>
      <c r="C43" s="36">
        <f>'Operating Per Diem'!D29</f>
        <v>10875</v>
      </c>
      <c r="E43" s="36">
        <f t="shared" si="2"/>
        <v>845793</v>
      </c>
      <c r="F43" s="2">
        <f t="shared" si="0"/>
        <v>1</v>
      </c>
      <c r="G43" s="63">
        <f>'Operating Per Diem'!AC29</f>
        <v>157.74</v>
      </c>
    </row>
    <row r="44" spans="1:7">
      <c r="A44" s="2" t="str">
        <f>'Operating Per Diem'!B36</f>
        <v>LKM - ROSEWOOD REHABILITATION</v>
      </c>
      <c r="B44" s="3" t="str">
        <f>'Operating Per Diem'!A36</f>
        <v>1407123417</v>
      </c>
      <c r="C44" s="36">
        <f>'Operating Per Diem'!D36</f>
        <v>10504</v>
      </c>
      <c r="E44" s="36">
        <f t="shared" si="2"/>
        <v>856297</v>
      </c>
      <c r="F44" s="2">
        <f t="shared" si="0"/>
        <v>1</v>
      </c>
      <c r="G44" s="63">
        <f>'Operating Per Diem'!AC36</f>
        <v>158.08000000000001</v>
      </c>
    </row>
    <row r="45" spans="1:7">
      <c r="A45" s="2" t="str">
        <f>'Operating Per Diem'!B6</f>
        <v>LIFE CARE CENTER OF PARADISE VALLEY</v>
      </c>
      <c r="B45" s="3" t="str">
        <f>'Operating Per Diem'!A6</f>
        <v>1700837416</v>
      </c>
      <c r="C45" s="36">
        <f>'Operating Per Diem'!D6</f>
        <v>5421</v>
      </c>
      <c r="E45" s="36">
        <f t="shared" si="2"/>
        <v>861718</v>
      </c>
      <c r="F45" s="2">
        <f t="shared" si="0"/>
        <v>1</v>
      </c>
      <c r="G45" s="63">
        <f>'Operating Per Diem'!AC6</f>
        <v>160.15</v>
      </c>
    </row>
    <row r="46" spans="1:7">
      <c r="A46" s="2" t="str">
        <f>'Operating Per Diem'!B22</f>
        <v>TORREY PINES CARE CENTER</v>
      </c>
      <c r="B46" s="3" t="str">
        <f>'Operating Per Diem'!A22</f>
        <v>1558605402</v>
      </c>
      <c r="C46" s="36">
        <f>'Operating Per Diem'!D22</f>
        <v>7489</v>
      </c>
      <c r="E46" s="36">
        <f t="shared" si="2"/>
        <v>869207</v>
      </c>
      <c r="F46" s="2">
        <f t="shared" si="0"/>
        <v>1</v>
      </c>
      <c r="G46" s="63">
        <f>'Operating Per Diem'!AC22</f>
        <v>164.81</v>
      </c>
    </row>
    <row r="47" spans="1:7">
      <c r="A47" s="2" t="str">
        <f>'Operating Per Diem'!B32</f>
        <v>CARSON CONVALESCENT CENTER</v>
      </c>
      <c r="B47" s="3" t="str">
        <f>'Operating Per Diem'!A32</f>
        <v>1750536322</v>
      </c>
      <c r="C47" s="36">
        <f>'Operating Per Diem'!D32</f>
        <v>8066</v>
      </c>
      <c r="E47" s="36">
        <f t="shared" si="2"/>
        <v>877273</v>
      </c>
      <c r="F47" s="2">
        <f t="shared" si="0"/>
        <v>1</v>
      </c>
      <c r="G47" s="63">
        <f>'Operating Per Diem'!AC32</f>
        <v>167.71</v>
      </c>
    </row>
    <row r="48" spans="1:7">
      <c r="A48" s="2" t="str">
        <f>'Operating Per Diem'!B37</f>
        <v>RENOWN SKILLED NURSING</v>
      </c>
      <c r="B48" s="3" t="str">
        <f>'Operating Per Diem'!A37</f>
        <v>1275503591</v>
      </c>
      <c r="C48" s="36">
        <f>'Operating Per Diem'!D37</f>
        <v>19114</v>
      </c>
      <c r="E48" s="36">
        <f t="shared" si="2"/>
        <v>896387</v>
      </c>
      <c r="F48" s="2">
        <f t="shared" si="0"/>
        <v>1</v>
      </c>
      <c r="G48" s="63">
        <f>'Operating Per Diem'!AC37</f>
        <v>179.49</v>
      </c>
    </row>
    <row r="49" spans="1:7">
      <c r="A49" s="2" t="str">
        <f>'Operating Per Diem'!B26</f>
        <v>SOUTHERN NEVADA MEDICAL &amp; REHAB (FKA VEGAS VALLEY REHABILITATION HOSPITAL)</v>
      </c>
      <c r="B49" s="3" t="str">
        <f>'Operating Per Diem'!A26</f>
        <v>1558458745</v>
      </c>
      <c r="C49" s="36">
        <f>'Operating Per Diem'!D26</f>
        <v>2540</v>
      </c>
      <c r="E49" s="36">
        <f t="shared" si="2"/>
        <v>898927</v>
      </c>
      <c r="F49" s="2">
        <f t="shared" si="0"/>
        <v>1</v>
      </c>
      <c r="G49" s="63">
        <f>'Operating Per Diem'!AC26</f>
        <v>181.8</v>
      </c>
    </row>
    <row r="52" spans="1:7">
      <c r="D52" s="21"/>
      <c r="E52" s="59" t="s">
        <v>89</v>
      </c>
      <c r="F52" s="158">
        <f>E49</f>
        <v>898927</v>
      </c>
    </row>
    <row r="53" spans="1:7">
      <c r="E53" s="60" t="s">
        <v>90</v>
      </c>
      <c r="F53" s="61">
        <v>0.5</v>
      </c>
    </row>
    <row r="54" spans="1:7">
      <c r="E54" s="60" t="s">
        <v>91</v>
      </c>
      <c r="F54" s="158">
        <f>+F52*F53</f>
        <v>449463.5</v>
      </c>
    </row>
    <row r="56" spans="1:7">
      <c r="E56" s="52" t="s">
        <v>92</v>
      </c>
      <c r="F56" s="56">
        <f>INDEX(F10:G49,MATCH(1,F10:F49,0),2)</f>
        <v>119.05</v>
      </c>
    </row>
    <row r="57" spans="1:7" ht="5.25" customHeight="1"/>
    <row r="58" spans="1:7">
      <c r="E58" s="52" t="s">
        <v>229</v>
      </c>
      <c r="F58" s="5">
        <v>1.05</v>
      </c>
    </row>
    <row r="59" spans="1:7" ht="7.5" customHeight="1"/>
    <row r="60" spans="1:7" ht="12" thickBot="1">
      <c r="E60" s="160" t="s">
        <v>335</v>
      </c>
      <c r="F60" s="64">
        <f>ROUND(F56*F58,2)</f>
        <v>125</v>
      </c>
    </row>
    <row r="61" spans="1:7" ht="12" thickTop="1"/>
    <row r="62" spans="1:7">
      <c r="E62" s="52"/>
      <c r="F62" s="53"/>
    </row>
    <row r="63" spans="1:7">
      <c r="B63" s="23"/>
      <c r="C63" s="23"/>
      <c r="D63" s="23"/>
      <c r="E63" s="60"/>
      <c r="F63" s="45"/>
      <c r="G63" s="23"/>
    </row>
    <row r="64" spans="1:7">
      <c r="B64" s="23"/>
      <c r="C64" s="23"/>
      <c r="D64" s="23"/>
      <c r="E64" s="23"/>
      <c r="F64" s="23"/>
      <c r="G64" s="23"/>
    </row>
    <row r="65" spans="2:7">
      <c r="B65" s="23"/>
      <c r="C65" s="23"/>
      <c r="D65" s="23"/>
      <c r="E65" s="60"/>
      <c r="F65" s="23"/>
      <c r="G65" s="23"/>
    </row>
    <row r="66" spans="2:7">
      <c r="B66" s="23"/>
      <c r="C66" s="23"/>
      <c r="D66" s="23"/>
      <c r="E66" s="23"/>
      <c r="F66" s="23"/>
      <c r="G66" s="23"/>
    </row>
    <row r="67" spans="2:7">
      <c r="B67" s="23"/>
      <c r="C67" s="23"/>
      <c r="D67" s="23"/>
      <c r="E67" s="23"/>
      <c r="F67" s="23"/>
      <c r="G67" s="23"/>
    </row>
  </sheetData>
  <sortState ref="A10:J49">
    <sortCondition ref="G10:G49"/>
  </sortState>
  <mergeCells count="3">
    <mergeCell ref="A1:G1"/>
    <mergeCell ref="A2:G2"/>
    <mergeCell ref="E4:G4"/>
  </mergeCells>
  <phoneticPr fontId="0" type="noConversion"/>
  <printOptions horizontalCentered="1" verticalCentered="1"/>
  <pageMargins left="0.18" right="0.18" top="0.35" bottom="0.35" header="0.18" footer="0.18"/>
  <pageSetup orientation="portrait" r:id="rId1"/>
  <headerFooter alignWithMargins="0">
    <oddFooter>&amp;L&amp;F, &amp;A&amp;CPage &amp;P of &amp;N&amp;R&amp;D, &amp;T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8"/>
  <sheetViews>
    <sheetView zoomScaleNormal="100" workbookViewId="0"/>
  </sheetViews>
  <sheetFormatPr defaultColWidth="9.140625" defaultRowHeight="11.25"/>
  <cols>
    <col min="1" max="1" width="9.85546875" style="358" customWidth="1"/>
    <col min="2" max="2" width="37.7109375" style="358" bestFit="1" customWidth="1"/>
    <col min="3" max="4" width="10.42578125" style="358" customWidth="1"/>
    <col min="5" max="5" width="11" style="358" customWidth="1"/>
    <col min="6" max="21" width="8.42578125" style="358" customWidth="1"/>
    <col min="22" max="22" width="14.42578125" style="358" customWidth="1"/>
    <col min="23" max="23" width="13" style="358" customWidth="1"/>
    <col min="24" max="24" width="12.28515625" style="358" customWidth="1"/>
    <col min="25" max="25" width="13" style="358" customWidth="1"/>
    <col min="26" max="26" width="4.5703125" style="358" customWidth="1"/>
    <col min="27" max="27" width="9.5703125" style="358" customWidth="1"/>
    <col min="28" max="16384" width="9.140625" style="358"/>
  </cols>
  <sheetData>
    <row r="1" spans="1:25">
      <c r="V1" s="69"/>
      <c r="Y1" s="7"/>
    </row>
    <row r="2" spans="1:25" ht="12" thickBot="1">
      <c r="V2" s="40"/>
      <c r="W2" s="3"/>
      <c r="X2" s="3"/>
      <c r="Y2" s="3"/>
    </row>
    <row r="3" spans="1:25" s="69" customFormat="1" ht="57" thickBot="1">
      <c r="A3" s="39" t="s">
        <v>340</v>
      </c>
      <c r="B3" s="39" t="s">
        <v>32</v>
      </c>
      <c r="C3" s="39" t="s">
        <v>25</v>
      </c>
      <c r="D3" s="39" t="s">
        <v>27</v>
      </c>
      <c r="E3" s="39" t="s">
        <v>227</v>
      </c>
      <c r="F3" s="39" t="s">
        <v>172</v>
      </c>
      <c r="G3" s="39" t="s">
        <v>173</v>
      </c>
      <c r="H3" s="39" t="s">
        <v>171</v>
      </c>
      <c r="I3" s="39" t="s">
        <v>216</v>
      </c>
      <c r="J3" s="39" t="s">
        <v>239</v>
      </c>
      <c r="K3" s="39" t="s">
        <v>16</v>
      </c>
      <c r="L3" s="39" t="s">
        <v>28</v>
      </c>
      <c r="M3" s="39" t="s">
        <v>162</v>
      </c>
      <c r="N3" s="39" t="s">
        <v>67</v>
      </c>
      <c r="O3" s="39" t="s">
        <v>246</v>
      </c>
      <c r="P3" s="39" t="s">
        <v>254</v>
      </c>
      <c r="Q3" s="39" t="s">
        <v>269</v>
      </c>
      <c r="R3" s="39" t="s">
        <v>281</v>
      </c>
      <c r="S3" s="39" t="s">
        <v>293</v>
      </c>
      <c r="T3" s="39" t="s">
        <v>306</v>
      </c>
      <c r="U3" s="39" t="s">
        <v>328</v>
      </c>
      <c r="V3" s="329" t="s">
        <v>146</v>
      </c>
      <c r="W3" s="39" t="s">
        <v>286</v>
      </c>
      <c r="X3" s="39" t="s">
        <v>116</v>
      </c>
      <c r="Y3" s="38" t="s">
        <v>115</v>
      </c>
    </row>
    <row r="4" spans="1:25" s="382" customFormat="1">
      <c r="A4" s="76"/>
      <c r="B4" s="76"/>
      <c r="C4" s="76" t="s">
        <v>108</v>
      </c>
      <c r="D4" s="76" t="s">
        <v>109</v>
      </c>
      <c r="E4" s="76" t="s">
        <v>110</v>
      </c>
      <c r="F4" s="123" t="s">
        <v>111</v>
      </c>
      <c r="G4" s="76" t="s">
        <v>123</v>
      </c>
      <c r="H4" s="76" t="s">
        <v>124</v>
      </c>
      <c r="I4" s="76" t="s">
        <v>125</v>
      </c>
      <c r="J4" s="123" t="s">
        <v>143</v>
      </c>
      <c r="K4" s="76" t="s">
        <v>22</v>
      </c>
      <c r="L4" s="76" t="s">
        <v>174</v>
      </c>
      <c r="M4" s="76" t="s">
        <v>128</v>
      </c>
      <c r="N4" s="76" t="s">
        <v>144</v>
      </c>
      <c r="O4" s="76" t="s">
        <v>175</v>
      </c>
      <c r="P4" s="76" t="s">
        <v>228</v>
      </c>
      <c r="Q4" s="76" t="s">
        <v>15</v>
      </c>
      <c r="R4" s="41" t="s">
        <v>145</v>
      </c>
      <c r="S4" s="41" t="s">
        <v>158</v>
      </c>
      <c r="T4" s="41" t="s">
        <v>238</v>
      </c>
      <c r="U4" s="41" t="s">
        <v>244</v>
      </c>
      <c r="V4" s="41" t="s">
        <v>332</v>
      </c>
      <c r="W4" s="41" t="s">
        <v>333</v>
      </c>
      <c r="X4" s="41" t="s">
        <v>282</v>
      </c>
      <c r="Y4" s="41" t="s">
        <v>329</v>
      </c>
    </row>
    <row r="5" spans="1:25">
      <c r="A5" s="9"/>
      <c r="B5" s="9"/>
      <c r="C5" s="9"/>
      <c r="D5" s="9"/>
      <c r="E5" s="9"/>
      <c r="F5" s="23"/>
      <c r="G5" s="9"/>
      <c r="H5" s="9"/>
      <c r="I5" s="9"/>
      <c r="J5" s="23"/>
      <c r="K5" s="9"/>
      <c r="L5" s="9"/>
      <c r="M5" s="9"/>
      <c r="N5" s="9"/>
      <c r="O5" s="9"/>
      <c r="P5" s="9"/>
      <c r="Q5" s="9"/>
      <c r="R5" s="9"/>
      <c r="S5" s="9"/>
      <c r="T5" s="9"/>
      <c r="U5" s="9"/>
      <c r="V5" s="337"/>
      <c r="W5" s="9"/>
      <c r="X5" s="9"/>
      <c r="Y5" s="9"/>
    </row>
    <row r="6" spans="1:25">
      <c r="A6" s="8" t="str">
        <f>RIGHT('Cost Report Data - 2015 Rebase'!A5,10)</f>
        <v>1700837416</v>
      </c>
      <c r="B6" s="9" t="str">
        <f>'Cost Report Data - 2015 Rebase'!B5</f>
        <v>LIFE CARE CENTER OF PARADISE VALLEY</v>
      </c>
      <c r="C6" s="77">
        <f>'Cost Report Data - 2015 Rebase'!F5</f>
        <v>34030</v>
      </c>
      <c r="D6" s="77">
        <f>'Cost Report Data - 2015 Rebase'!E5</f>
        <v>5421</v>
      </c>
      <c r="E6" s="42">
        <f>'Cost Report Data - 2015 Rebase'!L5</f>
        <v>3330617</v>
      </c>
      <c r="F6" s="124">
        <v>0</v>
      </c>
      <c r="G6" s="89">
        <v>4.1999999999999997E-3</v>
      </c>
      <c r="H6" s="89">
        <v>5.8000000000000003E-2</v>
      </c>
      <c r="I6" s="89">
        <v>3.5000000000000003E-2</v>
      </c>
      <c r="J6" s="124">
        <v>3.5000000000000003E-2</v>
      </c>
      <c r="K6" s="89">
        <v>0.05</v>
      </c>
      <c r="L6" s="89">
        <v>4.8000000000000001E-2</v>
      </c>
      <c r="M6" s="89">
        <v>3.2000000000000001E-2</v>
      </c>
      <c r="N6" s="89">
        <v>0.04</v>
      </c>
      <c r="O6" s="89">
        <v>2.4E-2</v>
      </c>
      <c r="P6" s="89">
        <v>3.3000000000000002E-2</v>
      </c>
      <c r="Q6" s="89">
        <v>3.5000000000000003E-2</v>
      </c>
      <c r="R6" s="89">
        <v>3.1E-2</v>
      </c>
      <c r="S6" s="89">
        <v>0.03</v>
      </c>
      <c r="T6" s="89">
        <v>2.9000000000000001E-2</v>
      </c>
      <c r="U6" s="89">
        <v>3.6999999999999998E-2</v>
      </c>
      <c r="V6" s="378">
        <f>E6*(1+(1/12*R6))*(1+S6)*(1+T6)*(1+U6)</f>
        <v>3670088.4504594072</v>
      </c>
      <c r="W6" s="84">
        <f>ROUND(V6/C6,2)</f>
        <v>107.85</v>
      </c>
      <c r="X6" s="81">
        <f>'Facility Cost Report CMI'!BN6</f>
        <v>1.4294500000000001</v>
      </c>
      <c r="Y6" s="85">
        <f>ROUND(W6/(X6/$X$48),2)</f>
        <v>87.52</v>
      </c>
    </row>
    <row r="7" spans="1:25">
      <c r="A7" s="8" t="str">
        <f>RIGHT('Cost Report Data - 2015 Rebase'!A6,10)</f>
        <v>1184607632</v>
      </c>
      <c r="B7" s="9" t="str">
        <f>'Cost Report Data - 2015 Rebase'!B6</f>
        <v>MISSION PINES NURSING &amp; REHAB</v>
      </c>
      <c r="C7" s="77">
        <f>'Cost Report Data - 2015 Rebase'!F6</f>
        <v>50096</v>
      </c>
      <c r="D7" s="77">
        <f>'Cost Report Data - 2015 Rebase'!E6</f>
        <v>49696</v>
      </c>
      <c r="E7" s="42">
        <f>'Cost Report Data - 2015 Rebase'!L6</f>
        <v>2646944</v>
      </c>
      <c r="F7" s="124">
        <v>0</v>
      </c>
      <c r="G7" s="89">
        <v>0</v>
      </c>
      <c r="H7" s="89">
        <v>2.9000000000000001E-2</v>
      </c>
      <c r="I7" s="89">
        <v>3.5000000000000003E-2</v>
      </c>
      <c r="J7" s="124">
        <v>3.5000000000000003E-2</v>
      </c>
      <c r="K7" s="89">
        <v>0.05</v>
      </c>
      <c r="L7" s="89">
        <v>4.8000000000000001E-2</v>
      </c>
      <c r="M7" s="89">
        <v>3.2000000000000001E-2</v>
      </c>
      <c r="N7" s="89">
        <v>0.04</v>
      </c>
      <c r="O7" s="89">
        <v>2.4E-2</v>
      </c>
      <c r="P7" s="89">
        <v>3.3000000000000002E-2</v>
      </c>
      <c r="Q7" s="89">
        <v>3.5000000000000003E-2</v>
      </c>
      <c r="R7" s="89">
        <v>3.1E-2</v>
      </c>
      <c r="S7" s="89">
        <v>0.03</v>
      </c>
      <c r="T7" s="89">
        <v>2.9000000000000001E-2</v>
      </c>
      <c r="U7" s="89">
        <v>3.6999999999999998E-2</v>
      </c>
      <c r="V7" s="378">
        <f>E7*(1+(0.5*R7))*(1+S7)*(1+T7)*(1+U7)</f>
        <v>2954309.8118713298</v>
      </c>
      <c r="W7" s="84">
        <f t="shared" ref="W7:W42" si="0">ROUND(V7/C7,2)</f>
        <v>58.97</v>
      </c>
      <c r="X7" s="81">
        <f>'Facility Cost Report CMI'!BN7</f>
        <v>1.0776500000000002</v>
      </c>
      <c r="Y7" s="85">
        <f>ROUND(W7/(X7/$X$48),2)</f>
        <v>63.48</v>
      </c>
    </row>
    <row r="8" spans="1:25">
      <c r="A8" s="8" t="str">
        <f>RIGHT('Cost Report Data - 2015 Rebase'!A7,10)</f>
        <v>1437299112</v>
      </c>
      <c r="B8" s="9" t="str">
        <f>'Cost Report Data - 2015 Rebase'!B7</f>
        <v>SILVER RIDGE HEALTH CARE CENTER</v>
      </c>
      <c r="C8" s="77">
        <f>'Cost Report Data - 2015 Rebase'!F7</f>
        <v>49288</v>
      </c>
      <c r="D8" s="77">
        <f>'Cost Report Data - 2015 Rebase'!E7</f>
        <v>24557</v>
      </c>
      <c r="E8" s="42">
        <f>'Cost Report Data - 2015 Rebase'!L7</f>
        <v>3842503</v>
      </c>
      <c r="F8" s="147">
        <v>2.0500000000000001E-2</v>
      </c>
      <c r="G8" s="145">
        <v>0.05</v>
      </c>
      <c r="H8" s="145">
        <v>5.8000000000000003E-2</v>
      </c>
      <c r="I8" s="145">
        <v>3.5000000000000003E-2</v>
      </c>
      <c r="J8" s="147">
        <v>3.5000000000000003E-2</v>
      </c>
      <c r="K8" s="89">
        <v>0.05</v>
      </c>
      <c r="L8" s="89">
        <v>4.8000000000000001E-2</v>
      </c>
      <c r="M8" s="89">
        <v>3.2000000000000001E-2</v>
      </c>
      <c r="N8" s="89">
        <v>0.04</v>
      </c>
      <c r="O8" s="89">
        <v>2.4E-2</v>
      </c>
      <c r="P8" s="89">
        <v>3.3000000000000002E-2</v>
      </c>
      <c r="Q8" s="89">
        <v>3.5000000000000003E-2</v>
      </c>
      <c r="R8" s="89">
        <v>3.1E-2</v>
      </c>
      <c r="S8" s="89">
        <v>0.03</v>
      </c>
      <c r="T8" s="89">
        <v>2.9000000000000001E-2</v>
      </c>
      <c r="U8" s="89">
        <v>3.6999999999999998E-2</v>
      </c>
      <c r="V8" s="378">
        <f>E8*(1+(0.5*R8))*(1+S8)*(1+T8)*(1+U8)</f>
        <v>4288698.3309979439</v>
      </c>
      <c r="W8" s="84">
        <f t="shared" si="0"/>
        <v>87.01</v>
      </c>
      <c r="X8" s="81">
        <f>'Facility Cost Report CMI'!BN8</f>
        <v>1.3676249999999999</v>
      </c>
      <c r="Y8" s="85">
        <f>ROUND(W8/(X8/$X$48),2)</f>
        <v>73.8</v>
      </c>
    </row>
    <row r="9" spans="1:25">
      <c r="A9" s="8" t="str">
        <f>RIGHT('Cost Report Data - 2015 Rebase'!A8,10)</f>
        <v>1831528538</v>
      </c>
      <c r="B9" s="9" t="str">
        <f>'Cost Report Data - 2015 Rebase'!B8</f>
        <v>CLEARVIEW HEALTH AND REHABILITATION (NKA LAKE MEAD HEALTH &amp; REHABILITATION)</v>
      </c>
      <c r="C9" s="77">
        <f>'Cost Report Data - 2015 Rebase'!F8</f>
        <v>83162</v>
      </c>
      <c r="D9" s="77">
        <f>'Cost Report Data - 2015 Rebase'!E8</f>
        <v>54474</v>
      </c>
      <c r="E9" s="42">
        <f>'Cost Report Data - 2015 Rebase'!L8</f>
        <v>5926927</v>
      </c>
      <c r="F9" s="147">
        <v>0</v>
      </c>
      <c r="G9" s="145">
        <v>0</v>
      </c>
      <c r="H9" s="145">
        <v>9.7000000000000003E-3</v>
      </c>
      <c r="I9" s="145">
        <v>3.5000000000000003E-2</v>
      </c>
      <c r="J9" s="147">
        <v>3.5000000000000003E-2</v>
      </c>
      <c r="K9" s="89">
        <v>0.05</v>
      </c>
      <c r="L9" s="89">
        <v>4.8000000000000001E-2</v>
      </c>
      <c r="M9" s="89">
        <v>3.2000000000000001E-2</v>
      </c>
      <c r="N9" s="89">
        <v>0.04</v>
      </c>
      <c r="O9" s="89">
        <v>2.4E-2</v>
      </c>
      <c r="P9" s="89">
        <v>3.3000000000000002E-2</v>
      </c>
      <c r="Q9" s="89">
        <v>3.5000000000000003E-2</v>
      </c>
      <c r="R9" s="89">
        <v>3.1E-2</v>
      </c>
      <c r="S9" s="89">
        <v>0.03</v>
      </c>
      <c r="T9" s="89">
        <v>2.9000000000000001E-2</v>
      </c>
      <c r="U9" s="89">
        <v>3.6999999999999998E-2</v>
      </c>
      <c r="V9" s="378">
        <f>E9*(1+(0.5*R9))*(1+S9)*(1+T9)*(1+U9)</f>
        <v>6615167.7520737527</v>
      </c>
      <c r="W9" s="84">
        <f t="shared" si="0"/>
        <v>79.55</v>
      </c>
      <c r="X9" s="81">
        <f>'Facility Cost Report CMI'!BN9</f>
        <v>1.182375</v>
      </c>
      <c r="Y9" s="85">
        <f t="shared" ref="Y9:Y45" si="1">ROUND(W9/(X9/$X$48),2)</f>
        <v>78.040000000000006</v>
      </c>
    </row>
    <row r="10" spans="1:25">
      <c r="A10" s="8" t="str">
        <f>RIGHT('Cost Report Data - 2015 Rebase'!A9,10)</f>
        <v>1417044694</v>
      </c>
      <c r="B10" s="9" t="str">
        <f>'Cost Report Data - 2015 Rebase'!B9</f>
        <v>COLLEGE PARK REHABILITATION CENTER</v>
      </c>
      <c r="C10" s="77">
        <f>'Cost Report Data - 2015 Rebase'!F9</f>
        <v>34222</v>
      </c>
      <c r="D10" s="77">
        <f>'Cost Report Data - 2015 Rebase'!E9</f>
        <v>21249</v>
      </c>
      <c r="E10" s="42">
        <f>'Cost Report Data - 2015 Rebase'!L9</f>
        <v>2962000</v>
      </c>
      <c r="F10" s="147">
        <v>0</v>
      </c>
      <c r="G10" s="145">
        <v>0</v>
      </c>
      <c r="H10" s="145">
        <v>9.7000000000000003E-3</v>
      </c>
      <c r="I10" s="145">
        <v>3.5000000000000003E-2</v>
      </c>
      <c r="J10" s="147">
        <v>3.5000000000000003E-2</v>
      </c>
      <c r="K10" s="89">
        <v>0.05</v>
      </c>
      <c r="L10" s="89">
        <v>4.8000000000000001E-2</v>
      </c>
      <c r="M10" s="89">
        <v>3.2000000000000001E-2</v>
      </c>
      <c r="N10" s="89">
        <v>0.04</v>
      </c>
      <c r="O10" s="89">
        <v>2.4E-2</v>
      </c>
      <c r="P10" s="89">
        <v>3.3000000000000002E-2</v>
      </c>
      <c r="Q10" s="89">
        <v>3.5000000000000003E-2</v>
      </c>
      <c r="R10" s="89">
        <v>3.1E-2</v>
      </c>
      <c r="S10" s="89">
        <v>0.03</v>
      </c>
      <c r="T10" s="89">
        <v>2.9000000000000001E-2</v>
      </c>
      <c r="U10" s="89">
        <v>3.6999999999999998E-2</v>
      </c>
      <c r="V10" s="378">
        <f>E10*(1+(0.5*R10))*(1+S10)*(1+T10)*(1+U10)</f>
        <v>3305950.4329380896</v>
      </c>
      <c r="W10" s="84">
        <f t="shared" si="0"/>
        <v>96.6</v>
      </c>
      <c r="X10" s="81">
        <f>'Facility Cost Report CMI'!BN10</f>
        <v>1.2433249999999998</v>
      </c>
      <c r="Y10" s="85">
        <f t="shared" si="1"/>
        <v>90.13</v>
      </c>
    </row>
    <row r="11" spans="1:25">
      <c r="A11" s="8" t="str">
        <f>RIGHT('Cost Report Data - 2015 Rebase'!A10,10)</f>
        <v>1386642460</v>
      </c>
      <c r="B11" s="9" t="str">
        <f>'Cost Report Data - 2015 Rebase'!B10</f>
        <v>HIGHLAND MANOR MESQUITE</v>
      </c>
      <c r="C11" s="77">
        <f>'Cost Report Data - 2015 Rebase'!F10</f>
        <v>21039</v>
      </c>
      <c r="D11" s="77">
        <f>'Cost Report Data - 2015 Rebase'!E10</f>
        <v>11840</v>
      </c>
      <c r="E11" s="42">
        <f>'Cost Report Data - 2015 Rebase'!L10</f>
        <v>1419584</v>
      </c>
      <c r="F11" s="147">
        <v>0</v>
      </c>
      <c r="G11" s="145">
        <v>0</v>
      </c>
      <c r="H11" s="145">
        <v>4.3499999999999997E-2</v>
      </c>
      <c r="I11" s="145">
        <v>3.5000000000000003E-2</v>
      </c>
      <c r="J11" s="147">
        <v>3.5000000000000003E-2</v>
      </c>
      <c r="K11" s="89">
        <v>0.05</v>
      </c>
      <c r="L11" s="89">
        <v>4.8000000000000001E-2</v>
      </c>
      <c r="M11" s="89">
        <v>3.2000000000000001E-2</v>
      </c>
      <c r="N11" s="89">
        <v>0.04</v>
      </c>
      <c r="O11" s="89">
        <v>2.4E-2</v>
      </c>
      <c r="P11" s="89">
        <v>3.3000000000000002E-2</v>
      </c>
      <c r="Q11" s="89">
        <v>3.5000000000000003E-2</v>
      </c>
      <c r="R11" s="89">
        <v>3.1E-2</v>
      </c>
      <c r="S11" s="89">
        <v>0.03</v>
      </c>
      <c r="T11" s="89">
        <v>2.9000000000000001E-2</v>
      </c>
      <c r="U11" s="89">
        <v>3.6999999999999998E-2</v>
      </c>
      <c r="V11" s="378">
        <f>E11*(1+(9/12*R11))*(1+S11)*(1+T11)*(1+U11)</f>
        <v>1596519.4175568523</v>
      </c>
      <c r="W11" s="84">
        <f t="shared" si="0"/>
        <v>75.88</v>
      </c>
      <c r="X11" s="81">
        <f>'Facility Cost Report CMI'!BN11</f>
        <v>0.97362500000000007</v>
      </c>
      <c r="Y11" s="85">
        <f t="shared" si="1"/>
        <v>90.41</v>
      </c>
    </row>
    <row r="12" spans="1:25">
      <c r="A12" s="8" t="str">
        <f>RIGHT('Cost Report Data - 2015 Rebase'!A11,10)</f>
        <v>1154383412</v>
      </c>
      <c r="B12" s="9" t="str">
        <f>'Cost Report Data - 2015 Rebase'!B11</f>
        <v>TLC CARE CENTER</v>
      </c>
      <c r="C12" s="77">
        <f>'Cost Report Data - 2015 Rebase'!F11</f>
        <v>58588</v>
      </c>
      <c r="D12" s="77">
        <f>'Cost Report Data - 2015 Rebase'!E11</f>
        <v>31191</v>
      </c>
      <c r="E12" s="42">
        <f>'Cost Report Data - 2015 Rebase'!L11</f>
        <v>5334890</v>
      </c>
      <c r="F12" s="147">
        <v>0</v>
      </c>
      <c r="G12" s="145">
        <v>2.5000000000000001E-2</v>
      </c>
      <c r="H12" s="145">
        <v>5.8000000000000003E-2</v>
      </c>
      <c r="I12" s="145">
        <v>3.5000000000000003E-2</v>
      </c>
      <c r="J12" s="147">
        <v>3.5000000000000003E-2</v>
      </c>
      <c r="K12" s="89">
        <v>0.05</v>
      </c>
      <c r="L12" s="89">
        <v>4.8000000000000001E-2</v>
      </c>
      <c r="M12" s="89">
        <v>3.2000000000000001E-2</v>
      </c>
      <c r="N12" s="89">
        <v>0.04</v>
      </c>
      <c r="O12" s="89">
        <v>2.4E-2</v>
      </c>
      <c r="P12" s="89">
        <v>3.3000000000000002E-2</v>
      </c>
      <c r="Q12" s="89">
        <v>3.5000000000000003E-2</v>
      </c>
      <c r="R12" s="89">
        <v>3.1E-2</v>
      </c>
      <c r="S12" s="89">
        <v>0.03</v>
      </c>
      <c r="T12" s="89">
        <v>2.9000000000000001E-2</v>
      </c>
      <c r="U12" s="89">
        <v>3.6999999999999998E-2</v>
      </c>
      <c r="V12" s="378">
        <f>E12*(1+(0.5*R12))*(1+S12)*(1+T12)*(1+U12)</f>
        <v>5954382.817412925</v>
      </c>
      <c r="W12" s="84">
        <f t="shared" si="0"/>
        <v>101.63</v>
      </c>
      <c r="X12" s="81">
        <f>'Facility Cost Report CMI'!BN12</f>
        <v>1.1771750000000001</v>
      </c>
      <c r="Y12" s="85">
        <f t="shared" si="1"/>
        <v>100.15</v>
      </c>
    </row>
    <row r="13" spans="1:25">
      <c r="A13" s="8" t="str">
        <f>RIGHT('Cost Report Data - 2015 Rebase'!A12,10)</f>
        <v>1023181146</v>
      </c>
      <c r="B13" s="9" t="str">
        <f>'Cost Report Data - 2015 Rebase'!B12</f>
        <v>ROYAL SPRINGS HEALTHCARE &amp; REHAB</v>
      </c>
      <c r="C13" s="77">
        <f>'Cost Report Data - 2015 Rebase'!F12</f>
        <v>73663</v>
      </c>
      <c r="D13" s="77">
        <f>'Cost Report Data - 2015 Rebase'!E12</f>
        <v>54211</v>
      </c>
      <c r="E13" s="42">
        <f>'Cost Report Data - 2015 Rebase'!L12</f>
        <v>4951284</v>
      </c>
      <c r="F13" s="147">
        <v>2.0500000000000001E-2</v>
      </c>
      <c r="G13" s="145">
        <v>0.05</v>
      </c>
      <c r="H13" s="145">
        <v>5.8000000000000003E-2</v>
      </c>
      <c r="I13" s="145">
        <v>3.5000000000000003E-2</v>
      </c>
      <c r="J13" s="147">
        <v>3.5000000000000003E-2</v>
      </c>
      <c r="K13" s="89">
        <v>0.05</v>
      </c>
      <c r="L13" s="89">
        <v>4.8000000000000001E-2</v>
      </c>
      <c r="M13" s="89">
        <v>3.2000000000000001E-2</v>
      </c>
      <c r="N13" s="89">
        <v>0.04</v>
      </c>
      <c r="O13" s="89">
        <v>2.4E-2</v>
      </c>
      <c r="P13" s="89">
        <v>3.3000000000000002E-2</v>
      </c>
      <c r="Q13" s="89">
        <v>3.5000000000000003E-2</v>
      </c>
      <c r="R13" s="89">
        <v>3.1E-2</v>
      </c>
      <c r="S13" s="89">
        <v>0.03</v>
      </c>
      <c r="T13" s="89">
        <v>2.9000000000000001E-2</v>
      </c>
      <c r="U13" s="89">
        <v>3.6999999999999998E-2</v>
      </c>
      <c r="V13" s="378">
        <f>E13*(1+(0.5*R13))*(1+S13)*(1+T13)*(1+U13)</f>
        <v>5526232.1010801615</v>
      </c>
      <c r="W13" s="84">
        <f t="shared" si="0"/>
        <v>75.02</v>
      </c>
      <c r="X13" s="81">
        <f>'Facility Cost Report CMI'!BN13</f>
        <v>1.1351</v>
      </c>
      <c r="Y13" s="85">
        <f t="shared" si="1"/>
        <v>76.67</v>
      </c>
    </row>
    <row r="14" spans="1:25">
      <c r="A14" s="8" t="str">
        <f>RIGHT('Cost Report Data - 2015 Rebase'!A13,10)</f>
        <v>1679660864</v>
      </c>
      <c r="B14" s="9" t="str">
        <f>'Cost Report Data - 2015 Rebase'!B13</f>
        <v>NORTH LAS VEGAS CARE CENTER</v>
      </c>
      <c r="C14" s="77">
        <f>'Cost Report Data - 2015 Rebase'!F13</f>
        <v>62365</v>
      </c>
      <c r="D14" s="77">
        <f>'Cost Report Data - 2015 Rebase'!E13</f>
        <v>51407</v>
      </c>
      <c r="E14" s="42">
        <f>'Cost Report Data - 2015 Rebase'!L13</f>
        <v>4116799</v>
      </c>
      <c r="F14" s="147">
        <v>0</v>
      </c>
      <c r="G14" s="145">
        <v>0</v>
      </c>
      <c r="H14" s="145">
        <v>2.4199999999999999E-2</v>
      </c>
      <c r="I14" s="145">
        <v>3.5000000000000003E-2</v>
      </c>
      <c r="J14" s="147">
        <v>3.5000000000000003E-2</v>
      </c>
      <c r="K14" s="89">
        <v>0.05</v>
      </c>
      <c r="L14" s="89">
        <v>4.8000000000000001E-2</v>
      </c>
      <c r="M14" s="89">
        <v>3.2000000000000001E-2</v>
      </c>
      <c r="N14" s="89">
        <v>0.04</v>
      </c>
      <c r="O14" s="89">
        <v>2.4E-2</v>
      </c>
      <c r="P14" s="89">
        <v>3.3000000000000002E-2</v>
      </c>
      <c r="Q14" s="89">
        <v>3.5000000000000003E-2</v>
      </c>
      <c r="R14" s="89">
        <v>3.1E-2</v>
      </c>
      <c r="S14" s="89">
        <v>0.03</v>
      </c>
      <c r="T14" s="89">
        <v>2.9000000000000001E-2</v>
      </c>
      <c r="U14" s="89">
        <v>3.6999999999999998E-2</v>
      </c>
      <c r="V14" s="378">
        <f>E14*(1+(0.5*R14))*(1+S14)*(1+T14)*(1+U14)</f>
        <v>4594845.8596789651</v>
      </c>
      <c r="W14" s="84">
        <f t="shared" si="0"/>
        <v>73.680000000000007</v>
      </c>
      <c r="X14" s="81">
        <f>'Facility Cost Report CMI'!BN14</f>
        <v>1.1030249999999999</v>
      </c>
      <c r="Y14" s="85">
        <f t="shared" si="1"/>
        <v>77.489999999999995</v>
      </c>
    </row>
    <row r="15" spans="1:25">
      <c r="A15" s="8" t="str">
        <f>RIGHT('Cost Report Data - 2015 Rebase'!A14,10)</f>
        <v>1205141033</v>
      </c>
      <c r="B15" s="9" t="str">
        <f>'Cost Report Data - 2015 Rebase'!B14</f>
        <v>MOUNTAIN VIEW CARE CENTER AT BOULDER CITY</v>
      </c>
      <c r="C15" s="77">
        <f>'Cost Report Data - 2015 Rebase'!F14</f>
        <v>24814</v>
      </c>
      <c r="D15" s="77">
        <f>'Cost Report Data - 2015 Rebase'!E14</f>
        <v>15656</v>
      </c>
      <c r="E15" s="42">
        <f>'Cost Report Data - 2015 Rebase'!L14</f>
        <v>1592706</v>
      </c>
      <c r="F15" s="147">
        <v>0</v>
      </c>
      <c r="G15" s="145">
        <v>0</v>
      </c>
      <c r="H15" s="145">
        <v>9.7000000000000003E-3</v>
      </c>
      <c r="I15" s="145">
        <v>3.5000000000000003E-2</v>
      </c>
      <c r="J15" s="147">
        <v>3.5000000000000003E-2</v>
      </c>
      <c r="K15" s="89">
        <v>0.05</v>
      </c>
      <c r="L15" s="89">
        <v>4.8000000000000001E-2</v>
      </c>
      <c r="M15" s="89">
        <v>3.2000000000000001E-2</v>
      </c>
      <c r="N15" s="89">
        <v>0.04</v>
      </c>
      <c r="O15" s="89">
        <v>2.4E-2</v>
      </c>
      <c r="P15" s="89">
        <v>3.3000000000000002E-2</v>
      </c>
      <c r="Q15" s="89">
        <v>3.5000000000000003E-2</v>
      </c>
      <c r="R15" s="89">
        <v>3.1E-2</v>
      </c>
      <c r="S15" s="89">
        <v>0.03</v>
      </c>
      <c r="T15" s="89">
        <v>2.9000000000000001E-2</v>
      </c>
      <c r="U15" s="89">
        <v>3.6999999999999998E-2</v>
      </c>
      <c r="V15" s="378">
        <f t="shared" ref="V15:V18" si="2">E15*(1+(0.5*R15))*(1+S15)*(1+T15)*(1+U15)</f>
        <v>1777652.6300618143</v>
      </c>
      <c r="W15" s="84">
        <f t="shared" si="0"/>
        <v>71.64</v>
      </c>
      <c r="X15" s="81">
        <f>'Facility Cost Report CMI'!BN15</f>
        <v>1.10225</v>
      </c>
      <c r="Y15" s="85">
        <f t="shared" si="1"/>
        <v>75.39</v>
      </c>
    </row>
    <row r="16" spans="1:25">
      <c r="A16" s="8" t="str">
        <f>RIGHT('Cost Report Data - 2015 Rebase'!A15,10)</f>
        <v>1548300262</v>
      </c>
      <c r="B16" s="9" t="str">
        <f>'Cost Report Data - 2015 Rebase'!B15</f>
        <v>SILVER HILLS HEALTH CARE CENTER</v>
      </c>
      <c r="C16" s="77">
        <f>'Cost Report Data - 2015 Rebase'!F15</f>
        <v>42429</v>
      </c>
      <c r="D16" s="77">
        <f>'Cost Report Data - 2015 Rebase'!E15</f>
        <v>16255</v>
      </c>
      <c r="E16" s="42">
        <f>'Cost Report Data - 2015 Rebase'!L15</f>
        <v>3501469</v>
      </c>
      <c r="F16" s="147">
        <v>2.0500000000000001E-2</v>
      </c>
      <c r="G16" s="145">
        <v>0.05</v>
      </c>
      <c r="H16" s="145">
        <v>5.8000000000000003E-2</v>
      </c>
      <c r="I16" s="145">
        <v>3.5000000000000003E-2</v>
      </c>
      <c r="J16" s="147">
        <v>3.5000000000000003E-2</v>
      </c>
      <c r="K16" s="89">
        <v>0.05</v>
      </c>
      <c r="L16" s="89">
        <v>4.8000000000000001E-2</v>
      </c>
      <c r="M16" s="89">
        <v>3.2000000000000001E-2</v>
      </c>
      <c r="N16" s="89">
        <v>0.04</v>
      </c>
      <c r="O16" s="89">
        <v>2.4E-2</v>
      </c>
      <c r="P16" s="89">
        <v>3.3000000000000002E-2</v>
      </c>
      <c r="Q16" s="89">
        <v>3.5000000000000003E-2</v>
      </c>
      <c r="R16" s="89">
        <v>3.1E-2</v>
      </c>
      <c r="S16" s="89">
        <v>0.03</v>
      </c>
      <c r="T16" s="89">
        <v>2.9000000000000001E-2</v>
      </c>
      <c r="U16" s="89">
        <v>3.6999999999999998E-2</v>
      </c>
      <c r="V16" s="378">
        <f t="shared" si="2"/>
        <v>3908063.1183218434</v>
      </c>
      <c r="W16" s="84">
        <f t="shared" si="0"/>
        <v>92.11</v>
      </c>
      <c r="X16" s="81">
        <f>'Facility Cost Report CMI'!BN16</f>
        <v>1.3086249999999999</v>
      </c>
      <c r="Y16" s="85">
        <f t="shared" si="1"/>
        <v>81.650000000000006</v>
      </c>
    </row>
    <row r="17" spans="1:25">
      <c r="A17" s="8" t="str">
        <f>RIGHT('Cost Report Data - 2015 Rebase'!A16,10)</f>
        <v>1346289113</v>
      </c>
      <c r="B17" s="9" t="str">
        <f>'Cost Report Data - 2015 Rebase'!B16</f>
        <v>ST JOSEPH HEALTH CARE CENTER</v>
      </c>
      <c r="C17" s="77">
        <f>'Cost Report Data - 2015 Rebase'!F16</f>
        <v>32959</v>
      </c>
      <c r="D17" s="77">
        <f>'Cost Report Data - 2015 Rebase'!E16</f>
        <v>25012</v>
      </c>
      <c r="E17" s="42">
        <f>'Cost Report Data - 2015 Rebase'!L16</f>
        <v>1750400</v>
      </c>
      <c r="F17" s="124">
        <v>0</v>
      </c>
      <c r="G17" s="89">
        <v>0</v>
      </c>
      <c r="H17" s="89">
        <v>5.3199999999999997E-2</v>
      </c>
      <c r="I17" s="145">
        <v>3.5000000000000003E-2</v>
      </c>
      <c r="J17" s="124">
        <v>3.5000000000000003E-2</v>
      </c>
      <c r="K17" s="89">
        <v>0.05</v>
      </c>
      <c r="L17" s="89">
        <v>4.8000000000000001E-2</v>
      </c>
      <c r="M17" s="89">
        <v>3.2000000000000001E-2</v>
      </c>
      <c r="N17" s="89">
        <v>0.04</v>
      </c>
      <c r="O17" s="89">
        <v>2.4E-2</v>
      </c>
      <c r="P17" s="89">
        <v>3.3000000000000002E-2</v>
      </c>
      <c r="Q17" s="89">
        <v>3.5000000000000003E-2</v>
      </c>
      <c r="R17" s="89">
        <v>3.1E-2</v>
      </c>
      <c r="S17" s="89">
        <v>0.03</v>
      </c>
      <c r="T17" s="89">
        <v>2.9000000000000001E-2</v>
      </c>
      <c r="U17" s="89">
        <v>3.6999999999999998E-2</v>
      </c>
      <c r="V17" s="378">
        <f t="shared" si="2"/>
        <v>1953658.2166829279</v>
      </c>
      <c r="W17" s="84">
        <f t="shared" si="0"/>
        <v>59.28</v>
      </c>
      <c r="X17" s="81">
        <f>'Facility Cost Report CMI'!BN17</f>
        <v>1.3403749999999999</v>
      </c>
      <c r="Y17" s="85">
        <f t="shared" si="1"/>
        <v>51.3</v>
      </c>
    </row>
    <row r="18" spans="1:25">
      <c r="A18" s="8" t="str">
        <f>RIGHT('Cost Report Data - 2015 Rebase'!A17,10)</f>
        <v>1790785590</v>
      </c>
      <c r="B18" s="9" t="s">
        <v>289</v>
      </c>
      <c r="C18" s="77">
        <f>'Cost Report Data - 2015 Rebase'!F17</f>
        <v>58524</v>
      </c>
      <c r="D18" s="77">
        <f>'Cost Report Data - 2015 Rebase'!E17</f>
        <v>40512</v>
      </c>
      <c r="E18" s="42">
        <f>'Cost Report Data - 2015 Rebase'!L17</f>
        <v>3804711</v>
      </c>
      <c r="F18" s="124">
        <v>0</v>
      </c>
      <c r="G18" s="89">
        <v>2.5000000000000001E-2</v>
      </c>
      <c r="H18" s="89">
        <v>5.8000000000000003E-2</v>
      </c>
      <c r="I18" s="145">
        <v>3.5000000000000003E-2</v>
      </c>
      <c r="J18" s="124">
        <v>3.5000000000000003E-2</v>
      </c>
      <c r="K18" s="89">
        <v>0.05</v>
      </c>
      <c r="L18" s="89">
        <v>4.8000000000000001E-2</v>
      </c>
      <c r="M18" s="89">
        <v>3.2000000000000001E-2</v>
      </c>
      <c r="N18" s="89">
        <v>0.04</v>
      </c>
      <c r="O18" s="89">
        <v>2.4E-2</v>
      </c>
      <c r="P18" s="89">
        <v>3.3000000000000002E-2</v>
      </c>
      <c r="Q18" s="89">
        <v>3.5000000000000003E-2</v>
      </c>
      <c r="R18" s="89">
        <v>3.1E-2</v>
      </c>
      <c r="S18" s="89">
        <v>0.03</v>
      </c>
      <c r="T18" s="89">
        <v>2.9000000000000001E-2</v>
      </c>
      <c r="U18" s="89">
        <v>3.6999999999999998E-2</v>
      </c>
      <c r="V18" s="378">
        <f t="shared" si="2"/>
        <v>4246517.8857712066</v>
      </c>
      <c r="W18" s="84">
        <f t="shared" si="0"/>
        <v>72.56</v>
      </c>
      <c r="X18" s="81">
        <f>'Facility Cost Report CMI'!BN18</f>
        <v>1.3208</v>
      </c>
      <c r="Y18" s="85">
        <f t="shared" si="1"/>
        <v>63.73</v>
      </c>
    </row>
    <row r="19" spans="1:25">
      <c r="A19" s="8" t="str">
        <f>RIGHT('Cost Report Data - 2015 Rebase'!A18,10)</f>
        <v>1427043298</v>
      </c>
      <c r="B19" s="9" t="str">
        <f>'Cost Report Data - 2015 Rebase'!B18</f>
        <v>DELMAR GARDENS OF GREEN VALLEY</v>
      </c>
      <c r="C19" s="77">
        <f>'Cost Report Data - 2015 Rebase'!F18</f>
        <v>67438</v>
      </c>
      <c r="D19" s="77">
        <f>'Cost Report Data - 2015 Rebase'!E18</f>
        <v>46672</v>
      </c>
      <c r="E19" s="42">
        <f>'Cost Report Data - 2015 Rebase'!L18</f>
        <v>5354743</v>
      </c>
      <c r="F19" s="124">
        <v>0</v>
      </c>
      <c r="G19" s="89">
        <v>1.2500000000000001E-2</v>
      </c>
      <c r="H19" s="89">
        <v>5.8000000000000003E-2</v>
      </c>
      <c r="I19" s="145">
        <v>3.5000000000000003E-2</v>
      </c>
      <c r="J19" s="124">
        <v>3.5000000000000003E-2</v>
      </c>
      <c r="K19" s="89">
        <v>0.05</v>
      </c>
      <c r="L19" s="89">
        <v>4.8000000000000001E-2</v>
      </c>
      <c r="M19" s="89">
        <v>3.2000000000000001E-2</v>
      </c>
      <c r="N19" s="89">
        <v>0.04</v>
      </c>
      <c r="O19" s="89">
        <v>2.4E-2</v>
      </c>
      <c r="P19" s="89">
        <v>3.3000000000000002E-2</v>
      </c>
      <c r="Q19" s="89">
        <v>3.5000000000000003E-2</v>
      </c>
      <c r="R19" s="89">
        <v>3.1E-2</v>
      </c>
      <c r="S19" s="89">
        <v>0.03</v>
      </c>
      <c r="T19" s="89">
        <v>2.9000000000000001E-2</v>
      </c>
      <c r="U19" s="89">
        <v>3.6999999999999998E-2</v>
      </c>
      <c r="V19" s="378">
        <f>E19*(1+(3/12*R19))*(1+S19)*(1+T19)*(1+U19)</f>
        <v>5930929.9476947291</v>
      </c>
      <c r="W19" s="84">
        <f t="shared" si="0"/>
        <v>87.95</v>
      </c>
      <c r="X19" s="81">
        <f>'Facility Cost Report CMI'!BN19</f>
        <v>1.0045500000000001</v>
      </c>
      <c r="Y19" s="85">
        <f t="shared" si="1"/>
        <v>101.56</v>
      </c>
    </row>
    <row r="20" spans="1:25">
      <c r="A20" s="8" t="str">
        <f>RIGHT('Cost Report Data - 2015 Rebase'!A19,10)</f>
        <v>1558497784</v>
      </c>
      <c r="B20" s="9" t="str">
        <f>'Cost Report Data - 2015 Rebase'!B19</f>
        <v>GAYE HAVEN</v>
      </c>
      <c r="C20" s="77">
        <f>'Cost Report Data - 2015 Rebase'!F19</f>
        <v>6096</v>
      </c>
      <c r="D20" s="77">
        <f>'Cost Report Data - 2015 Rebase'!E19</f>
        <v>4661</v>
      </c>
      <c r="E20" s="42">
        <f>'Cost Report Data - 2015 Rebase'!L19</f>
        <v>375075</v>
      </c>
      <c r="F20" s="124">
        <v>0</v>
      </c>
      <c r="G20" s="89">
        <v>0</v>
      </c>
      <c r="H20" s="89">
        <v>5.8000000000000003E-2</v>
      </c>
      <c r="I20" s="145">
        <v>3.5000000000000003E-2</v>
      </c>
      <c r="J20" s="124">
        <v>3.5000000000000003E-2</v>
      </c>
      <c r="K20" s="89">
        <v>0.05</v>
      </c>
      <c r="L20" s="89">
        <v>4.8000000000000001E-2</v>
      </c>
      <c r="M20" s="89">
        <v>3.2000000000000001E-2</v>
      </c>
      <c r="N20" s="89">
        <v>0.04</v>
      </c>
      <c r="O20" s="89">
        <v>2.4E-2</v>
      </c>
      <c r="P20" s="89">
        <v>3.3000000000000002E-2</v>
      </c>
      <c r="Q20" s="89">
        <v>3.5000000000000003E-2</v>
      </c>
      <c r="R20" s="89">
        <v>3.1E-2</v>
      </c>
      <c r="S20" s="89">
        <v>0.03</v>
      </c>
      <c r="T20" s="89">
        <v>2.9000000000000001E-2</v>
      </c>
      <c r="U20" s="89">
        <v>3.6999999999999998E-2</v>
      </c>
      <c r="V20" s="378">
        <f>E20*(1+R20)*(1+S20)*(1+T20)*(1+U20)</f>
        <v>425018.79834606667</v>
      </c>
      <c r="W20" s="84">
        <f t="shared" si="0"/>
        <v>69.72</v>
      </c>
      <c r="X20" s="81">
        <f>'Facility Cost Report CMI'!BN20</f>
        <v>0.80025000000000013</v>
      </c>
      <c r="Y20" s="85">
        <f t="shared" si="1"/>
        <v>101.06</v>
      </c>
    </row>
    <row r="21" spans="1:25">
      <c r="A21" s="8" t="str">
        <f>RIGHT('Cost Report Data - 2015 Rebase'!A20,10)</f>
        <v>1407894314</v>
      </c>
      <c r="B21" s="9" t="str">
        <f>'Cost Report Data - 2015 Rebase'!B20</f>
        <v>LIFE CARE CENTER OF LAS VEGAS</v>
      </c>
      <c r="C21" s="77">
        <f>'Cost Report Data - 2015 Rebase'!F20</f>
        <v>71696</v>
      </c>
      <c r="D21" s="77">
        <f>'Cost Report Data - 2015 Rebase'!E20</f>
        <v>46549</v>
      </c>
      <c r="E21" s="42">
        <f>'Cost Report Data - 2015 Rebase'!L20</f>
        <v>5978809</v>
      </c>
      <c r="F21" s="124">
        <v>0</v>
      </c>
      <c r="G21" s="89">
        <v>0</v>
      </c>
      <c r="H21" s="89">
        <v>2.9000000000000001E-2</v>
      </c>
      <c r="I21" s="145">
        <v>3.5000000000000003E-2</v>
      </c>
      <c r="J21" s="124">
        <v>3.5000000000000003E-2</v>
      </c>
      <c r="K21" s="89">
        <v>0.05</v>
      </c>
      <c r="L21" s="89">
        <v>4.8000000000000001E-2</v>
      </c>
      <c r="M21" s="89">
        <v>3.2000000000000001E-2</v>
      </c>
      <c r="N21" s="89">
        <v>0.04</v>
      </c>
      <c r="O21" s="89">
        <v>2.4E-2</v>
      </c>
      <c r="P21" s="89">
        <v>3.3000000000000002E-2</v>
      </c>
      <c r="Q21" s="89">
        <v>3.5000000000000003E-2</v>
      </c>
      <c r="R21" s="89">
        <v>3.1E-2</v>
      </c>
      <c r="S21" s="89">
        <v>0.03</v>
      </c>
      <c r="T21" s="89">
        <v>2.9000000000000001E-2</v>
      </c>
      <c r="U21" s="89">
        <v>3.6999999999999998E-2</v>
      </c>
      <c r="V21" s="378">
        <f>E21*(1+(0.5*R21))*(1+S21)*(1+T21)*(1+U21)</f>
        <v>6673074.3423376586</v>
      </c>
      <c r="W21" s="84">
        <f t="shared" si="0"/>
        <v>93.07</v>
      </c>
      <c r="X21" s="81">
        <f>'Facility Cost Report CMI'!BN21</f>
        <v>1.1024250000000002</v>
      </c>
      <c r="Y21" s="85">
        <f t="shared" si="1"/>
        <v>97.93</v>
      </c>
    </row>
    <row r="22" spans="1:25">
      <c r="A22" s="8" t="str">
        <f>RIGHT('Cost Report Data - 2015 Rebase'!A21,10)</f>
        <v>1558605402</v>
      </c>
      <c r="B22" s="9" t="str">
        <f>'Cost Report Data - 2015 Rebase'!B21</f>
        <v>TORREY PINES CARE CENTER</v>
      </c>
      <c r="C22" s="77">
        <f>'Cost Report Data - 2015 Rebase'!F21</f>
        <v>23878</v>
      </c>
      <c r="D22" s="77">
        <f>'Cost Report Data - 2015 Rebase'!E21</f>
        <v>7489</v>
      </c>
      <c r="E22" s="42">
        <f>'Cost Report Data - 2015 Rebase'!L21</f>
        <v>2440119</v>
      </c>
      <c r="F22" s="124">
        <v>0</v>
      </c>
      <c r="G22" s="89">
        <v>0</v>
      </c>
      <c r="H22" s="89">
        <v>5.8000000000000003E-2</v>
      </c>
      <c r="I22" s="145">
        <v>3.5000000000000003E-2</v>
      </c>
      <c r="J22" s="124">
        <v>3.5000000000000003E-2</v>
      </c>
      <c r="K22" s="89">
        <v>0.05</v>
      </c>
      <c r="L22" s="89">
        <v>4.8000000000000001E-2</v>
      </c>
      <c r="M22" s="89">
        <v>3.2000000000000001E-2</v>
      </c>
      <c r="N22" s="89">
        <v>0.04</v>
      </c>
      <c r="O22" s="89">
        <v>2.4E-2</v>
      </c>
      <c r="P22" s="89">
        <v>3.3000000000000002E-2</v>
      </c>
      <c r="Q22" s="89">
        <v>3.5000000000000003E-2</v>
      </c>
      <c r="R22" s="89">
        <v>3.1E-2</v>
      </c>
      <c r="S22" s="89">
        <v>0.03</v>
      </c>
      <c r="T22" s="89">
        <v>2.9000000000000001E-2</v>
      </c>
      <c r="U22" s="89">
        <v>3.6999999999999998E-2</v>
      </c>
      <c r="V22" s="378">
        <f>E22*(1+(5/12*R22))*(1+S22)*(1+T22)*(1+U22)</f>
        <v>2716539.8456946369</v>
      </c>
      <c r="W22" s="84">
        <f t="shared" si="0"/>
        <v>113.77</v>
      </c>
      <c r="X22" s="81">
        <f>'Facility Cost Report CMI'!BN22</f>
        <v>1.3640666666666668</v>
      </c>
      <c r="Y22" s="85">
        <f t="shared" si="1"/>
        <v>96.75</v>
      </c>
    </row>
    <row r="23" spans="1:25">
      <c r="A23" s="8" t="str">
        <f>RIGHT('Cost Report Data - 2015 Rebase'!A22,10)</f>
        <v>1447298088</v>
      </c>
      <c r="B23" s="9" t="str">
        <f>'Cost Report Data - 2015 Rebase'!B22</f>
        <v>HORIZON HEALTH AND REHABILITATION (FKA DESERT LANE CARE CENTER)</v>
      </c>
      <c r="C23" s="77">
        <f>'Cost Report Data - 2015 Rebase'!F22</f>
        <v>46602</v>
      </c>
      <c r="D23" s="77">
        <f>'Cost Report Data - 2015 Rebase'!E22</f>
        <v>34636</v>
      </c>
      <c r="E23" s="42">
        <f>'Cost Report Data - 2015 Rebase'!L22</f>
        <v>3435987</v>
      </c>
      <c r="F23" s="124">
        <v>0</v>
      </c>
      <c r="G23" s="89">
        <v>0</v>
      </c>
      <c r="H23" s="89">
        <v>9.7000000000000003E-3</v>
      </c>
      <c r="I23" s="145">
        <v>3.5000000000000003E-2</v>
      </c>
      <c r="J23" s="124">
        <v>3.5000000000000003E-2</v>
      </c>
      <c r="K23" s="89">
        <v>0.05</v>
      </c>
      <c r="L23" s="89">
        <v>4.8000000000000001E-2</v>
      </c>
      <c r="M23" s="89">
        <v>3.2000000000000001E-2</v>
      </c>
      <c r="N23" s="89">
        <v>0.04</v>
      </c>
      <c r="O23" s="89">
        <v>2.4E-2</v>
      </c>
      <c r="P23" s="89">
        <v>3.3000000000000002E-2</v>
      </c>
      <c r="Q23" s="89">
        <v>3.5000000000000003E-2</v>
      </c>
      <c r="R23" s="89">
        <v>3.1E-2</v>
      </c>
      <c r="S23" s="89">
        <v>0.03</v>
      </c>
      <c r="T23" s="89">
        <v>2.9000000000000001E-2</v>
      </c>
      <c r="U23" s="89">
        <v>3.6999999999999998E-2</v>
      </c>
      <c r="V23" s="378">
        <f>E23*(1+(0.5*R23))*(1+S23)*(1+T23)*(1+U23)</f>
        <v>3834977.2823158833</v>
      </c>
      <c r="W23" s="84">
        <f t="shared" si="0"/>
        <v>82.29</v>
      </c>
      <c r="X23" s="81">
        <f>'Facility Cost Report CMI'!BN23</f>
        <v>1.178925</v>
      </c>
      <c r="Y23" s="85">
        <f t="shared" si="1"/>
        <v>80.97</v>
      </c>
    </row>
    <row r="24" spans="1:25">
      <c r="A24" s="8" t="str">
        <f>RIGHT('Cost Report Data - 2015 Rebase'!A23,10)</f>
        <v>1992707806</v>
      </c>
      <c r="B24" s="9" t="str">
        <f>'Cost Report Data - 2015 Rebase'!B23</f>
        <v>EL JEN MEDICAL HOSPITAL</v>
      </c>
      <c r="C24" s="77">
        <f>'Cost Report Data - 2015 Rebase'!F23</f>
        <v>47343</v>
      </c>
      <c r="D24" s="77">
        <f>'Cost Report Data - 2015 Rebase'!E23</f>
        <v>29036</v>
      </c>
      <c r="E24" s="42">
        <f>'Cost Report Data - 2015 Rebase'!L23</f>
        <v>3868440</v>
      </c>
      <c r="F24" s="124">
        <v>0</v>
      </c>
      <c r="G24" s="89">
        <v>0</v>
      </c>
      <c r="H24" s="89">
        <v>2.9000000000000001E-2</v>
      </c>
      <c r="I24" s="145">
        <v>3.5000000000000003E-2</v>
      </c>
      <c r="J24" s="124">
        <v>3.5000000000000003E-2</v>
      </c>
      <c r="K24" s="89">
        <v>0.05</v>
      </c>
      <c r="L24" s="89">
        <v>4.8000000000000001E-2</v>
      </c>
      <c r="M24" s="89">
        <v>3.2000000000000001E-2</v>
      </c>
      <c r="N24" s="89">
        <v>0.04</v>
      </c>
      <c r="O24" s="89">
        <v>2.4E-2</v>
      </c>
      <c r="P24" s="89">
        <v>3.3000000000000002E-2</v>
      </c>
      <c r="Q24" s="89">
        <v>3.5000000000000003E-2</v>
      </c>
      <c r="R24" s="89">
        <v>3.1E-2</v>
      </c>
      <c r="S24" s="89">
        <v>0.03</v>
      </c>
      <c r="T24" s="89">
        <v>2.9000000000000001E-2</v>
      </c>
      <c r="U24" s="89">
        <v>3.6999999999999998E-2</v>
      </c>
      <c r="V24" s="378">
        <f>E24*(1+(0.5*R24))*(1+S24)*(1+T24)*(1+U24)</f>
        <v>4317647.1616458558</v>
      </c>
      <c r="W24" s="84">
        <f t="shared" si="0"/>
        <v>91.2</v>
      </c>
      <c r="X24" s="81">
        <f>'Facility Cost Report CMI'!BN24</f>
        <v>1.0752999999999999</v>
      </c>
      <c r="Y24" s="85">
        <f t="shared" si="1"/>
        <v>98.38</v>
      </c>
    </row>
    <row r="25" spans="1:25">
      <c r="A25" s="8" t="str">
        <f>RIGHT('Cost Report Data - 2015 Rebase'!A24,10)</f>
        <v>1003150954</v>
      </c>
      <c r="B25" s="9" t="str">
        <f>'Cost Report Data - 2015 Rebase'!B24</f>
        <v>LAS VEGAS HEALTHCARE &amp; REHAB CENTER</v>
      </c>
      <c r="C25" s="77">
        <f>'Cost Report Data - 2015 Rebase'!F24</f>
        <v>20216</v>
      </c>
      <c r="D25" s="77">
        <f>'Cost Report Data - 2015 Rebase'!E24</f>
        <v>10048</v>
      </c>
      <c r="E25" s="42">
        <f>'Cost Report Data - 2015 Rebase'!L24</f>
        <v>1729065</v>
      </c>
      <c r="F25" s="124">
        <v>0</v>
      </c>
      <c r="G25" s="89">
        <v>0</v>
      </c>
      <c r="H25" s="89">
        <v>5.8000000000000003E-2</v>
      </c>
      <c r="I25" s="145">
        <v>3.5000000000000003E-2</v>
      </c>
      <c r="J25" s="124">
        <v>3.5000000000000003E-2</v>
      </c>
      <c r="K25" s="89">
        <v>0.05</v>
      </c>
      <c r="L25" s="89">
        <v>4.8000000000000001E-2</v>
      </c>
      <c r="M25" s="89">
        <v>3.2000000000000001E-2</v>
      </c>
      <c r="N25" s="89">
        <v>0.04</v>
      </c>
      <c r="O25" s="89">
        <v>2.4E-2</v>
      </c>
      <c r="P25" s="89">
        <v>3.3000000000000002E-2</v>
      </c>
      <c r="Q25" s="89">
        <v>3.5000000000000003E-2</v>
      </c>
      <c r="R25" s="89">
        <v>3.1E-2</v>
      </c>
      <c r="S25" s="89">
        <v>0.03</v>
      </c>
      <c r="T25" s="89">
        <v>2.9000000000000001E-2</v>
      </c>
      <c r="U25" s="89">
        <v>3.6999999999999998E-2</v>
      </c>
      <c r="V25" s="378">
        <f>E25*(1+(5/12*R25))*(1+S25)*(1+T25)*(1+U25)</f>
        <v>1924936.4347787949</v>
      </c>
      <c r="W25" s="84">
        <f t="shared" si="0"/>
        <v>95.22</v>
      </c>
      <c r="X25" s="81">
        <f>'Facility Cost Report CMI'!BN25</f>
        <v>1.2451666666666668</v>
      </c>
      <c r="Y25" s="85">
        <f t="shared" si="1"/>
        <v>88.71</v>
      </c>
    </row>
    <row r="26" spans="1:25">
      <c r="A26" s="8" t="str">
        <f>RIGHT('Cost Report Data - 2015 Rebase'!A25,10)</f>
        <v>1558458745</v>
      </c>
      <c r="B26" s="9" t="str">
        <f>'Cost Report Data - 2015 Rebase'!B25</f>
        <v>SOUTHERN NEVADA MEDICAL &amp; REHAB (FKA VEGAS VALLEY REHABILITATION HOSPITAL)</v>
      </c>
      <c r="C26" s="77">
        <f>'Cost Report Data - 2015 Rebase'!F25</f>
        <v>32241</v>
      </c>
      <c r="D26" s="77">
        <f>'Cost Report Data - 2015 Rebase'!E25</f>
        <v>2540</v>
      </c>
      <c r="E26" s="42">
        <f>'Cost Report Data - 2015 Rebase'!L25</f>
        <v>4765428</v>
      </c>
      <c r="F26" s="124">
        <v>0</v>
      </c>
      <c r="G26" s="89">
        <v>0</v>
      </c>
      <c r="H26" s="89">
        <v>9.7000000000000003E-3</v>
      </c>
      <c r="I26" s="145">
        <v>3.5000000000000003E-2</v>
      </c>
      <c r="J26" s="124">
        <v>3.5000000000000003E-2</v>
      </c>
      <c r="K26" s="89">
        <v>0.05</v>
      </c>
      <c r="L26" s="89">
        <v>4.8000000000000001E-2</v>
      </c>
      <c r="M26" s="89">
        <v>3.2000000000000001E-2</v>
      </c>
      <c r="N26" s="89">
        <v>0.04</v>
      </c>
      <c r="O26" s="89">
        <v>2.4E-2</v>
      </c>
      <c r="P26" s="89">
        <v>3.3000000000000002E-2</v>
      </c>
      <c r="Q26" s="89">
        <v>3.5000000000000003E-2</v>
      </c>
      <c r="R26" s="89">
        <v>3.1E-2</v>
      </c>
      <c r="S26" s="89">
        <v>0.03</v>
      </c>
      <c r="T26" s="89">
        <v>2.9000000000000001E-2</v>
      </c>
      <c r="U26" s="89">
        <v>3.6999999999999998E-2</v>
      </c>
      <c r="V26" s="378">
        <f>E26*(1+(0.5*R26))*(1+S26)*(1+T26)*(1+U26)</f>
        <v>5318794.3145628953</v>
      </c>
      <c r="W26" s="84">
        <f t="shared" si="0"/>
        <v>164.97</v>
      </c>
      <c r="X26" s="81">
        <f>'Facility Cost Report CMI'!BN26</f>
        <v>1.5841000000000001</v>
      </c>
      <c r="Y26" s="85">
        <f t="shared" si="1"/>
        <v>120.8</v>
      </c>
    </row>
    <row r="27" spans="1:25">
      <c r="A27" s="8" t="str">
        <f>RIGHT('Cost Report Data - 2015 Rebase'!A26,10)</f>
        <v>1598852774</v>
      </c>
      <c r="B27" s="9" t="str">
        <f>'Cost Report Data - 2015 Rebase'!B26</f>
        <v>HARMON MEDICAL AND REHABILITATION HOSPITAL</v>
      </c>
      <c r="C27" s="77">
        <f>'Cost Report Data - 2015 Rebase'!F26</f>
        <v>716.74576271186515</v>
      </c>
      <c r="D27" s="77">
        <f>'Cost Report Data - 2015 Rebase'!E26</f>
        <v>0</v>
      </c>
      <c r="E27" s="42">
        <f>'Cost Report Data - 2015 Rebase'!L26</f>
        <v>108898</v>
      </c>
      <c r="F27" s="147">
        <v>0</v>
      </c>
      <c r="G27" s="145">
        <v>0</v>
      </c>
      <c r="H27" s="145">
        <v>9.7000000000000003E-3</v>
      </c>
      <c r="I27" s="145">
        <v>3.5000000000000003E-2</v>
      </c>
      <c r="J27" s="147">
        <v>3.5000000000000003E-2</v>
      </c>
      <c r="K27" s="89">
        <v>0.05</v>
      </c>
      <c r="L27" s="89">
        <v>4.8000000000000001E-2</v>
      </c>
      <c r="M27" s="89">
        <v>3.2000000000000001E-2</v>
      </c>
      <c r="N27" s="89">
        <v>0.04</v>
      </c>
      <c r="O27" s="89">
        <v>2.4E-2</v>
      </c>
      <c r="P27" s="89">
        <v>3.3000000000000002E-2</v>
      </c>
      <c r="Q27" s="89">
        <v>3.5000000000000003E-2</v>
      </c>
      <c r="R27" s="89">
        <v>3.1E-2</v>
      </c>
      <c r="S27" s="89">
        <v>0.03</v>
      </c>
      <c r="T27" s="89">
        <v>2.9000000000000001E-2</v>
      </c>
      <c r="U27" s="89">
        <v>3.6999999999999998E-2</v>
      </c>
      <c r="V27" s="378">
        <f>E27*(1+(0.5*J27))*(1+K27)*(1+L27)*(1+M27)*(1+N27)*(1+O27)*(1+P27)*(1+Q27)*(1+R27)*(1+S27)*(1+T27)*(1+U27)</f>
        <v>162348.61535715163</v>
      </c>
      <c r="W27" s="157">
        <f t="shared" si="0"/>
        <v>226.51</v>
      </c>
      <c r="X27" s="200">
        <f>'Facility Cost Report CMI'!BN27</f>
        <v>1.0075000000000001</v>
      </c>
      <c r="Y27" s="108">
        <f>ROUND(W27/(X27/$X$48),2)</f>
        <v>260.8</v>
      </c>
    </row>
    <row r="28" spans="1:25">
      <c r="A28" s="8" t="str">
        <f>RIGHT('Cost Report Data - 2015 Rebase'!A27,10)</f>
        <v>1396730347</v>
      </c>
      <c r="B28" s="9" t="str">
        <f>'Cost Report Data - 2015 Rebase'!B27</f>
        <v xml:space="preserve">HIGHLAND MANOR ELKO </v>
      </c>
      <c r="C28" s="77">
        <f>'Cost Report Data - 2015 Rebase'!F27</f>
        <v>36544</v>
      </c>
      <c r="D28" s="77">
        <f>'Cost Report Data - 2015 Rebase'!E27</f>
        <v>17664</v>
      </c>
      <c r="E28" s="42">
        <f>'Cost Report Data - 2015 Rebase'!L27</f>
        <v>2674032</v>
      </c>
      <c r="F28" s="124">
        <v>0</v>
      </c>
      <c r="G28" s="89">
        <v>0</v>
      </c>
      <c r="H28" s="89">
        <v>4.3499999999999997E-2</v>
      </c>
      <c r="I28" s="145">
        <v>3.5000000000000003E-2</v>
      </c>
      <c r="J28" s="124">
        <v>3.5000000000000003E-2</v>
      </c>
      <c r="K28" s="89">
        <v>0.05</v>
      </c>
      <c r="L28" s="89">
        <v>4.8000000000000001E-2</v>
      </c>
      <c r="M28" s="89">
        <v>3.2000000000000001E-2</v>
      </c>
      <c r="N28" s="89">
        <v>0.04</v>
      </c>
      <c r="O28" s="89">
        <v>2.4E-2</v>
      </c>
      <c r="P28" s="89">
        <v>3.3000000000000002E-2</v>
      </c>
      <c r="Q28" s="89">
        <v>3.5000000000000003E-2</v>
      </c>
      <c r="R28" s="89">
        <v>3.1E-2</v>
      </c>
      <c r="S28" s="89">
        <v>0.03</v>
      </c>
      <c r="T28" s="89">
        <v>2.9000000000000001E-2</v>
      </c>
      <c r="U28" s="89">
        <v>3.6999999999999998E-2</v>
      </c>
      <c r="V28" s="378">
        <f>E28*(1+(9/12*R28))*(1+S28)*(1+T28)*(1+U28)</f>
        <v>3007320.4623103561</v>
      </c>
      <c r="W28" s="84">
        <f t="shared" si="0"/>
        <v>82.29</v>
      </c>
      <c r="X28" s="81">
        <f>'Facility Cost Report CMI'!BN28</f>
        <v>1.068975</v>
      </c>
      <c r="Y28" s="85">
        <f t="shared" si="1"/>
        <v>89.3</v>
      </c>
    </row>
    <row r="29" spans="1:25">
      <c r="A29" s="8" t="str">
        <f>RIGHT('Cost Report Data - 2015 Rebase'!A28,10)</f>
        <v>1568410884</v>
      </c>
      <c r="B29" s="9" t="s">
        <v>295</v>
      </c>
      <c r="C29" s="77">
        <f>'Cost Report Data - 2015 Rebase'!F28</f>
        <v>17646</v>
      </c>
      <c r="D29" s="77">
        <f>'Cost Report Data - 2015 Rebase'!E28</f>
        <v>10875</v>
      </c>
      <c r="E29" s="42">
        <f>'Cost Report Data - 2015 Rebase'!L28</f>
        <v>1432036</v>
      </c>
      <c r="F29" s="124">
        <v>0</v>
      </c>
      <c r="G29" s="89">
        <v>0</v>
      </c>
      <c r="H29" s="89">
        <v>2.9000000000000001E-2</v>
      </c>
      <c r="I29" s="145">
        <v>3.5000000000000003E-2</v>
      </c>
      <c r="J29" s="124">
        <v>3.5000000000000003E-2</v>
      </c>
      <c r="K29" s="89">
        <v>0.05</v>
      </c>
      <c r="L29" s="89">
        <v>4.8000000000000001E-2</v>
      </c>
      <c r="M29" s="89">
        <v>3.2000000000000001E-2</v>
      </c>
      <c r="N29" s="89">
        <v>0.04</v>
      </c>
      <c r="O29" s="89">
        <v>2.4E-2</v>
      </c>
      <c r="P29" s="89">
        <v>3.3000000000000002E-2</v>
      </c>
      <c r="Q29" s="89">
        <v>3.5000000000000003E-2</v>
      </c>
      <c r="R29" s="89">
        <v>3.1E-2</v>
      </c>
      <c r="S29" s="89">
        <v>0.03</v>
      </c>
      <c r="T29" s="89">
        <v>2.9000000000000001E-2</v>
      </c>
      <c r="U29" s="89">
        <v>3.6999999999999998E-2</v>
      </c>
      <c r="V29" s="378">
        <f>E29*(1+(0.5*R29))*(1+S29)*(1+T29)*(1+U29)</f>
        <v>1598325.4673136161</v>
      </c>
      <c r="W29" s="84">
        <f t="shared" si="0"/>
        <v>90.58</v>
      </c>
      <c r="X29" s="81">
        <f>'Facility Cost Report CMI'!BN29</f>
        <v>1.0937749999999999</v>
      </c>
      <c r="Y29" s="85">
        <f t="shared" si="1"/>
        <v>96.06</v>
      </c>
    </row>
    <row r="30" spans="1:25">
      <c r="A30" s="8" t="str">
        <f>RIGHT('Cost Report Data - 2015 Rebase'!A29,10)</f>
        <v>1558319889</v>
      </c>
      <c r="B30" s="9" t="s">
        <v>299</v>
      </c>
      <c r="C30" s="77">
        <f>'Cost Report Data - 2015 Rebase'!F29</f>
        <v>37035</v>
      </c>
      <c r="D30" s="77">
        <f>'Cost Report Data - 2015 Rebase'!E29</f>
        <v>18187</v>
      </c>
      <c r="E30" s="42">
        <f>'Cost Report Data - 2015 Rebase'!L29</f>
        <v>3489515</v>
      </c>
      <c r="F30" s="124">
        <v>0</v>
      </c>
      <c r="G30" s="89">
        <v>0</v>
      </c>
      <c r="H30" s="89">
        <v>2.9000000000000001E-2</v>
      </c>
      <c r="I30" s="145">
        <v>3.5000000000000003E-2</v>
      </c>
      <c r="J30" s="124">
        <v>3.5000000000000003E-2</v>
      </c>
      <c r="K30" s="89">
        <v>0.05</v>
      </c>
      <c r="L30" s="89">
        <v>4.8000000000000001E-2</v>
      </c>
      <c r="M30" s="89">
        <v>3.2000000000000001E-2</v>
      </c>
      <c r="N30" s="89">
        <v>0.04</v>
      </c>
      <c r="O30" s="89">
        <v>2.4E-2</v>
      </c>
      <c r="P30" s="89">
        <v>3.3000000000000002E-2</v>
      </c>
      <c r="Q30" s="89">
        <v>3.5000000000000003E-2</v>
      </c>
      <c r="R30" s="89">
        <v>3.1E-2</v>
      </c>
      <c r="S30" s="89">
        <v>0.03</v>
      </c>
      <c r="T30" s="89">
        <v>2.9000000000000001E-2</v>
      </c>
      <c r="U30" s="89">
        <v>3.6999999999999998E-2</v>
      </c>
      <c r="V30" s="378">
        <f t="shared" ref="V30:V36" si="3">E30*(1+(0.5*R30))*(1+S30)*(1+T30)*(1+U30)</f>
        <v>3894721.0077629844</v>
      </c>
      <c r="W30" s="84">
        <f t="shared" si="0"/>
        <v>105.16</v>
      </c>
      <c r="X30" s="81">
        <f>'Facility Cost Report CMI'!BN30</f>
        <v>1.1835749999999998</v>
      </c>
      <c r="Y30" s="85">
        <f t="shared" si="1"/>
        <v>103.07</v>
      </c>
    </row>
    <row r="31" spans="1:25">
      <c r="A31" s="8" t="str">
        <f>RIGHT('Cost Report Data - 2015 Rebase'!A30,10)</f>
        <v>1144279472</v>
      </c>
      <c r="B31" s="9" t="s">
        <v>300</v>
      </c>
      <c r="C31" s="77">
        <f>'Cost Report Data - 2015 Rebase'!F30</f>
        <v>47179</v>
      </c>
      <c r="D31" s="77">
        <f>'Cost Report Data - 2015 Rebase'!E30</f>
        <v>40064</v>
      </c>
      <c r="E31" s="42">
        <f>'Cost Report Data - 2015 Rebase'!L30</f>
        <v>2919594</v>
      </c>
      <c r="F31" s="124">
        <v>0</v>
      </c>
      <c r="G31" s="89">
        <v>0</v>
      </c>
      <c r="H31" s="89">
        <v>2.9000000000000001E-2</v>
      </c>
      <c r="I31" s="145">
        <v>3.5000000000000003E-2</v>
      </c>
      <c r="J31" s="124">
        <v>3.5000000000000003E-2</v>
      </c>
      <c r="K31" s="89">
        <v>0.05</v>
      </c>
      <c r="L31" s="89">
        <v>4.8000000000000001E-2</v>
      </c>
      <c r="M31" s="89">
        <v>3.2000000000000001E-2</v>
      </c>
      <c r="N31" s="89">
        <v>0.04</v>
      </c>
      <c r="O31" s="89">
        <v>2.4E-2</v>
      </c>
      <c r="P31" s="89">
        <v>3.3000000000000002E-2</v>
      </c>
      <c r="Q31" s="89">
        <v>3.5000000000000003E-2</v>
      </c>
      <c r="R31" s="89">
        <v>3.1E-2</v>
      </c>
      <c r="S31" s="89">
        <v>0.03</v>
      </c>
      <c r="T31" s="89">
        <v>2.9000000000000001E-2</v>
      </c>
      <c r="U31" s="89">
        <v>3.6999999999999998E-2</v>
      </c>
      <c r="V31" s="378">
        <f t="shared" si="3"/>
        <v>3258620.2053691591</v>
      </c>
      <c r="W31" s="84">
        <f t="shared" si="0"/>
        <v>69.069999999999993</v>
      </c>
      <c r="X31" s="81">
        <f>'Facility Cost Report CMI'!BN31</f>
        <v>1.0133749999999999</v>
      </c>
      <c r="Y31" s="85">
        <f t="shared" si="1"/>
        <v>79.06</v>
      </c>
    </row>
    <row r="32" spans="1:25">
      <c r="A32" s="8" t="str">
        <f>RIGHT('Cost Report Data - 2015 Rebase'!A31,10)</f>
        <v>1750536322</v>
      </c>
      <c r="B32" s="9" t="str">
        <f>'Cost Report Data - 2015 Rebase'!B31</f>
        <v>CARSON CONVALESCENT CENTER</v>
      </c>
      <c r="C32" s="77">
        <f>'Cost Report Data - 2015 Rebase'!F31</f>
        <v>19201</v>
      </c>
      <c r="D32" s="77">
        <f>'Cost Report Data - 2015 Rebase'!E31</f>
        <v>8066</v>
      </c>
      <c r="E32" s="42">
        <f>'Cost Report Data - 2015 Rebase'!L31</f>
        <v>1495213</v>
      </c>
      <c r="F32" s="124">
        <v>0</v>
      </c>
      <c r="G32" s="89">
        <v>0</v>
      </c>
      <c r="H32" s="89">
        <v>9.7000000000000003E-3</v>
      </c>
      <c r="I32" s="145">
        <v>3.5000000000000003E-2</v>
      </c>
      <c r="J32" s="124">
        <v>3.5000000000000003E-2</v>
      </c>
      <c r="K32" s="89">
        <v>0.05</v>
      </c>
      <c r="L32" s="89">
        <v>4.8000000000000001E-2</v>
      </c>
      <c r="M32" s="89">
        <v>3.2000000000000001E-2</v>
      </c>
      <c r="N32" s="89">
        <v>0.04</v>
      </c>
      <c r="O32" s="89">
        <v>2.4E-2</v>
      </c>
      <c r="P32" s="89">
        <v>3.3000000000000002E-2</v>
      </c>
      <c r="Q32" s="89">
        <v>3.5000000000000003E-2</v>
      </c>
      <c r="R32" s="89">
        <v>3.1E-2</v>
      </c>
      <c r="S32" s="89">
        <v>0.03</v>
      </c>
      <c r="T32" s="89">
        <v>2.9000000000000001E-2</v>
      </c>
      <c r="U32" s="89">
        <v>3.6999999999999998E-2</v>
      </c>
      <c r="V32" s="378">
        <f t="shared" si="3"/>
        <v>1668838.6443904995</v>
      </c>
      <c r="W32" s="84">
        <f t="shared" si="0"/>
        <v>86.91</v>
      </c>
      <c r="X32" s="81">
        <f>'Facility Cost Report CMI'!BN32</f>
        <v>1.2773000000000001</v>
      </c>
      <c r="Y32" s="85">
        <f t="shared" si="1"/>
        <v>78.930000000000007</v>
      </c>
    </row>
    <row r="33" spans="1:25">
      <c r="A33" s="8" t="str">
        <f>RIGHT('Cost Report Data - 2015 Rebase'!A32,10)</f>
        <v>1770521346</v>
      </c>
      <c r="B33" s="9" t="str">
        <f>'Cost Report Data - 2015 Rebase'!B32</f>
        <v>HEARTHSTONE OF NORTHERN NEVADA</v>
      </c>
      <c r="C33" s="77">
        <f>'Cost Report Data - 2015 Rebase'!F32</f>
        <v>41389</v>
      </c>
      <c r="D33" s="77">
        <f>'Cost Report Data - 2015 Rebase'!E32</f>
        <v>22527</v>
      </c>
      <c r="E33" s="42">
        <f>'Cost Report Data - 2015 Rebase'!L32</f>
        <v>3182936</v>
      </c>
      <c r="F33" s="124">
        <v>0</v>
      </c>
      <c r="G33" s="89">
        <v>0</v>
      </c>
      <c r="H33" s="89">
        <v>9.7000000000000003E-3</v>
      </c>
      <c r="I33" s="145">
        <v>3.5000000000000003E-2</v>
      </c>
      <c r="J33" s="124">
        <v>3.5000000000000003E-2</v>
      </c>
      <c r="K33" s="89">
        <v>0.05</v>
      </c>
      <c r="L33" s="89">
        <v>4.8000000000000001E-2</v>
      </c>
      <c r="M33" s="89">
        <v>3.2000000000000001E-2</v>
      </c>
      <c r="N33" s="89">
        <v>0.04</v>
      </c>
      <c r="O33" s="89">
        <v>2.4E-2</v>
      </c>
      <c r="P33" s="89">
        <v>3.3000000000000002E-2</v>
      </c>
      <c r="Q33" s="89">
        <v>3.5000000000000003E-2</v>
      </c>
      <c r="R33" s="89">
        <v>3.1E-2</v>
      </c>
      <c r="S33" s="89">
        <v>0.03</v>
      </c>
      <c r="T33" s="89">
        <v>2.9000000000000001E-2</v>
      </c>
      <c r="U33" s="89">
        <v>3.6999999999999998E-2</v>
      </c>
      <c r="V33" s="378">
        <f t="shared" si="3"/>
        <v>3552541.7445017663</v>
      </c>
      <c r="W33" s="84">
        <f t="shared" si="0"/>
        <v>85.83</v>
      </c>
      <c r="X33" s="81">
        <f>'Facility Cost Report CMI'!BN33</f>
        <v>1.3525</v>
      </c>
      <c r="Y33" s="85">
        <f t="shared" si="1"/>
        <v>73.61</v>
      </c>
    </row>
    <row r="34" spans="1:25">
      <c r="A34" s="8" t="str">
        <f>RIGHT('Cost Report Data - 2015 Rebase'!A33,10)</f>
        <v>1821035247</v>
      </c>
      <c r="B34" s="9" t="str">
        <f>'Cost Report Data - 2015 Rebase'!B33</f>
        <v>LIFE CARE CENTER OF RENO</v>
      </c>
      <c r="C34" s="77">
        <f>'Cost Report Data - 2015 Rebase'!F33</f>
        <v>44159</v>
      </c>
      <c r="D34" s="77">
        <f>'Cost Report Data - 2015 Rebase'!E33</f>
        <v>10890</v>
      </c>
      <c r="E34" s="42">
        <f>'Cost Report Data - 2015 Rebase'!L33</f>
        <v>4326343</v>
      </c>
      <c r="F34" s="124">
        <v>0</v>
      </c>
      <c r="G34" s="89">
        <v>0</v>
      </c>
      <c r="H34" s="89">
        <v>2.9000000000000001E-2</v>
      </c>
      <c r="I34" s="145">
        <v>3.5000000000000003E-2</v>
      </c>
      <c r="J34" s="124">
        <v>3.5000000000000003E-2</v>
      </c>
      <c r="K34" s="89">
        <v>0.05</v>
      </c>
      <c r="L34" s="89">
        <v>4.8000000000000001E-2</v>
      </c>
      <c r="M34" s="89">
        <v>3.2000000000000001E-2</v>
      </c>
      <c r="N34" s="89">
        <v>0.04</v>
      </c>
      <c r="O34" s="89">
        <v>2.4E-2</v>
      </c>
      <c r="P34" s="89">
        <v>3.3000000000000002E-2</v>
      </c>
      <c r="Q34" s="89">
        <v>3.5000000000000003E-2</v>
      </c>
      <c r="R34" s="89">
        <v>3.1E-2</v>
      </c>
      <c r="S34" s="89">
        <v>0.03</v>
      </c>
      <c r="T34" s="89">
        <v>2.9000000000000001E-2</v>
      </c>
      <c r="U34" s="89">
        <v>3.6999999999999998E-2</v>
      </c>
      <c r="V34" s="378">
        <f t="shared" si="3"/>
        <v>4828722.3206916517</v>
      </c>
      <c r="W34" s="84">
        <f t="shared" si="0"/>
        <v>109.35</v>
      </c>
      <c r="X34" s="81">
        <f>'Facility Cost Report CMI'!BN34</f>
        <v>1.374825</v>
      </c>
      <c r="Y34" s="85">
        <f t="shared" si="1"/>
        <v>92.26</v>
      </c>
    </row>
    <row r="35" spans="1:25">
      <c r="A35" s="8" t="str">
        <f>RIGHT('Cost Report Data - 2015 Rebase'!A34,10)</f>
        <v>1770690877</v>
      </c>
      <c r="B35" s="9" t="str">
        <f>'Cost Report Data - 2015 Rebase'!B34</f>
        <v>REGENT CARE CENTER OF RENO</v>
      </c>
      <c r="C35" s="77">
        <f>'Cost Report Data - 2015 Rebase'!F34</f>
        <v>54977</v>
      </c>
      <c r="D35" s="77">
        <f>'Cost Report Data - 2015 Rebase'!E34</f>
        <v>26778</v>
      </c>
      <c r="E35" s="42">
        <f>'Cost Report Data - 2015 Rebase'!L34</f>
        <v>2936219</v>
      </c>
      <c r="F35" s="147">
        <v>0</v>
      </c>
      <c r="G35" s="145">
        <v>0</v>
      </c>
      <c r="H35" s="145">
        <v>2.9000000000000001E-2</v>
      </c>
      <c r="I35" s="145">
        <v>3.5000000000000003E-2</v>
      </c>
      <c r="J35" s="124">
        <v>3.5000000000000003E-2</v>
      </c>
      <c r="K35" s="89">
        <v>0.05</v>
      </c>
      <c r="L35" s="89">
        <v>4.8000000000000001E-2</v>
      </c>
      <c r="M35" s="89">
        <v>3.2000000000000001E-2</v>
      </c>
      <c r="N35" s="89">
        <v>0.04</v>
      </c>
      <c r="O35" s="89">
        <v>2.4E-2</v>
      </c>
      <c r="P35" s="89">
        <v>3.3000000000000002E-2</v>
      </c>
      <c r="Q35" s="89">
        <v>3.5000000000000003E-2</v>
      </c>
      <c r="R35" s="89">
        <v>3.1E-2</v>
      </c>
      <c r="S35" s="89">
        <v>0.03</v>
      </c>
      <c r="T35" s="89">
        <v>2.9000000000000001E-2</v>
      </c>
      <c r="U35" s="89">
        <v>3.6999999999999998E-2</v>
      </c>
      <c r="V35" s="378">
        <f t="shared" si="3"/>
        <v>3277175.7171678073</v>
      </c>
      <c r="W35" s="84">
        <f t="shared" si="0"/>
        <v>59.61</v>
      </c>
      <c r="X35" s="81">
        <f>'Facility Cost Report CMI'!BN35</f>
        <v>1.1264750000000001</v>
      </c>
      <c r="Y35" s="85">
        <f t="shared" si="1"/>
        <v>61.38</v>
      </c>
    </row>
    <row r="36" spans="1:25">
      <c r="A36" s="8" t="str">
        <f>RIGHT('Cost Report Data - 2015 Rebase'!A35,10)</f>
        <v>1407123417</v>
      </c>
      <c r="B36" s="9" t="str">
        <f>'Cost Report Data - 2015 Rebase'!B35</f>
        <v>LKM - ROSEWOOD REHABILITATION</v>
      </c>
      <c r="C36" s="77">
        <f>'Cost Report Data - 2015 Rebase'!F35</f>
        <v>25431</v>
      </c>
      <c r="D36" s="77">
        <f>'Cost Report Data - 2015 Rebase'!E35</f>
        <v>10504</v>
      </c>
      <c r="E36" s="42">
        <f>'Cost Report Data - 2015 Rebase'!L35</f>
        <v>1981500</v>
      </c>
      <c r="F36" s="147">
        <v>0</v>
      </c>
      <c r="G36" s="145">
        <v>2.0799999999999999E-2</v>
      </c>
      <c r="H36" s="145">
        <v>5.8000000000000003E-2</v>
      </c>
      <c r="I36" s="145">
        <v>3.5000000000000003E-2</v>
      </c>
      <c r="J36" s="147">
        <v>3.5000000000000003E-2</v>
      </c>
      <c r="K36" s="89">
        <v>0.05</v>
      </c>
      <c r="L36" s="89">
        <v>4.8000000000000001E-2</v>
      </c>
      <c r="M36" s="89">
        <v>3.2000000000000001E-2</v>
      </c>
      <c r="N36" s="89">
        <v>0.04</v>
      </c>
      <c r="O36" s="89">
        <v>2.4E-2</v>
      </c>
      <c r="P36" s="89">
        <v>3.3000000000000002E-2</v>
      </c>
      <c r="Q36" s="89">
        <v>3.5000000000000003E-2</v>
      </c>
      <c r="R36" s="89">
        <v>3.1E-2</v>
      </c>
      <c r="S36" s="89">
        <v>0.03</v>
      </c>
      <c r="T36" s="89">
        <v>2.9000000000000001E-2</v>
      </c>
      <c r="U36" s="89">
        <v>3.6999999999999998E-2</v>
      </c>
      <c r="V36" s="378">
        <f t="shared" si="3"/>
        <v>2211593.7821967676</v>
      </c>
      <c r="W36" s="157">
        <f t="shared" si="0"/>
        <v>86.96</v>
      </c>
      <c r="X36" s="200">
        <f>'Facility Cost Report CMI'!BN36</f>
        <v>1.2961999999999998</v>
      </c>
      <c r="Y36" s="108">
        <f t="shared" si="1"/>
        <v>77.819999999999993</v>
      </c>
    </row>
    <row r="37" spans="1:25">
      <c r="A37" s="8" t="str">
        <f>RIGHT('Cost Report Data - 2015 Rebase'!A36,10)</f>
        <v>1275503591</v>
      </c>
      <c r="B37" s="9" t="str">
        <f>'Cost Report Data - 2015 Rebase'!B36</f>
        <v>RENOWN SKILLED NURSING</v>
      </c>
      <c r="C37" s="77">
        <f>'Cost Report Data - 2015 Rebase'!F36</f>
        <v>36218</v>
      </c>
      <c r="D37" s="77">
        <f>'Cost Report Data - 2015 Rebase'!E36</f>
        <v>19114</v>
      </c>
      <c r="E37" s="42">
        <f>'Cost Report Data - 2015 Rebase'!L36</f>
        <v>5940591</v>
      </c>
      <c r="F37" s="124">
        <v>0</v>
      </c>
      <c r="G37" s="89">
        <v>0</v>
      </c>
      <c r="H37" s="89">
        <v>5.8000000000000003E-2</v>
      </c>
      <c r="I37" s="145">
        <v>3.5000000000000003E-2</v>
      </c>
      <c r="J37" s="124">
        <v>3.5000000000000003E-2</v>
      </c>
      <c r="K37" s="89">
        <v>0.05</v>
      </c>
      <c r="L37" s="89">
        <v>4.8000000000000001E-2</v>
      </c>
      <c r="M37" s="89">
        <v>3.2000000000000001E-2</v>
      </c>
      <c r="N37" s="89">
        <v>0.04</v>
      </c>
      <c r="O37" s="89">
        <v>2.4E-2</v>
      </c>
      <c r="P37" s="89">
        <v>3.3000000000000002E-2</v>
      </c>
      <c r="Q37" s="89">
        <v>3.5000000000000003E-2</v>
      </c>
      <c r="R37" s="89">
        <v>3.1E-2</v>
      </c>
      <c r="S37" s="89">
        <v>0.03</v>
      </c>
      <c r="T37" s="89">
        <v>2.9000000000000001E-2</v>
      </c>
      <c r="U37" s="89">
        <v>3.6999999999999998E-2</v>
      </c>
      <c r="V37" s="378">
        <f>E37*(1+R37)*(1+S37)*(1+T37)*(1+U37)</f>
        <v>6731621.2711736541</v>
      </c>
      <c r="W37" s="84">
        <f t="shared" si="0"/>
        <v>185.86</v>
      </c>
      <c r="X37" s="81">
        <f>'Facility Cost Report CMI'!BN37</f>
        <v>1.1520249999999999</v>
      </c>
      <c r="Y37" s="85">
        <f>ROUND(W37/(X37/$X$48),2)</f>
        <v>187.15</v>
      </c>
    </row>
    <row r="38" spans="1:25">
      <c r="A38" s="8" t="str">
        <f>RIGHT('Cost Report Data - 2015 Rebase'!A37,10)</f>
        <v>1912949504</v>
      </c>
      <c r="B38" s="9" t="str">
        <f>'Cost Report Data - 2015 Rebase'!B37</f>
        <v>MANOR CARE HEALTH SERVICES (RENO)</v>
      </c>
      <c r="C38" s="77">
        <f>'Cost Report Data - 2015 Rebase'!F37</f>
        <v>47910</v>
      </c>
      <c r="D38" s="77">
        <f>'Cost Report Data - 2015 Rebase'!E37</f>
        <v>24700</v>
      </c>
      <c r="E38" s="42">
        <f>'Cost Report Data - 2015 Rebase'!L37</f>
        <v>3696078</v>
      </c>
      <c r="F38" s="124">
        <v>0</v>
      </c>
      <c r="G38" s="89">
        <v>4.1999999999999997E-3</v>
      </c>
      <c r="H38" s="89">
        <v>5.8000000000000003E-2</v>
      </c>
      <c r="I38" s="145">
        <v>3.5000000000000003E-2</v>
      </c>
      <c r="J38" s="124">
        <v>3.5000000000000003E-2</v>
      </c>
      <c r="K38" s="89">
        <v>0.05</v>
      </c>
      <c r="L38" s="89">
        <v>4.8000000000000001E-2</v>
      </c>
      <c r="M38" s="89">
        <v>3.2000000000000001E-2</v>
      </c>
      <c r="N38" s="89">
        <v>0.04</v>
      </c>
      <c r="O38" s="89">
        <v>2.4E-2</v>
      </c>
      <c r="P38" s="89">
        <v>3.3000000000000002E-2</v>
      </c>
      <c r="Q38" s="89">
        <v>3.5000000000000003E-2</v>
      </c>
      <c r="R38" s="89">
        <v>3.1E-2</v>
      </c>
      <c r="S38" s="89">
        <v>0.03</v>
      </c>
      <c r="T38" s="89">
        <v>2.9000000000000001E-2</v>
      </c>
      <c r="U38" s="89">
        <v>3.6999999999999998E-2</v>
      </c>
      <c r="V38" s="378">
        <f>E38*(1+(1/12*Q38))*(1+R38)*(1+S38)*(1+T38)*(1+U38)</f>
        <v>4200451.721632421</v>
      </c>
      <c r="W38" s="84">
        <f t="shared" si="0"/>
        <v>87.67</v>
      </c>
      <c r="X38" s="81">
        <f>'Facility Cost Report CMI'!BN38</f>
        <v>1.130925</v>
      </c>
      <c r="Y38" s="85">
        <f t="shared" si="1"/>
        <v>89.92</v>
      </c>
    </row>
    <row r="39" spans="1:25">
      <c r="A39" s="8" t="str">
        <f>RIGHT('Cost Report Data - 2015 Rebase'!A38,10)</f>
        <v>1750339131</v>
      </c>
      <c r="B39" s="9" t="str">
        <f>'Cost Report Data - 2015 Rebase'!B38</f>
        <v>WHITE PINE CARE CENTER</v>
      </c>
      <c r="C39" s="77">
        <f>'Cost Report Data - 2015 Rebase'!F38</f>
        <v>13065</v>
      </c>
      <c r="D39" s="77">
        <f>'Cost Report Data - 2015 Rebase'!E38</f>
        <v>9678</v>
      </c>
      <c r="E39" s="42">
        <f>'Cost Report Data - 2015 Rebase'!L38</f>
        <v>943187</v>
      </c>
      <c r="F39" s="124">
        <v>0</v>
      </c>
      <c r="G39" s="89">
        <v>0</v>
      </c>
      <c r="H39" s="89">
        <v>2.9000000000000001E-2</v>
      </c>
      <c r="I39" s="145">
        <v>3.5000000000000003E-2</v>
      </c>
      <c r="J39" s="124">
        <v>3.5000000000000003E-2</v>
      </c>
      <c r="K39" s="89">
        <v>0.05</v>
      </c>
      <c r="L39" s="89">
        <v>4.8000000000000001E-2</v>
      </c>
      <c r="M39" s="89">
        <v>3.2000000000000001E-2</v>
      </c>
      <c r="N39" s="89">
        <v>0.04</v>
      </c>
      <c r="O39" s="89">
        <v>2.4E-2</v>
      </c>
      <c r="P39" s="89">
        <v>3.3000000000000002E-2</v>
      </c>
      <c r="Q39" s="89">
        <v>3.5000000000000003E-2</v>
      </c>
      <c r="R39" s="89">
        <v>3.1E-2</v>
      </c>
      <c r="S39" s="89">
        <v>0.03</v>
      </c>
      <c r="T39" s="89">
        <v>2.9000000000000001E-2</v>
      </c>
      <c r="U39" s="89">
        <v>3.6999999999999998E-2</v>
      </c>
      <c r="V39" s="378">
        <f>E39*(1+(0.5*R39))*(1+S39)*(1+T39)*(1+U39)</f>
        <v>1052710.8274785881</v>
      </c>
      <c r="W39" s="84">
        <f t="shared" si="0"/>
        <v>80.569999999999993</v>
      </c>
      <c r="X39" s="81">
        <f>'Facility Cost Report CMI'!BN39</f>
        <v>1.049075</v>
      </c>
      <c r="Y39" s="85">
        <f t="shared" si="1"/>
        <v>89.09</v>
      </c>
    </row>
    <row r="40" spans="1:25">
      <c r="A40" s="8" t="str">
        <f>RIGHT('Cost Report Data - 2015 Rebase'!A39,10)</f>
        <v>1083662514</v>
      </c>
      <c r="B40" s="9" t="s">
        <v>298</v>
      </c>
      <c r="C40" s="77">
        <f>'Cost Report Data - 2015 Rebase'!F39</f>
        <v>15967</v>
      </c>
      <c r="D40" s="77">
        <f>'Cost Report Data - 2015 Rebase'!E39</f>
        <v>7035</v>
      </c>
      <c r="E40" s="42">
        <f>'Cost Report Data - 2015 Rebase'!L39</f>
        <v>1244984</v>
      </c>
      <c r="F40" s="124">
        <v>0</v>
      </c>
      <c r="G40" s="89">
        <v>0</v>
      </c>
      <c r="H40" s="89">
        <v>2.9000000000000001E-2</v>
      </c>
      <c r="I40" s="145">
        <v>3.5000000000000003E-2</v>
      </c>
      <c r="J40" s="124">
        <v>3.5000000000000003E-2</v>
      </c>
      <c r="K40" s="89">
        <v>0.05</v>
      </c>
      <c r="L40" s="89">
        <v>4.8000000000000001E-2</v>
      </c>
      <c r="M40" s="89">
        <v>3.2000000000000001E-2</v>
      </c>
      <c r="N40" s="89">
        <v>0.04</v>
      </c>
      <c r="O40" s="89">
        <v>2.4E-2</v>
      </c>
      <c r="P40" s="89">
        <v>3.3000000000000002E-2</v>
      </c>
      <c r="Q40" s="89">
        <v>3.5000000000000003E-2</v>
      </c>
      <c r="R40" s="89">
        <v>3.1E-2</v>
      </c>
      <c r="S40" s="89">
        <v>0.03</v>
      </c>
      <c r="T40" s="89">
        <v>2.9000000000000001E-2</v>
      </c>
      <c r="U40" s="89">
        <v>3.6999999999999998E-2</v>
      </c>
      <c r="V40" s="378">
        <f>E40*(1+(0.5*R40))*(1+S40)*(1+T40)*(1+U40)</f>
        <v>1389552.8000678576</v>
      </c>
      <c r="W40" s="84">
        <f>ROUND(V40/C40,2)</f>
        <v>87.03</v>
      </c>
      <c r="X40" s="81">
        <f>'Facility Cost Report CMI'!BN40</f>
        <v>1.24705</v>
      </c>
      <c r="Y40" s="85">
        <f t="shared" si="1"/>
        <v>80.95</v>
      </c>
    </row>
    <row r="41" spans="1:25">
      <c r="A41" s="8" t="str">
        <f>RIGHT('Cost Report Data - 2015 Rebase'!A40,10)</f>
        <v>1093701856</v>
      </c>
      <c r="B41" s="9" t="str">
        <f>'Cost Report Data - 2015 Rebase'!B40</f>
        <v>HIGHLAND MANOR OF FALLON</v>
      </c>
      <c r="C41" s="77">
        <f>'Cost Report Data - 2015 Rebase'!F40</f>
        <v>31277</v>
      </c>
      <c r="D41" s="77">
        <f>'Cost Report Data - 2015 Rebase'!E40</f>
        <v>18778</v>
      </c>
      <c r="E41" s="42">
        <f>'Cost Report Data - 2015 Rebase'!L40</f>
        <v>2212520</v>
      </c>
      <c r="F41" s="124">
        <v>0</v>
      </c>
      <c r="G41" s="89">
        <v>0</v>
      </c>
      <c r="H41" s="89">
        <v>5.8000000000000003E-2</v>
      </c>
      <c r="I41" s="145">
        <v>3.5000000000000003E-2</v>
      </c>
      <c r="J41" s="124">
        <v>3.5000000000000003E-2</v>
      </c>
      <c r="K41" s="89">
        <v>0.05</v>
      </c>
      <c r="L41" s="89">
        <v>4.8000000000000001E-2</v>
      </c>
      <c r="M41" s="89">
        <v>3.2000000000000001E-2</v>
      </c>
      <c r="N41" s="89">
        <v>0.04</v>
      </c>
      <c r="O41" s="89">
        <v>2.4E-2</v>
      </c>
      <c r="P41" s="89">
        <v>3.3000000000000002E-2</v>
      </c>
      <c r="Q41" s="89">
        <v>3.5000000000000003E-2</v>
      </c>
      <c r="R41" s="89">
        <v>3.1E-2</v>
      </c>
      <c r="S41" s="89">
        <v>0.03</v>
      </c>
      <c r="T41" s="89">
        <v>2.9000000000000001E-2</v>
      </c>
      <c r="U41" s="89">
        <v>3.6999999999999998E-2</v>
      </c>
      <c r="V41" s="378">
        <f>E41*(1+(9/12*R41))*(1+S41)*(1+T41)*(1+U41)</f>
        <v>2488286.1047552563</v>
      </c>
      <c r="W41" s="84">
        <f>ROUND(V41/C41,2)</f>
        <v>79.56</v>
      </c>
      <c r="X41" s="81">
        <f>'Facility Cost Report CMI'!BN41</f>
        <v>1.165675</v>
      </c>
      <c r="Y41" s="85">
        <f t="shared" si="1"/>
        <v>79.17</v>
      </c>
    </row>
    <row r="42" spans="1:25">
      <c r="A42" s="8" t="str">
        <f>RIGHT('Cost Report Data - 2015 Rebase'!A41,10)</f>
        <v>1033295241</v>
      </c>
      <c r="B42" s="9" t="str">
        <f>'Cost Report Data - 2015 Rebase'!B41</f>
        <v>THE HEIGHTS OF SUMMERLIN</v>
      </c>
      <c r="C42" s="77">
        <f>'Cost Report Data - 2015 Rebase'!F41</f>
        <v>62582</v>
      </c>
      <c r="D42" s="77">
        <f>'Cost Report Data - 2015 Rebase'!E41</f>
        <v>27641</v>
      </c>
      <c r="E42" s="42">
        <f>'Cost Report Data - 2015 Rebase'!L41</f>
        <v>5002385</v>
      </c>
      <c r="F42" s="124">
        <v>0</v>
      </c>
      <c r="G42" s="89">
        <v>0</v>
      </c>
      <c r="H42" s="89">
        <v>5.8000000000000003E-2</v>
      </c>
      <c r="I42" s="145">
        <v>3.5000000000000003E-2</v>
      </c>
      <c r="J42" s="124">
        <v>3.5000000000000003E-2</v>
      </c>
      <c r="K42" s="89">
        <v>0.05</v>
      </c>
      <c r="L42" s="89">
        <v>4.8000000000000001E-2</v>
      </c>
      <c r="M42" s="89">
        <v>3.2000000000000001E-2</v>
      </c>
      <c r="N42" s="89">
        <v>0.04</v>
      </c>
      <c r="O42" s="89">
        <v>2.4E-2</v>
      </c>
      <c r="P42" s="89">
        <v>3.3000000000000002E-2</v>
      </c>
      <c r="Q42" s="89">
        <v>3.5000000000000003E-2</v>
      </c>
      <c r="R42" s="89">
        <v>3.1E-2</v>
      </c>
      <c r="S42" s="89">
        <v>0.03</v>
      </c>
      <c r="T42" s="89">
        <v>2.9000000000000001E-2</v>
      </c>
      <c r="U42" s="89">
        <v>3.6999999999999998E-2</v>
      </c>
      <c r="V42" s="378">
        <f>E42*(1+(0.5*R42))*(1+S42)*(1+T42)*(1+U42)</f>
        <v>5583267.0008349111</v>
      </c>
      <c r="W42" s="84">
        <f t="shared" si="0"/>
        <v>89.22</v>
      </c>
      <c r="X42" s="81">
        <f>'Facility Cost Report CMI'!BN42</f>
        <v>1.120825</v>
      </c>
      <c r="Y42" s="85">
        <f>ROUND(W42/(X42/$X$48),2)</f>
        <v>92.34</v>
      </c>
    </row>
    <row r="43" spans="1:25">
      <c r="A43" s="8" t="str">
        <f>RIGHT('Cost Report Data - 2015 Rebase'!A42,10)</f>
        <v>1083707764</v>
      </c>
      <c r="B43" s="9" t="str">
        <f>'Cost Report Data - 2015 Rebase'!B42</f>
        <v>CARE MERIDIAN LLC</v>
      </c>
      <c r="C43" s="77">
        <f>'Cost Report Data - 2015 Rebase'!F42</f>
        <v>10457</v>
      </c>
      <c r="D43" s="77">
        <f>'Cost Report Data - 2015 Rebase'!E42</f>
        <v>4668</v>
      </c>
      <c r="E43" s="42">
        <f>'Cost Report Data - 2015 Rebase'!L42</f>
        <v>818493</v>
      </c>
      <c r="F43" s="124">
        <v>0</v>
      </c>
      <c r="G43" s="89">
        <v>0</v>
      </c>
      <c r="H43" s="89">
        <v>5.8000000000000003E-2</v>
      </c>
      <c r="I43" s="145">
        <v>3.5000000000000003E-2</v>
      </c>
      <c r="J43" s="124">
        <v>3.5000000000000003E-2</v>
      </c>
      <c r="K43" s="89">
        <v>0.05</v>
      </c>
      <c r="L43" s="89">
        <v>4.8000000000000001E-2</v>
      </c>
      <c r="M43" s="89">
        <v>3.2000000000000001E-2</v>
      </c>
      <c r="N43" s="89">
        <v>0.04</v>
      </c>
      <c r="O43" s="89">
        <v>2.4E-2</v>
      </c>
      <c r="P43" s="89">
        <v>3.3000000000000002E-2</v>
      </c>
      <c r="Q43" s="89">
        <v>3.5000000000000003E-2</v>
      </c>
      <c r="R43" s="89">
        <v>3.1E-2</v>
      </c>
      <c r="S43" s="89">
        <v>0.03</v>
      </c>
      <c r="T43" s="89">
        <v>2.9000000000000001E-2</v>
      </c>
      <c r="U43" s="89">
        <v>3.6999999999999998E-2</v>
      </c>
      <c r="V43" s="378">
        <f>E43*(1+(9/12*R43))*(1+S43)*(1+T43)*(1+U43)</f>
        <v>920509.08409390401</v>
      </c>
      <c r="W43" s="157">
        <f>ROUND(V43/C43,2)</f>
        <v>88.03</v>
      </c>
      <c r="X43" s="81">
        <f>'Facility Cost Report CMI'!BN43</f>
        <v>1.5386</v>
      </c>
      <c r="Y43" s="85">
        <f>ROUND(W43/(X43/$X$48),2)</f>
        <v>66.37</v>
      </c>
    </row>
    <row r="44" spans="1:25">
      <c r="A44" s="8" t="str">
        <f>RIGHT('Cost Report Data - 2015 Rebase'!A43,10)</f>
        <v>1013143965</v>
      </c>
      <c r="B44" s="9" t="str">
        <f>'Cost Report Data - 2015 Rebase'!B43</f>
        <v>MANOR CARE HEALTH SERVICES - WINGFIELD HILLS</v>
      </c>
      <c r="C44" s="77">
        <f>'Cost Report Data - 2015 Rebase'!F43</f>
        <v>31504</v>
      </c>
      <c r="D44" s="77">
        <f>'Cost Report Data - 2015 Rebase'!E43</f>
        <v>12638</v>
      </c>
      <c r="E44" s="42">
        <f>'Cost Report Data - 2015 Rebase'!L43</f>
        <v>2366624</v>
      </c>
      <c r="F44" s="124">
        <v>0</v>
      </c>
      <c r="G44" s="89">
        <v>0</v>
      </c>
      <c r="H44" s="89">
        <v>5.8000000000000003E-2</v>
      </c>
      <c r="I44" s="145">
        <v>3.5000000000000003E-2</v>
      </c>
      <c r="J44" s="124">
        <v>3.5000000000000003E-2</v>
      </c>
      <c r="K44" s="89">
        <v>0.05</v>
      </c>
      <c r="L44" s="89">
        <v>4.8000000000000001E-2</v>
      </c>
      <c r="M44" s="89">
        <v>3.2000000000000001E-2</v>
      </c>
      <c r="N44" s="89">
        <v>0.04</v>
      </c>
      <c r="O44" s="89">
        <v>2.4E-2</v>
      </c>
      <c r="P44" s="89">
        <v>3.3000000000000002E-2</v>
      </c>
      <c r="Q44" s="89">
        <v>3.5000000000000003E-2</v>
      </c>
      <c r="R44" s="89">
        <v>3.1E-2</v>
      </c>
      <c r="S44" s="89">
        <v>0.03</v>
      </c>
      <c r="T44" s="89">
        <v>2.9000000000000001E-2</v>
      </c>
      <c r="U44" s="89">
        <v>3.6999999999999998E-2</v>
      </c>
      <c r="V44" s="378">
        <f>E44*(1+(1/12*Q44))*(1+R44)*(1+S44)*(1+T44)*(1+U44)</f>
        <v>2689577.9405241474</v>
      </c>
      <c r="W44" s="84">
        <f>ROUND(V44/C44,2)</f>
        <v>85.37</v>
      </c>
      <c r="X44" s="81">
        <f>'Facility Cost Report CMI'!BN44</f>
        <v>1.1877</v>
      </c>
      <c r="Y44" s="85">
        <f t="shared" si="1"/>
        <v>83.38</v>
      </c>
    </row>
    <row r="45" spans="1:25" ht="12" thickBot="1">
      <c r="A45" s="326" t="str">
        <f>RIGHT('Cost Report Data - 2015 Rebase'!A44,10)</f>
        <v>1194045336</v>
      </c>
      <c r="B45" s="43" t="str">
        <f>'Cost Report Data - 2015 Rebase'!B44</f>
        <v>MARQUIS CARE AT CENTENNIAL HILLS</v>
      </c>
      <c r="C45" s="118">
        <f>'Cost Report Data - 2015 Rebase'!F44</f>
        <v>40086</v>
      </c>
      <c r="D45" s="118">
        <f>'Cost Report Data - 2015 Rebase'!E44</f>
        <v>26008</v>
      </c>
      <c r="E45" s="44">
        <f>'Cost Report Data - 2015 Rebase'!L44</f>
        <v>3163360</v>
      </c>
      <c r="F45" s="122">
        <v>0</v>
      </c>
      <c r="G45" s="120">
        <v>0</v>
      </c>
      <c r="H45" s="120">
        <v>5.8000000000000003E-2</v>
      </c>
      <c r="I45" s="146">
        <v>3.5000000000000003E-2</v>
      </c>
      <c r="J45" s="122">
        <v>3.5000000000000003E-2</v>
      </c>
      <c r="K45" s="120">
        <v>0.05</v>
      </c>
      <c r="L45" s="120">
        <v>4.8000000000000001E-2</v>
      </c>
      <c r="M45" s="120">
        <v>3.2000000000000001E-2</v>
      </c>
      <c r="N45" s="120">
        <v>0.04</v>
      </c>
      <c r="O45" s="120">
        <v>2.4E-2</v>
      </c>
      <c r="P45" s="120">
        <v>3.3000000000000002E-2</v>
      </c>
      <c r="Q45" s="120">
        <v>3.5000000000000003E-2</v>
      </c>
      <c r="R45" s="120">
        <v>3.1E-2</v>
      </c>
      <c r="S45" s="120">
        <v>0.03</v>
      </c>
      <c r="T45" s="120">
        <v>2.9000000000000001E-2</v>
      </c>
      <c r="U45" s="120">
        <v>3.6999999999999998E-2</v>
      </c>
      <c r="V45" s="379">
        <f>E45*(1+(0.5*R45))*(1+S45)*(1+T45)*(1+U45)</f>
        <v>3530692.5596012943</v>
      </c>
      <c r="W45" s="115">
        <f>ROUND(V45/C45,2)</f>
        <v>88.08</v>
      </c>
      <c r="X45" s="325">
        <f>'Facility Cost Report CMI'!BN45</f>
        <v>1.2221249999999999</v>
      </c>
      <c r="Y45" s="114">
        <f t="shared" si="1"/>
        <v>83.6</v>
      </c>
    </row>
    <row r="46" spans="1:25">
      <c r="A46" s="60"/>
      <c r="B46" s="23"/>
      <c r="C46" s="222"/>
      <c r="D46" s="222"/>
      <c r="E46" s="181"/>
      <c r="F46" s="124"/>
      <c r="G46" s="124"/>
      <c r="H46" s="124"/>
      <c r="I46" s="147"/>
      <c r="J46" s="124"/>
      <c r="K46" s="124"/>
      <c r="L46" s="124"/>
      <c r="M46" s="124"/>
      <c r="N46" s="124"/>
      <c r="O46" s="124"/>
      <c r="P46" s="124"/>
      <c r="Q46" s="124"/>
      <c r="R46" s="124"/>
      <c r="S46" s="124"/>
      <c r="T46" s="124"/>
      <c r="U46" s="124"/>
      <c r="V46" s="230"/>
      <c r="W46" s="226"/>
      <c r="X46" s="227"/>
      <c r="Y46" s="223"/>
    </row>
    <row r="47" spans="1:25">
      <c r="B47" s="358" t="s">
        <v>72</v>
      </c>
      <c r="C47" s="36">
        <f>SUM(C6:C46)</f>
        <v>1554032.7457627119</v>
      </c>
      <c r="D47" s="36">
        <f>SUM(D6:D46)</f>
        <v>898927</v>
      </c>
      <c r="E47" s="55">
        <f>SUM(E6:E46)</f>
        <v>123063008</v>
      </c>
      <c r="F47" s="55"/>
      <c r="G47" s="55"/>
      <c r="H47" s="55"/>
      <c r="I47" s="55"/>
      <c r="J47" s="55"/>
      <c r="K47" s="55"/>
      <c r="L47" s="55"/>
      <c r="M47" s="55"/>
      <c r="N47" s="55"/>
      <c r="O47" s="55"/>
      <c r="P47" s="55"/>
      <c r="Q47" s="55"/>
      <c r="R47" s="55"/>
      <c r="S47" s="55"/>
      <c r="T47" s="55"/>
      <c r="U47" s="55"/>
      <c r="V47" s="55">
        <f>SUM(V6:V46)</f>
        <v>137580882.22950754</v>
      </c>
    </row>
    <row r="48" spans="1:25">
      <c r="B48" s="358" t="s">
        <v>117</v>
      </c>
      <c r="W48" s="57">
        <f>ROUND(SUMPRODUCT(W6:W45,$D$6:$D$45)/$D$47,2)</f>
        <v>84.32</v>
      </c>
      <c r="X48" s="58">
        <f>ROUND(SUMPRODUCT(X6:X45,$D$6:$D$45)/$D$47,2)</f>
        <v>1.1599999999999999</v>
      </c>
      <c r="Y48" s="57">
        <f>ROUND(SUMPRODUCT(Y6:Y45,$D$6:$D$45)/$D$47,2)</f>
        <v>84.43</v>
      </c>
    </row>
    <row r="49" spans="1:24">
      <c r="X49" s="383" t="s">
        <v>294</v>
      </c>
    </row>
    <row r="51" spans="1:24">
      <c r="A51" s="377" t="s">
        <v>334</v>
      </c>
      <c r="B51" s="377"/>
      <c r="C51" s="377"/>
      <c r="D51" s="377"/>
      <c r="E51" s="377"/>
      <c r="F51" s="377"/>
      <c r="G51" s="377"/>
      <c r="H51" s="377"/>
    </row>
    <row r="53" spans="1:24">
      <c r="A53" s="427" t="s">
        <v>418</v>
      </c>
      <c r="B53" s="69"/>
    </row>
    <row r="54" spans="1:24">
      <c r="A54" s="69" t="str">
        <f>'Operating Per Diem'!A54</f>
        <v>The facility specific inflation percentages for 2001 - 2003 were adjusted based on individual facility cost report periods. (Unadjusted inflation used: 2001 = 4.1%, 2002 = 5.0%, 2003 = 5.8%)</v>
      </c>
    </row>
    <row r="55" spans="1:24">
      <c r="A55" s="69" t="str">
        <f>'Operating Per Diem'!A55</f>
        <v>2003 - 2008 inflation was determined using the 12 Months Percent Change December column in the 'BLS Inflation 2003 - 2009' table from the US Bureau of Labor Statistics website.</v>
      </c>
    </row>
    <row r="56" spans="1:24">
      <c r="A56" s="69" t="str">
        <f>'Operating Per Diem'!A56</f>
        <v>2009 Inflation was a forecast for calendar year 2009 and was determined by the State. See e-mail dated 6/4/09.</v>
      </c>
    </row>
    <row r="57" spans="1:24">
      <c r="A57" s="69" t="str">
        <f>'Operating Per Diem'!A57</f>
        <v>2010 Inflation was determined by using the BLS Table 3 CPI-U for nursing homes, unadjusted percent change from April 2009 to April 2010. See e-mail from the State dated 6/8/10.</v>
      </c>
    </row>
    <row r="58" spans="1:24">
      <c r="A58" s="69" t="str">
        <f>'Operating Per Diem'!A58</f>
        <v>2011 Inflation forward was determined from the same BLS table approved by the State for 2010. See the Inflation Source tab for the most current inflation source.</v>
      </c>
    </row>
  </sheetData>
  <phoneticPr fontId="0" type="noConversion"/>
  <printOptions horizontalCentered="1" verticalCentered="1"/>
  <pageMargins left="0.18" right="0.18" top="0.35" bottom="0.35" header="0.18" footer="0.18"/>
  <pageSetup scale="87" fitToWidth="2" orientation="landscape" verticalDpi="4294967293" r:id="rId1"/>
  <headerFooter alignWithMargins="0">
    <oddHeader>&amp;C&amp;"Arial,Bold"Nevada Medicaid
Calculation of Case Mix Neutralized Direct Health Care Per Diem Cost</oddHeader>
    <oddFooter>&amp;L&amp;F, &amp;A&amp;CPage &amp;P of &amp;N&amp;R&amp;D, &amp;T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7"/>
  <sheetViews>
    <sheetView workbookViewId="0">
      <selection sqref="A1:G1"/>
    </sheetView>
  </sheetViews>
  <sheetFormatPr defaultColWidth="9.140625" defaultRowHeight="11.25"/>
  <cols>
    <col min="1" max="1" width="37.7109375" style="2" bestFit="1" customWidth="1"/>
    <col min="2" max="2" width="10" style="2" customWidth="1"/>
    <col min="3" max="3" width="9.140625" style="2"/>
    <col min="4" max="4" width="2.5703125" style="2" customWidth="1"/>
    <col min="5" max="6" width="9.140625" style="2"/>
    <col min="7" max="7" width="11.7109375" style="2" customWidth="1"/>
    <col min="8" max="16384" width="9.140625" style="2"/>
  </cols>
  <sheetData>
    <row r="1" spans="1:9">
      <c r="A1" s="444" t="s">
        <v>76</v>
      </c>
      <c r="B1" s="444"/>
      <c r="C1" s="444"/>
      <c r="D1" s="444"/>
      <c r="E1" s="444"/>
      <c r="F1" s="444"/>
      <c r="G1" s="444"/>
    </row>
    <row r="2" spans="1:9">
      <c r="A2" s="444" t="s">
        <v>31</v>
      </c>
      <c r="B2" s="444"/>
      <c r="C2" s="444"/>
      <c r="D2" s="444"/>
      <c r="E2" s="444"/>
      <c r="F2" s="444"/>
      <c r="G2" s="444"/>
    </row>
    <row r="3" spans="1:9">
      <c r="B3" s="3"/>
      <c r="G3" s="4"/>
    </row>
    <row r="4" spans="1:9" ht="12" thickBot="1">
      <c r="B4" s="3"/>
      <c r="E4" s="445" t="s">
        <v>263</v>
      </c>
      <c r="F4" s="445"/>
      <c r="G4" s="445"/>
      <c r="I4" s="37"/>
    </row>
    <row r="5" spans="1:9">
      <c r="B5" s="3"/>
      <c r="E5" s="3" t="s">
        <v>309</v>
      </c>
      <c r="G5" s="3" t="s">
        <v>120</v>
      </c>
    </row>
    <row r="6" spans="1:9">
      <c r="B6" s="3"/>
      <c r="C6" s="3" t="s">
        <v>93</v>
      </c>
      <c r="E6" s="3" t="s">
        <v>93</v>
      </c>
      <c r="G6" s="1" t="s">
        <v>100</v>
      </c>
    </row>
    <row r="7" spans="1:9">
      <c r="B7" s="3"/>
      <c r="C7" s="3" t="s">
        <v>87</v>
      </c>
      <c r="E7" s="3" t="s">
        <v>87</v>
      </c>
      <c r="F7" s="3" t="s">
        <v>73</v>
      </c>
      <c r="G7" s="3" t="s">
        <v>119</v>
      </c>
    </row>
    <row r="8" spans="1:9">
      <c r="A8" s="5" t="s">
        <v>32</v>
      </c>
      <c r="B8" s="6" t="s">
        <v>340</v>
      </c>
      <c r="C8" s="6" t="s">
        <v>74</v>
      </c>
      <c r="D8" s="7"/>
      <c r="E8" s="6" t="s">
        <v>74</v>
      </c>
      <c r="F8" s="6" t="s">
        <v>75</v>
      </c>
      <c r="G8" s="6" t="s">
        <v>118</v>
      </c>
    </row>
    <row r="9" spans="1:9">
      <c r="A9" s="23"/>
      <c r="B9" s="7"/>
      <c r="C9" s="7"/>
      <c r="D9" s="7"/>
      <c r="E9" s="7"/>
      <c r="F9" s="7"/>
      <c r="G9" s="7"/>
    </row>
    <row r="10" spans="1:9">
      <c r="A10" s="69" t="str">
        <f>'DHC Per Diem'!B17</f>
        <v>ST JOSEPH HEALTH CARE CENTER</v>
      </c>
      <c r="B10" s="390" t="str">
        <f>'DHC Per Diem'!A17</f>
        <v>1346289113</v>
      </c>
      <c r="C10" s="161">
        <f>'DHC Per Diem'!D17</f>
        <v>25012</v>
      </c>
      <c r="D10" s="69"/>
      <c r="E10" s="161">
        <f t="shared" ref="E10:E49" si="0">+C10+E9</f>
        <v>25012</v>
      </c>
      <c r="F10" s="2">
        <f t="shared" ref="F10:F49" si="1">IF(E10&lt;$F$54,0,1)</f>
        <v>0</v>
      </c>
      <c r="G10" s="22">
        <f>+'DHC Per Diem'!Y17</f>
        <v>51.3</v>
      </c>
    </row>
    <row r="11" spans="1:9">
      <c r="A11" s="358" t="str">
        <f>'DHC Per Diem'!B35</f>
        <v>REGENT CARE CENTER OF RENO</v>
      </c>
      <c r="B11" s="3" t="str">
        <f>'DHC Per Diem'!A35</f>
        <v>1770690877</v>
      </c>
      <c r="C11" s="36">
        <f>'DHC Per Diem'!D35</f>
        <v>26778</v>
      </c>
      <c r="D11" s="358"/>
      <c r="E11" s="36">
        <f t="shared" si="0"/>
        <v>51790</v>
      </c>
      <c r="F11" s="2">
        <f t="shared" si="1"/>
        <v>0</v>
      </c>
      <c r="G11" s="22">
        <f>+'DHC Per Diem'!Y35</f>
        <v>61.38</v>
      </c>
    </row>
    <row r="12" spans="1:9">
      <c r="A12" s="2" t="str">
        <f>'DHC Per Diem'!B7</f>
        <v>MISSION PINES NURSING &amp; REHAB</v>
      </c>
      <c r="B12" s="3" t="str">
        <f>'DHC Per Diem'!A7</f>
        <v>1184607632</v>
      </c>
      <c r="C12" s="36">
        <f>'DHC Per Diem'!D7</f>
        <v>49696</v>
      </c>
      <c r="E12" s="36">
        <f t="shared" si="0"/>
        <v>101486</v>
      </c>
      <c r="F12" s="2">
        <f t="shared" si="1"/>
        <v>0</v>
      </c>
      <c r="G12" s="22">
        <f>+'DHC Per Diem'!Y7</f>
        <v>63.48</v>
      </c>
    </row>
    <row r="13" spans="1:9">
      <c r="A13" s="2" t="str">
        <f>'DHC Per Diem'!B18</f>
        <v xml:space="preserve">MARQUIS CARE PLAZA REGENCY </v>
      </c>
      <c r="B13" s="3" t="str">
        <f>'DHC Per Diem'!A18</f>
        <v>1790785590</v>
      </c>
      <c r="C13" s="36">
        <f>'DHC Per Diem'!D18</f>
        <v>40512</v>
      </c>
      <c r="E13" s="36">
        <f t="shared" si="0"/>
        <v>141998</v>
      </c>
      <c r="F13" s="2">
        <f t="shared" si="1"/>
        <v>0</v>
      </c>
      <c r="G13" s="22">
        <f>+'DHC Per Diem'!Y18</f>
        <v>63.73</v>
      </c>
    </row>
    <row r="14" spans="1:9">
      <c r="A14" s="2" t="str">
        <f>'DHC Per Diem'!B43</f>
        <v>CARE MERIDIAN LLC</v>
      </c>
      <c r="B14" s="3" t="str">
        <f>'DHC Per Diem'!A43</f>
        <v>1083707764</v>
      </c>
      <c r="C14" s="36">
        <f>'DHC Per Diem'!D43</f>
        <v>4668</v>
      </c>
      <c r="D14" s="7"/>
      <c r="E14" s="36">
        <f t="shared" si="0"/>
        <v>146666</v>
      </c>
      <c r="F14" s="2">
        <f t="shared" si="1"/>
        <v>0</v>
      </c>
      <c r="G14" s="22">
        <f>+'DHC Per Diem'!Y43</f>
        <v>66.37</v>
      </c>
    </row>
    <row r="15" spans="1:9">
      <c r="A15" s="358" t="str">
        <f>'DHC Per Diem'!B33</f>
        <v>HEARTHSTONE OF NORTHERN NEVADA</v>
      </c>
      <c r="B15" s="3" t="str">
        <f>'DHC Per Diem'!A33</f>
        <v>1770521346</v>
      </c>
      <c r="C15" s="36">
        <f>'DHC Per Diem'!D33</f>
        <v>22527</v>
      </c>
      <c r="D15" s="358"/>
      <c r="E15" s="36">
        <f t="shared" si="0"/>
        <v>169193</v>
      </c>
      <c r="F15" s="2">
        <f t="shared" si="1"/>
        <v>0</v>
      </c>
      <c r="G15" s="22">
        <f>+'DHC Per Diem'!Y33</f>
        <v>73.61</v>
      </c>
    </row>
    <row r="16" spans="1:9">
      <c r="A16" s="69" t="str">
        <f>'DHC Per Diem'!B8</f>
        <v>SILVER RIDGE HEALTH CARE CENTER</v>
      </c>
      <c r="B16" s="390" t="str">
        <f>'DHC Per Diem'!A8</f>
        <v>1437299112</v>
      </c>
      <c r="C16" s="161">
        <f>'DHC Per Diem'!D8</f>
        <v>24557</v>
      </c>
      <c r="D16" s="69"/>
      <c r="E16" s="161">
        <f t="shared" si="0"/>
        <v>193750</v>
      </c>
      <c r="F16" s="2">
        <f t="shared" si="1"/>
        <v>0</v>
      </c>
      <c r="G16" s="22">
        <f>+'DHC Per Diem'!Y8</f>
        <v>73.8</v>
      </c>
    </row>
    <row r="17" spans="1:7">
      <c r="A17" s="69" t="str">
        <f>'DHC Per Diem'!B15</f>
        <v>MOUNTAIN VIEW CARE CENTER AT BOULDER CITY</v>
      </c>
      <c r="B17" s="390" t="str">
        <f>'DHC Per Diem'!A15</f>
        <v>1205141033</v>
      </c>
      <c r="C17" s="161">
        <f>'DHC Per Diem'!D15</f>
        <v>15656</v>
      </c>
      <c r="D17" s="69"/>
      <c r="E17" s="161">
        <f t="shared" si="0"/>
        <v>209406</v>
      </c>
      <c r="F17" s="2">
        <f t="shared" si="1"/>
        <v>0</v>
      </c>
      <c r="G17" s="22">
        <f>+'DHC Per Diem'!Y15</f>
        <v>75.39</v>
      </c>
    </row>
    <row r="18" spans="1:7">
      <c r="A18" s="69" t="str">
        <f>'DHC Per Diem'!B13</f>
        <v>ROYAL SPRINGS HEALTHCARE &amp; REHAB</v>
      </c>
      <c r="B18" s="390" t="str">
        <f>'DHC Per Diem'!A13</f>
        <v>1023181146</v>
      </c>
      <c r="C18" s="161">
        <f>'DHC Per Diem'!D13</f>
        <v>54211</v>
      </c>
      <c r="D18" s="69"/>
      <c r="E18" s="161">
        <f t="shared" si="0"/>
        <v>263617</v>
      </c>
      <c r="F18" s="2">
        <f t="shared" si="1"/>
        <v>0</v>
      </c>
      <c r="G18" s="22">
        <f>+'DHC Per Diem'!Y13</f>
        <v>76.67</v>
      </c>
    </row>
    <row r="19" spans="1:7">
      <c r="A19" s="69" t="str">
        <f>'DHC Per Diem'!B14</f>
        <v>NORTH LAS VEGAS CARE CENTER</v>
      </c>
      <c r="B19" s="390" t="str">
        <f>'DHC Per Diem'!A14</f>
        <v>1679660864</v>
      </c>
      <c r="C19" s="161">
        <f>'DHC Per Diem'!D14</f>
        <v>51407</v>
      </c>
      <c r="D19" s="69"/>
      <c r="E19" s="161">
        <f t="shared" si="0"/>
        <v>315024</v>
      </c>
      <c r="F19" s="2">
        <f t="shared" si="1"/>
        <v>0</v>
      </c>
      <c r="G19" s="22">
        <f>+'DHC Per Diem'!Y14</f>
        <v>77.489999999999995</v>
      </c>
    </row>
    <row r="20" spans="1:7">
      <c r="A20" s="2" t="str">
        <f>'DHC Per Diem'!B36</f>
        <v>LKM - ROSEWOOD REHABILITATION</v>
      </c>
      <c r="B20" s="3" t="str">
        <f>'DHC Per Diem'!A36</f>
        <v>1407123417</v>
      </c>
      <c r="C20" s="36">
        <f>'DHC Per Diem'!D36</f>
        <v>10504</v>
      </c>
      <c r="E20" s="36">
        <f t="shared" si="0"/>
        <v>325528</v>
      </c>
      <c r="F20" s="2">
        <f t="shared" si="1"/>
        <v>0</v>
      </c>
      <c r="G20" s="22">
        <f>+'DHC Per Diem'!Y36</f>
        <v>77.819999999999993</v>
      </c>
    </row>
    <row r="21" spans="1:7">
      <c r="A21" s="69" t="str">
        <f>'DHC Per Diem'!B9</f>
        <v>CLEARVIEW HEALTH AND REHABILITATION (NKA LAKE MEAD HEALTH &amp; REHABILITATION)</v>
      </c>
      <c r="B21" s="390" t="str">
        <f>'DHC Per Diem'!A9</f>
        <v>1831528538</v>
      </c>
      <c r="C21" s="161">
        <f>'DHC Per Diem'!D9</f>
        <v>54474</v>
      </c>
      <c r="D21" s="69"/>
      <c r="E21" s="161">
        <f t="shared" si="0"/>
        <v>380002</v>
      </c>
      <c r="F21" s="2">
        <f t="shared" si="1"/>
        <v>0</v>
      </c>
      <c r="G21" s="22">
        <f>+'DHC Per Diem'!Y9</f>
        <v>78.040000000000006</v>
      </c>
    </row>
    <row r="22" spans="1:7">
      <c r="A22" s="358" t="str">
        <f>'DHC Per Diem'!B32</f>
        <v>CARSON CONVALESCENT CENTER</v>
      </c>
      <c r="B22" s="3" t="str">
        <f>'DHC Per Diem'!A32</f>
        <v>1750536322</v>
      </c>
      <c r="C22" s="36">
        <f>'DHC Per Diem'!D32</f>
        <v>8066</v>
      </c>
      <c r="D22" s="358"/>
      <c r="E22" s="36">
        <f t="shared" si="0"/>
        <v>388068</v>
      </c>
      <c r="F22" s="2">
        <f t="shared" si="1"/>
        <v>0</v>
      </c>
      <c r="G22" s="22">
        <f>+'DHC Per Diem'!Y32</f>
        <v>78.930000000000007</v>
      </c>
    </row>
    <row r="23" spans="1:7">
      <c r="A23" s="358" t="str">
        <f>'DHC Per Diem'!B31</f>
        <v>MOUNTAIN VIEW HEALTH AND REHABILITATION CENTER</v>
      </c>
      <c r="B23" s="3" t="str">
        <f>'DHC Per Diem'!A31</f>
        <v>1144279472</v>
      </c>
      <c r="C23" s="36">
        <f>'DHC Per Diem'!D31</f>
        <v>40064</v>
      </c>
      <c r="E23" s="36">
        <f t="shared" si="0"/>
        <v>428132</v>
      </c>
      <c r="F23" s="2">
        <f t="shared" si="1"/>
        <v>0</v>
      </c>
      <c r="G23" s="22">
        <f>+'DHC Per Diem'!Y31</f>
        <v>79.06</v>
      </c>
    </row>
    <row r="24" spans="1:7">
      <c r="A24" s="2" t="str">
        <f>'DHC Per Diem'!B41</f>
        <v>HIGHLAND MANOR OF FALLON</v>
      </c>
      <c r="B24" s="3" t="str">
        <f>'DHC Per Diem'!A41</f>
        <v>1093701856</v>
      </c>
      <c r="C24" s="36">
        <f>'DHC Per Diem'!D41</f>
        <v>18778</v>
      </c>
      <c r="E24" s="36">
        <f t="shared" si="0"/>
        <v>446910</v>
      </c>
      <c r="F24" s="2">
        <f t="shared" si="1"/>
        <v>0</v>
      </c>
      <c r="G24" s="22">
        <f>'DHC Per Diem'!Y41</f>
        <v>79.17</v>
      </c>
    </row>
    <row r="25" spans="1:7">
      <c r="A25" s="358" t="str">
        <f>'DHC Per Diem'!B40</f>
        <v>GARDNERVILLE HEALTH AND REHABILITATION CENTER</v>
      </c>
      <c r="B25" s="3" t="str">
        <f>'DHC Per Diem'!A40</f>
        <v>1083662514</v>
      </c>
      <c r="C25" s="36">
        <f>'DHC Per Diem'!D40</f>
        <v>7035</v>
      </c>
      <c r="D25" s="358"/>
      <c r="E25" s="36">
        <f t="shared" si="0"/>
        <v>453945</v>
      </c>
      <c r="F25" s="2">
        <f t="shared" si="1"/>
        <v>1</v>
      </c>
      <c r="G25" s="22">
        <f>+'DHC Per Diem'!Y40</f>
        <v>80.95</v>
      </c>
    </row>
    <row r="26" spans="1:7">
      <c r="A26" s="2" t="str">
        <f>'DHC Per Diem'!B23</f>
        <v>HORIZON HEALTH AND REHABILITATION (FKA DESERT LANE CARE CENTER)</v>
      </c>
      <c r="B26" s="3" t="str">
        <f>'DHC Per Diem'!A23</f>
        <v>1447298088</v>
      </c>
      <c r="C26" s="36">
        <f>'DHC Per Diem'!D23</f>
        <v>34636</v>
      </c>
      <c r="E26" s="36">
        <f t="shared" si="0"/>
        <v>488581</v>
      </c>
      <c r="F26" s="2">
        <f t="shared" si="1"/>
        <v>1</v>
      </c>
      <c r="G26" s="22">
        <f>+'DHC Per Diem'!Y23</f>
        <v>80.97</v>
      </c>
    </row>
    <row r="27" spans="1:7">
      <c r="A27" s="69" t="str">
        <f>'DHC Per Diem'!B16</f>
        <v>SILVER HILLS HEALTH CARE CENTER</v>
      </c>
      <c r="B27" s="390" t="str">
        <f>'DHC Per Diem'!A16</f>
        <v>1548300262</v>
      </c>
      <c r="C27" s="161">
        <f>'DHC Per Diem'!D16</f>
        <v>16255</v>
      </c>
      <c r="D27" s="69"/>
      <c r="E27" s="161">
        <f t="shared" si="0"/>
        <v>504836</v>
      </c>
      <c r="F27" s="2">
        <f t="shared" si="1"/>
        <v>1</v>
      </c>
      <c r="G27" s="22">
        <f>+'DHC Per Diem'!Y16</f>
        <v>81.650000000000006</v>
      </c>
    </row>
    <row r="28" spans="1:7">
      <c r="A28" s="240" t="str">
        <f>'DHC Per Diem'!B44</f>
        <v>MANOR CARE HEALTH SERVICES - WINGFIELD HILLS</v>
      </c>
      <c r="B28" s="3" t="str">
        <f>'DHC Per Diem'!A44</f>
        <v>1013143965</v>
      </c>
      <c r="C28" s="36">
        <f>'DHC Per Diem'!D44</f>
        <v>12638</v>
      </c>
      <c r="E28" s="36">
        <f t="shared" si="0"/>
        <v>517474</v>
      </c>
      <c r="F28" s="2">
        <f t="shared" si="1"/>
        <v>1</v>
      </c>
      <c r="G28" s="22">
        <f>'DHC Per Diem'!Y44</f>
        <v>83.38</v>
      </c>
    </row>
    <row r="29" spans="1:7">
      <c r="A29" s="240" t="str">
        <f>'DHC Per Diem'!B45</f>
        <v>MARQUIS CARE AT CENTENNIAL HILLS</v>
      </c>
      <c r="B29" s="3" t="str">
        <f>'DHC Per Diem'!A45</f>
        <v>1194045336</v>
      </c>
      <c r="C29" s="36">
        <f>'DHC Per Diem'!D45</f>
        <v>26008</v>
      </c>
      <c r="D29" s="358"/>
      <c r="E29" s="36">
        <f t="shared" si="0"/>
        <v>543482</v>
      </c>
      <c r="F29" s="2">
        <f t="shared" si="1"/>
        <v>1</v>
      </c>
      <c r="G29" s="22">
        <f>+'DHC Per Diem'!Y45</f>
        <v>83.6</v>
      </c>
    </row>
    <row r="30" spans="1:7">
      <c r="A30" s="358" t="str">
        <f>'DHC Per Diem'!B6</f>
        <v>LIFE CARE CENTER OF PARADISE VALLEY</v>
      </c>
      <c r="B30" s="3" t="str">
        <f>'DHC Per Diem'!A6</f>
        <v>1700837416</v>
      </c>
      <c r="C30" s="36">
        <f>'DHC Per Diem'!D6</f>
        <v>5421</v>
      </c>
      <c r="D30" s="358"/>
      <c r="E30" s="36">
        <f t="shared" si="0"/>
        <v>548903</v>
      </c>
      <c r="F30" s="2">
        <f t="shared" si="1"/>
        <v>1</v>
      </c>
      <c r="G30" s="22">
        <f>+'DHC Per Diem'!Y6</f>
        <v>87.52</v>
      </c>
    </row>
    <row r="31" spans="1:7">
      <c r="A31" s="2" t="str">
        <f>'DHC Per Diem'!B25</f>
        <v>LAS VEGAS HEALTHCARE &amp; REHAB CENTER</v>
      </c>
      <c r="B31" s="3" t="str">
        <f>'DHC Per Diem'!A25</f>
        <v>1003150954</v>
      </c>
      <c r="C31" s="36">
        <f>'DHC Per Diem'!D25</f>
        <v>10048</v>
      </c>
      <c r="E31" s="36">
        <f t="shared" si="0"/>
        <v>558951</v>
      </c>
      <c r="F31" s="2">
        <f t="shared" si="1"/>
        <v>1</v>
      </c>
      <c r="G31" s="22">
        <f>+'DHC Per Diem'!Y25</f>
        <v>88.71</v>
      </c>
    </row>
    <row r="32" spans="1:7">
      <c r="A32" s="358" t="str">
        <f>'DHC Per Diem'!B39</f>
        <v>WHITE PINE CARE CENTER</v>
      </c>
      <c r="B32" s="3" t="str">
        <f>'DHC Per Diem'!A39</f>
        <v>1750339131</v>
      </c>
      <c r="C32" s="36">
        <f>'DHC Per Diem'!D39</f>
        <v>9678</v>
      </c>
      <c r="D32" s="358"/>
      <c r="E32" s="36">
        <f t="shared" si="0"/>
        <v>568629</v>
      </c>
      <c r="F32" s="2">
        <f t="shared" si="1"/>
        <v>1</v>
      </c>
      <c r="G32" s="22">
        <f>+'DHC Per Diem'!Y39</f>
        <v>89.09</v>
      </c>
    </row>
    <row r="33" spans="1:7">
      <c r="A33" s="2" t="str">
        <f>'DHC Per Diem'!B28</f>
        <v xml:space="preserve">HIGHLAND MANOR ELKO </v>
      </c>
      <c r="B33" s="3" t="str">
        <f>'DHC Per Diem'!A28</f>
        <v>1396730347</v>
      </c>
      <c r="C33" s="36">
        <f>'DHC Per Diem'!D28</f>
        <v>17664</v>
      </c>
      <c r="E33" s="36">
        <f t="shared" si="0"/>
        <v>586293</v>
      </c>
      <c r="F33" s="2">
        <f t="shared" si="1"/>
        <v>1</v>
      </c>
      <c r="G33" s="22">
        <f>+'DHC Per Diem'!Y28</f>
        <v>89.3</v>
      </c>
    </row>
    <row r="34" spans="1:7">
      <c r="A34" s="69" t="str">
        <f>'DHC Per Diem'!B38</f>
        <v>MANOR CARE HEALTH SERVICES (RENO)</v>
      </c>
      <c r="B34" s="390" t="str">
        <f>'DHC Per Diem'!A38</f>
        <v>1912949504</v>
      </c>
      <c r="C34" s="161">
        <f>'DHC Per Diem'!D38</f>
        <v>24700</v>
      </c>
      <c r="D34" s="69"/>
      <c r="E34" s="161">
        <f t="shared" si="0"/>
        <v>610993</v>
      </c>
      <c r="F34" s="2">
        <f t="shared" si="1"/>
        <v>1</v>
      </c>
      <c r="G34" s="22">
        <f>+'DHC Per Diem'!Y38</f>
        <v>89.92</v>
      </c>
    </row>
    <row r="35" spans="1:7">
      <c r="A35" s="69" t="str">
        <f>'DHC Per Diem'!B10</f>
        <v>COLLEGE PARK REHABILITATION CENTER</v>
      </c>
      <c r="B35" s="390" t="str">
        <f>'DHC Per Diem'!A10</f>
        <v>1417044694</v>
      </c>
      <c r="C35" s="161">
        <f>'DHC Per Diem'!D10</f>
        <v>21249</v>
      </c>
      <c r="D35" s="69"/>
      <c r="E35" s="161">
        <f t="shared" si="0"/>
        <v>632242</v>
      </c>
      <c r="F35" s="2">
        <f t="shared" si="1"/>
        <v>1</v>
      </c>
      <c r="G35" s="22">
        <f>+'DHC Per Diem'!Y10</f>
        <v>90.13</v>
      </c>
    </row>
    <row r="36" spans="1:7">
      <c r="A36" s="69" t="str">
        <f>'DHC Per Diem'!B11</f>
        <v>HIGHLAND MANOR MESQUITE</v>
      </c>
      <c r="B36" s="390" t="str">
        <f>'DHC Per Diem'!A11</f>
        <v>1386642460</v>
      </c>
      <c r="C36" s="161">
        <f>'DHC Per Diem'!D11</f>
        <v>11840</v>
      </c>
      <c r="D36" s="69"/>
      <c r="E36" s="161">
        <f t="shared" si="0"/>
        <v>644082</v>
      </c>
      <c r="F36" s="2">
        <f t="shared" si="1"/>
        <v>1</v>
      </c>
      <c r="G36" s="22">
        <f>+'DHC Per Diem'!Y11</f>
        <v>90.41</v>
      </c>
    </row>
    <row r="37" spans="1:7">
      <c r="A37" s="2" t="str">
        <f>'DHC Per Diem'!B34</f>
        <v>LIFE CARE CENTER OF RENO</v>
      </c>
      <c r="B37" s="3" t="str">
        <f>'DHC Per Diem'!A34</f>
        <v>1821035247</v>
      </c>
      <c r="C37" s="36">
        <f>'DHC Per Diem'!D34</f>
        <v>10890</v>
      </c>
      <c r="E37" s="36">
        <f t="shared" si="0"/>
        <v>654972</v>
      </c>
      <c r="F37" s="2">
        <f t="shared" si="1"/>
        <v>1</v>
      </c>
      <c r="G37" s="22">
        <f>+'DHC Per Diem'!Y34</f>
        <v>92.26</v>
      </c>
    </row>
    <row r="38" spans="1:7">
      <c r="A38" s="2" t="str">
        <f>'DHC Per Diem'!B42</f>
        <v>THE HEIGHTS OF SUMMERLIN</v>
      </c>
      <c r="B38" s="3" t="str">
        <f>'DHC Per Diem'!A42</f>
        <v>1033295241</v>
      </c>
      <c r="C38" s="36">
        <f>'DHC Per Diem'!D42</f>
        <v>27641</v>
      </c>
      <c r="E38" s="36">
        <f t="shared" si="0"/>
        <v>682613</v>
      </c>
      <c r="F38" s="2">
        <f t="shared" si="1"/>
        <v>1</v>
      </c>
      <c r="G38" s="22">
        <f>+'DHC Per Diem'!Y42</f>
        <v>92.34</v>
      </c>
    </row>
    <row r="39" spans="1:7">
      <c r="A39" s="2" t="str">
        <f>'DHC Per Diem'!B29</f>
        <v>PAHRUMP HEALTH AND REHABILITATION CENTER</v>
      </c>
      <c r="B39" s="3" t="str">
        <f>'DHC Per Diem'!A29</f>
        <v>1568410884</v>
      </c>
      <c r="C39" s="36">
        <f>'DHC Per Diem'!D29</f>
        <v>10875</v>
      </c>
      <c r="E39" s="36">
        <f t="shared" si="0"/>
        <v>693488</v>
      </c>
      <c r="F39" s="2">
        <f t="shared" si="1"/>
        <v>1</v>
      </c>
      <c r="G39" s="22">
        <f>+'DHC Per Diem'!Y29</f>
        <v>96.06</v>
      </c>
    </row>
    <row r="40" spans="1:7">
      <c r="A40" s="2" t="str">
        <f>'DHC Per Diem'!B22</f>
        <v>TORREY PINES CARE CENTER</v>
      </c>
      <c r="B40" s="3" t="str">
        <f>'DHC Per Diem'!A22</f>
        <v>1558605402</v>
      </c>
      <c r="C40" s="36">
        <f>'DHC Per Diem'!D22</f>
        <v>7489</v>
      </c>
      <c r="E40" s="36">
        <f t="shared" si="0"/>
        <v>700977</v>
      </c>
      <c r="F40" s="2">
        <f t="shared" si="1"/>
        <v>1</v>
      </c>
      <c r="G40" s="22">
        <f>+'DHC Per Diem'!Y22</f>
        <v>96.75</v>
      </c>
    </row>
    <row r="41" spans="1:7">
      <c r="A41" s="2" t="str">
        <f>'DHC Per Diem'!B21</f>
        <v>LIFE CARE CENTER OF LAS VEGAS</v>
      </c>
      <c r="B41" s="3" t="str">
        <f>'DHC Per Diem'!A21</f>
        <v>1407894314</v>
      </c>
      <c r="C41" s="36">
        <f>'DHC Per Diem'!D21</f>
        <v>46549</v>
      </c>
      <c r="E41" s="36">
        <f t="shared" si="0"/>
        <v>747526</v>
      </c>
      <c r="F41" s="2">
        <f t="shared" si="1"/>
        <v>1</v>
      </c>
      <c r="G41" s="22">
        <f>+'DHC Per Diem'!Y21</f>
        <v>97.93</v>
      </c>
    </row>
    <row r="42" spans="1:7">
      <c r="A42" s="2" t="str">
        <f>'DHC Per Diem'!B24</f>
        <v>EL JEN MEDICAL HOSPITAL</v>
      </c>
      <c r="B42" s="3" t="str">
        <f>'DHC Per Diem'!A24</f>
        <v>1992707806</v>
      </c>
      <c r="C42" s="36">
        <f>'DHC Per Diem'!D24</f>
        <v>29036</v>
      </c>
      <c r="E42" s="36">
        <f t="shared" si="0"/>
        <v>776562</v>
      </c>
      <c r="F42" s="2">
        <f t="shared" si="1"/>
        <v>1</v>
      </c>
      <c r="G42" s="22">
        <f>+'DHC Per Diem'!Y24</f>
        <v>98.38</v>
      </c>
    </row>
    <row r="43" spans="1:7">
      <c r="A43" s="69" t="str">
        <f>'DHC Per Diem'!B12</f>
        <v>TLC CARE CENTER</v>
      </c>
      <c r="B43" s="390" t="str">
        <f>'DHC Per Diem'!A12</f>
        <v>1154383412</v>
      </c>
      <c r="C43" s="161">
        <f>'DHC Per Diem'!D12</f>
        <v>31191</v>
      </c>
      <c r="D43" s="69"/>
      <c r="E43" s="161">
        <f t="shared" si="0"/>
        <v>807753</v>
      </c>
      <c r="F43" s="2">
        <f t="shared" si="1"/>
        <v>1</v>
      </c>
      <c r="G43" s="22">
        <f>+'DHC Per Diem'!Y12</f>
        <v>100.15</v>
      </c>
    </row>
    <row r="44" spans="1:7">
      <c r="A44" s="358" t="str">
        <f>'DHC Per Diem'!B20</f>
        <v>GAYE HAVEN</v>
      </c>
      <c r="B44" s="3" t="str">
        <f>'DHC Per Diem'!A20</f>
        <v>1558497784</v>
      </c>
      <c r="C44" s="36">
        <f>'DHC Per Diem'!D20</f>
        <v>4661</v>
      </c>
      <c r="D44" s="358"/>
      <c r="E44" s="36">
        <f t="shared" si="0"/>
        <v>812414</v>
      </c>
      <c r="F44" s="2">
        <f t="shared" si="1"/>
        <v>1</v>
      </c>
      <c r="G44" s="22">
        <f>+'DHC Per Diem'!Y20</f>
        <v>101.06</v>
      </c>
    </row>
    <row r="45" spans="1:7">
      <c r="A45" s="2" t="str">
        <f>'DHC Per Diem'!B19</f>
        <v>DELMAR GARDENS OF GREEN VALLEY</v>
      </c>
      <c r="B45" s="3" t="str">
        <f>'DHC Per Diem'!A19</f>
        <v>1427043298</v>
      </c>
      <c r="C45" s="36">
        <f>'DHC Per Diem'!D19</f>
        <v>46672</v>
      </c>
      <c r="E45" s="36">
        <f t="shared" si="0"/>
        <v>859086</v>
      </c>
      <c r="F45" s="2">
        <f t="shared" si="1"/>
        <v>1</v>
      </c>
      <c r="G45" s="22">
        <f>+'DHC Per Diem'!Y19</f>
        <v>101.56</v>
      </c>
    </row>
    <row r="46" spans="1:7">
      <c r="A46" s="2" t="str">
        <f>'DHC Per Diem'!B30</f>
        <v>ORMSBY POST ACUTE REHABILITATION</v>
      </c>
      <c r="B46" s="3" t="str">
        <f>'DHC Per Diem'!A30</f>
        <v>1558319889</v>
      </c>
      <c r="C46" s="36">
        <f>'DHC Per Diem'!D30</f>
        <v>18187</v>
      </c>
      <c r="E46" s="36">
        <f t="shared" si="0"/>
        <v>877273</v>
      </c>
      <c r="F46" s="2">
        <f t="shared" si="1"/>
        <v>1</v>
      </c>
      <c r="G46" s="22">
        <f>+'DHC Per Diem'!Y30</f>
        <v>103.07</v>
      </c>
    </row>
    <row r="47" spans="1:7">
      <c r="A47" s="2" t="str">
        <f>'DHC Per Diem'!B26</f>
        <v>SOUTHERN NEVADA MEDICAL &amp; REHAB (FKA VEGAS VALLEY REHABILITATION HOSPITAL)</v>
      </c>
      <c r="B47" s="3" t="str">
        <f>'DHC Per Diem'!A26</f>
        <v>1558458745</v>
      </c>
      <c r="C47" s="36">
        <f>'DHC Per Diem'!D26</f>
        <v>2540</v>
      </c>
      <c r="E47" s="36">
        <f t="shared" si="0"/>
        <v>879813</v>
      </c>
      <c r="F47" s="2">
        <f t="shared" si="1"/>
        <v>1</v>
      </c>
      <c r="G47" s="22">
        <f>+'DHC Per Diem'!Y26</f>
        <v>120.8</v>
      </c>
    </row>
    <row r="48" spans="1:7">
      <c r="A48" s="2" t="str">
        <f>'DHC Per Diem'!B37</f>
        <v>RENOWN SKILLED NURSING</v>
      </c>
      <c r="B48" s="3" t="str">
        <f>'DHC Per Diem'!A37</f>
        <v>1275503591</v>
      </c>
      <c r="C48" s="36">
        <f>'DHC Per Diem'!D37</f>
        <v>19114</v>
      </c>
      <c r="E48" s="36">
        <f t="shared" si="0"/>
        <v>898927</v>
      </c>
      <c r="F48" s="2">
        <f t="shared" si="1"/>
        <v>1</v>
      </c>
      <c r="G48" s="22">
        <f>+'DHC Per Diem'!Y37</f>
        <v>187.15</v>
      </c>
    </row>
    <row r="49" spans="1:7">
      <c r="A49" s="2" t="str">
        <f>'DHC Per Diem'!B27</f>
        <v>HARMON MEDICAL AND REHABILITATION HOSPITAL</v>
      </c>
      <c r="B49" s="3" t="str">
        <f>'DHC Per Diem'!A27</f>
        <v>1598852774</v>
      </c>
      <c r="C49" s="36">
        <f>'DHC Per Diem'!D27</f>
        <v>0</v>
      </c>
      <c r="E49" s="36">
        <f t="shared" si="0"/>
        <v>898927</v>
      </c>
      <c r="F49" s="2">
        <f t="shared" si="1"/>
        <v>1</v>
      </c>
      <c r="G49" s="22">
        <f>+'DHC Per Diem'!Y27</f>
        <v>260.8</v>
      </c>
    </row>
    <row r="50" spans="1:7">
      <c r="B50" s="52"/>
      <c r="C50" s="36"/>
      <c r="E50" s="36"/>
      <c r="G50" s="241"/>
    </row>
    <row r="51" spans="1:7">
      <c r="A51" s="240"/>
      <c r="C51" s="232"/>
      <c r="E51" s="36"/>
    </row>
    <row r="52" spans="1:7">
      <c r="D52" s="21"/>
      <c r="E52" s="59" t="s">
        <v>89</v>
      </c>
      <c r="F52" s="158">
        <f>E49</f>
        <v>898927</v>
      </c>
    </row>
    <row r="53" spans="1:7">
      <c r="E53" s="60" t="s">
        <v>90</v>
      </c>
      <c r="F53" s="270">
        <v>0.5</v>
      </c>
    </row>
    <row r="54" spans="1:7">
      <c r="E54" s="60" t="s">
        <v>91</v>
      </c>
      <c r="F54" s="158">
        <f>+F52*F53</f>
        <v>449463.5</v>
      </c>
    </row>
    <row r="56" spans="1:7">
      <c r="E56" s="52" t="s">
        <v>92</v>
      </c>
      <c r="F56" s="56">
        <f>INDEX(F10:G49,MATCH(1,F10:F49,0),2)</f>
        <v>80.95</v>
      </c>
      <c r="G56" s="62"/>
    </row>
    <row r="57" spans="1:7" ht="6" customHeight="1"/>
    <row r="58" spans="1:7">
      <c r="E58" s="52" t="s">
        <v>262</v>
      </c>
      <c r="F58" s="65">
        <v>1.1000000000000001</v>
      </c>
    </row>
    <row r="59" spans="1:7" ht="5.25" customHeight="1"/>
    <row r="60" spans="1:7" ht="12" thickBot="1">
      <c r="E60" s="160" t="s">
        <v>336</v>
      </c>
      <c r="F60" s="64">
        <f>ROUND(F56*F58,2)</f>
        <v>89.05</v>
      </c>
    </row>
    <row r="61" spans="1:7" ht="12" thickTop="1"/>
    <row r="62" spans="1:7">
      <c r="B62" s="23"/>
      <c r="C62" s="23"/>
      <c r="D62" s="23"/>
      <c r="E62" s="23"/>
      <c r="F62" s="23"/>
    </row>
    <row r="63" spans="1:7">
      <c r="B63" s="23"/>
      <c r="C63" s="23"/>
      <c r="D63" s="23"/>
      <c r="E63" s="60"/>
      <c r="F63" s="45"/>
    </row>
    <row r="64" spans="1:7">
      <c r="B64" s="23"/>
      <c r="C64" s="23"/>
      <c r="D64" s="23"/>
      <c r="E64" s="23"/>
      <c r="F64" s="23"/>
    </row>
    <row r="65" spans="2:6">
      <c r="B65" s="23"/>
      <c r="C65" s="23"/>
      <c r="D65" s="23"/>
      <c r="E65" s="60"/>
      <c r="F65" s="23"/>
    </row>
    <row r="66" spans="2:6">
      <c r="B66" s="23"/>
      <c r="C66" s="23"/>
      <c r="D66" s="23"/>
      <c r="E66" s="23"/>
      <c r="F66" s="23"/>
    </row>
    <row r="67" spans="2:6">
      <c r="B67" s="23"/>
      <c r="C67" s="23"/>
      <c r="D67" s="23"/>
      <c r="E67" s="23"/>
      <c r="F67" s="23"/>
    </row>
  </sheetData>
  <sortState ref="A10:I49">
    <sortCondition ref="G10:G49"/>
  </sortState>
  <mergeCells count="3">
    <mergeCell ref="A1:G1"/>
    <mergeCell ref="A2:G2"/>
    <mergeCell ref="E4:G4"/>
  </mergeCells>
  <phoneticPr fontId="0" type="noConversion"/>
  <printOptions horizontalCentered="1" verticalCentered="1"/>
  <pageMargins left="0.18" right="0.18" top="0.35" bottom="0.35" header="0.18" footer="0.18"/>
  <pageSetup orientation="portrait" r:id="rId1"/>
  <headerFooter alignWithMargins="0">
    <oddFooter>&amp;L&amp;F, &amp;A&amp;CPage &amp;P of &amp;N&amp;R&amp;D, &amp;T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zoomScaleNormal="100" workbookViewId="0">
      <selection sqref="A1:F1"/>
    </sheetView>
  </sheetViews>
  <sheetFormatPr defaultColWidth="9.140625" defaultRowHeight="11.25"/>
  <cols>
    <col min="1" max="1" width="10.7109375" style="2" customWidth="1"/>
    <col min="2" max="2" width="40.42578125" style="2" customWidth="1"/>
    <col min="3" max="3" width="12.28515625" style="2" customWidth="1"/>
    <col min="4" max="4" width="11.28515625" style="2" customWidth="1"/>
    <col min="5" max="5" width="15.42578125" style="2" customWidth="1"/>
    <col min="6" max="6" width="12.7109375" style="2" customWidth="1"/>
    <col min="7" max="16384" width="9.140625" style="2"/>
  </cols>
  <sheetData>
    <row r="1" spans="1:6" ht="12.75" customHeight="1">
      <c r="A1" s="446" t="s">
        <v>113</v>
      </c>
      <c r="B1" s="446"/>
      <c r="C1" s="446"/>
      <c r="D1" s="446"/>
      <c r="E1" s="446"/>
      <c r="F1" s="446"/>
    </row>
    <row r="2" spans="1:6" ht="12.75" customHeight="1">
      <c r="A2" s="446" t="s">
        <v>141</v>
      </c>
      <c r="B2" s="446"/>
      <c r="C2" s="446"/>
      <c r="D2" s="446"/>
      <c r="E2" s="446"/>
      <c r="F2" s="446"/>
    </row>
    <row r="4" spans="1:6" ht="12" thickBot="1"/>
    <row r="5" spans="1:6" ht="57" thickBot="1">
      <c r="A5" s="39" t="s">
        <v>340</v>
      </c>
      <c r="B5" s="83" t="s">
        <v>32</v>
      </c>
      <c r="C5" s="39" t="s">
        <v>139</v>
      </c>
      <c r="D5" s="39" t="s">
        <v>434</v>
      </c>
      <c r="E5" s="39" t="s">
        <v>140</v>
      </c>
      <c r="F5" s="39" t="s">
        <v>141</v>
      </c>
    </row>
    <row r="6" spans="1:6" s="4" customFormat="1">
      <c r="A6" s="76"/>
      <c r="B6" s="76"/>
      <c r="C6" s="76" t="s">
        <v>108</v>
      </c>
      <c r="D6" s="76" t="s">
        <v>109</v>
      </c>
      <c r="E6" s="76" t="s">
        <v>110</v>
      </c>
      <c r="F6" s="76" t="s">
        <v>142</v>
      </c>
    </row>
    <row r="7" spans="1:6">
      <c r="A7" s="9"/>
      <c r="B7" s="9"/>
      <c r="C7" s="9"/>
      <c r="D7" s="9"/>
      <c r="E7" s="9"/>
      <c r="F7" s="9"/>
    </row>
    <row r="8" spans="1:6">
      <c r="A8" s="8" t="str">
        <f>'DHC Per Diem'!A6</f>
        <v>1700837416</v>
      </c>
      <c r="B8" s="9" t="str">
        <f>'DHC Per Diem'!B6</f>
        <v>LIFE CARE CENTER OF PARADISE VALLEY</v>
      </c>
      <c r="C8" s="86">
        <f>'DHC Array'!$F$60</f>
        <v>89.05</v>
      </c>
      <c r="D8" s="347">
        <f>VLOOKUP(A8,'CMI 10012016'!$A:$K,11,0)</f>
        <v>1.087</v>
      </c>
      <c r="E8" s="347">
        <f>'DHC Per Diem'!$X$48</f>
        <v>1.1599999999999999</v>
      </c>
      <c r="F8" s="85">
        <f>ROUND(C8*(D8/E8),2)</f>
        <v>83.45</v>
      </c>
    </row>
    <row r="9" spans="1:6">
      <c r="A9" s="8" t="str">
        <f>'DHC Per Diem'!A7</f>
        <v>1184607632</v>
      </c>
      <c r="B9" s="9" t="str">
        <f>'DHC Per Diem'!B7</f>
        <v>MISSION PINES NURSING &amp; REHAB</v>
      </c>
      <c r="C9" s="86">
        <f>'DHC Array'!$F$60</f>
        <v>89.05</v>
      </c>
      <c r="D9" s="347">
        <f>VLOOKUP(A9,'CMI 10012016'!$A:$K,11,0)</f>
        <v>0.98170000000000002</v>
      </c>
      <c r="E9" s="347">
        <f>'DHC Per Diem'!$X$48</f>
        <v>1.1599999999999999</v>
      </c>
      <c r="F9" s="85">
        <f>ROUND(C9*(D9/E9),2)</f>
        <v>75.36</v>
      </c>
    </row>
    <row r="10" spans="1:6">
      <c r="A10" s="8" t="str">
        <f>'DHC Per Diem'!A8</f>
        <v>1437299112</v>
      </c>
      <c r="B10" s="9" t="str">
        <f>'DHC Per Diem'!B8</f>
        <v>SILVER RIDGE HEALTH CARE CENTER</v>
      </c>
      <c r="C10" s="86">
        <f>'DHC Array'!$F$60</f>
        <v>89.05</v>
      </c>
      <c r="D10" s="347">
        <f>VLOOKUP(A10,'CMI 10012016'!$A:$K,11,0)</f>
        <v>1.2349000000000001</v>
      </c>
      <c r="E10" s="347">
        <f>'DHC Per Diem'!$X$48</f>
        <v>1.1599999999999999</v>
      </c>
      <c r="F10" s="85">
        <f>ROUND(C10*(D10/E10),2)</f>
        <v>94.8</v>
      </c>
    </row>
    <row r="11" spans="1:6">
      <c r="A11" s="8" t="str">
        <f>'DHC Per Diem'!A9</f>
        <v>1831528538</v>
      </c>
      <c r="B11" s="9" t="str">
        <f>'DHC Per Diem'!B9</f>
        <v>CLEARVIEW HEALTH AND REHABILITATION (NKA LAKE MEAD HEALTH &amp; REHABILITATION)</v>
      </c>
      <c r="C11" s="86">
        <f>'DHC Array'!$F$60</f>
        <v>89.05</v>
      </c>
      <c r="D11" s="347">
        <f>VLOOKUP(A11,'CMI 10012016'!$A:$K,11,0)</f>
        <v>1.1254</v>
      </c>
      <c r="E11" s="347">
        <f>'DHC Per Diem'!$X$48</f>
        <v>1.1599999999999999</v>
      </c>
      <c r="F11" s="85">
        <f t="shared" ref="F11:F45" si="0">ROUND(C11*(D11/E11),2)</f>
        <v>86.39</v>
      </c>
    </row>
    <row r="12" spans="1:6">
      <c r="A12" s="8" t="str">
        <f>'DHC Per Diem'!A10</f>
        <v>1417044694</v>
      </c>
      <c r="B12" s="9" t="str">
        <f>'DHC Per Diem'!B10</f>
        <v>COLLEGE PARK REHABILITATION CENTER</v>
      </c>
      <c r="C12" s="86">
        <f>'DHC Array'!$F$60</f>
        <v>89.05</v>
      </c>
      <c r="D12" s="347">
        <f>VLOOKUP(A12,'CMI 10012016'!$A:$K,11,0)</f>
        <v>1.4019999999999999</v>
      </c>
      <c r="E12" s="347">
        <f>'DHC Per Diem'!$X$48</f>
        <v>1.1599999999999999</v>
      </c>
      <c r="F12" s="85">
        <f>ROUND(C12*(D12/E12),2)</f>
        <v>107.63</v>
      </c>
    </row>
    <row r="13" spans="1:6">
      <c r="A13" s="8" t="str">
        <f>'DHC Per Diem'!A11</f>
        <v>1386642460</v>
      </c>
      <c r="B13" s="9" t="str">
        <f>'DHC Per Diem'!B11</f>
        <v>HIGHLAND MANOR MESQUITE</v>
      </c>
      <c r="C13" s="86">
        <f>'DHC Array'!$F$60</f>
        <v>89.05</v>
      </c>
      <c r="D13" s="347">
        <f>VLOOKUP(A13,'CMI 10012016'!$A:$K,11,0)</f>
        <v>0.93369999999999997</v>
      </c>
      <c r="E13" s="347">
        <f>'DHC Per Diem'!$X$48</f>
        <v>1.1599999999999999</v>
      </c>
      <c r="F13" s="85">
        <f t="shared" si="0"/>
        <v>71.680000000000007</v>
      </c>
    </row>
    <row r="14" spans="1:6">
      <c r="A14" s="8" t="str">
        <f>'DHC Per Diem'!A12</f>
        <v>1154383412</v>
      </c>
      <c r="B14" s="9" t="str">
        <f>'DHC Per Diem'!B12</f>
        <v>TLC CARE CENTER</v>
      </c>
      <c r="C14" s="86">
        <f>'DHC Array'!$F$60</f>
        <v>89.05</v>
      </c>
      <c r="D14" s="347">
        <f>VLOOKUP(A14,'CMI 10012016'!$A:$K,11,0)</f>
        <v>1.0528</v>
      </c>
      <c r="E14" s="347">
        <f>'DHC Per Diem'!$X$48</f>
        <v>1.1599999999999999</v>
      </c>
      <c r="F14" s="85">
        <f t="shared" si="0"/>
        <v>80.819999999999993</v>
      </c>
    </row>
    <row r="15" spans="1:6">
      <c r="A15" s="8" t="str">
        <f>'DHC Per Diem'!A13</f>
        <v>1023181146</v>
      </c>
      <c r="B15" s="9" t="str">
        <f>'DHC Per Diem'!B13</f>
        <v>ROYAL SPRINGS HEALTHCARE &amp; REHAB</v>
      </c>
      <c r="C15" s="86">
        <f>'DHC Array'!$F$60</f>
        <v>89.05</v>
      </c>
      <c r="D15" s="347">
        <f>VLOOKUP(A15,'CMI 10012016'!$A:$K,11,0)</f>
        <v>1.2369000000000001</v>
      </c>
      <c r="E15" s="347">
        <f>'DHC Per Diem'!$X$48</f>
        <v>1.1599999999999999</v>
      </c>
      <c r="F15" s="85">
        <f t="shared" si="0"/>
        <v>94.95</v>
      </c>
    </row>
    <row r="16" spans="1:6">
      <c r="A16" s="8" t="str">
        <f>'DHC Per Diem'!A14</f>
        <v>1679660864</v>
      </c>
      <c r="B16" s="9" t="str">
        <f>'DHC Per Diem'!B14</f>
        <v>NORTH LAS VEGAS CARE CENTER</v>
      </c>
      <c r="C16" s="86">
        <f>'DHC Array'!$F$60</f>
        <v>89.05</v>
      </c>
      <c r="D16" s="347">
        <f>VLOOKUP(A16,'CMI 10012016'!$A:$K,11,0)</f>
        <v>1.0656000000000001</v>
      </c>
      <c r="E16" s="347">
        <f>'DHC Per Diem'!$X$48</f>
        <v>1.1599999999999999</v>
      </c>
      <c r="F16" s="85">
        <f t="shared" si="0"/>
        <v>81.8</v>
      </c>
    </row>
    <row r="17" spans="1:7">
      <c r="A17" s="8" t="str">
        <f>'DHC Per Diem'!A15</f>
        <v>1205141033</v>
      </c>
      <c r="B17" s="9" t="str">
        <f>'DHC Per Diem'!B15</f>
        <v>MOUNTAIN VIEW CARE CENTER AT BOULDER CITY</v>
      </c>
      <c r="C17" s="86">
        <f>'DHC Array'!$F$60</f>
        <v>89.05</v>
      </c>
      <c r="D17" s="347">
        <f>VLOOKUP(A17,'CMI 10012016'!$A:$K,11,0)</f>
        <v>1.0586</v>
      </c>
      <c r="E17" s="347">
        <f>'DHC Per Diem'!$X$48</f>
        <v>1.1599999999999999</v>
      </c>
      <c r="F17" s="85">
        <f t="shared" si="0"/>
        <v>81.27</v>
      </c>
    </row>
    <row r="18" spans="1:7">
      <c r="A18" s="8" t="str">
        <f>'DHC Per Diem'!A16</f>
        <v>1548300262</v>
      </c>
      <c r="B18" s="9" t="str">
        <f>'DHC Per Diem'!B16</f>
        <v>SILVER HILLS HEALTH CARE CENTER</v>
      </c>
      <c r="C18" s="86">
        <f>'DHC Array'!$F$60</f>
        <v>89.05</v>
      </c>
      <c r="D18" s="347">
        <f>VLOOKUP(A18,'CMI 10012016'!$A:$K,11,0)</f>
        <v>1.0243</v>
      </c>
      <c r="E18" s="347">
        <f>'DHC Per Diem'!$X$48</f>
        <v>1.1599999999999999</v>
      </c>
      <c r="F18" s="85">
        <f t="shared" si="0"/>
        <v>78.63</v>
      </c>
    </row>
    <row r="19" spans="1:7">
      <c r="A19" s="8" t="str">
        <f>'DHC Per Diem'!A17</f>
        <v>1346289113</v>
      </c>
      <c r="B19" s="9" t="str">
        <f>'DHC Per Diem'!B17</f>
        <v>ST JOSEPH HEALTH CARE CENTER</v>
      </c>
      <c r="C19" s="86">
        <f>'DHC Array'!$F$60</f>
        <v>89.05</v>
      </c>
      <c r="D19" s="347">
        <f>VLOOKUP(A19,'CMI 10012016'!$A:$K,11,0)</f>
        <v>1.3586</v>
      </c>
      <c r="E19" s="347">
        <f>'DHC Per Diem'!$X$48</f>
        <v>1.1599999999999999</v>
      </c>
      <c r="F19" s="85">
        <f t="shared" si="0"/>
        <v>104.3</v>
      </c>
    </row>
    <row r="20" spans="1:7">
      <c r="A20" s="8" t="str">
        <f>'DHC Per Diem'!A18</f>
        <v>1790785590</v>
      </c>
      <c r="B20" s="9" t="str">
        <f>'DHC Per Diem'!B18</f>
        <v xml:space="preserve">MARQUIS CARE PLAZA REGENCY </v>
      </c>
      <c r="C20" s="86">
        <f>'DHC Array'!$F$60</f>
        <v>89.05</v>
      </c>
      <c r="D20" s="347">
        <f>VLOOKUP(A20,'CMI 10012016'!$A:$K,11,0)</f>
        <v>1.2741</v>
      </c>
      <c r="E20" s="347">
        <f>'DHC Per Diem'!$X$48</f>
        <v>1.1599999999999999</v>
      </c>
      <c r="F20" s="85">
        <f t="shared" si="0"/>
        <v>97.81</v>
      </c>
    </row>
    <row r="21" spans="1:7">
      <c r="A21" s="8" t="str">
        <f>'DHC Per Diem'!A19</f>
        <v>1427043298</v>
      </c>
      <c r="B21" s="9" t="str">
        <f>'DHC Per Diem'!B19</f>
        <v>DELMAR GARDENS OF GREEN VALLEY</v>
      </c>
      <c r="C21" s="86">
        <f>'DHC Array'!$F$60</f>
        <v>89.05</v>
      </c>
      <c r="D21" s="347">
        <f>VLOOKUP(A21,'CMI 10012016'!$A:$K,11,0)</f>
        <v>0.98770000000000002</v>
      </c>
      <c r="E21" s="347">
        <f>'DHC Per Diem'!$X$48</f>
        <v>1.1599999999999999</v>
      </c>
      <c r="F21" s="85">
        <f t="shared" si="0"/>
        <v>75.819999999999993</v>
      </c>
    </row>
    <row r="22" spans="1:7">
      <c r="A22" s="8" t="str">
        <f>'DHC Per Diem'!A20</f>
        <v>1558497784</v>
      </c>
      <c r="B22" s="9" t="str">
        <f>'DHC Per Diem'!B20</f>
        <v>GAYE HAVEN</v>
      </c>
      <c r="C22" s="86">
        <f>'DHC Array'!$F$60</f>
        <v>89.05</v>
      </c>
      <c r="D22" s="347">
        <f>VLOOKUP(A22,'CMI 10012016'!$A:$K,11,0)</f>
        <v>0.82130000000000003</v>
      </c>
      <c r="E22" s="347">
        <f>'DHC Per Diem'!$X$48</f>
        <v>1.1599999999999999</v>
      </c>
      <c r="F22" s="85">
        <f t="shared" si="0"/>
        <v>63.05</v>
      </c>
    </row>
    <row r="23" spans="1:7">
      <c r="A23" s="8" t="str">
        <f>'DHC Per Diem'!A21</f>
        <v>1407894314</v>
      </c>
      <c r="B23" s="9" t="str">
        <f>'DHC Per Diem'!B21</f>
        <v>LIFE CARE CENTER OF LAS VEGAS</v>
      </c>
      <c r="C23" s="86">
        <f>'DHC Array'!$F$60</f>
        <v>89.05</v>
      </c>
      <c r="D23" s="347">
        <f>VLOOKUP(A23,'CMI 10012016'!$A:$K,11,0)</f>
        <v>1.0356000000000001</v>
      </c>
      <c r="E23" s="347">
        <f>'DHC Per Diem'!$X$48</f>
        <v>1.1599999999999999</v>
      </c>
      <c r="F23" s="85">
        <f t="shared" si="0"/>
        <v>79.5</v>
      </c>
    </row>
    <row r="24" spans="1:7">
      <c r="A24" s="8" t="str">
        <f>'DHC Per Diem'!A22</f>
        <v>1558605402</v>
      </c>
      <c r="B24" s="9" t="str">
        <f>'DHC Per Diem'!B22</f>
        <v>TORREY PINES CARE CENTER</v>
      </c>
      <c r="C24" s="86">
        <f>'DHC Array'!$F$60</f>
        <v>89.05</v>
      </c>
      <c r="D24" s="347">
        <f>VLOOKUP(A24,'CMI 10012016'!$A:$K,11,0)</f>
        <v>1.1882999999999999</v>
      </c>
      <c r="E24" s="347">
        <f>'DHC Per Diem'!$X$48</f>
        <v>1.1599999999999999</v>
      </c>
      <c r="F24" s="85">
        <f t="shared" si="0"/>
        <v>91.22</v>
      </c>
    </row>
    <row r="25" spans="1:7">
      <c r="A25" s="8" t="str">
        <f>'DHC Per Diem'!A23</f>
        <v>1447298088</v>
      </c>
      <c r="B25" s="9" t="str">
        <f>'DHC Per Diem'!B23</f>
        <v>HORIZON HEALTH AND REHABILITATION (FKA DESERT LANE CARE CENTER)</v>
      </c>
      <c r="C25" s="86">
        <f>'DHC Array'!$F$60</f>
        <v>89.05</v>
      </c>
      <c r="D25" s="347">
        <f>VLOOKUP(A25,'CMI 10012016'!$A:$K,11,0)</f>
        <v>1.2655000000000001</v>
      </c>
      <c r="E25" s="347">
        <f>'DHC Per Diem'!$X$48</f>
        <v>1.1599999999999999</v>
      </c>
      <c r="F25" s="85">
        <f t="shared" si="0"/>
        <v>97.15</v>
      </c>
    </row>
    <row r="26" spans="1:7">
      <c r="A26" s="8" t="str">
        <f>'DHC Per Diem'!A24</f>
        <v>1992707806</v>
      </c>
      <c r="B26" s="9" t="str">
        <f>'DHC Per Diem'!B24</f>
        <v>EL JEN MEDICAL HOSPITAL</v>
      </c>
      <c r="C26" s="86">
        <f>'DHC Array'!$F$60</f>
        <v>89.05</v>
      </c>
      <c r="D26" s="347">
        <f>VLOOKUP(A26,'CMI 10012016'!$A:$K,11,0)</f>
        <v>1.0581</v>
      </c>
      <c r="E26" s="347">
        <f>'DHC Per Diem'!$X$48</f>
        <v>1.1599999999999999</v>
      </c>
      <c r="F26" s="85">
        <f t="shared" si="0"/>
        <v>81.23</v>
      </c>
    </row>
    <row r="27" spans="1:7">
      <c r="A27" s="8" t="str">
        <f>'DHC Per Diem'!A25</f>
        <v>1003150954</v>
      </c>
      <c r="B27" s="9" t="str">
        <f>'DHC Per Diem'!B25</f>
        <v>LAS VEGAS HEALTHCARE &amp; REHAB CENTER</v>
      </c>
      <c r="C27" s="86">
        <f>'DHC Array'!$F$60</f>
        <v>89.05</v>
      </c>
      <c r="D27" s="347">
        <f>VLOOKUP(A27,'CMI 10012016'!$A:$K,11,0)</f>
        <v>1.1531</v>
      </c>
      <c r="E27" s="347">
        <f>'DHC Per Diem'!$X$48</f>
        <v>1.1599999999999999</v>
      </c>
      <c r="F27" s="85">
        <f t="shared" si="0"/>
        <v>88.52</v>
      </c>
    </row>
    <row r="28" spans="1:7">
      <c r="A28" s="8" t="str">
        <f>'DHC Per Diem'!A26</f>
        <v>1558458745</v>
      </c>
      <c r="B28" s="9" t="str">
        <f>'DHC Per Diem'!B26</f>
        <v>SOUTHERN NEVADA MEDICAL &amp; REHAB (FKA VEGAS VALLEY REHABILITATION HOSPITAL)</v>
      </c>
      <c r="C28" s="86">
        <f>'DHC Array'!$F$60</f>
        <v>89.05</v>
      </c>
      <c r="D28" s="347">
        <f>VLOOKUP(A28,'CMI 10012016'!$A:$K,11,0)</f>
        <v>1.0711999999999999</v>
      </c>
      <c r="E28" s="347">
        <f>'DHC Per Diem'!$X$48</f>
        <v>1.1599999999999999</v>
      </c>
      <c r="F28" s="85">
        <f t="shared" si="0"/>
        <v>82.23</v>
      </c>
    </row>
    <row r="29" spans="1:7">
      <c r="A29" s="8" t="str">
        <f>'DHC Per Diem'!A27</f>
        <v>1598852774</v>
      </c>
      <c r="B29" s="9" t="str">
        <f>'DHC Per Diem'!B27</f>
        <v>HARMON MEDICAL AND REHABILITATION HOSPITAL</v>
      </c>
      <c r="C29" s="86">
        <f>'DHC Array'!$F$60</f>
        <v>89.05</v>
      </c>
      <c r="D29" s="347">
        <v>1.1599999999999999</v>
      </c>
      <c r="E29" s="347">
        <f>'DHC Per Diem'!$X$48</f>
        <v>1.1599999999999999</v>
      </c>
      <c r="F29" s="85">
        <f>ROUND(C29*(D29/E29),2)</f>
        <v>89.05</v>
      </c>
      <c r="G29" s="339" t="s">
        <v>247</v>
      </c>
    </row>
    <row r="30" spans="1:7">
      <c r="A30" s="8" t="str">
        <f>'DHC Per Diem'!A28</f>
        <v>1396730347</v>
      </c>
      <c r="B30" s="9" t="str">
        <f>'DHC Per Diem'!B28</f>
        <v xml:space="preserve">HIGHLAND MANOR ELKO </v>
      </c>
      <c r="C30" s="86">
        <f>'DHC Array'!$F$60</f>
        <v>89.05</v>
      </c>
      <c r="D30" s="347">
        <f>VLOOKUP(A30,'CMI 10012016'!$A:$K,11,0)</f>
        <v>0.99690000000000001</v>
      </c>
      <c r="E30" s="347">
        <f>'DHC Per Diem'!$X$48</f>
        <v>1.1599999999999999</v>
      </c>
      <c r="F30" s="85">
        <f t="shared" si="0"/>
        <v>76.53</v>
      </c>
      <c r="G30" s="339"/>
    </row>
    <row r="31" spans="1:7">
      <c r="A31" s="8" t="str">
        <f>'DHC Per Diem'!A29</f>
        <v>1568410884</v>
      </c>
      <c r="B31" s="9" t="str">
        <f>'DHC Per Diem'!B29</f>
        <v>PAHRUMP HEALTH AND REHABILITATION CENTER</v>
      </c>
      <c r="C31" s="86">
        <f>'DHC Array'!$F$60</f>
        <v>89.05</v>
      </c>
      <c r="D31" s="347">
        <f>VLOOKUP(A31,'CMI 10012016'!$A:$K,11,0)</f>
        <v>1.0681</v>
      </c>
      <c r="E31" s="347">
        <f>'DHC Per Diem'!$X$48</f>
        <v>1.1599999999999999</v>
      </c>
      <c r="F31" s="85">
        <f t="shared" si="0"/>
        <v>82</v>
      </c>
    </row>
    <row r="32" spans="1:7">
      <c r="A32" s="8" t="str">
        <f>'DHC Per Diem'!A30</f>
        <v>1558319889</v>
      </c>
      <c r="B32" s="9" t="str">
        <f>'DHC Per Diem'!B30</f>
        <v>ORMSBY POST ACUTE REHABILITATION</v>
      </c>
      <c r="C32" s="86">
        <f>'DHC Array'!$F$60</f>
        <v>89.05</v>
      </c>
      <c r="D32" s="347">
        <f>VLOOKUP(A32,'CMI 10012016'!$A:$K,11,0)</f>
        <v>0.95979999999999999</v>
      </c>
      <c r="E32" s="347">
        <f>'DHC Per Diem'!$X$48</f>
        <v>1.1599999999999999</v>
      </c>
      <c r="F32" s="85">
        <f t="shared" si="0"/>
        <v>73.680000000000007</v>
      </c>
    </row>
    <row r="33" spans="1:7">
      <c r="A33" s="8" t="str">
        <f>'DHC Per Diem'!A31</f>
        <v>1144279472</v>
      </c>
      <c r="B33" s="9" t="str">
        <f>'DHC Per Diem'!B31</f>
        <v>MOUNTAIN VIEW HEALTH AND REHABILITATION CENTER</v>
      </c>
      <c r="C33" s="86">
        <f>'DHC Array'!$F$60</f>
        <v>89.05</v>
      </c>
      <c r="D33" s="347">
        <f>VLOOKUP(A33,'CMI 10012016'!$A:$K,11,0)</f>
        <v>1.0004</v>
      </c>
      <c r="E33" s="347">
        <f>'DHC Per Diem'!$X$48</f>
        <v>1.1599999999999999</v>
      </c>
      <c r="F33" s="85">
        <f t="shared" si="0"/>
        <v>76.8</v>
      </c>
    </row>
    <row r="34" spans="1:7">
      <c r="A34" s="8" t="str">
        <f>'DHC Per Diem'!A32</f>
        <v>1750536322</v>
      </c>
      <c r="B34" s="9" t="str">
        <f>'DHC Per Diem'!B32</f>
        <v>CARSON CONVALESCENT CENTER</v>
      </c>
      <c r="C34" s="86">
        <f>'DHC Array'!$F$60</f>
        <v>89.05</v>
      </c>
      <c r="D34" s="347">
        <f>VLOOKUP(A34,'CMI 10012016'!$A:$K,11,0)</f>
        <v>1.0774999999999999</v>
      </c>
      <c r="E34" s="347">
        <f>'DHC Per Diem'!$X$48</f>
        <v>1.1599999999999999</v>
      </c>
      <c r="F34" s="85">
        <f t="shared" si="0"/>
        <v>82.72</v>
      </c>
    </row>
    <row r="35" spans="1:7">
      <c r="A35" s="8" t="str">
        <f>'DHC Per Diem'!A33</f>
        <v>1770521346</v>
      </c>
      <c r="B35" s="9" t="str">
        <f>'DHC Per Diem'!B33</f>
        <v>HEARTHSTONE OF NORTHERN NEVADA</v>
      </c>
      <c r="C35" s="177">
        <f>'DHC Array'!$F$60</f>
        <v>89.05</v>
      </c>
      <c r="D35" s="347">
        <f>VLOOKUP(A35,'CMI 10012016'!$A:$K,11,0)</f>
        <v>1.2414000000000001</v>
      </c>
      <c r="E35" s="335">
        <f>'DHC Per Diem'!$X$48</f>
        <v>1.1599999999999999</v>
      </c>
      <c r="F35" s="108">
        <f t="shared" si="0"/>
        <v>95.3</v>
      </c>
    </row>
    <row r="36" spans="1:7">
      <c r="A36" s="8" t="str">
        <f>'DHC Per Diem'!A34</f>
        <v>1821035247</v>
      </c>
      <c r="B36" s="9" t="str">
        <f>'DHC Per Diem'!B34</f>
        <v>LIFE CARE CENTER OF RENO</v>
      </c>
      <c r="C36" s="86">
        <f>'DHC Array'!$F$60</f>
        <v>89.05</v>
      </c>
      <c r="D36" s="347">
        <f>VLOOKUP(A36,'CMI 10012016'!$A:$K,11,0)</f>
        <v>1.2124999999999999</v>
      </c>
      <c r="E36" s="347">
        <f>'DHC Per Diem'!$X$48</f>
        <v>1.1599999999999999</v>
      </c>
      <c r="F36" s="85">
        <f t="shared" si="0"/>
        <v>93.08</v>
      </c>
    </row>
    <row r="37" spans="1:7">
      <c r="A37" s="8" t="str">
        <f>'DHC Per Diem'!A35</f>
        <v>1770690877</v>
      </c>
      <c r="B37" s="9" t="str">
        <f>'DHC Per Diem'!B35</f>
        <v>REGENT CARE CENTER OF RENO</v>
      </c>
      <c r="C37" s="86">
        <f>'DHC Array'!$F$60</f>
        <v>89.05</v>
      </c>
      <c r="D37" s="347">
        <f>VLOOKUP(A37,'CMI 10012016'!$A:$K,11,0)</f>
        <v>0.98580000000000001</v>
      </c>
      <c r="E37" s="347">
        <f>'DHC Per Diem'!$X$48</f>
        <v>1.1599999999999999</v>
      </c>
      <c r="F37" s="85">
        <f t="shared" si="0"/>
        <v>75.680000000000007</v>
      </c>
    </row>
    <row r="38" spans="1:7">
      <c r="A38" s="8" t="str">
        <f>'DHC Per Diem'!A36</f>
        <v>1407123417</v>
      </c>
      <c r="B38" s="9" t="str">
        <f>'DHC Per Diem'!B36</f>
        <v>LKM - ROSEWOOD REHABILITATION</v>
      </c>
      <c r="C38" s="86">
        <f>'DHC Array'!$F$60</f>
        <v>89.05</v>
      </c>
      <c r="D38" s="347">
        <f>VLOOKUP(A38,'CMI 10012016'!$A:$K,11,0)</f>
        <v>1.3255999999999999</v>
      </c>
      <c r="E38" s="347">
        <f>'DHC Per Diem'!$X$48</f>
        <v>1.1599999999999999</v>
      </c>
      <c r="F38" s="85">
        <f t="shared" si="0"/>
        <v>101.76</v>
      </c>
    </row>
    <row r="39" spans="1:7">
      <c r="A39" s="8" t="str">
        <f>'DHC Per Diem'!A37</f>
        <v>1275503591</v>
      </c>
      <c r="B39" s="9" t="str">
        <f>'DHC Per Diem'!B37</f>
        <v>RENOWN SKILLED NURSING</v>
      </c>
      <c r="C39" s="86">
        <f>'DHC Array'!$F$60</f>
        <v>89.05</v>
      </c>
      <c r="D39" s="347">
        <f>VLOOKUP(A39,'CMI 10012016'!$A:$K,11,0)</f>
        <v>1.0912999999999999</v>
      </c>
      <c r="E39" s="347">
        <f>'DHC Per Diem'!$X$48</f>
        <v>1.1599999999999999</v>
      </c>
      <c r="F39" s="85">
        <f t="shared" si="0"/>
        <v>83.78</v>
      </c>
    </row>
    <row r="40" spans="1:7">
      <c r="A40" s="8" t="str">
        <f>'DHC Per Diem'!A38</f>
        <v>1912949504</v>
      </c>
      <c r="B40" s="9" t="str">
        <f>'DHC Per Diem'!B38</f>
        <v>MANOR CARE HEALTH SERVICES (RENO)</v>
      </c>
      <c r="C40" s="86">
        <f>'DHC Array'!$F$60</f>
        <v>89.05</v>
      </c>
      <c r="D40" s="347">
        <f>VLOOKUP(A40,'CMI 10012016'!$A:$K,11,0)</f>
        <v>1.0078</v>
      </c>
      <c r="E40" s="347">
        <f>'DHC Per Diem'!$X$48</f>
        <v>1.1599999999999999</v>
      </c>
      <c r="F40" s="85">
        <f t="shared" si="0"/>
        <v>77.37</v>
      </c>
    </row>
    <row r="41" spans="1:7">
      <c r="A41" s="8" t="str">
        <f>'DHC Per Diem'!A39</f>
        <v>1750339131</v>
      </c>
      <c r="B41" s="9" t="str">
        <f>'DHC Per Diem'!B39</f>
        <v>WHITE PINE CARE CENTER</v>
      </c>
      <c r="C41" s="86">
        <f>'DHC Array'!$F$60</f>
        <v>89.05</v>
      </c>
      <c r="D41" s="347">
        <f>VLOOKUP(A41,'CMI 10012016'!$A:$K,11,0)</f>
        <v>0.98080000000000001</v>
      </c>
      <c r="E41" s="347">
        <f>'DHC Per Diem'!$X$48</f>
        <v>1.1599999999999999</v>
      </c>
      <c r="F41" s="85">
        <f t="shared" si="0"/>
        <v>75.290000000000006</v>
      </c>
    </row>
    <row r="42" spans="1:7">
      <c r="A42" s="8" t="str">
        <f>'DHC Per Diem'!A40</f>
        <v>1083662514</v>
      </c>
      <c r="B42" s="9" t="str">
        <f>'DHC Per Diem'!B40</f>
        <v>GARDNERVILLE HEALTH AND REHABILITATION CENTER</v>
      </c>
      <c r="C42" s="86">
        <f>'DHC Array'!$F$60</f>
        <v>89.05</v>
      </c>
      <c r="D42" s="347">
        <f>VLOOKUP(A42,'CMI 10012016'!$A:$K,11,0)</f>
        <v>1.1418999999999999</v>
      </c>
      <c r="E42" s="347">
        <f>'DHC Per Diem'!$X$48</f>
        <v>1.1599999999999999</v>
      </c>
      <c r="F42" s="85">
        <f t="shared" si="0"/>
        <v>87.66</v>
      </c>
    </row>
    <row r="43" spans="1:7">
      <c r="A43" s="8" t="str">
        <f>'DHC Per Diem'!A41</f>
        <v>1093701856</v>
      </c>
      <c r="B43" s="9" t="str">
        <f>'DHC Per Diem'!B41</f>
        <v>HIGHLAND MANOR OF FALLON</v>
      </c>
      <c r="C43" s="86">
        <f>'DHC Array'!$F$60</f>
        <v>89.05</v>
      </c>
      <c r="D43" s="347">
        <f>VLOOKUP(A43,'CMI 10012016'!$A:$K,11,0)</f>
        <v>0.98619999999999997</v>
      </c>
      <c r="E43" s="347">
        <f>'DHC Per Diem'!$X$48</f>
        <v>1.1599999999999999</v>
      </c>
      <c r="F43" s="85">
        <f t="shared" si="0"/>
        <v>75.709999999999994</v>
      </c>
    </row>
    <row r="44" spans="1:7">
      <c r="A44" s="331" t="str">
        <f>'DHC Per Diem'!A42</f>
        <v>1033295241</v>
      </c>
      <c r="B44" s="9" t="str">
        <f>'DHC Per Diem'!B42</f>
        <v>THE HEIGHTS OF SUMMERLIN</v>
      </c>
      <c r="C44" s="86">
        <f>'DHC Array'!$F$60</f>
        <v>89.05</v>
      </c>
      <c r="D44" s="347">
        <f>VLOOKUP(A44,'CMI 10012016'!$A:$K,11,0)</f>
        <v>1.1151</v>
      </c>
      <c r="E44" s="347">
        <f>'DHC Per Diem'!$X$48</f>
        <v>1.1599999999999999</v>
      </c>
      <c r="F44" s="85">
        <f t="shared" si="0"/>
        <v>85.6</v>
      </c>
    </row>
    <row r="45" spans="1:7">
      <c r="A45" s="331" t="str">
        <f>'DHC Per Diem'!A43</f>
        <v>1083707764</v>
      </c>
      <c r="B45" s="9" t="str">
        <f>'DHC Per Diem'!B43</f>
        <v>CARE MERIDIAN LLC</v>
      </c>
      <c r="C45" s="86">
        <f>'DHC Array'!$F$60</f>
        <v>89.05</v>
      </c>
      <c r="D45" s="347">
        <f>VLOOKUP(A45,'CMI 10012016'!$A:$K,11,0)</f>
        <v>1.5276000000000001</v>
      </c>
      <c r="E45" s="347">
        <f>'DHC Per Diem'!$X$48</f>
        <v>1.1599999999999999</v>
      </c>
      <c r="F45" s="85">
        <f t="shared" si="0"/>
        <v>117.27</v>
      </c>
      <c r="G45" s="339"/>
    </row>
    <row r="46" spans="1:7">
      <c r="A46" s="331" t="str">
        <f>'DHC Per Diem'!A44</f>
        <v>1013143965</v>
      </c>
      <c r="B46" s="9" t="str">
        <f>'DHC Per Diem'!B44</f>
        <v>MANOR CARE HEALTH SERVICES - WINGFIELD HILLS</v>
      </c>
      <c r="C46" s="86">
        <f>'DHC Array'!$F$60</f>
        <v>89.05</v>
      </c>
      <c r="D46" s="347">
        <f>VLOOKUP(A46,'CMI 10012016'!$A:$K,11,0)</f>
        <v>0.95509999999999995</v>
      </c>
      <c r="E46" s="347">
        <f>'DHC Per Diem'!$X$48</f>
        <v>1.1599999999999999</v>
      </c>
      <c r="F46" s="85">
        <f t="shared" ref="F46:F47" si="1">ROUND(C46*(D46/E46),2)</f>
        <v>73.319999999999993</v>
      </c>
    </row>
    <row r="47" spans="1:7" ht="12" thickBot="1">
      <c r="A47" s="140" t="str">
        <f>'DHC Per Diem'!A45</f>
        <v>1194045336</v>
      </c>
      <c r="B47" s="43" t="str">
        <f>'DHC Per Diem'!B45</f>
        <v>MARQUIS CARE AT CENTENNIAL HILLS</v>
      </c>
      <c r="C47" s="113">
        <f>'DHC Array'!$F$60</f>
        <v>89.05</v>
      </c>
      <c r="D47" s="349">
        <f>VLOOKUP(A47,'CMI 10012016'!$A:$K,11,0)</f>
        <v>1.194</v>
      </c>
      <c r="E47" s="349">
        <f>'DHC Per Diem'!$X$48</f>
        <v>1.1599999999999999</v>
      </c>
      <c r="F47" s="114">
        <f t="shared" si="1"/>
        <v>91.66</v>
      </c>
    </row>
    <row r="48" spans="1:7">
      <c r="A48" s="332"/>
      <c r="B48" s="93"/>
      <c r="C48" s="333"/>
      <c r="D48" s="51"/>
      <c r="E48" s="51"/>
      <c r="F48" s="223"/>
    </row>
    <row r="49" spans="1:6">
      <c r="A49" s="332"/>
      <c r="B49" s="93"/>
      <c r="C49" s="333"/>
      <c r="D49" s="51"/>
      <c r="E49" s="51"/>
      <c r="F49" s="223"/>
    </row>
    <row r="50" spans="1:6">
      <c r="A50" s="358" t="s">
        <v>435</v>
      </c>
      <c r="D50" s="69"/>
    </row>
    <row r="51" spans="1:6">
      <c r="B51" s="23"/>
    </row>
    <row r="52" spans="1:6">
      <c r="A52" s="339"/>
      <c r="B52" s="23"/>
    </row>
  </sheetData>
  <mergeCells count="2">
    <mergeCell ref="A1:F1"/>
    <mergeCell ref="A2:F2"/>
  </mergeCells>
  <phoneticPr fontId="0" type="noConversion"/>
  <printOptions horizontalCentered="1" verticalCentered="1"/>
  <pageMargins left="0.18" right="0.18" top="0.35" bottom="0.35" header="0.18" footer="0.18"/>
  <pageSetup scale="97" orientation="portrait" r:id="rId1"/>
  <headerFooter alignWithMargins="0">
    <oddFooter>&amp;L&amp;F, &amp;A&amp;CPage &amp;P of &amp;N&amp;R&amp;D, &amp;T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vt:i4>
      </vt:variant>
    </vt:vector>
  </HeadingPairs>
  <TitlesOfParts>
    <vt:vector size="20" baseType="lpstr">
      <vt:lpstr>Table of Contents</vt:lpstr>
      <vt:lpstr>Consolidation</vt:lpstr>
      <vt:lpstr>FRV Per Diem</vt:lpstr>
      <vt:lpstr>New Bed Value</vt:lpstr>
      <vt:lpstr>Operating Per Diem</vt:lpstr>
      <vt:lpstr>Operating Array</vt:lpstr>
      <vt:lpstr>DHC Per Diem</vt:lpstr>
      <vt:lpstr>DHC Array</vt:lpstr>
      <vt:lpstr>Facility Specific DHC Rate</vt:lpstr>
      <vt:lpstr>Facility Specific DHC Floor</vt:lpstr>
      <vt:lpstr>Cost Report Data - 2015 Rebase</vt:lpstr>
      <vt:lpstr>Inflation Source 2016</vt:lpstr>
      <vt:lpstr>Facility Cost Report CMI</vt:lpstr>
      <vt:lpstr>CMI 10012016</vt:lpstr>
      <vt:lpstr>'Cost Report Data - 2015 Rebase'!Print_Area</vt:lpstr>
      <vt:lpstr>'DHC Per Diem'!Print_Area</vt:lpstr>
      <vt:lpstr>'FRV Per Diem'!Print_Area</vt:lpstr>
      <vt:lpstr>'Operating Per Diem'!Print_Area</vt:lpstr>
      <vt:lpstr>'DHC Per Diem'!Print_Titles</vt:lpstr>
      <vt:lpstr>'Operating Per Diem'!Print_Titles</vt:lpstr>
    </vt:vector>
  </TitlesOfParts>
  <Company>DHCFP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dperry</dc:creator>
  <cp:lastModifiedBy>DHCFP</cp:lastModifiedBy>
  <cp:lastPrinted>2017-01-04T00:15:08Z</cp:lastPrinted>
  <dcterms:created xsi:type="dcterms:W3CDTF">2003-05-29T18:03:17Z</dcterms:created>
  <dcterms:modified xsi:type="dcterms:W3CDTF">2017-01-11T19:48:09Z</dcterms:modified>
</cp:coreProperties>
</file>